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workbookProtection workbookAlgorithmName="SHA-512" workbookHashValue="AjNqqx+Wdf9xE6Dasda0AH+VqqcrESe+kCb9/tpjcTEVBBg06B74jNvos3sWI4cJKPkV6WXDNzS0Y26674CQJQ==" workbookSpinCount="100000" workbookSaltValue="p9Yj5tDHJl3sFzl4CgwU9g==" lockStructure="1"/>
  <bookViews>
    <workbookView xWindow="28680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<sst xmlns="http://schemas.openxmlformats.org/spreadsheetml/2006/main" count="24" uniqueCount="21">
  <si>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0,3ml</t>
  </si>
  <si>
    <t>1 ml</t>
  </si>
  <si>
    <t>2 ml</t>
  </si>
  <si>
    <t>Stanovený poměr pro výpočet</t>
  </si>
  <si>
    <t>Nabídka účastníka</t>
  </si>
  <si>
    <t>vyplňujte pouze žlutě podbarvené buňky</t>
  </si>
  <si>
    <t>Kapacita Skladovacího systému pro hodnocení je vypočtena jako minimální hodnota z výpočtu kapacity Skladového systému dle níže uvedeného vzorce.</t>
  </si>
  <si>
    <t>Kde</t>
  </si>
  <si>
    <t>=KDYŽ(NE(ZAOKROUHLIT(MIN(B6/B4;C6/C4;D6/D4);0)&lt;A3);(ZAOKROUHLIT(MIN(B6/B4;C6/C4;D6/D4);0));"nedosahuje minimální požadovanou kapacitu")</t>
  </si>
  <si>
    <t>Výpočet MAXIMÁLNÍ kapacity Skladovacího systému</t>
  </si>
  <si>
    <t>Vypočtená celková MAXIMÁLNÍ kapacita Skladovacího systému pro hodnocení</t>
  </si>
  <si>
    <t>Minimální celková kapacita</t>
  </si>
  <si>
    <t xml:space="preserve"> – nabídková celková maximální kapacita Skladovacího systému pro hodnocení</t>
  </si>
  <si>
    <r>
      <t xml:space="preserve"> </t>
    </r>
    <r>
      <rPr>
        <sz val="11"/>
        <color theme="1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nabídková celková maximální kapacita Skladovacího systému pro kryotuby o objemu pro 0,3 ml</t>
    </r>
  </si>
  <si>
    <r>
      <t>–</t>
    </r>
    <r>
      <rPr>
        <b/>
        <sz val="11"/>
        <color theme="1"/>
        <rFont val="Calibri"/>
        <family val="2"/>
        <scheme val="minor"/>
      </rPr>
      <t xml:space="preserve"> nabídková celková maximální kapacita Skladovacího systému pro kryotuby o objemu pro 1 ml</t>
    </r>
  </si>
  <si>
    <r>
      <t xml:space="preserve"> </t>
    </r>
    <r>
      <rPr>
        <sz val="11"/>
        <color theme="1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nabídková celková maximální kapacita Skladovacího systému pro kryotuby o objemu pro 2 ml</t>
    </r>
  </si>
  <si>
    <r>
      <t xml:space="preserve"> </t>
    </r>
    <r>
      <rPr>
        <sz val="11"/>
        <color theme="1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minimální kapacita Skladovacího systému 1 500 000 kusů</t>
    </r>
  </si>
  <si>
    <r>
      <t xml:space="preserve"> </t>
    </r>
    <r>
      <rPr>
        <sz val="11"/>
        <color theme="1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minimální kapacita Skladovacího systému pro kryotuby o objemu pro 0,3 ml 1 157 145 kusů</t>
    </r>
  </si>
  <si>
    <r>
      <t>–</t>
    </r>
    <r>
      <rPr>
        <b/>
        <sz val="11"/>
        <color theme="1"/>
        <rFont val="Calibri"/>
        <family val="2"/>
        <scheme val="minor"/>
      </rPr>
      <t xml:space="preserve"> minimální kapacita Skladovacího systému pro kryotuby o objemu pro 1 ml 214 290 kusů</t>
    </r>
  </si>
  <si>
    <r>
      <t xml:space="preserve"> </t>
    </r>
    <r>
      <rPr>
        <sz val="11"/>
        <color theme="1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minimální kapacita Skladovacího systému pro kryotuby o objemu pro 2 ml 128 565 kusů</t>
    </r>
  </si>
  <si>
    <t xml:space="preserve">Minimální celková kapacita Skladovacího systému je 1 500 000 kryotub v poměru 1 157 145 (pro 0,3 ml) : 214 290 (pro 1 ml): 128 565 (pro 2 ml).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</si>
</sst>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%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2F2F2F"/>
      <name val="Segoe UI"/>
      <family val="2"/>
    </font>
    <font>
      <b/>
      <sz val="11"/>
      <color rgb="FFFF0000"/>
      <name val="Calibri"/>
      <family val="2"/>
      <scheme val="minor"/>
    </font>
    <font>
      <b/>
      <sz val="11"/>
      <color theme="1" tint="0.4999800026416778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2" borderId="1" xfId="21" applyNumberFormat="1" applyFont="1" applyFill="1" applyBorder="1"/>
    <xf numFmtId="165" fontId="2" fillId="0" borderId="0" xfId="20" applyNumberFormat="1" applyFont="1" applyBorder="1"/>
    <xf numFmtId="0" fontId="4" fillId="0" borderId="0" xfId="0" applyFont="1"/>
    <xf numFmtId="0" fontId="0" fillId="0" borderId="2" xfId="0" applyBorder="1"/>
    <xf numFmtId="165" fontId="2" fillId="3" borderId="3" xfId="20" applyNumberFormat="1" applyFont="1" applyFill="1" applyBorder="1"/>
    <xf numFmtId="165" fontId="2" fillId="3" borderId="4" xfId="20" applyNumberFormat="1" applyFont="1" applyFill="1" applyBorder="1"/>
    <xf numFmtId="165" fontId="0" fillId="2" borderId="1" xfId="20" applyNumberFormat="1" applyFont="1" applyFill="1" applyBorder="1"/>
    <xf numFmtId="0" fontId="3" fillId="0" borderId="0" xfId="0" applyFont="1"/>
    <xf numFmtId="165" fontId="6" fillId="2" borderId="5" xfId="20" applyNumberFormat="1" applyFont="1" applyFill="1" applyBorder="1"/>
    <xf numFmtId="165" fontId="5" fillId="0" borderId="3" xfId="2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/>
    <xf numFmtId="165" fontId="2" fillId="0" borderId="6" xfId="20" applyNumberFormat="1" applyFont="1" applyFill="1" applyBorder="1" applyAlignment="1">
      <alignment horizontal="center"/>
    </xf>
    <xf numFmtId="165" fontId="2" fillId="0" borderId="7" xfId="20" applyNumberFormat="1" applyFont="1" applyFill="1" applyBorder="1" applyAlignment="1">
      <alignment horizontal="center"/>
    </xf>
    <xf numFmtId="165" fontId="2" fillId="0" borderId="4" xfId="20" applyNumberFormat="1" applyFont="1" applyFill="1" applyBorder="1" applyAlignment="1">
      <alignment horizontal="center"/>
    </xf>
    <xf numFmtId="43" fontId="0" fillId="0" borderId="0" xfId="20" applyFont="1"/>
    <xf numFmtId="43" fontId="0" fillId="0" borderId="0" xfId="0" applyNumberFormat="1"/>
    <xf numFmtId="165" fontId="0" fillId="0" borderId="0" xfId="20" applyNumberFormat="1" applyFont="1"/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0" fillId="3" borderId="0" xfId="0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4">
    <dxf>
      <fill>
        <patternFill>
          <bgColor rgb="FF92D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14</xdr:row>
      <xdr:rowOff>133350</xdr:rowOff>
    </xdr:from>
    <xdr:to>
      <xdr:col>5</xdr:col>
      <xdr:colOff>742950</xdr:colOff>
      <xdr:row>15</xdr:row>
      <xdr:rowOff>447675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3971925"/>
          <a:ext cx="51149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476250</xdr:colOff>
      <xdr:row>16</xdr:row>
      <xdr:rowOff>161925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210175"/>
          <a:ext cx="476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571500</xdr:colOff>
      <xdr:row>17</xdr:row>
      <xdr:rowOff>171450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400675"/>
          <a:ext cx="571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485775</xdr:colOff>
      <xdr:row>18</xdr:row>
      <xdr:rowOff>161925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591175"/>
          <a:ext cx="485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485775</xdr:colOff>
      <xdr:row>19</xdr:row>
      <xdr:rowOff>161925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781675"/>
          <a:ext cx="485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371475</xdr:colOff>
      <xdr:row>21</xdr:row>
      <xdr:rowOff>161925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162675"/>
          <a:ext cx="371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342900</xdr:colOff>
      <xdr:row>22</xdr:row>
      <xdr:rowOff>171450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353175"/>
          <a:ext cx="342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257175</xdr:colOff>
      <xdr:row>23</xdr:row>
      <xdr:rowOff>161925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543675"/>
          <a:ext cx="257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257175</xdr:colOff>
      <xdr:row>24</xdr:row>
      <xdr:rowOff>161925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734175"/>
          <a:ext cx="257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A67DC-3415-484F-9BC0-C14C31C1C197}">
  <dimension ref="A1:H25"/>
  <sheetViews>
    <sheetView tabSelected="1" workbookViewId="0" topLeftCell="A1">
      <selection activeCell="I5" sqref="I5"/>
    </sheetView>
  </sheetViews>
  <sheetFormatPr defaultColWidth="9.140625" defaultRowHeight="15"/>
  <cols>
    <col min="1" max="1" width="17.57421875" style="0" customWidth="1"/>
    <col min="2" max="2" width="13.28125" style="0" bestFit="1" customWidth="1"/>
    <col min="3" max="3" width="12.28125" style="0" bestFit="1" customWidth="1"/>
    <col min="4" max="4" width="14.140625" style="0" customWidth="1"/>
    <col min="5" max="5" width="14.28125" style="0" customWidth="1"/>
    <col min="6" max="6" width="12.7109375" style="0" bestFit="1" customWidth="1"/>
    <col min="7" max="8" width="11.28125" style="0" bestFit="1" customWidth="1"/>
  </cols>
  <sheetData>
    <row r="1" ht="15">
      <c r="A1" s="1" t="s">
        <v>9</v>
      </c>
    </row>
    <row r="2" spans="1:4" ht="28.8">
      <c r="A2" s="4" t="s">
        <v>11</v>
      </c>
      <c r="B2" s="3" t="s">
        <v>0</v>
      </c>
      <c r="C2" s="3" t="s">
        <v>1</v>
      </c>
      <c r="D2" s="3" t="s">
        <v>2</v>
      </c>
    </row>
    <row r="3" spans="1:8" ht="15">
      <c r="A3" s="11">
        <f>B3+C3+D3</f>
        <v>1500000</v>
      </c>
      <c r="B3" s="11">
        <v>1157145</v>
      </c>
      <c r="C3" s="11">
        <v>214289.99999999997</v>
      </c>
      <c r="D3" s="11">
        <v>128564.99999999999</v>
      </c>
      <c r="E3" s="23"/>
      <c r="F3" s="22"/>
      <c r="G3" s="22"/>
      <c r="H3" s="22"/>
    </row>
    <row r="4" spans="1:5" ht="28.8">
      <c r="A4" s="4" t="s">
        <v>3</v>
      </c>
      <c r="B4" s="5">
        <f>B3/$A$3</f>
        <v>0.77143</v>
      </c>
      <c r="C4" s="5">
        <f aca="true" t="shared" si="0" ref="C4:D4">C3/$A$3</f>
        <v>0.14286</v>
      </c>
      <c r="D4" s="5">
        <f t="shared" si="0"/>
        <v>0.08571</v>
      </c>
      <c r="E4" s="23"/>
    </row>
    <row r="5" spans="1:5" ht="15" thickBot="1">
      <c r="A5" s="2" t="s">
        <v>4</v>
      </c>
      <c r="B5" s="8" t="s">
        <v>0</v>
      </c>
      <c r="C5" s="8" t="s">
        <v>1</v>
      </c>
      <c r="D5" s="8" t="s">
        <v>2</v>
      </c>
      <c r="E5" s="23"/>
    </row>
    <row r="6" spans="1:5" ht="15" thickBot="1">
      <c r="A6" s="13">
        <f>B6+C6+D6</f>
        <v>0</v>
      </c>
      <c r="B6" s="9"/>
      <c r="C6" s="9"/>
      <c r="D6" s="10"/>
      <c r="E6" s="23"/>
    </row>
    <row r="7" spans="1:8" ht="63" customHeight="1" thickBot="1">
      <c r="A7" s="6"/>
      <c r="B7" s="14" t="str">
        <f>IF(NOT(B6&lt;B3),"ok","nedosahuje minimální požadovanou kapacitu")</f>
        <v>nedosahuje minimální požadovanou kapacitu</v>
      </c>
      <c r="C7" s="14" t="str">
        <f aca="true" t="shared" si="1" ref="C7">IF(NOT(C6&lt;C3),"ok","nedosahuje minimální požadovanou kapacitu")</f>
        <v>nedosahuje minimální požadovanou kapacitu</v>
      </c>
      <c r="D7" s="14" t="str">
        <f>IF(NOT(D6&lt;D3),"ok","nedosahuje minimální požadovanou kapacitu")</f>
        <v>nedosahuje minimální požadovanou kapacitu</v>
      </c>
      <c r="E7" s="23"/>
      <c r="F7" s="24"/>
      <c r="G7" s="24"/>
      <c r="H7" s="24"/>
    </row>
    <row r="8" spans="1:8" ht="32.4" customHeight="1" thickBot="1">
      <c r="A8" s="25" t="s">
        <v>10</v>
      </c>
      <c r="B8" s="26"/>
      <c r="C8" s="26"/>
      <c r="D8" s="27"/>
      <c r="F8" s="7"/>
      <c r="G8" s="12"/>
      <c r="H8" s="12"/>
    </row>
    <row r="9" spans="1:5" ht="15" thickBot="1">
      <c r="A9" s="19" t="str">
        <f>IF(NOT(ROUND(MIN(B6/B4,C6/C4,D6/D4),0)&lt;A3),(ROUND(MIN(B6/B4,C6/C4,D6/D4),0)),"nedosahuje minimální požadovanou kapacitu")</f>
        <v>nedosahuje minimální požadovanou kapacitu</v>
      </c>
      <c r="B9" s="20"/>
      <c r="C9" s="20"/>
      <c r="D9" s="21"/>
      <c r="E9" s="18" t="s">
        <v>8</v>
      </c>
    </row>
    <row r="10" ht="15">
      <c r="A10" s="1" t="s">
        <v>5</v>
      </c>
    </row>
    <row r="12" ht="15">
      <c r="A12" s="16" t="s">
        <v>20</v>
      </c>
    </row>
    <row r="13" ht="15">
      <c r="A13" s="16" t="s">
        <v>6</v>
      </c>
    </row>
    <row r="14" ht="15">
      <c r="A14" s="16"/>
    </row>
    <row r="15" ht="48.6" customHeight="1"/>
    <row r="16" ht="60" customHeight="1">
      <c r="A16" s="17" t="s">
        <v>7</v>
      </c>
    </row>
    <row r="17" ht="15">
      <c r="B17" s="16" t="s">
        <v>12</v>
      </c>
    </row>
    <row r="18" spans="1:2" ht="15">
      <c r="A18" s="28"/>
      <c r="B18" s="16" t="s">
        <v>13</v>
      </c>
    </row>
    <row r="19" spans="1:2" ht="15">
      <c r="A19" s="28"/>
      <c r="B19" s="15" t="s">
        <v>14</v>
      </c>
    </row>
    <row r="20" spans="1:2" ht="15">
      <c r="A20" s="28"/>
      <c r="B20" s="16" t="s">
        <v>15</v>
      </c>
    </row>
    <row r="21" spans="1:2" ht="15">
      <c r="A21" s="16"/>
      <c r="B21" s="16"/>
    </row>
    <row r="22" ht="15">
      <c r="B22" s="16" t="s">
        <v>16</v>
      </c>
    </row>
    <row r="23" ht="15">
      <c r="B23" s="16" t="s">
        <v>17</v>
      </c>
    </row>
    <row r="24" ht="15">
      <c r="B24" s="15" t="s">
        <v>18</v>
      </c>
    </row>
    <row r="25" ht="15">
      <c r="B25" s="16" t="s">
        <v>19</v>
      </c>
    </row>
  </sheetData>
  <sheetProtection algorithmName="SHA-512" hashValue="hxmVpCJuNjm8FnWVj2/lSsAuK43WihtjqfbZuFxnCoiRuJRN2hvLjDO9Y//TsvtLQwf+AdwGmf+JIXuwYWOhUA==" saltValue="qJNjYwaK3UsG8MPqjDpWzQ==" spinCount="100000" sheet="1" objects="1" scenarios="1"/>
  <protectedRanges>
    <protectedRange sqref="B6:D6" name="Oblast1"/>
  </protectedRanges>
  <mergeCells count="2">
    <mergeCell ref="A9:D9"/>
    <mergeCell ref="A8:D8"/>
  </mergeCells>
  <conditionalFormatting sqref="B7:D7">
    <cfRule type="cellIs" priority="5" dxfId="1" operator="lessThan">
      <formula>270000</formula>
    </cfRule>
  </conditionalFormatting>
  <conditionalFormatting sqref="B7:D7">
    <cfRule type="cellIs" priority="3" dxfId="1" operator="lessThan">
      <formula>270000</formula>
    </cfRule>
  </conditionalFormatting>
  <conditionalFormatting sqref="A9:D9">
    <cfRule type="containsText" priority="1" dxfId="1" operator="containsText" text="nedosahuje minimální požadovanou kapacitu">
      <formula>NOT(ISERROR(SEARCH("nedosahuje minimální požadovanou kapacitu",A9)))</formula>
    </cfRule>
    <cfRule type="cellIs" priority="2" dxfId="0" operator="greaterThanOrEqual">
      <formula>$A$3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Jan</dc:creator>
  <cp:keywords/>
  <dc:description/>
  <cp:lastModifiedBy>Karásek Jan</cp:lastModifiedBy>
  <dcterms:created xsi:type="dcterms:W3CDTF">2019-11-25T12:26:54Z</dcterms:created>
  <dcterms:modified xsi:type="dcterms:W3CDTF">2019-11-29T10:17:02Z</dcterms:modified>
  <cp:category/>
  <cp:version/>
  <cp:contentType/>
  <cp:contentStatus/>
</cp:coreProperties>
</file>