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XV\WEB_cloud_FTP\xvasek111_gmail_com\ARB_active\2020-502-MU_FSS-izolace půdy\Projekt-DPS\"/>
    </mc:Choice>
  </mc:AlternateContent>
  <xr:revisionPtr revIDLastSave="0" documentId="13_ncr:11_{EE83C23A-A027-48BB-8C71-8AA1FAEF384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502 V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'502 V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'502 V Pol'!$A$1:$X$105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9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I11" i="12" s="1"/>
  <c r="K12" i="12"/>
  <c r="M12" i="12"/>
  <c r="O12" i="12"/>
  <c r="Q12" i="12"/>
  <c r="Q11" i="12" s="1"/>
  <c r="V12" i="12"/>
  <c r="G14" i="12"/>
  <c r="G11" i="12" s="1"/>
  <c r="I14" i="12"/>
  <c r="K14" i="12"/>
  <c r="K11" i="12" s="1"/>
  <c r="O14" i="12"/>
  <c r="O11" i="12" s="1"/>
  <c r="Q14" i="12"/>
  <c r="V14" i="12"/>
  <c r="V11" i="12" s="1"/>
  <c r="G16" i="12"/>
  <c r="I16" i="12"/>
  <c r="K16" i="12"/>
  <c r="M16" i="12"/>
  <c r="O16" i="12"/>
  <c r="Q16" i="12"/>
  <c r="V16" i="12"/>
  <c r="G19" i="12"/>
  <c r="I19" i="12"/>
  <c r="I18" i="12" s="1"/>
  <c r="K19" i="12"/>
  <c r="M19" i="12"/>
  <c r="O19" i="12"/>
  <c r="Q19" i="12"/>
  <c r="Q18" i="12" s="1"/>
  <c r="V19" i="12"/>
  <c r="G24" i="12"/>
  <c r="M24" i="12" s="1"/>
  <c r="I24" i="12"/>
  <c r="K24" i="12"/>
  <c r="K18" i="12" s="1"/>
  <c r="O24" i="12"/>
  <c r="Q24" i="12"/>
  <c r="V24" i="12"/>
  <c r="V18" i="12" s="1"/>
  <c r="G26" i="12"/>
  <c r="I26" i="12"/>
  <c r="K26" i="12"/>
  <c r="M26" i="12"/>
  <c r="O26" i="12"/>
  <c r="Q26" i="12"/>
  <c r="V26" i="12"/>
  <c r="G30" i="12"/>
  <c r="M30" i="12" s="1"/>
  <c r="I30" i="12"/>
  <c r="K30" i="12"/>
  <c r="O30" i="12"/>
  <c r="O18" i="12" s="1"/>
  <c r="Q30" i="12"/>
  <c r="V30" i="12"/>
  <c r="G34" i="12"/>
  <c r="I34" i="12"/>
  <c r="K34" i="12"/>
  <c r="M34" i="12"/>
  <c r="O34" i="12"/>
  <c r="Q34" i="12"/>
  <c r="V34" i="12"/>
  <c r="G38" i="12"/>
  <c r="M38" i="12" s="1"/>
  <c r="I38" i="12"/>
  <c r="K38" i="12"/>
  <c r="O38" i="12"/>
  <c r="Q38" i="12"/>
  <c r="V38" i="12"/>
  <c r="G41" i="12"/>
  <c r="I41" i="12"/>
  <c r="K41" i="12"/>
  <c r="M41" i="12"/>
  <c r="O41" i="12"/>
  <c r="Q41" i="12"/>
  <c r="V41" i="12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8" i="12"/>
  <c r="I48" i="12"/>
  <c r="I47" i="12" s="1"/>
  <c r="K48" i="12"/>
  <c r="M48" i="12"/>
  <c r="O48" i="12"/>
  <c r="Q48" i="12"/>
  <c r="Q47" i="12" s="1"/>
  <c r="V48" i="12"/>
  <c r="G50" i="12"/>
  <c r="G47" i="12" s="1"/>
  <c r="I50" i="12"/>
  <c r="K50" i="12"/>
  <c r="O50" i="12"/>
  <c r="O47" i="12" s="1"/>
  <c r="Q50" i="12"/>
  <c r="V50" i="12"/>
  <c r="G52" i="12"/>
  <c r="I52" i="12"/>
  <c r="K52" i="12"/>
  <c r="M52" i="12"/>
  <c r="O52" i="12"/>
  <c r="Q52" i="12"/>
  <c r="V52" i="12"/>
  <c r="G55" i="12"/>
  <c r="M55" i="12" s="1"/>
  <c r="I55" i="12"/>
  <c r="K55" i="12"/>
  <c r="K47" i="12" s="1"/>
  <c r="O55" i="12"/>
  <c r="Q55" i="12"/>
  <c r="V55" i="12"/>
  <c r="V47" i="12" s="1"/>
  <c r="G57" i="12"/>
  <c r="I57" i="12"/>
  <c r="K57" i="12"/>
  <c r="M57" i="12"/>
  <c r="O57" i="12"/>
  <c r="Q57" i="12"/>
  <c r="V57" i="12"/>
  <c r="G61" i="12"/>
  <c r="I61" i="12"/>
  <c r="I60" i="12" s="1"/>
  <c r="K61" i="12"/>
  <c r="M61" i="12"/>
  <c r="O61" i="12"/>
  <c r="Q61" i="12"/>
  <c r="Q60" i="12" s="1"/>
  <c r="V61" i="12"/>
  <c r="G63" i="12"/>
  <c r="M63" i="12" s="1"/>
  <c r="I63" i="12"/>
  <c r="K63" i="12"/>
  <c r="K60" i="12" s="1"/>
  <c r="O63" i="12"/>
  <c r="Q63" i="12"/>
  <c r="V63" i="12"/>
  <c r="V60" i="12" s="1"/>
  <c r="G66" i="12"/>
  <c r="I66" i="12"/>
  <c r="K66" i="12"/>
  <c r="M66" i="12"/>
  <c r="O66" i="12"/>
  <c r="Q66" i="12"/>
  <c r="V66" i="12"/>
  <c r="G68" i="12"/>
  <c r="M68" i="12" s="1"/>
  <c r="I68" i="12"/>
  <c r="K68" i="12"/>
  <c r="O68" i="12"/>
  <c r="O60" i="12" s="1"/>
  <c r="Q68" i="12"/>
  <c r="V68" i="12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5" i="12"/>
  <c r="I75" i="12"/>
  <c r="K75" i="12"/>
  <c r="M75" i="12"/>
  <c r="O75" i="12"/>
  <c r="Q75" i="12"/>
  <c r="V75" i="12"/>
  <c r="G76" i="12"/>
  <c r="K76" i="12"/>
  <c r="O76" i="12"/>
  <c r="V76" i="12"/>
  <c r="G77" i="12"/>
  <c r="I77" i="12"/>
  <c r="I76" i="12" s="1"/>
  <c r="K77" i="12"/>
  <c r="M77" i="12"/>
  <c r="M76" i="12" s="1"/>
  <c r="O77" i="12"/>
  <c r="Q77" i="12"/>
  <c r="Q76" i="12" s="1"/>
  <c r="V77" i="12"/>
  <c r="K78" i="12"/>
  <c r="V78" i="12"/>
  <c r="G79" i="12"/>
  <c r="I79" i="12"/>
  <c r="I78" i="12" s="1"/>
  <c r="K79" i="12"/>
  <c r="M79" i="12"/>
  <c r="O79" i="12"/>
  <c r="Q79" i="12"/>
  <c r="Q78" i="12" s="1"/>
  <c r="V79" i="12"/>
  <c r="G80" i="12"/>
  <c r="G78" i="12" s="1"/>
  <c r="I80" i="12"/>
  <c r="K80" i="12"/>
  <c r="O80" i="12"/>
  <c r="O78" i="12" s="1"/>
  <c r="Q80" i="12"/>
  <c r="V80" i="12"/>
  <c r="I81" i="12"/>
  <c r="Q81" i="12"/>
  <c r="G82" i="12"/>
  <c r="G81" i="12" s="1"/>
  <c r="I82" i="12"/>
  <c r="K82" i="12"/>
  <c r="K81" i="12" s="1"/>
  <c r="O82" i="12"/>
  <c r="O81" i="12" s="1"/>
  <c r="Q82" i="12"/>
  <c r="V82" i="12"/>
  <c r="V81" i="12" s="1"/>
  <c r="G85" i="12"/>
  <c r="I85" i="12"/>
  <c r="K85" i="12"/>
  <c r="M85" i="12"/>
  <c r="O85" i="12"/>
  <c r="Q85" i="12"/>
  <c r="V85" i="12"/>
  <c r="G88" i="12"/>
  <c r="K88" i="12"/>
  <c r="O88" i="12"/>
  <c r="V88" i="12"/>
  <c r="G89" i="12"/>
  <c r="I89" i="12"/>
  <c r="I88" i="12" s="1"/>
  <c r="K89" i="12"/>
  <c r="M89" i="12"/>
  <c r="M88" i="12" s="1"/>
  <c r="O89" i="12"/>
  <c r="Q89" i="12"/>
  <c r="Q88" i="12" s="1"/>
  <c r="V89" i="12"/>
  <c r="G90" i="12"/>
  <c r="K90" i="12"/>
  <c r="O90" i="12"/>
  <c r="V90" i="12"/>
  <c r="G91" i="12"/>
  <c r="I91" i="12"/>
  <c r="I90" i="12" s="1"/>
  <c r="K91" i="12"/>
  <c r="M91" i="12"/>
  <c r="M90" i="12" s="1"/>
  <c r="O91" i="12"/>
  <c r="Q91" i="12"/>
  <c r="Q90" i="12" s="1"/>
  <c r="V91" i="12"/>
  <c r="G92" i="12"/>
  <c r="K92" i="12"/>
  <c r="O92" i="12"/>
  <c r="V92" i="12"/>
  <c r="G93" i="12"/>
  <c r="I93" i="12"/>
  <c r="I92" i="12" s="1"/>
  <c r="K93" i="12"/>
  <c r="M93" i="12"/>
  <c r="M92" i="12" s="1"/>
  <c r="O93" i="12"/>
  <c r="Q93" i="12"/>
  <c r="Q92" i="12" s="1"/>
  <c r="V93" i="12"/>
  <c r="AE95" i="12"/>
  <c r="I20" i="1"/>
  <c r="I19" i="1"/>
  <c r="I18" i="1"/>
  <c r="I17" i="1"/>
  <c r="I16" i="1"/>
  <c r="I60" i="1"/>
  <c r="J59" i="1" s="1"/>
  <c r="F42" i="1"/>
  <c r="G42" i="1"/>
  <c r="G25" i="1" s="1"/>
  <c r="A25" i="1" s="1"/>
  <c r="H41" i="1"/>
  <c r="I41" i="1" s="1"/>
  <c r="H40" i="1"/>
  <c r="I40" i="1" s="1"/>
  <c r="H39" i="1"/>
  <c r="I39" i="1" s="1"/>
  <c r="I42" i="1" s="1"/>
  <c r="J49" i="1" l="1"/>
  <c r="J50" i="1"/>
  <c r="J52" i="1"/>
  <c r="J54" i="1"/>
  <c r="J56" i="1"/>
  <c r="J58" i="1"/>
  <c r="J51" i="1"/>
  <c r="J53" i="1"/>
  <c r="J55" i="1"/>
  <c r="J57" i="1"/>
  <c r="G26" i="1"/>
  <c r="A26" i="1"/>
  <c r="G28" i="1"/>
  <c r="G23" i="1"/>
  <c r="H42" i="1"/>
  <c r="M60" i="12"/>
  <c r="M18" i="12"/>
  <c r="M82" i="12"/>
  <c r="M81" i="12" s="1"/>
  <c r="M14" i="12"/>
  <c r="M11" i="12" s="1"/>
  <c r="G60" i="12"/>
  <c r="G18" i="12"/>
  <c r="AF95" i="12"/>
  <c r="M80" i="12"/>
  <c r="M78" i="12" s="1"/>
  <c r="M50" i="12"/>
  <c r="M47" i="12" s="1"/>
  <c r="J40" i="1"/>
  <c r="J41" i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  <c r="J60" i="1" l="1"/>
  <c r="A23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janousek</author>
  </authors>
  <commentList>
    <comment ref="S6" authorId="0" shapeId="0" xr:uid="{539A0ED3-9878-496E-891F-05D51C1C44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E0FEB7-E17F-476C-A4CE-2B4BC5C30E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<sst xmlns="http://schemas.openxmlformats.org/spreadsheetml/2006/main" count="522" uniqueCount="238">
  <si>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</si>
  <si>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</si>
  <si>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</si>
  <si>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</si>
  <si>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</si>
  <si>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</si>
  <si>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</si>
  <si>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</si>
  <si>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</si>
  <si>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</si>
  <si>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</si>
  <si>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</si>
  <si>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</si>
  <si>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</si>
  <si>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</si>
  <si>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</si>
  <si>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</si>
  <si>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</si>
  <si>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</si>
  <si>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</si>
  <si>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</si>
  <si>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</si>
  <si>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</si>
  <si>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</si>
  <si>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</si>
  <si>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</si>
  <si>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</si>
  <si>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</si>
  <si>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</si>
  <si>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</si>
  <si>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</si>
  <si>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</si>
  <si>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</si>
  <si>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</si>
  <si>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</si>
  <si>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</si>
  <si>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</si>
  <si>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</si>
  <si>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</si>
  <si>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</si>
  <si>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</si>
  <si>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</si>
  <si>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</si>
  <si>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V</t>
  </si>
  <si>
    <t>TEPELNÁ IZOLACE PŮDY FSS-MU</t>
  </si>
  <si>
    <t>502</t>
  </si>
  <si>
    <t>PD</t>
  </si>
  <si>
    <t>Objekt:</t>
  </si>
  <si>
    <t>Rozpočet:</t>
  </si>
  <si>
    <t>2020-502</t>
  </si>
  <si>
    <t>MU-FSS</t>
  </si>
  <si>
    <t>Stavba</t>
  </si>
  <si>
    <t>Celkem za stavbu</t>
  </si>
  <si>
    <t>CZK</t>
  </si>
  <si>
    <t>Rekapitulace dílů</t>
  </si>
  <si>
    <t>Typ dílu</t>
  </si>
  <si>
    <t>11</t>
  </si>
  <si>
    <t>Přípravné a přidružené práce</t>
  </si>
  <si>
    <t>95</t>
  </si>
  <si>
    <t>Dokončovací konstrukce na pozemních stavbách</t>
  </si>
  <si>
    <t>713</t>
  </si>
  <si>
    <t>Izolace tepelné</t>
  </si>
  <si>
    <t>762</t>
  </si>
  <si>
    <t>Konstrukce tesařské</t>
  </si>
  <si>
    <t>767</t>
  </si>
  <si>
    <t>Konstrukce zámečnické</t>
  </si>
  <si>
    <t>799</t>
  </si>
  <si>
    <t>Ostatní</t>
  </si>
  <si>
    <t>728</t>
  </si>
  <si>
    <t>Vzduchotechnika</t>
  </si>
  <si>
    <t>M22</t>
  </si>
  <si>
    <t>Montáž sdělovací a zabezp. techniky</t>
  </si>
  <si>
    <t>M23</t>
  </si>
  <si>
    <t>Montáže potrubí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</si>
  <si>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</si>
  <si>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</si>
  <si>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</si>
  <si>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</si>
  <si>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</si>
  <si>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</si>
  <si>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</si>
  <si>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</si>
  <si>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</si>
  <si>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</si>
  <si>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</si>
  <si>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</si>
  <si>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</si>
  <si>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</si>
  <si>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</si>
  <si>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</si>
  <si>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</si>
  <si>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</si>
  <si>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</si>
  <si>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</si>
  <si>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</si>
  <si>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</si>
  <si>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</si>
  <si>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</si>
  <si>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</si>
  <si>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</si>
  <si>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</si>
  <si>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</si>
  <si>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</si>
  <si>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909      R00</t>
  </si>
  <si>
    <t>Hzs-nezmeritelne stavebni prace</t>
  </si>
  <si>
    <t>h</t>
  </si>
  <si>
    <t>Prav.M</t>
  </si>
  <si>
    <t>RTS 20/ I</t>
  </si>
  <si>
    <t>HZS</t>
  </si>
  <si>
    <t>POL10_</t>
  </si>
  <si>
    <t>8*4*2</t>
  </si>
  <si>
    <t>VV</t>
  </si>
  <si>
    <t>952901111R00</t>
  </si>
  <si>
    <t>Vyčištění budov o výšce podlaží do 4 m</t>
  </si>
  <si>
    <t>m2</t>
  </si>
  <si>
    <t>Práce</t>
  </si>
  <si>
    <t>POL1_</t>
  </si>
  <si>
    <t>Odkaz na mn. položky pořadí 6 : 615,50000</t>
  </si>
  <si>
    <t>952902110R00</t>
  </si>
  <si>
    <t>Čištění zametáním v místnostech a chodbách</t>
  </si>
  <si>
    <t>POL1_1</t>
  </si>
  <si>
    <t>952903111R00</t>
  </si>
  <si>
    <t>Odstranění prachu z trámů</t>
  </si>
  <si>
    <t>20*0,6*12</t>
  </si>
  <si>
    <t>713121111R00</t>
  </si>
  <si>
    <t>Izolace tepelná podlah na sucho, jednovrstvá příplatek za atypické dořezy</t>
  </si>
  <si>
    <t>POL1_7</t>
  </si>
  <si>
    <t>poro : 6,5</t>
  </si>
  <si>
    <t>vazb : 2,2*22</t>
  </si>
  <si>
    <t>inst : 45*0,5+10*0,5*2</t>
  </si>
  <si>
    <t>OO : 38</t>
  </si>
  <si>
    <t>713121121RT1</t>
  </si>
  <si>
    <t>Izolace tepelná podlah na sucho, dvouvrstvá materiál ve specifikaci</t>
  </si>
  <si>
    <t>615,5</t>
  </si>
  <si>
    <t>713135114R00</t>
  </si>
  <si>
    <t>Montáž difúzní fólie na stěny, samolepicí spoj lepení spojů a okrajů</t>
  </si>
  <si>
    <t>prostup : 2,2*6</t>
  </si>
  <si>
    <t>713191100RT9</t>
  </si>
  <si>
    <t>Položení separační fólie včetně dodávky geotextilie</t>
  </si>
  <si>
    <t>Koeficient: 0,15</t>
  </si>
  <si>
    <t xml:space="preserve">Koeficient: </t>
  </si>
  <si>
    <t>28325086.AR</t>
  </si>
  <si>
    <t>Fólie podstřešní paropropustná 150</t>
  </si>
  <si>
    <t>SPCM</t>
  </si>
  <si>
    <t>Specifikace</t>
  </si>
  <si>
    <t>POL3_</t>
  </si>
  <si>
    <t>Odkaz na mn. položky pořadí 7 : 57,70000</t>
  </si>
  <si>
    <t>Koeficient: 0,1</t>
  </si>
  <si>
    <t>63151413.AR</t>
  </si>
  <si>
    <t>Deska z minerální plsti tl. 180 mm 40kg/m3</t>
  </si>
  <si>
    <t>Odkaz na mn. položky pořadí 6 : 615,50000*2</t>
  </si>
  <si>
    <t>67352004R</t>
  </si>
  <si>
    <t>Geotextilie netkanáseparační 300 g/m2</t>
  </si>
  <si>
    <t>Odkaz na mn. položky pořadí 8 : 707,82500</t>
  </si>
  <si>
    <t>998713103R00</t>
  </si>
  <si>
    <t>Přesun hmot pro izolace tepelné, výšky do 24 m</t>
  </si>
  <si>
    <t>t</t>
  </si>
  <si>
    <t>Přesun hmot</t>
  </si>
  <si>
    <t>POL7_</t>
  </si>
  <si>
    <t>998713192R00</t>
  </si>
  <si>
    <t>Příplatek zvětš. přesun, izolace tepelné do 100 m</t>
  </si>
  <si>
    <t>421952111R00</t>
  </si>
  <si>
    <t>Podlaha lávky ze dřeva měkkého - z fošen</t>
  </si>
  <si>
    <t>m3</t>
  </si>
  <si>
    <t>37*0,035*0,9*0,2</t>
  </si>
  <si>
    <t>762331812R00</t>
  </si>
  <si>
    <t>Demontáž konstrukcí krovů - lávky š. do 1m</t>
  </si>
  <si>
    <t>m</t>
  </si>
  <si>
    <t>S1 : 5+11+3*7</t>
  </si>
  <si>
    <t>763611232R00</t>
  </si>
  <si>
    <t>M.bednění a lávek vč. dod pomoc mat a spoj. mat</t>
  </si>
  <si>
    <t>Odkaz na mn. položky pořadí 15 : 37,00000</t>
  </si>
  <si>
    <t xml:space="preserve">S1 : </t>
  </si>
  <si>
    <t>762512010RA0</t>
  </si>
  <si>
    <t>Podlaha z desek cementotřískových 2x12 mm na  izol. dle spec, vč. kotvení a přířezů</t>
  </si>
  <si>
    <t>Agregovaná položka</t>
  </si>
  <si>
    <t>POL2_</t>
  </si>
  <si>
    <t>60517110R</t>
  </si>
  <si>
    <t>Lať střešní 30x50 mm</t>
  </si>
  <si>
    <t>S1 : 0,03*0,05*0,9*30</t>
  </si>
  <si>
    <t>OO : 0,0395</t>
  </si>
  <si>
    <t>767833100R00</t>
  </si>
  <si>
    <t>Montáž žebříků  konzola</t>
  </si>
  <si>
    <t>ks</t>
  </si>
  <si>
    <t>S5 : 4</t>
  </si>
  <si>
    <t>767995104R00</t>
  </si>
  <si>
    <t>Výroba a montáž kov. atypických konstr. do 50 kg</t>
  </si>
  <si>
    <t>kg</t>
  </si>
  <si>
    <t>S4 : 125</t>
  </si>
  <si>
    <t>S5 : 74*2</t>
  </si>
  <si>
    <t>767995105R00</t>
  </si>
  <si>
    <t>Výroba a montáž kov. atypických konstr. do 100 kg</t>
  </si>
  <si>
    <t>S3 : 600</t>
  </si>
  <si>
    <t>767050505XX</t>
  </si>
  <si>
    <t>Příplatek za žárové zinkování OK</t>
  </si>
  <si>
    <t>Vlastní</t>
  </si>
  <si>
    <t>Indiv</t>
  </si>
  <si>
    <t>Odkaz na mn. položky pořadí 24 : 873,00000</t>
  </si>
  <si>
    <t>31186302RX</t>
  </si>
  <si>
    <t>Žebřík, délka 1,4/2,7m, hliníkový vč. konzol, dle spec.</t>
  </si>
  <si>
    <t>kus</t>
  </si>
  <si>
    <t>S8 : 2</t>
  </si>
  <si>
    <t>55399999R</t>
  </si>
  <si>
    <t>Ocelové výrobky - atypické prvky</t>
  </si>
  <si>
    <t>Odkaz na mn. položky pořadí 21 : 600,00000</t>
  </si>
  <si>
    <t>Odkaz na mn. položky pořadí 20 : 273,00000</t>
  </si>
  <si>
    <t>998767101R00</t>
  </si>
  <si>
    <t>Přesun hmot pro zámečnické konstr., výšky do 6 m</t>
  </si>
  <si>
    <t>79900002010X</t>
  </si>
  <si>
    <t>Zábor veřejného prostranství, 2 měsíce vč. zabezpečení plochy-ohrazení</t>
  </si>
  <si>
    <t>kpl</t>
  </si>
  <si>
    <t>210040341R00</t>
  </si>
  <si>
    <t>Konzola rámová a přesun klima jednotky vč. montáže na fasádu</t>
  </si>
  <si>
    <t>728618211R1X</t>
  </si>
  <si>
    <t>Úprava klimatizační jednotky  Split vč. revize</t>
  </si>
  <si>
    <t>222330137R00</t>
  </si>
  <si>
    <t>Držák štítků se štítkem značení tras</t>
  </si>
  <si>
    <t>S6 : 40</t>
  </si>
  <si>
    <t>S7 : 10</t>
  </si>
  <si>
    <t>28314059.AR</t>
  </si>
  <si>
    <t>Pásk samolep</t>
  </si>
  <si>
    <t>S6 : 60*2</t>
  </si>
  <si>
    <t>S7 : 8*2*2</t>
  </si>
  <si>
    <t>230120093R00X</t>
  </si>
  <si>
    <t>Zhotovení prostupů a prodloužení potrubí HT do DN150 dl. 1m</t>
  </si>
  <si>
    <t>005121 R</t>
  </si>
  <si>
    <t xml:space="preserve">Zařízení staveniště </t>
  </si>
  <si>
    <t>Soubor</t>
  </si>
  <si>
    <t>VRN</t>
  </si>
  <si>
    <t>POL99_2</t>
  </si>
  <si>
    <t>004111020R</t>
  </si>
  <si>
    <t>Vypracování dokumentace skutečného provedení</t>
  </si>
  <si>
    <t>POL99_8</t>
  </si>
  <si>
    <t>SUM</t>
  </si>
  <si>
    <t>Poznámky uchazeče k zadání</t>
  </si>
  <si>
    <t>POPUZIV</t>
  </si>
  <si>
    <t>END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</si>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</sst>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21" xfId="0" applyFill="1" applyBorder="1" applyAlignment="1">
      <alignment wrapText="1"/>
    </xf>
    <xf numFmtId="0" fontId="16" fillId="0" borderId="0" xfId="0" applyFont="1"/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0" fillId="5" borderId="22" xfId="0" applyFill="1" applyBorder="1" applyAlignment="1">
      <alignment wrapText="1"/>
    </xf>
    <xf numFmtId="0" fontId="0" fillId="5" borderId="41" xfId="0" applyFill="1" applyBorder="1"/>
    <xf numFmtId="49" fontId="0" fillId="5" borderId="42" xfId="0" applyNumberFormat="1" applyFill="1" applyBorder="1"/>
    <xf numFmtId="0" fontId="0" fillId="5" borderId="42" xfId="0" applyFill="1" applyBorder="1" applyAlignment="1">
      <alignment horizontal="center"/>
    </xf>
    <xf numFmtId="0" fontId="0" fillId="5" borderId="42" xfId="0" applyFill="1" applyBorder="1"/>
    <xf numFmtId="0" fontId="0" fillId="5" borderId="43" xfId="0" applyFill="1" applyBorder="1"/>
    <xf numFmtId="0" fontId="0" fillId="0" borderId="44" xfId="0" applyBorder="1" applyAlignment="1">
      <alignment vertical="top"/>
    </xf>
    <xf numFmtId="49" fontId="0" fillId="0" borderId="45" xfId="0" applyNumberFormat="1" applyBorder="1" applyAlignment="1">
      <alignment vertical="top"/>
    </xf>
    <xf numFmtId="0" fontId="0" fillId="0" borderId="45" xfId="0" applyBorder="1" applyAlignment="1">
      <alignment horizontal="center" vertical="top"/>
    </xf>
    <xf numFmtId="164" fontId="0" fillId="0" borderId="45" xfId="0" applyNumberFormat="1" applyBorder="1" applyAlignment="1">
      <alignment vertical="top"/>
    </xf>
    <xf numFmtId="4" fontId="0" fillId="0" borderId="45" xfId="0" applyNumberFormat="1" applyBorder="1" applyAlignment="1">
      <alignment vertical="top"/>
    </xf>
    <xf numFmtId="4" fontId="0" fillId="0" borderId="46" xfId="0" applyNumberFormat="1" applyBorder="1" applyAlignment="1">
      <alignment vertical="top"/>
    </xf>
    <xf numFmtId="0" fontId="8" fillId="3" borderId="44" xfId="0" applyFont="1" applyFill="1" applyBorder="1" applyAlignment="1">
      <alignment vertical="top"/>
    </xf>
    <xf numFmtId="49" fontId="8" fillId="3" borderId="45" xfId="0" applyNumberFormat="1" applyFont="1" applyFill="1" applyBorder="1" applyAlignment="1">
      <alignment vertical="top"/>
    </xf>
    <xf numFmtId="49" fontId="8" fillId="3" borderId="45" xfId="0" applyNumberFormat="1" applyFont="1" applyFill="1" applyBorder="1" applyAlignment="1">
      <alignment horizontal="left" vertical="top" wrapText="1"/>
    </xf>
    <xf numFmtId="0" fontId="8" fillId="3" borderId="45" xfId="0" applyFont="1" applyFill="1" applyBorder="1" applyAlignment="1">
      <alignment horizontal="center" vertical="top" shrinkToFit="1"/>
    </xf>
    <xf numFmtId="164" fontId="8" fillId="3" borderId="45" xfId="0" applyNumberFormat="1" applyFont="1" applyFill="1" applyBorder="1" applyAlignment="1">
      <alignment vertical="top" shrinkToFit="1"/>
    </xf>
    <xf numFmtId="4" fontId="8" fillId="3" borderId="45" xfId="0" applyNumberFormat="1" applyFont="1" applyFill="1" applyBorder="1" applyAlignment="1">
      <alignment vertical="top" shrinkToFit="1"/>
    </xf>
    <xf numFmtId="4" fontId="8" fillId="3" borderId="46" xfId="0" applyNumberFormat="1" applyFont="1" applyFill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7" fillId="0" borderId="45" xfId="0" quotePrefix="1" applyNumberFormat="1" applyFont="1" applyBorder="1" applyAlignment="1">
      <alignment horizontal="left" vertical="top" wrapText="1"/>
    </xf>
    <xf numFmtId="164" fontId="17" fillId="0" borderId="45" xfId="0" applyNumberFormat="1" applyFont="1" applyBorder="1" applyAlignment="1">
      <alignment horizontal="center" vertical="top" wrapText="1" shrinkToFit="1"/>
    </xf>
    <xf numFmtId="164" fontId="17" fillId="0" borderId="45" xfId="0" applyNumberFormat="1" applyFont="1" applyBorder="1" applyAlignment="1">
      <alignment vertical="top" wrapText="1" shrinkToFit="1"/>
    </xf>
    <xf numFmtId="4" fontId="16" fillId="0" borderId="45" xfId="0" applyNumberFormat="1" applyFont="1" applyBorder="1" applyAlignment="1">
      <alignment vertical="top" shrinkToFit="1"/>
    </xf>
    <xf numFmtId="164" fontId="18" fillId="0" borderId="45" xfId="0" quotePrefix="1" applyNumberFormat="1" applyFont="1" applyBorder="1" applyAlignment="1">
      <alignment horizontal="left" vertical="top" wrapText="1"/>
    </xf>
    <xf numFmtId="164" fontId="18" fillId="0" borderId="45" xfId="0" applyNumberFormat="1" applyFont="1" applyBorder="1" applyAlignment="1">
      <alignment horizontal="center" vertical="top" wrapText="1" shrinkToFit="1"/>
    </xf>
    <xf numFmtId="164" fontId="18" fillId="0" borderId="45" xfId="0" applyNumberFormat="1" applyFont="1" applyBorder="1" applyAlignment="1">
      <alignment vertical="top" wrapText="1" shrinkToFit="1"/>
    </xf>
    <xf numFmtId="49" fontId="0" fillId="0" borderId="45" xfId="0" applyNumberFormat="1" applyBorder="1" applyAlignment="1">
      <alignment horizontal="left" vertical="top" wrapText="1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0" fontId="8" fillId="3" borderId="47" xfId="0" applyFont="1" applyFill="1" applyBorder="1" applyAlignment="1">
      <alignment vertical="top"/>
    </xf>
    <xf numFmtId="49" fontId="8" fillId="3" borderId="48" xfId="0" applyNumberFormat="1" applyFont="1" applyFill="1" applyBorder="1" applyAlignment="1">
      <alignment vertical="top"/>
    </xf>
    <xf numFmtId="49" fontId="8" fillId="3" borderId="48" xfId="0" applyNumberFormat="1" applyFont="1" applyFill="1" applyBorder="1" applyAlignment="1">
      <alignment horizontal="left" vertical="top" wrapText="1"/>
    </xf>
    <xf numFmtId="0" fontId="8" fillId="3" borderId="48" xfId="0" applyFont="1" applyFill="1" applyBorder="1" applyAlignment="1">
      <alignment horizontal="center" vertical="top"/>
    </xf>
    <xf numFmtId="0" fontId="8" fillId="3" borderId="48" xfId="0" applyFont="1" applyFill="1" applyBorder="1" applyAlignment="1">
      <alignment vertical="top"/>
    </xf>
    <xf numFmtId="4" fontId="8" fillId="3" borderId="49" xfId="0" applyNumberFormat="1" applyFont="1" applyFill="1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"/>
  <sheetViews>
    <sheetView tabSelected="1" workbookViewId="0">
      <selection activeCell="A4" sqref="A4:G4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  <row r="4" spans="1:7" ht="199.5" customHeight="1" x14ac:dyDescent="0.2">
      <c r="A4" s="229" t="s">
        <v>237</v>
      </c>
      <c r="B4" s="229"/>
      <c r="C4" s="229"/>
      <c r="D4" s="229"/>
      <c r="E4" s="229"/>
      <c r="F4" s="229"/>
      <c r="G4" s="229"/>
    </row>
  </sheetData>
  <sheetProtection algorithmName="SHA-512" hashValue="5s1Wl+/RUEcg8lxfqZDFZFVFsxFwTvqcxtM71F/vacPOXm+tJCxg69Kb9R6SZazOelhfyy+tr/V8xyBmzAA2Ug==" saltValue="Y0R8dQcSyfazo4ctJYT+Zg==" spinCount="100000" sheet="1"/>
  <mergeCells count="2">
    <mergeCell ref="A2:G2"/>
    <mergeCell ref="A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3235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SUMIF(F49:F59,A16,I49:I59)+SUMIF(F49:F59,"PSU",I49:I59)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SUMIF(F49:F59,A17,I49:I59)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SUMIF(F49:F59,A18,I49:I59)</f>
        <v>0</v>
      </c>
      <c r="J18" s="85"/>
    </row>
    <row r="19" spans="1:10" ht="23.25" customHeight="1" x14ac:dyDescent="0.2">
      <c r="A19" s="196" t="s">
        <v>74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SUMIF(F49:F59,A19,I49:I59)</f>
        <v>0</v>
      </c>
      <c r="J19" s="85"/>
    </row>
    <row r="20" spans="1:10" ht="23.25" customHeight="1" x14ac:dyDescent="0.2">
      <c r="A20" s="196" t="s">
        <v>75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SUMIF(F49:F59,A20,I49:I59)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'502 V Pol'!AE95</f>
        <v>0</v>
      </c>
      <c r="G39" s="150">
        <f>'502 V Pol'!AF95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 t="s">
        <v>45</v>
      </c>
      <c r="C40" s="154" t="s">
        <v>46</v>
      </c>
      <c r="D40" s="154"/>
      <c r="E40" s="154"/>
      <c r="F40" s="155">
        <f>'502 V Pol'!AE95</f>
        <v>0</v>
      </c>
      <c r="G40" s="156">
        <f>'502 V Pol'!AF95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'502 V Pol'!AE95</f>
        <v>0</v>
      </c>
      <c r="G41" s="151">
        <f>'502 V Pol'!AF95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75" x14ac:dyDescent="0.25">
      <c r="B46" s="176" t="s">
        <v>54</v>
      </c>
    </row>
    <row r="48" spans="1:10" ht="25.5" customHeight="1" x14ac:dyDescent="0.2">
      <c r="A48" s="178"/>
      <c r="B48" s="181" t="s">
        <v>18</v>
      </c>
      <c r="C48" s="181" t="s">
        <v>6</v>
      </c>
      <c r="D48" s="182"/>
      <c r="E48" s="182"/>
      <c r="F48" s="183" t="s">
        <v>55</v>
      </c>
      <c r="G48" s="183"/>
      <c r="H48" s="183"/>
      <c r="I48" s="183" t="s">
        <v>31</v>
      </c>
      <c r="J48" s="183" t="s">
        <v>0</v>
      </c>
    </row>
    <row r="49" spans="1:10" ht="36.75" customHeight="1" x14ac:dyDescent="0.2">
      <c r="A49" s="179"/>
      <c r="B49" s="184" t="s">
        <v>56</v>
      </c>
      <c r="C49" s="185" t="s">
        <v>57</v>
      </c>
      <c r="D49" s="186"/>
      <c r="E49" s="186"/>
      <c r="F49" s="192" t="s">
        <v>26</v>
      </c>
      <c r="G49" s="193"/>
      <c r="H49" s="193"/>
      <c r="I49" s="193">
        <f>'502 V Pol'!G8</f>
        <v>0</v>
      </c>
      <c r="J49" s="190" t="str">
        <f>IF(I60=0,"",I49/I60*100)</f>
        <v/>
      </c>
    </row>
    <row r="50" spans="1:10" ht="36.75" customHeight="1" x14ac:dyDescent="0.2">
      <c r="A50" s="179"/>
      <c r="B50" s="184" t="s">
        <v>58</v>
      </c>
      <c r="C50" s="185" t="s">
        <v>59</v>
      </c>
      <c r="D50" s="186"/>
      <c r="E50" s="186"/>
      <c r="F50" s="192" t="s">
        <v>26</v>
      </c>
      <c r="G50" s="193"/>
      <c r="H50" s="193"/>
      <c r="I50" s="193">
        <f>'502 V Pol'!G11</f>
        <v>0</v>
      </c>
      <c r="J50" s="190" t="str">
        <f>IF(I60=0,"",I50/I60*100)</f>
        <v/>
      </c>
    </row>
    <row r="51" spans="1:10" ht="36.75" customHeight="1" x14ac:dyDescent="0.2">
      <c r="A51" s="179"/>
      <c r="B51" s="184" t="s">
        <v>60</v>
      </c>
      <c r="C51" s="185" t="s">
        <v>61</v>
      </c>
      <c r="D51" s="186"/>
      <c r="E51" s="186"/>
      <c r="F51" s="192" t="s">
        <v>27</v>
      </c>
      <c r="G51" s="193"/>
      <c r="H51" s="193"/>
      <c r="I51" s="193">
        <f>'502 V Pol'!G18</f>
        <v>0</v>
      </c>
      <c r="J51" s="190" t="str">
        <f>IF(I60=0,"",I51/I60*100)</f>
        <v/>
      </c>
    </row>
    <row r="52" spans="1:10" ht="36.75" customHeight="1" x14ac:dyDescent="0.2">
      <c r="A52" s="179"/>
      <c r="B52" s="184" t="s">
        <v>62</v>
      </c>
      <c r="C52" s="185" t="s">
        <v>63</v>
      </c>
      <c r="D52" s="186"/>
      <c r="E52" s="186"/>
      <c r="F52" s="192" t="s">
        <v>27</v>
      </c>
      <c r="G52" s="193"/>
      <c r="H52" s="193"/>
      <c r="I52" s="193">
        <f>'502 V Pol'!G47</f>
        <v>0</v>
      </c>
      <c r="J52" s="190" t="str">
        <f>IF(I60=0,"",I52/I60*100)</f>
        <v/>
      </c>
    </row>
    <row r="53" spans="1:10" ht="36.75" customHeight="1" x14ac:dyDescent="0.2">
      <c r="A53" s="179"/>
      <c r="B53" s="184" t="s">
        <v>64</v>
      </c>
      <c r="C53" s="185" t="s">
        <v>65</v>
      </c>
      <c r="D53" s="186"/>
      <c r="E53" s="186"/>
      <c r="F53" s="192" t="s">
        <v>27</v>
      </c>
      <c r="G53" s="193"/>
      <c r="H53" s="193"/>
      <c r="I53" s="193">
        <f>'502 V Pol'!G60</f>
        <v>0</v>
      </c>
      <c r="J53" s="190" t="str">
        <f>IF(I60=0,"",I53/I60*100)</f>
        <v/>
      </c>
    </row>
    <row r="54" spans="1:10" ht="36.75" customHeight="1" x14ac:dyDescent="0.2">
      <c r="A54" s="179"/>
      <c r="B54" s="184" t="s">
        <v>66</v>
      </c>
      <c r="C54" s="185" t="s">
        <v>67</v>
      </c>
      <c r="D54" s="186"/>
      <c r="E54" s="186"/>
      <c r="F54" s="192" t="s">
        <v>27</v>
      </c>
      <c r="G54" s="193"/>
      <c r="H54" s="193"/>
      <c r="I54" s="193">
        <f>'502 V Pol'!G76</f>
        <v>0</v>
      </c>
      <c r="J54" s="190" t="str">
        <f>IF(I60=0,"",I54/I60*100)</f>
        <v/>
      </c>
    </row>
    <row r="55" spans="1:10" ht="36.75" customHeight="1" x14ac:dyDescent="0.2">
      <c r="A55" s="179"/>
      <c r="B55" s="184" t="s">
        <v>68</v>
      </c>
      <c r="C55" s="185" t="s">
        <v>69</v>
      </c>
      <c r="D55" s="186"/>
      <c r="E55" s="186"/>
      <c r="F55" s="192" t="s">
        <v>28</v>
      </c>
      <c r="G55" s="193"/>
      <c r="H55" s="193"/>
      <c r="I55" s="193">
        <f>'502 V Pol'!G78</f>
        <v>0</v>
      </c>
      <c r="J55" s="190" t="str">
        <f>IF(I60=0,"",I55/I60*100)</f>
        <v/>
      </c>
    </row>
    <row r="56" spans="1:10" ht="36.75" customHeight="1" x14ac:dyDescent="0.2">
      <c r="A56" s="179"/>
      <c r="B56" s="184" t="s">
        <v>70</v>
      </c>
      <c r="C56" s="185" t="s">
        <v>71</v>
      </c>
      <c r="D56" s="186"/>
      <c r="E56" s="186"/>
      <c r="F56" s="192" t="s">
        <v>28</v>
      </c>
      <c r="G56" s="193"/>
      <c r="H56" s="193"/>
      <c r="I56" s="193">
        <f>'502 V Pol'!G81</f>
        <v>0</v>
      </c>
      <c r="J56" s="190" t="str">
        <f>IF(I60=0,"",I56/I60*100)</f>
        <v/>
      </c>
    </row>
    <row r="57" spans="1:10" ht="36.75" customHeight="1" x14ac:dyDescent="0.2">
      <c r="A57" s="179"/>
      <c r="B57" s="184" t="s">
        <v>72</v>
      </c>
      <c r="C57" s="185" t="s">
        <v>73</v>
      </c>
      <c r="D57" s="186"/>
      <c r="E57" s="186"/>
      <c r="F57" s="192" t="s">
        <v>28</v>
      </c>
      <c r="G57" s="193"/>
      <c r="H57" s="193"/>
      <c r="I57" s="193">
        <f>'502 V Pol'!G88</f>
        <v>0</v>
      </c>
      <c r="J57" s="190" t="str">
        <f>IF(I60=0,"",I57/I60*100)</f>
        <v/>
      </c>
    </row>
    <row r="58" spans="1:10" ht="36.75" customHeight="1" x14ac:dyDescent="0.2">
      <c r="A58" s="179"/>
      <c r="B58" s="184" t="s">
        <v>74</v>
      </c>
      <c r="C58" s="185" t="s">
        <v>29</v>
      </c>
      <c r="D58" s="186"/>
      <c r="E58" s="186"/>
      <c r="F58" s="192" t="s">
        <v>74</v>
      </c>
      <c r="G58" s="193"/>
      <c r="H58" s="193"/>
      <c r="I58" s="193">
        <f>'502 V Pol'!G90</f>
        <v>0</v>
      </c>
      <c r="J58" s="190" t="str">
        <f>IF(I60=0,"",I58/I60*100)</f>
        <v/>
      </c>
    </row>
    <row r="59" spans="1:10" ht="36.75" customHeight="1" x14ac:dyDescent="0.2">
      <c r="A59" s="179"/>
      <c r="B59" s="184" t="s">
        <v>75</v>
      </c>
      <c r="C59" s="185" t="s">
        <v>30</v>
      </c>
      <c r="D59" s="186"/>
      <c r="E59" s="186"/>
      <c r="F59" s="192" t="s">
        <v>75</v>
      </c>
      <c r="G59" s="193"/>
      <c r="H59" s="193"/>
      <c r="I59" s="193">
        <f>'502 V Pol'!G92</f>
        <v>0</v>
      </c>
      <c r="J59" s="190" t="str">
        <f>IF(I60=0,"",I59/I60*100)</f>
        <v/>
      </c>
    </row>
    <row r="60" spans="1:10" ht="25.5" customHeight="1" x14ac:dyDescent="0.2">
      <c r="A60" s="180"/>
      <c r="B60" s="187" t="s">
        <v>1</v>
      </c>
      <c r="C60" s="188"/>
      <c r="D60" s="189"/>
      <c r="E60" s="189"/>
      <c r="F60" s="194"/>
      <c r="G60" s="195"/>
      <c r="H60" s="195"/>
      <c r="I60" s="195">
        <f>SUM(I49:I59)</f>
        <v>0</v>
      </c>
      <c r="J60" s="191">
        <f>SUM(J49:J59)</f>
        <v>0</v>
      </c>
    </row>
    <row r="61" spans="1:10" x14ac:dyDescent="0.2">
      <c r="F61" s="135"/>
      <c r="G61" s="135"/>
      <c r="H61" s="135"/>
      <c r="I61" s="135"/>
      <c r="J61" s="136"/>
    </row>
    <row r="62" spans="1:10" x14ac:dyDescent="0.2">
      <c r="F62" s="135"/>
      <c r="G62" s="135"/>
      <c r="H62" s="135"/>
      <c r="I62" s="135"/>
      <c r="J62" s="136"/>
    </row>
    <row r="63" spans="1:10" x14ac:dyDescent="0.2">
      <c r="F63" s="135"/>
      <c r="G63" s="135"/>
      <c r="H63" s="135"/>
      <c r="I63" s="135"/>
      <c r="J63" s="136"/>
    </row>
  </sheetData>
  <sheetProtection algorithmName="SHA-512" hashValue="hU39TcPor33wZPPUYc5ObLnRyh5P+RvM3tGIUm2Oxi2HOl7pp4kFgdTeeeLd3UtNTfC5K3zW5IRftmpAjrrw4g==" saltValue="M8FHojEpP9hzQ5d0rwfgz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OdWICP+UTK2VRGmXUeukgfp77WXN/D2asGHaC2a7zCktYxMJ4aDMjnKFWM1po00M3dEV7LWi+VffCnfkc5ZC9w==" saltValue="xl1Te5mdXgfRkhTMudp4q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F06F-EABC-4FBD-8A07-261AF5762E81}">
  <sheetPr>
    <outlinePr summaryBelow="0"/>
  </sheetPr>
  <dimension ref="A1:BH5000"/>
  <sheetViews>
    <sheetView workbookViewId="0">
      <pane ySplit="7" topLeftCell="A8" activePane="bottomLeft" state="frozen"/>
      <selection pane="bottomLeft" activeCell="G95" sqref="A6:G95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76</v>
      </c>
    </row>
    <row r="2" spans="1:60" ht="24.95" customHeight="1" x14ac:dyDescent="0.2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77</v>
      </c>
    </row>
    <row r="3" spans="1:60" ht="24.95" customHeight="1" x14ac:dyDescent="0.2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7" t="s">
        <v>77</v>
      </c>
      <c r="AG3" t="s">
        <v>78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79</v>
      </c>
    </row>
    <row r="5" spans="1:60" x14ac:dyDescent="0.2">
      <c r="D5" s="10"/>
    </row>
    <row r="6" spans="1:60" ht="38.25" x14ac:dyDescent="0.2">
      <c r="A6" s="231" t="s">
        <v>80</v>
      </c>
      <c r="B6" s="232" t="s">
        <v>81</v>
      </c>
      <c r="C6" s="232" t="s">
        <v>82</v>
      </c>
      <c r="D6" s="233" t="s">
        <v>83</v>
      </c>
      <c r="E6" s="234" t="s">
        <v>84</v>
      </c>
      <c r="F6" s="234" t="s">
        <v>85</v>
      </c>
      <c r="G6" s="235" t="s">
        <v>31</v>
      </c>
      <c r="H6" s="230" t="s">
        <v>32</v>
      </c>
      <c r="I6" s="207" t="s">
        <v>86</v>
      </c>
      <c r="J6" s="207" t="s">
        <v>33</v>
      </c>
      <c r="K6" s="207" t="s">
        <v>87</v>
      </c>
      <c r="L6" s="207" t="s">
        <v>88</v>
      </c>
      <c r="M6" s="207" t="s">
        <v>89</v>
      </c>
      <c r="N6" s="207" t="s">
        <v>90</v>
      </c>
      <c r="O6" s="207" t="s">
        <v>91</v>
      </c>
      <c r="P6" s="207" t="s">
        <v>92</v>
      </c>
      <c r="Q6" s="207" t="s">
        <v>93</v>
      </c>
      <c r="R6" s="207" t="s">
        <v>94</v>
      </c>
      <c r="S6" s="207" t="s">
        <v>95</v>
      </c>
      <c r="T6" s="207" t="s">
        <v>96</v>
      </c>
      <c r="U6" s="207" t="s">
        <v>97</v>
      </c>
      <c r="V6" s="207" t="s">
        <v>98</v>
      </c>
      <c r="W6" s="207" t="s">
        <v>99</v>
      </c>
      <c r="X6" s="207" t="s">
        <v>100</v>
      </c>
    </row>
    <row r="7" spans="1:60" hidden="1" x14ac:dyDescent="0.2">
      <c r="A7" s="236"/>
      <c r="B7" s="237"/>
      <c r="C7" s="237"/>
      <c r="D7" s="238"/>
      <c r="E7" s="239"/>
      <c r="F7" s="240"/>
      <c r="G7" s="241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42" t="s">
        <v>101</v>
      </c>
      <c r="B8" s="243" t="s">
        <v>56</v>
      </c>
      <c r="C8" s="244" t="s">
        <v>57</v>
      </c>
      <c r="D8" s="245"/>
      <c r="E8" s="246"/>
      <c r="F8" s="247"/>
      <c r="G8" s="248">
        <f>SUMIF(AG9:AG10,"&lt;&gt;NOR",G9:G10)</f>
        <v>0</v>
      </c>
      <c r="H8" s="222"/>
      <c r="I8" s="222">
        <f>SUM(I9:I10)</f>
        <v>0</v>
      </c>
      <c r="J8" s="222"/>
      <c r="K8" s="222">
        <f>SUM(K9:K10)</f>
        <v>0</v>
      </c>
      <c r="L8" s="222"/>
      <c r="M8" s="222">
        <f>SUM(M9:M10)</f>
        <v>0</v>
      </c>
      <c r="N8" s="222"/>
      <c r="O8" s="222">
        <f>SUM(O9:O10)</f>
        <v>0</v>
      </c>
      <c r="P8" s="222"/>
      <c r="Q8" s="222">
        <f>SUM(Q9:Q10)</f>
        <v>0</v>
      </c>
      <c r="R8" s="222"/>
      <c r="S8" s="222"/>
      <c r="T8" s="222"/>
      <c r="U8" s="222"/>
      <c r="V8" s="222">
        <f>SUM(V9:V10)</f>
        <v>64</v>
      </c>
      <c r="W8" s="222"/>
      <c r="X8" s="222"/>
      <c r="AG8" t="s">
        <v>102</v>
      </c>
    </row>
    <row r="9" spans="1:60" outlineLevel="1" x14ac:dyDescent="0.2">
      <c r="A9" s="249">
        <v>1</v>
      </c>
      <c r="B9" s="250" t="s">
        <v>103</v>
      </c>
      <c r="C9" s="251" t="s">
        <v>104</v>
      </c>
      <c r="D9" s="252" t="s">
        <v>105</v>
      </c>
      <c r="E9" s="253">
        <v>64</v>
      </c>
      <c r="F9" s="254"/>
      <c r="G9" s="255">
        <f>ROUND(E9*F9,2)</f>
        <v>0</v>
      </c>
      <c r="H9" s="221"/>
      <c r="I9" s="220">
        <f>ROUND(E9*H9,2)</f>
        <v>0</v>
      </c>
      <c r="J9" s="221"/>
      <c r="K9" s="220">
        <f>ROUND(E9*J9,2)</f>
        <v>0</v>
      </c>
      <c r="L9" s="220">
        <v>21</v>
      </c>
      <c r="M9" s="220">
        <f>G9*(1+L9/100)</f>
        <v>0</v>
      </c>
      <c r="N9" s="220">
        <v>0</v>
      </c>
      <c r="O9" s="220">
        <f>ROUND(E9*N9,2)</f>
        <v>0</v>
      </c>
      <c r="P9" s="220">
        <v>0</v>
      </c>
      <c r="Q9" s="220">
        <f>ROUND(E9*P9,2)</f>
        <v>0</v>
      </c>
      <c r="R9" s="220" t="s">
        <v>106</v>
      </c>
      <c r="S9" s="220" t="s">
        <v>107</v>
      </c>
      <c r="T9" s="220" t="s">
        <v>107</v>
      </c>
      <c r="U9" s="220">
        <v>1</v>
      </c>
      <c r="V9" s="220">
        <f>ROUND(E9*U9,2)</f>
        <v>64</v>
      </c>
      <c r="W9" s="220"/>
      <c r="X9" s="220" t="s">
        <v>108</v>
      </c>
      <c r="Y9" s="208"/>
      <c r="Z9" s="208"/>
      <c r="AA9" s="208"/>
      <c r="AB9" s="208"/>
      <c r="AC9" s="208"/>
      <c r="AD9" s="208"/>
      <c r="AE9" s="208"/>
      <c r="AF9" s="208"/>
      <c r="AG9" s="208" t="s">
        <v>109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49"/>
      <c r="B10" s="250"/>
      <c r="C10" s="256" t="s">
        <v>110</v>
      </c>
      <c r="D10" s="257"/>
      <c r="E10" s="258">
        <v>64</v>
      </c>
      <c r="F10" s="259"/>
      <c r="G10" s="255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08"/>
      <c r="Z10" s="208"/>
      <c r="AA10" s="208"/>
      <c r="AB10" s="208"/>
      <c r="AC10" s="208"/>
      <c r="AD10" s="208"/>
      <c r="AE10" s="208"/>
      <c r="AF10" s="208"/>
      <c r="AG10" s="208" t="s">
        <v>111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ht="25.5" x14ac:dyDescent="0.2">
      <c r="A11" s="242" t="s">
        <v>101</v>
      </c>
      <c r="B11" s="243" t="s">
        <v>58</v>
      </c>
      <c r="C11" s="244" t="s">
        <v>59</v>
      </c>
      <c r="D11" s="245"/>
      <c r="E11" s="246"/>
      <c r="F11" s="247"/>
      <c r="G11" s="248">
        <f>SUMIF(AG12:AG17,"&lt;&gt;NOR",G12:G17)</f>
        <v>0</v>
      </c>
      <c r="H11" s="222"/>
      <c r="I11" s="222">
        <f>SUM(I12:I17)</f>
        <v>0</v>
      </c>
      <c r="J11" s="222"/>
      <c r="K11" s="222">
        <f>SUM(K12:K17)</f>
        <v>0</v>
      </c>
      <c r="L11" s="222"/>
      <c r="M11" s="222">
        <f>SUM(M12:M17)</f>
        <v>0</v>
      </c>
      <c r="N11" s="222"/>
      <c r="O11" s="222">
        <f>SUM(O12:O17)</f>
        <v>0.02</v>
      </c>
      <c r="P11" s="222"/>
      <c r="Q11" s="222">
        <f>SUM(Q12:Q17)</f>
        <v>0</v>
      </c>
      <c r="R11" s="222"/>
      <c r="S11" s="222"/>
      <c r="T11" s="222"/>
      <c r="U11" s="222"/>
      <c r="V11" s="222">
        <f>SUM(V12:V17)</f>
        <v>227.6</v>
      </c>
      <c r="W11" s="222"/>
      <c r="X11" s="222"/>
      <c r="AG11" t="s">
        <v>102</v>
      </c>
    </row>
    <row r="12" spans="1:60" outlineLevel="1" x14ac:dyDescent="0.2">
      <c r="A12" s="249">
        <v>2</v>
      </c>
      <c r="B12" s="250" t="s">
        <v>112</v>
      </c>
      <c r="C12" s="251" t="s">
        <v>113</v>
      </c>
      <c r="D12" s="252" t="s">
        <v>114</v>
      </c>
      <c r="E12" s="253">
        <v>615.5</v>
      </c>
      <c r="F12" s="254"/>
      <c r="G12" s="255">
        <f>ROUND(E12*F12,2)</f>
        <v>0</v>
      </c>
      <c r="H12" s="221"/>
      <c r="I12" s="220">
        <f>ROUND(E12*H12,2)</f>
        <v>0</v>
      </c>
      <c r="J12" s="221"/>
      <c r="K12" s="220">
        <f>ROUND(E12*J12,2)</f>
        <v>0</v>
      </c>
      <c r="L12" s="220">
        <v>21</v>
      </c>
      <c r="M12" s="220">
        <f>G12*(1+L12/100)</f>
        <v>0</v>
      </c>
      <c r="N12" s="220">
        <v>4.0000000000000003E-5</v>
      </c>
      <c r="O12" s="220">
        <f>ROUND(E12*N12,2)</f>
        <v>0.02</v>
      </c>
      <c r="P12" s="220">
        <v>0</v>
      </c>
      <c r="Q12" s="220">
        <f>ROUND(E12*P12,2)</f>
        <v>0</v>
      </c>
      <c r="R12" s="220"/>
      <c r="S12" s="220" t="s">
        <v>107</v>
      </c>
      <c r="T12" s="220" t="s">
        <v>107</v>
      </c>
      <c r="U12" s="220">
        <v>0.308</v>
      </c>
      <c r="V12" s="220">
        <f>ROUND(E12*U12,2)</f>
        <v>189.57</v>
      </c>
      <c r="W12" s="220"/>
      <c r="X12" s="220" t="s">
        <v>115</v>
      </c>
      <c r="Y12" s="208"/>
      <c r="Z12" s="208"/>
      <c r="AA12" s="208"/>
      <c r="AB12" s="208"/>
      <c r="AC12" s="208"/>
      <c r="AD12" s="208"/>
      <c r="AE12" s="208"/>
      <c r="AF12" s="208"/>
      <c r="AG12" s="208" t="s">
        <v>116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49"/>
      <c r="B13" s="250"/>
      <c r="C13" s="256" t="s">
        <v>117</v>
      </c>
      <c r="D13" s="257"/>
      <c r="E13" s="258">
        <v>615.5</v>
      </c>
      <c r="F13" s="259"/>
      <c r="G13" s="255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08"/>
      <c r="Z13" s="208"/>
      <c r="AA13" s="208"/>
      <c r="AB13" s="208"/>
      <c r="AC13" s="208"/>
      <c r="AD13" s="208"/>
      <c r="AE13" s="208"/>
      <c r="AF13" s="208"/>
      <c r="AG13" s="208" t="s">
        <v>111</v>
      </c>
      <c r="AH13" s="208">
        <v>5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49">
        <v>3</v>
      </c>
      <c r="B14" s="250" t="s">
        <v>118</v>
      </c>
      <c r="C14" s="251" t="s">
        <v>119</v>
      </c>
      <c r="D14" s="252" t="s">
        <v>114</v>
      </c>
      <c r="E14" s="253">
        <v>615.5</v>
      </c>
      <c r="F14" s="254"/>
      <c r="G14" s="255">
        <f>ROUND(E14*F14,2)</f>
        <v>0</v>
      </c>
      <c r="H14" s="221"/>
      <c r="I14" s="220">
        <f>ROUND(E14*H14,2)</f>
        <v>0</v>
      </c>
      <c r="J14" s="221"/>
      <c r="K14" s="220">
        <f>ROUND(E14*J14,2)</f>
        <v>0</v>
      </c>
      <c r="L14" s="220">
        <v>21</v>
      </c>
      <c r="M14" s="220">
        <f>G14*(1+L14/100)</f>
        <v>0</v>
      </c>
      <c r="N14" s="220">
        <v>0</v>
      </c>
      <c r="O14" s="220">
        <f>ROUND(E14*N14,2)</f>
        <v>0</v>
      </c>
      <c r="P14" s="220">
        <v>0</v>
      </c>
      <c r="Q14" s="220">
        <f>ROUND(E14*P14,2)</f>
        <v>0</v>
      </c>
      <c r="R14" s="220"/>
      <c r="S14" s="220" t="s">
        <v>107</v>
      </c>
      <c r="T14" s="220" t="s">
        <v>107</v>
      </c>
      <c r="U14" s="220">
        <v>1.4999999999999999E-2</v>
      </c>
      <c r="V14" s="220">
        <f>ROUND(E14*U14,2)</f>
        <v>9.23</v>
      </c>
      <c r="W14" s="220"/>
      <c r="X14" s="220" t="s">
        <v>115</v>
      </c>
      <c r="Y14" s="208"/>
      <c r="Z14" s="208"/>
      <c r="AA14" s="208"/>
      <c r="AB14" s="208"/>
      <c r="AC14" s="208"/>
      <c r="AD14" s="208"/>
      <c r="AE14" s="208"/>
      <c r="AF14" s="208"/>
      <c r="AG14" s="208" t="s">
        <v>120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49"/>
      <c r="B15" s="250"/>
      <c r="C15" s="256" t="s">
        <v>117</v>
      </c>
      <c r="D15" s="257"/>
      <c r="E15" s="258">
        <v>615.5</v>
      </c>
      <c r="F15" s="259"/>
      <c r="G15" s="255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08"/>
      <c r="Z15" s="208"/>
      <c r="AA15" s="208"/>
      <c r="AB15" s="208"/>
      <c r="AC15" s="208"/>
      <c r="AD15" s="208"/>
      <c r="AE15" s="208"/>
      <c r="AF15" s="208"/>
      <c r="AG15" s="208" t="s">
        <v>111</v>
      </c>
      <c r="AH15" s="208">
        <v>5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49">
        <v>4</v>
      </c>
      <c r="B16" s="250" t="s">
        <v>121</v>
      </c>
      <c r="C16" s="251" t="s">
        <v>122</v>
      </c>
      <c r="D16" s="252" t="s">
        <v>114</v>
      </c>
      <c r="E16" s="253">
        <v>144</v>
      </c>
      <c r="F16" s="254"/>
      <c r="G16" s="255">
        <f>ROUND(E16*F16,2)</f>
        <v>0</v>
      </c>
      <c r="H16" s="221"/>
      <c r="I16" s="220">
        <f>ROUND(E16*H16,2)</f>
        <v>0</v>
      </c>
      <c r="J16" s="221"/>
      <c r="K16" s="220">
        <f>ROUND(E16*J16,2)</f>
        <v>0</v>
      </c>
      <c r="L16" s="220">
        <v>21</v>
      </c>
      <c r="M16" s="220">
        <f>G16*(1+L16/100)</f>
        <v>0</v>
      </c>
      <c r="N16" s="220">
        <v>0</v>
      </c>
      <c r="O16" s="220">
        <f>ROUND(E16*N16,2)</f>
        <v>0</v>
      </c>
      <c r="P16" s="220">
        <v>0</v>
      </c>
      <c r="Q16" s="220">
        <f>ROUND(E16*P16,2)</f>
        <v>0</v>
      </c>
      <c r="R16" s="220"/>
      <c r="S16" s="220" t="s">
        <v>107</v>
      </c>
      <c r="T16" s="220" t="s">
        <v>107</v>
      </c>
      <c r="U16" s="220">
        <v>0.2</v>
      </c>
      <c r="V16" s="220">
        <f>ROUND(E16*U16,2)</f>
        <v>28.8</v>
      </c>
      <c r="W16" s="220"/>
      <c r="X16" s="220" t="s">
        <v>115</v>
      </c>
      <c r="Y16" s="208"/>
      <c r="Z16" s="208"/>
      <c r="AA16" s="208"/>
      <c r="AB16" s="208"/>
      <c r="AC16" s="208"/>
      <c r="AD16" s="208"/>
      <c r="AE16" s="208"/>
      <c r="AF16" s="208"/>
      <c r="AG16" s="208" t="s">
        <v>120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49"/>
      <c r="B17" s="250"/>
      <c r="C17" s="256" t="s">
        <v>123</v>
      </c>
      <c r="D17" s="257"/>
      <c r="E17" s="258">
        <v>144</v>
      </c>
      <c r="F17" s="259"/>
      <c r="G17" s="255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08"/>
      <c r="Z17" s="208"/>
      <c r="AA17" s="208"/>
      <c r="AB17" s="208"/>
      <c r="AC17" s="208"/>
      <c r="AD17" s="208"/>
      <c r="AE17" s="208"/>
      <c r="AF17" s="208"/>
      <c r="AG17" s="208" t="s">
        <v>111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x14ac:dyDescent="0.2">
      <c r="A18" s="242" t="s">
        <v>101</v>
      </c>
      <c r="B18" s="243" t="s">
        <v>60</v>
      </c>
      <c r="C18" s="244" t="s">
        <v>61</v>
      </c>
      <c r="D18" s="245"/>
      <c r="E18" s="246"/>
      <c r="F18" s="247"/>
      <c r="G18" s="248">
        <f>SUMIF(AG19:AG46,"&lt;&gt;NOR",G19:G46)</f>
        <v>0</v>
      </c>
      <c r="H18" s="222"/>
      <c r="I18" s="222">
        <f>SUM(I19:I46)</f>
        <v>0</v>
      </c>
      <c r="J18" s="222"/>
      <c r="K18" s="222">
        <f>SUM(K19:K46)</f>
        <v>0</v>
      </c>
      <c r="L18" s="222"/>
      <c r="M18" s="222">
        <f>SUM(M19:M46)</f>
        <v>0</v>
      </c>
      <c r="N18" s="222"/>
      <c r="O18" s="222">
        <f>SUM(O19:O46)</f>
        <v>10</v>
      </c>
      <c r="P18" s="222"/>
      <c r="Q18" s="222">
        <f>SUM(Q19:Q46)</f>
        <v>0</v>
      </c>
      <c r="R18" s="222"/>
      <c r="S18" s="222"/>
      <c r="T18" s="222"/>
      <c r="U18" s="222"/>
      <c r="V18" s="222">
        <f>SUM(V19:V46)</f>
        <v>192.47</v>
      </c>
      <c r="W18" s="222"/>
      <c r="X18" s="222"/>
      <c r="AG18" t="s">
        <v>102</v>
      </c>
    </row>
    <row r="19" spans="1:60" ht="22.5" outlineLevel="1" x14ac:dyDescent="0.2">
      <c r="A19" s="249">
        <v>5</v>
      </c>
      <c r="B19" s="250" t="s">
        <v>124</v>
      </c>
      <c r="C19" s="251" t="s">
        <v>125</v>
      </c>
      <c r="D19" s="252" t="s">
        <v>114</v>
      </c>
      <c r="E19" s="253">
        <v>125.4</v>
      </c>
      <c r="F19" s="254"/>
      <c r="G19" s="255">
        <f>ROUND(E19*F19,2)</f>
        <v>0</v>
      </c>
      <c r="H19" s="221"/>
      <c r="I19" s="220">
        <f>ROUND(E19*H19,2)</f>
        <v>0</v>
      </c>
      <c r="J19" s="221"/>
      <c r="K19" s="220">
        <f>ROUND(E19*J19,2)</f>
        <v>0</v>
      </c>
      <c r="L19" s="220">
        <v>21</v>
      </c>
      <c r="M19" s="220">
        <f>G19*(1+L19/100)</f>
        <v>0</v>
      </c>
      <c r="N19" s="220">
        <v>0</v>
      </c>
      <c r="O19" s="220">
        <f>ROUND(E19*N19,2)</f>
        <v>0</v>
      </c>
      <c r="P19" s="220">
        <v>0</v>
      </c>
      <c r="Q19" s="220">
        <f>ROUND(E19*P19,2)</f>
        <v>0</v>
      </c>
      <c r="R19" s="220"/>
      <c r="S19" s="220" t="s">
        <v>107</v>
      </c>
      <c r="T19" s="220" t="s">
        <v>107</v>
      </c>
      <c r="U19" s="220">
        <v>0.08</v>
      </c>
      <c r="V19" s="220">
        <f>ROUND(E19*U19,2)</f>
        <v>10.029999999999999</v>
      </c>
      <c r="W19" s="220"/>
      <c r="X19" s="220" t="s">
        <v>115</v>
      </c>
      <c r="Y19" s="208"/>
      <c r="Z19" s="208"/>
      <c r="AA19" s="208"/>
      <c r="AB19" s="208"/>
      <c r="AC19" s="208"/>
      <c r="AD19" s="208"/>
      <c r="AE19" s="208"/>
      <c r="AF19" s="208"/>
      <c r="AG19" s="208" t="s">
        <v>126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49"/>
      <c r="B20" s="250"/>
      <c r="C20" s="256" t="s">
        <v>127</v>
      </c>
      <c r="D20" s="257"/>
      <c r="E20" s="258">
        <v>6.5</v>
      </c>
      <c r="F20" s="259"/>
      <c r="G20" s="255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08"/>
      <c r="Z20" s="208"/>
      <c r="AA20" s="208"/>
      <c r="AB20" s="208"/>
      <c r="AC20" s="208"/>
      <c r="AD20" s="208"/>
      <c r="AE20" s="208"/>
      <c r="AF20" s="208"/>
      <c r="AG20" s="208" t="s">
        <v>111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49"/>
      <c r="B21" s="250"/>
      <c r="C21" s="256" t="s">
        <v>128</v>
      </c>
      <c r="D21" s="257"/>
      <c r="E21" s="258">
        <v>48.4</v>
      </c>
      <c r="F21" s="259"/>
      <c r="G21" s="255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08"/>
      <c r="Z21" s="208"/>
      <c r="AA21" s="208"/>
      <c r="AB21" s="208"/>
      <c r="AC21" s="208"/>
      <c r="AD21" s="208"/>
      <c r="AE21" s="208"/>
      <c r="AF21" s="208"/>
      <c r="AG21" s="208" t="s">
        <v>111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">
      <c r="A22" s="249"/>
      <c r="B22" s="250"/>
      <c r="C22" s="256" t="s">
        <v>129</v>
      </c>
      <c r="D22" s="257"/>
      <c r="E22" s="258">
        <v>32.5</v>
      </c>
      <c r="F22" s="259"/>
      <c r="G22" s="255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08"/>
      <c r="Z22" s="208"/>
      <c r="AA22" s="208"/>
      <c r="AB22" s="208"/>
      <c r="AC22" s="208"/>
      <c r="AD22" s="208"/>
      <c r="AE22" s="208"/>
      <c r="AF22" s="208"/>
      <c r="AG22" s="208" t="s">
        <v>111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49"/>
      <c r="B23" s="250"/>
      <c r="C23" s="256" t="s">
        <v>130</v>
      </c>
      <c r="D23" s="257"/>
      <c r="E23" s="258">
        <v>38</v>
      </c>
      <c r="F23" s="259"/>
      <c r="G23" s="255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08"/>
      <c r="Z23" s="208"/>
      <c r="AA23" s="208"/>
      <c r="AB23" s="208"/>
      <c r="AC23" s="208"/>
      <c r="AD23" s="208"/>
      <c r="AE23" s="208"/>
      <c r="AF23" s="208"/>
      <c r="AG23" s="208" t="s">
        <v>111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22.5" outlineLevel="1" x14ac:dyDescent="0.2">
      <c r="A24" s="249">
        <v>6</v>
      </c>
      <c r="B24" s="250" t="s">
        <v>131</v>
      </c>
      <c r="C24" s="251" t="s">
        <v>132</v>
      </c>
      <c r="D24" s="252" t="s">
        <v>114</v>
      </c>
      <c r="E24" s="253">
        <v>615.5</v>
      </c>
      <c r="F24" s="254"/>
      <c r="G24" s="255">
        <f>ROUND(E24*F24,2)</f>
        <v>0</v>
      </c>
      <c r="H24" s="221"/>
      <c r="I24" s="220">
        <f>ROUND(E24*H24,2)</f>
        <v>0</v>
      </c>
      <c r="J24" s="221"/>
      <c r="K24" s="220">
        <f>ROUND(E24*J24,2)</f>
        <v>0</v>
      </c>
      <c r="L24" s="220">
        <v>21</v>
      </c>
      <c r="M24" s="220">
        <f>G24*(1+L24/100)</f>
        <v>0</v>
      </c>
      <c r="N24" s="220">
        <v>0</v>
      </c>
      <c r="O24" s="220">
        <f>ROUND(E24*N24,2)</f>
        <v>0</v>
      </c>
      <c r="P24" s="220">
        <v>0</v>
      </c>
      <c r="Q24" s="220">
        <f>ROUND(E24*P24,2)</f>
        <v>0</v>
      </c>
      <c r="R24" s="220"/>
      <c r="S24" s="220" t="s">
        <v>107</v>
      </c>
      <c r="T24" s="220" t="s">
        <v>107</v>
      </c>
      <c r="U24" s="220">
        <v>0.15</v>
      </c>
      <c r="V24" s="220">
        <f>ROUND(E24*U24,2)</f>
        <v>92.33</v>
      </c>
      <c r="W24" s="220"/>
      <c r="X24" s="220" t="s">
        <v>115</v>
      </c>
      <c r="Y24" s="208"/>
      <c r="Z24" s="208"/>
      <c r="AA24" s="208"/>
      <c r="AB24" s="208"/>
      <c r="AC24" s="208"/>
      <c r="AD24" s="208"/>
      <c r="AE24" s="208"/>
      <c r="AF24" s="208"/>
      <c r="AG24" s="208" t="s">
        <v>126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">
      <c r="A25" s="249"/>
      <c r="B25" s="250"/>
      <c r="C25" s="256" t="s">
        <v>133</v>
      </c>
      <c r="D25" s="257"/>
      <c r="E25" s="258">
        <v>615.5</v>
      </c>
      <c r="F25" s="259"/>
      <c r="G25" s="255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08"/>
      <c r="Z25" s="208"/>
      <c r="AA25" s="208"/>
      <c r="AB25" s="208"/>
      <c r="AC25" s="208"/>
      <c r="AD25" s="208"/>
      <c r="AE25" s="208"/>
      <c r="AF25" s="208"/>
      <c r="AG25" s="208" t="s">
        <v>111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ht="22.5" outlineLevel="1" x14ac:dyDescent="0.2">
      <c r="A26" s="249">
        <v>7</v>
      </c>
      <c r="B26" s="250" t="s">
        <v>134</v>
      </c>
      <c r="C26" s="251" t="s">
        <v>135</v>
      </c>
      <c r="D26" s="252" t="s">
        <v>114</v>
      </c>
      <c r="E26" s="253">
        <v>57.7</v>
      </c>
      <c r="F26" s="254"/>
      <c r="G26" s="255">
        <f>ROUND(E26*F26,2)</f>
        <v>0</v>
      </c>
      <c r="H26" s="221"/>
      <c r="I26" s="220">
        <f>ROUND(E26*H26,2)</f>
        <v>0</v>
      </c>
      <c r="J26" s="221"/>
      <c r="K26" s="220">
        <f>ROUND(E26*J26,2)</f>
        <v>0</v>
      </c>
      <c r="L26" s="220">
        <v>21</v>
      </c>
      <c r="M26" s="220">
        <f>G26*(1+L26/100)</f>
        <v>0</v>
      </c>
      <c r="N26" s="220">
        <v>1.0000000000000001E-5</v>
      </c>
      <c r="O26" s="220">
        <f>ROUND(E26*N26,2)</f>
        <v>0</v>
      </c>
      <c r="P26" s="220">
        <v>0</v>
      </c>
      <c r="Q26" s="220">
        <f>ROUND(E26*P26,2)</f>
        <v>0</v>
      </c>
      <c r="R26" s="220"/>
      <c r="S26" s="220" t="s">
        <v>107</v>
      </c>
      <c r="T26" s="220" t="s">
        <v>107</v>
      </c>
      <c r="U26" s="220">
        <v>0.14000000000000001</v>
      </c>
      <c r="V26" s="220">
        <f>ROUND(E26*U26,2)</f>
        <v>8.08</v>
      </c>
      <c r="W26" s="220"/>
      <c r="X26" s="220" t="s">
        <v>115</v>
      </c>
      <c r="Y26" s="208"/>
      <c r="Z26" s="208"/>
      <c r="AA26" s="208"/>
      <c r="AB26" s="208"/>
      <c r="AC26" s="208"/>
      <c r="AD26" s="208"/>
      <c r="AE26" s="208"/>
      <c r="AF26" s="208"/>
      <c r="AG26" s="208" t="s">
        <v>116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49"/>
      <c r="B27" s="250"/>
      <c r="C27" s="256" t="s">
        <v>127</v>
      </c>
      <c r="D27" s="257"/>
      <c r="E27" s="258">
        <v>6.5</v>
      </c>
      <c r="F27" s="259"/>
      <c r="G27" s="255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08"/>
      <c r="Z27" s="208"/>
      <c r="AA27" s="208"/>
      <c r="AB27" s="208"/>
      <c r="AC27" s="208"/>
      <c r="AD27" s="208"/>
      <c r="AE27" s="208"/>
      <c r="AF27" s="208"/>
      <c r="AG27" s="208" t="s">
        <v>111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">
      <c r="A28" s="249"/>
      <c r="B28" s="250"/>
      <c r="C28" s="256" t="s">
        <v>130</v>
      </c>
      <c r="D28" s="257"/>
      <c r="E28" s="258">
        <v>38</v>
      </c>
      <c r="F28" s="259"/>
      <c r="G28" s="255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08"/>
      <c r="Z28" s="208"/>
      <c r="AA28" s="208"/>
      <c r="AB28" s="208"/>
      <c r="AC28" s="208"/>
      <c r="AD28" s="208"/>
      <c r="AE28" s="208"/>
      <c r="AF28" s="208"/>
      <c r="AG28" s="208" t="s">
        <v>111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">
      <c r="A29" s="249"/>
      <c r="B29" s="250"/>
      <c r="C29" s="256" t="s">
        <v>136</v>
      </c>
      <c r="D29" s="257"/>
      <c r="E29" s="258">
        <v>13.2</v>
      </c>
      <c r="F29" s="259"/>
      <c r="G29" s="255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08"/>
      <c r="Z29" s="208"/>
      <c r="AA29" s="208"/>
      <c r="AB29" s="208"/>
      <c r="AC29" s="208"/>
      <c r="AD29" s="208"/>
      <c r="AE29" s="208"/>
      <c r="AF29" s="208"/>
      <c r="AG29" s="208" t="s">
        <v>111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49">
        <v>8</v>
      </c>
      <c r="B30" s="250" t="s">
        <v>137</v>
      </c>
      <c r="C30" s="251" t="s">
        <v>138</v>
      </c>
      <c r="D30" s="252" t="s">
        <v>114</v>
      </c>
      <c r="E30" s="253">
        <v>707.82500000000005</v>
      </c>
      <c r="F30" s="254"/>
      <c r="G30" s="255">
        <f>ROUND(E30*F30,2)</f>
        <v>0</v>
      </c>
      <c r="H30" s="221"/>
      <c r="I30" s="220">
        <f>ROUND(E30*H30,2)</f>
        <v>0</v>
      </c>
      <c r="J30" s="221"/>
      <c r="K30" s="220">
        <f>ROUND(E30*J30,2)</f>
        <v>0</v>
      </c>
      <c r="L30" s="220">
        <v>21</v>
      </c>
      <c r="M30" s="220">
        <f>G30*(1+L30/100)</f>
        <v>0</v>
      </c>
      <c r="N30" s="220">
        <v>1.0000000000000001E-5</v>
      </c>
      <c r="O30" s="220">
        <f>ROUND(E30*N30,2)</f>
        <v>0.01</v>
      </c>
      <c r="P30" s="220">
        <v>0</v>
      </c>
      <c r="Q30" s="220">
        <f>ROUND(E30*P30,2)</f>
        <v>0</v>
      </c>
      <c r="R30" s="220"/>
      <c r="S30" s="220" t="s">
        <v>107</v>
      </c>
      <c r="T30" s="220" t="s">
        <v>107</v>
      </c>
      <c r="U30" s="220">
        <v>7.0000000000000007E-2</v>
      </c>
      <c r="V30" s="220">
        <f>ROUND(E30*U30,2)</f>
        <v>49.55</v>
      </c>
      <c r="W30" s="220"/>
      <c r="X30" s="220" t="s">
        <v>115</v>
      </c>
      <c r="Y30" s="208"/>
      <c r="Z30" s="208"/>
      <c r="AA30" s="208"/>
      <c r="AB30" s="208"/>
      <c r="AC30" s="208"/>
      <c r="AD30" s="208"/>
      <c r="AE30" s="208"/>
      <c r="AF30" s="208"/>
      <c r="AG30" s="208" t="s">
        <v>126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">
      <c r="A31" s="249"/>
      <c r="B31" s="250"/>
      <c r="C31" s="256" t="s">
        <v>117</v>
      </c>
      <c r="D31" s="257"/>
      <c r="E31" s="258">
        <v>615.5</v>
      </c>
      <c r="F31" s="259"/>
      <c r="G31" s="255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08"/>
      <c r="Z31" s="208"/>
      <c r="AA31" s="208"/>
      <c r="AB31" s="208"/>
      <c r="AC31" s="208"/>
      <c r="AD31" s="208"/>
      <c r="AE31" s="208"/>
      <c r="AF31" s="208"/>
      <c r="AG31" s="208" t="s">
        <v>111</v>
      </c>
      <c r="AH31" s="208">
        <v>5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49"/>
      <c r="B32" s="250"/>
      <c r="C32" s="260" t="s">
        <v>139</v>
      </c>
      <c r="D32" s="261"/>
      <c r="E32" s="262">
        <v>92.325000000000003</v>
      </c>
      <c r="F32" s="259"/>
      <c r="G32" s="255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08"/>
      <c r="Z32" s="208"/>
      <c r="AA32" s="208"/>
      <c r="AB32" s="208"/>
      <c r="AC32" s="208"/>
      <c r="AD32" s="208"/>
      <c r="AE32" s="208"/>
      <c r="AF32" s="208"/>
      <c r="AG32" s="208" t="s">
        <v>111</v>
      </c>
      <c r="AH32" s="208">
        <v>4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">
      <c r="A33" s="249"/>
      <c r="B33" s="250"/>
      <c r="C33" s="260" t="s">
        <v>140</v>
      </c>
      <c r="D33" s="261"/>
      <c r="E33" s="262"/>
      <c r="F33" s="259"/>
      <c r="G33" s="255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08"/>
      <c r="Z33" s="208"/>
      <c r="AA33" s="208"/>
      <c r="AB33" s="208"/>
      <c r="AC33" s="208"/>
      <c r="AD33" s="208"/>
      <c r="AE33" s="208"/>
      <c r="AF33" s="208"/>
      <c r="AG33" s="208" t="s">
        <v>111</v>
      </c>
      <c r="AH33" s="208">
        <v>4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">
      <c r="A34" s="249">
        <v>9</v>
      </c>
      <c r="B34" s="250" t="s">
        <v>141</v>
      </c>
      <c r="C34" s="251" t="s">
        <v>142</v>
      </c>
      <c r="D34" s="252" t="s">
        <v>114</v>
      </c>
      <c r="E34" s="253">
        <v>63.47</v>
      </c>
      <c r="F34" s="254"/>
      <c r="G34" s="255">
        <f>ROUND(E34*F34,2)</f>
        <v>0</v>
      </c>
      <c r="H34" s="221"/>
      <c r="I34" s="220">
        <f>ROUND(E34*H34,2)</f>
        <v>0</v>
      </c>
      <c r="J34" s="221"/>
      <c r="K34" s="220">
        <f>ROUND(E34*J34,2)</f>
        <v>0</v>
      </c>
      <c r="L34" s="220">
        <v>21</v>
      </c>
      <c r="M34" s="220">
        <f>G34*(1+L34/100)</f>
        <v>0</v>
      </c>
      <c r="N34" s="220">
        <v>1.4999999999999999E-4</v>
      </c>
      <c r="O34" s="220">
        <f>ROUND(E34*N34,2)</f>
        <v>0.01</v>
      </c>
      <c r="P34" s="220">
        <v>0</v>
      </c>
      <c r="Q34" s="220">
        <f>ROUND(E34*P34,2)</f>
        <v>0</v>
      </c>
      <c r="R34" s="220" t="s">
        <v>143</v>
      </c>
      <c r="S34" s="220" t="s">
        <v>107</v>
      </c>
      <c r="T34" s="220" t="s">
        <v>107</v>
      </c>
      <c r="U34" s="220">
        <v>0</v>
      </c>
      <c r="V34" s="220">
        <f>ROUND(E34*U34,2)</f>
        <v>0</v>
      </c>
      <c r="W34" s="220"/>
      <c r="X34" s="220" t="s">
        <v>144</v>
      </c>
      <c r="Y34" s="208"/>
      <c r="Z34" s="208"/>
      <c r="AA34" s="208"/>
      <c r="AB34" s="208"/>
      <c r="AC34" s="208"/>
      <c r="AD34" s="208"/>
      <c r="AE34" s="208"/>
      <c r="AF34" s="208"/>
      <c r="AG34" s="208" t="s">
        <v>145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">
      <c r="A35" s="249"/>
      <c r="B35" s="250"/>
      <c r="C35" s="256" t="s">
        <v>146</v>
      </c>
      <c r="D35" s="257"/>
      <c r="E35" s="258">
        <v>57.7</v>
      </c>
      <c r="F35" s="259"/>
      <c r="G35" s="255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08"/>
      <c r="Z35" s="208"/>
      <c r="AA35" s="208"/>
      <c r="AB35" s="208"/>
      <c r="AC35" s="208"/>
      <c r="AD35" s="208"/>
      <c r="AE35" s="208"/>
      <c r="AF35" s="208"/>
      <c r="AG35" s="208" t="s">
        <v>111</v>
      </c>
      <c r="AH35" s="208">
        <v>5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">
      <c r="A36" s="249"/>
      <c r="B36" s="250"/>
      <c r="C36" s="260" t="s">
        <v>147</v>
      </c>
      <c r="D36" s="261"/>
      <c r="E36" s="262">
        <v>5.77</v>
      </c>
      <c r="F36" s="259"/>
      <c r="G36" s="255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08"/>
      <c r="Z36" s="208"/>
      <c r="AA36" s="208"/>
      <c r="AB36" s="208"/>
      <c r="AC36" s="208"/>
      <c r="AD36" s="208"/>
      <c r="AE36" s="208"/>
      <c r="AF36" s="208"/>
      <c r="AG36" s="208" t="s">
        <v>111</v>
      </c>
      <c r="AH36" s="208">
        <v>4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49"/>
      <c r="B37" s="250"/>
      <c r="C37" s="260" t="s">
        <v>140</v>
      </c>
      <c r="D37" s="261"/>
      <c r="E37" s="262"/>
      <c r="F37" s="259"/>
      <c r="G37" s="255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08"/>
      <c r="Z37" s="208"/>
      <c r="AA37" s="208"/>
      <c r="AB37" s="208"/>
      <c r="AC37" s="208"/>
      <c r="AD37" s="208"/>
      <c r="AE37" s="208"/>
      <c r="AF37" s="208"/>
      <c r="AG37" s="208" t="s">
        <v>111</v>
      </c>
      <c r="AH37" s="208">
        <v>4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49">
        <v>10</v>
      </c>
      <c r="B38" s="250" t="s">
        <v>148</v>
      </c>
      <c r="C38" s="251" t="s">
        <v>149</v>
      </c>
      <c r="D38" s="252" t="s">
        <v>114</v>
      </c>
      <c r="E38" s="253">
        <v>1354.1</v>
      </c>
      <c r="F38" s="254"/>
      <c r="G38" s="255">
        <f>ROUND(E38*F38,2)</f>
        <v>0</v>
      </c>
      <c r="H38" s="221"/>
      <c r="I38" s="220">
        <f>ROUND(E38*H38,2)</f>
        <v>0</v>
      </c>
      <c r="J38" s="221"/>
      <c r="K38" s="220">
        <f>ROUND(E38*J38,2)</f>
        <v>0</v>
      </c>
      <c r="L38" s="220">
        <v>21</v>
      </c>
      <c r="M38" s="220">
        <f>G38*(1+L38/100)</f>
        <v>0</v>
      </c>
      <c r="N38" s="220">
        <v>7.1999999999999998E-3</v>
      </c>
      <c r="O38" s="220">
        <f>ROUND(E38*N38,2)</f>
        <v>9.75</v>
      </c>
      <c r="P38" s="220">
        <v>0</v>
      </c>
      <c r="Q38" s="220">
        <f>ROUND(E38*P38,2)</f>
        <v>0</v>
      </c>
      <c r="R38" s="220" t="s">
        <v>143</v>
      </c>
      <c r="S38" s="220" t="s">
        <v>107</v>
      </c>
      <c r="T38" s="220" t="s">
        <v>107</v>
      </c>
      <c r="U38" s="220">
        <v>0</v>
      </c>
      <c r="V38" s="220">
        <f>ROUND(E38*U38,2)</f>
        <v>0</v>
      </c>
      <c r="W38" s="220"/>
      <c r="X38" s="220" t="s">
        <v>144</v>
      </c>
      <c r="Y38" s="208"/>
      <c r="Z38" s="208"/>
      <c r="AA38" s="208"/>
      <c r="AB38" s="208"/>
      <c r="AC38" s="208"/>
      <c r="AD38" s="208"/>
      <c r="AE38" s="208"/>
      <c r="AF38" s="208"/>
      <c r="AG38" s="208" t="s">
        <v>145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">
      <c r="A39" s="249"/>
      <c r="B39" s="250"/>
      <c r="C39" s="256" t="s">
        <v>150</v>
      </c>
      <c r="D39" s="257"/>
      <c r="E39" s="258">
        <v>1231</v>
      </c>
      <c r="F39" s="259"/>
      <c r="G39" s="255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08"/>
      <c r="Z39" s="208"/>
      <c r="AA39" s="208"/>
      <c r="AB39" s="208"/>
      <c r="AC39" s="208"/>
      <c r="AD39" s="208"/>
      <c r="AE39" s="208"/>
      <c r="AF39" s="208"/>
      <c r="AG39" s="208" t="s">
        <v>111</v>
      </c>
      <c r="AH39" s="208">
        <v>5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">
      <c r="A40" s="249"/>
      <c r="B40" s="250"/>
      <c r="C40" s="260" t="s">
        <v>147</v>
      </c>
      <c r="D40" s="261"/>
      <c r="E40" s="262">
        <v>123.1</v>
      </c>
      <c r="F40" s="259"/>
      <c r="G40" s="255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08"/>
      <c r="Z40" s="208"/>
      <c r="AA40" s="208"/>
      <c r="AB40" s="208"/>
      <c r="AC40" s="208"/>
      <c r="AD40" s="208"/>
      <c r="AE40" s="208"/>
      <c r="AF40" s="208"/>
      <c r="AG40" s="208" t="s">
        <v>111</v>
      </c>
      <c r="AH40" s="208">
        <v>4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">
      <c r="A41" s="249">
        <v>11</v>
      </c>
      <c r="B41" s="250" t="s">
        <v>151</v>
      </c>
      <c r="C41" s="251" t="s">
        <v>152</v>
      </c>
      <c r="D41" s="252" t="s">
        <v>114</v>
      </c>
      <c r="E41" s="253">
        <v>778.60749999999996</v>
      </c>
      <c r="F41" s="254"/>
      <c r="G41" s="255">
        <f>ROUND(E41*F41,2)</f>
        <v>0</v>
      </c>
      <c r="H41" s="221"/>
      <c r="I41" s="220">
        <f>ROUND(E41*H41,2)</f>
        <v>0</v>
      </c>
      <c r="J41" s="221"/>
      <c r="K41" s="220">
        <f>ROUND(E41*J41,2)</f>
        <v>0</v>
      </c>
      <c r="L41" s="220">
        <v>21</v>
      </c>
      <c r="M41" s="220">
        <f>G41*(1+L41/100)</f>
        <v>0</v>
      </c>
      <c r="N41" s="220">
        <v>2.9999999999999997E-4</v>
      </c>
      <c r="O41" s="220">
        <f>ROUND(E41*N41,2)</f>
        <v>0.23</v>
      </c>
      <c r="P41" s="220">
        <v>0</v>
      </c>
      <c r="Q41" s="220">
        <f>ROUND(E41*P41,2)</f>
        <v>0</v>
      </c>
      <c r="R41" s="220" t="s">
        <v>143</v>
      </c>
      <c r="S41" s="220" t="s">
        <v>107</v>
      </c>
      <c r="T41" s="220" t="s">
        <v>107</v>
      </c>
      <c r="U41" s="220">
        <v>0</v>
      </c>
      <c r="V41" s="220">
        <f>ROUND(E41*U41,2)</f>
        <v>0</v>
      </c>
      <c r="W41" s="220"/>
      <c r="X41" s="220" t="s">
        <v>144</v>
      </c>
      <c r="Y41" s="208"/>
      <c r="Z41" s="208"/>
      <c r="AA41" s="208"/>
      <c r="AB41" s="208"/>
      <c r="AC41" s="208"/>
      <c r="AD41" s="208"/>
      <c r="AE41" s="208"/>
      <c r="AF41" s="208"/>
      <c r="AG41" s="208" t="s">
        <v>145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">
      <c r="A42" s="249"/>
      <c r="B42" s="250"/>
      <c r="C42" s="256" t="s">
        <v>153</v>
      </c>
      <c r="D42" s="257"/>
      <c r="E42" s="258">
        <v>707.82500000000005</v>
      </c>
      <c r="F42" s="259"/>
      <c r="G42" s="255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08"/>
      <c r="Z42" s="208"/>
      <c r="AA42" s="208"/>
      <c r="AB42" s="208"/>
      <c r="AC42" s="208"/>
      <c r="AD42" s="208"/>
      <c r="AE42" s="208"/>
      <c r="AF42" s="208"/>
      <c r="AG42" s="208" t="s">
        <v>111</v>
      </c>
      <c r="AH42" s="208">
        <v>5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">
      <c r="A43" s="249"/>
      <c r="B43" s="250"/>
      <c r="C43" s="260" t="s">
        <v>147</v>
      </c>
      <c r="D43" s="261"/>
      <c r="E43" s="262">
        <v>70.782499999999999</v>
      </c>
      <c r="F43" s="259"/>
      <c r="G43" s="255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08"/>
      <c r="Z43" s="208"/>
      <c r="AA43" s="208"/>
      <c r="AB43" s="208"/>
      <c r="AC43" s="208"/>
      <c r="AD43" s="208"/>
      <c r="AE43" s="208"/>
      <c r="AF43" s="208"/>
      <c r="AG43" s="208" t="s">
        <v>111</v>
      </c>
      <c r="AH43" s="208">
        <v>4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49"/>
      <c r="B44" s="250"/>
      <c r="C44" s="260" t="s">
        <v>140</v>
      </c>
      <c r="D44" s="261"/>
      <c r="E44" s="262"/>
      <c r="F44" s="259"/>
      <c r="G44" s="255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08"/>
      <c r="Z44" s="208"/>
      <c r="AA44" s="208"/>
      <c r="AB44" s="208"/>
      <c r="AC44" s="208"/>
      <c r="AD44" s="208"/>
      <c r="AE44" s="208"/>
      <c r="AF44" s="208"/>
      <c r="AG44" s="208" t="s">
        <v>111</v>
      </c>
      <c r="AH44" s="208">
        <v>4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49">
        <v>12</v>
      </c>
      <c r="B45" s="250" t="s">
        <v>154</v>
      </c>
      <c r="C45" s="251" t="s">
        <v>155</v>
      </c>
      <c r="D45" s="252" t="s">
        <v>156</v>
      </c>
      <c r="E45" s="253">
        <v>10.00028</v>
      </c>
      <c r="F45" s="254"/>
      <c r="G45" s="255">
        <f>ROUND(E45*F45,2)</f>
        <v>0</v>
      </c>
      <c r="H45" s="221"/>
      <c r="I45" s="220">
        <f>ROUND(E45*H45,2)</f>
        <v>0</v>
      </c>
      <c r="J45" s="221"/>
      <c r="K45" s="220">
        <f>ROUND(E45*J45,2)</f>
        <v>0</v>
      </c>
      <c r="L45" s="220">
        <v>21</v>
      </c>
      <c r="M45" s="220">
        <f>G45*(1+L45/100)</f>
        <v>0</v>
      </c>
      <c r="N45" s="220">
        <v>0</v>
      </c>
      <c r="O45" s="220">
        <f>ROUND(E45*N45,2)</f>
        <v>0</v>
      </c>
      <c r="P45" s="220">
        <v>0</v>
      </c>
      <c r="Q45" s="220">
        <f>ROUND(E45*P45,2)</f>
        <v>0</v>
      </c>
      <c r="R45" s="220"/>
      <c r="S45" s="220" t="s">
        <v>107</v>
      </c>
      <c r="T45" s="220" t="s">
        <v>107</v>
      </c>
      <c r="U45" s="220">
        <v>1.966</v>
      </c>
      <c r="V45" s="220">
        <f>ROUND(E45*U45,2)</f>
        <v>19.66</v>
      </c>
      <c r="W45" s="220"/>
      <c r="X45" s="220" t="s">
        <v>157</v>
      </c>
      <c r="Y45" s="208"/>
      <c r="Z45" s="208"/>
      <c r="AA45" s="208"/>
      <c r="AB45" s="208"/>
      <c r="AC45" s="208"/>
      <c r="AD45" s="208"/>
      <c r="AE45" s="208"/>
      <c r="AF45" s="208"/>
      <c r="AG45" s="208" t="s">
        <v>158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">
      <c r="A46" s="249">
        <v>13</v>
      </c>
      <c r="B46" s="250" t="s">
        <v>159</v>
      </c>
      <c r="C46" s="251" t="s">
        <v>160</v>
      </c>
      <c r="D46" s="252" t="s">
        <v>156</v>
      </c>
      <c r="E46" s="253">
        <v>10.00028</v>
      </c>
      <c r="F46" s="254"/>
      <c r="G46" s="255">
        <f>ROUND(E46*F46,2)</f>
        <v>0</v>
      </c>
      <c r="H46" s="221"/>
      <c r="I46" s="220">
        <f>ROUND(E46*H46,2)</f>
        <v>0</v>
      </c>
      <c r="J46" s="221"/>
      <c r="K46" s="220">
        <f>ROUND(E46*J46,2)</f>
        <v>0</v>
      </c>
      <c r="L46" s="220">
        <v>21</v>
      </c>
      <c r="M46" s="220">
        <f>G46*(1+L46/100)</f>
        <v>0</v>
      </c>
      <c r="N46" s="220">
        <v>0</v>
      </c>
      <c r="O46" s="220">
        <f>ROUND(E46*N46,2)</f>
        <v>0</v>
      </c>
      <c r="P46" s="220">
        <v>0</v>
      </c>
      <c r="Q46" s="220">
        <f>ROUND(E46*P46,2)</f>
        <v>0</v>
      </c>
      <c r="R46" s="220"/>
      <c r="S46" s="220" t="s">
        <v>107</v>
      </c>
      <c r="T46" s="220" t="s">
        <v>107</v>
      </c>
      <c r="U46" s="220">
        <v>1.282</v>
      </c>
      <c r="V46" s="220">
        <f>ROUND(E46*U46,2)</f>
        <v>12.82</v>
      </c>
      <c r="W46" s="220"/>
      <c r="X46" s="220" t="s">
        <v>157</v>
      </c>
      <c r="Y46" s="208"/>
      <c r="Z46" s="208"/>
      <c r="AA46" s="208"/>
      <c r="AB46" s="208"/>
      <c r="AC46" s="208"/>
      <c r="AD46" s="208"/>
      <c r="AE46" s="208"/>
      <c r="AF46" s="208"/>
      <c r="AG46" s="208" t="s">
        <v>158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x14ac:dyDescent="0.2">
      <c r="A47" s="242" t="s">
        <v>101</v>
      </c>
      <c r="B47" s="243" t="s">
        <v>62</v>
      </c>
      <c r="C47" s="244" t="s">
        <v>63</v>
      </c>
      <c r="D47" s="245"/>
      <c r="E47" s="246"/>
      <c r="F47" s="247"/>
      <c r="G47" s="248">
        <f>SUMIF(AG48:AG59,"&lt;&gt;NOR",G48:G59)</f>
        <v>0</v>
      </c>
      <c r="H47" s="222"/>
      <c r="I47" s="222">
        <f>SUM(I48:I59)</f>
        <v>0</v>
      </c>
      <c r="J47" s="222"/>
      <c r="K47" s="222">
        <f>SUM(K48:K59)</f>
        <v>0</v>
      </c>
      <c r="L47" s="222"/>
      <c r="M47" s="222">
        <f>SUM(M48:M59)</f>
        <v>0</v>
      </c>
      <c r="N47" s="222"/>
      <c r="O47" s="222">
        <f>SUM(O48:O59)</f>
        <v>24.86</v>
      </c>
      <c r="P47" s="222"/>
      <c r="Q47" s="222">
        <f>SUM(Q48:Q59)</f>
        <v>0.52</v>
      </c>
      <c r="R47" s="222"/>
      <c r="S47" s="222"/>
      <c r="T47" s="222"/>
      <c r="U47" s="222"/>
      <c r="V47" s="222">
        <f>SUM(V48:V59)</f>
        <v>398.65000000000003</v>
      </c>
      <c r="W47" s="222"/>
      <c r="X47" s="222"/>
      <c r="AG47" t="s">
        <v>102</v>
      </c>
    </row>
    <row r="48" spans="1:60" outlineLevel="1" x14ac:dyDescent="0.2">
      <c r="A48" s="249">
        <v>14</v>
      </c>
      <c r="B48" s="250" t="s">
        <v>161</v>
      </c>
      <c r="C48" s="251" t="s">
        <v>162</v>
      </c>
      <c r="D48" s="252" t="s">
        <v>163</v>
      </c>
      <c r="E48" s="253">
        <v>0.2331</v>
      </c>
      <c r="F48" s="254"/>
      <c r="G48" s="255">
        <f>ROUND(E48*F48,2)</f>
        <v>0</v>
      </c>
      <c r="H48" s="221"/>
      <c r="I48" s="220">
        <f>ROUND(E48*H48,2)</f>
        <v>0</v>
      </c>
      <c r="J48" s="221"/>
      <c r="K48" s="220">
        <f>ROUND(E48*J48,2)</f>
        <v>0</v>
      </c>
      <c r="L48" s="220">
        <v>21</v>
      </c>
      <c r="M48" s="220">
        <f>G48*(1+L48/100)</f>
        <v>0</v>
      </c>
      <c r="N48" s="220">
        <v>0.61521999999999999</v>
      </c>
      <c r="O48" s="220">
        <f>ROUND(E48*N48,2)</f>
        <v>0.14000000000000001</v>
      </c>
      <c r="P48" s="220">
        <v>0</v>
      </c>
      <c r="Q48" s="220">
        <f>ROUND(E48*P48,2)</f>
        <v>0</v>
      </c>
      <c r="R48" s="220"/>
      <c r="S48" s="220" t="s">
        <v>107</v>
      </c>
      <c r="T48" s="220" t="s">
        <v>107</v>
      </c>
      <c r="U48" s="220">
        <v>4.8929999999999998</v>
      </c>
      <c r="V48" s="220">
        <f>ROUND(E48*U48,2)</f>
        <v>1.1399999999999999</v>
      </c>
      <c r="W48" s="220"/>
      <c r="X48" s="220" t="s">
        <v>115</v>
      </c>
      <c r="Y48" s="208"/>
      <c r="Z48" s="208"/>
      <c r="AA48" s="208"/>
      <c r="AB48" s="208"/>
      <c r="AC48" s="208"/>
      <c r="AD48" s="208"/>
      <c r="AE48" s="208"/>
      <c r="AF48" s="208"/>
      <c r="AG48" s="208" t="s">
        <v>116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">
      <c r="A49" s="249"/>
      <c r="B49" s="250"/>
      <c r="C49" s="256" t="s">
        <v>164</v>
      </c>
      <c r="D49" s="257"/>
      <c r="E49" s="258">
        <v>0.2331</v>
      </c>
      <c r="F49" s="259"/>
      <c r="G49" s="255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08"/>
      <c r="Z49" s="208"/>
      <c r="AA49" s="208"/>
      <c r="AB49" s="208"/>
      <c r="AC49" s="208"/>
      <c r="AD49" s="208"/>
      <c r="AE49" s="208"/>
      <c r="AF49" s="208"/>
      <c r="AG49" s="208" t="s">
        <v>111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">
      <c r="A50" s="249">
        <v>15</v>
      </c>
      <c r="B50" s="250" t="s">
        <v>165</v>
      </c>
      <c r="C50" s="251" t="s">
        <v>166</v>
      </c>
      <c r="D50" s="252" t="s">
        <v>167</v>
      </c>
      <c r="E50" s="253">
        <v>37</v>
      </c>
      <c r="F50" s="254"/>
      <c r="G50" s="255">
        <f>ROUND(E50*F50,2)</f>
        <v>0</v>
      </c>
      <c r="H50" s="221"/>
      <c r="I50" s="220">
        <f>ROUND(E50*H50,2)</f>
        <v>0</v>
      </c>
      <c r="J50" s="221"/>
      <c r="K50" s="220">
        <f>ROUND(E50*J50,2)</f>
        <v>0</v>
      </c>
      <c r="L50" s="220">
        <v>21</v>
      </c>
      <c r="M50" s="220">
        <f>G50*(1+L50/100)</f>
        <v>0</v>
      </c>
      <c r="N50" s="220">
        <v>0</v>
      </c>
      <c r="O50" s="220">
        <f>ROUND(E50*N50,2)</f>
        <v>0</v>
      </c>
      <c r="P50" s="220">
        <v>1.4E-2</v>
      </c>
      <c r="Q50" s="220">
        <f>ROUND(E50*P50,2)</f>
        <v>0.52</v>
      </c>
      <c r="R50" s="220"/>
      <c r="S50" s="220" t="s">
        <v>107</v>
      </c>
      <c r="T50" s="220" t="s">
        <v>107</v>
      </c>
      <c r="U50" s="220">
        <v>0.128</v>
      </c>
      <c r="V50" s="220">
        <f>ROUND(E50*U50,2)</f>
        <v>4.74</v>
      </c>
      <c r="W50" s="220"/>
      <c r="X50" s="220" t="s">
        <v>115</v>
      </c>
      <c r="Y50" s="208"/>
      <c r="Z50" s="208"/>
      <c r="AA50" s="208"/>
      <c r="AB50" s="208"/>
      <c r="AC50" s="208"/>
      <c r="AD50" s="208"/>
      <c r="AE50" s="208"/>
      <c r="AF50" s="208"/>
      <c r="AG50" s="208" t="s">
        <v>116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">
      <c r="A51" s="249"/>
      <c r="B51" s="250"/>
      <c r="C51" s="256" t="s">
        <v>168</v>
      </c>
      <c r="D51" s="257"/>
      <c r="E51" s="258">
        <v>37</v>
      </c>
      <c r="F51" s="259"/>
      <c r="G51" s="255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08"/>
      <c r="Z51" s="208"/>
      <c r="AA51" s="208"/>
      <c r="AB51" s="208"/>
      <c r="AC51" s="208"/>
      <c r="AD51" s="208"/>
      <c r="AE51" s="208"/>
      <c r="AF51" s="208"/>
      <c r="AG51" s="208" t="s">
        <v>111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">
      <c r="A52" s="249">
        <v>16</v>
      </c>
      <c r="B52" s="250" t="s">
        <v>169</v>
      </c>
      <c r="C52" s="251" t="s">
        <v>170</v>
      </c>
      <c r="D52" s="252" t="s">
        <v>114</v>
      </c>
      <c r="E52" s="253">
        <v>37</v>
      </c>
      <c r="F52" s="254"/>
      <c r="G52" s="255">
        <f>ROUND(E52*F52,2)</f>
        <v>0</v>
      </c>
      <c r="H52" s="221"/>
      <c r="I52" s="220">
        <f>ROUND(E52*H52,2)</f>
        <v>0</v>
      </c>
      <c r="J52" s="221"/>
      <c r="K52" s="220">
        <f>ROUND(E52*J52,2)</f>
        <v>0</v>
      </c>
      <c r="L52" s="220">
        <v>21</v>
      </c>
      <c r="M52" s="220">
        <f>G52*(1+L52/100)</f>
        <v>0</v>
      </c>
      <c r="N52" s="220">
        <v>8.0000000000000007E-5</v>
      </c>
      <c r="O52" s="220">
        <f>ROUND(E52*N52,2)</f>
        <v>0</v>
      </c>
      <c r="P52" s="220">
        <v>0</v>
      </c>
      <c r="Q52" s="220">
        <f>ROUND(E52*P52,2)</f>
        <v>0</v>
      </c>
      <c r="R52" s="220"/>
      <c r="S52" s="220" t="s">
        <v>107</v>
      </c>
      <c r="T52" s="220" t="s">
        <v>107</v>
      </c>
      <c r="U52" s="220">
        <v>0.29830000000000001</v>
      </c>
      <c r="V52" s="220">
        <f>ROUND(E52*U52,2)</f>
        <v>11.04</v>
      </c>
      <c r="W52" s="220"/>
      <c r="X52" s="220" t="s">
        <v>115</v>
      </c>
      <c r="Y52" s="208"/>
      <c r="Z52" s="208"/>
      <c r="AA52" s="208"/>
      <c r="AB52" s="208"/>
      <c r="AC52" s="208"/>
      <c r="AD52" s="208"/>
      <c r="AE52" s="208"/>
      <c r="AF52" s="208"/>
      <c r="AG52" s="208" t="s">
        <v>116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">
      <c r="A53" s="249"/>
      <c r="B53" s="250"/>
      <c r="C53" s="256" t="s">
        <v>171</v>
      </c>
      <c r="D53" s="257"/>
      <c r="E53" s="258">
        <v>37</v>
      </c>
      <c r="F53" s="259"/>
      <c r="G53" s="255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08"/>
      <c r="Z53" s="208"/>
      <c r="AA53" s="208"/>
      <c r="AB53" s="208"/>
      <c r="AC53" s="208"/>
      <c r="AD53" s="208"/>
      <c r="AE53" s="208"/>
      <c r="AF53" s="208"/>
      <c r="AG53" s="208" t="s">
        <v>111</v>
      </c>
      <c r="AH53" s="208">
        <v>5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">
      <c r="A54" s="249"/>
      <c r="B54" s="250"/>
      <c r="C54" s="256" t="s">
        <v>172</v>
      </c>
      <c r="D54" s="257"/>
      <c r="E54" s="258"/>
      <c r="F54" s="259"/>
      <c r="G54" s="255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08"/>
      <c r="Z54" s="208"/>
      <c r="AA54" s="208"/>
      <c r="AB54" s="208"/>
      <c r="AC54" s="208"/>
      <c r="AD54" s="208"/>
      <c r="AE54" s="208"/>
      <c r="AF54" s="208"/>
      <c r="AG54" s="208" t="s">
        <v>111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ht="22.5" outlineLevel="1" x14ac:dyDescent="0.2">
      <c r="A55" s="249">
        <v>17</v>
      </c>
      <c r="B55" s="250" t="s">
        <v>173</v>
      </c>
      <c r="C55" s="251" t="s">
        <v>174</v>
      </c>
      <c r="D55" s="252" t="s">
        <v>114</v>
      </c>
      <c r="E55" s="253">
        <v>615.5</v>
      </c>
      <c r="F55" s="254"/>
      <c r="G55" s="255">
        <f>ROUND(E55*F55,2)</f>
        <v>0</v>
      </c>
      <c r="H55" s="221"/>
      <c r="I55" s="220">
        <f>ROUND(E55*H55,2)</f>
        <v>0</v>
      </c>
      <c r="J55" s="221"/>
      <c r="K55" s="220">
        <f>ROUND(E55*J55,2)</f>
        <v>0</v>
      </c>
      <c r="L55" s="220">
        <v>21</v>
      </c>
      <c r="M55" s="220">
        <f>G55*(1+L55/100)</f>
        <v>0</v>
      </c>
      <c r="N55" s="220">
        <v>4.0090000000000001E-2</v>
      </c>
      <c r="O55" s="220">
        <f>ROUND(E55*N55,2)</f>
        <v>24.68</v>
      </c>
      <c r="P55" s="220">
        <v>0</v>
      </c>
      <c r="Q55" s="220">
        <f>ROUND(E55*P55,2)</f>
        <v>0</v>
      </c>
      <c r="R55" s="220"/>
      <c r="S55" s="220" t="s">
        <v>107</v>
      </c>
      <c r="T55" s="220" t="s">
        <v>107</v>
      </c>
      <c r="U55" s="220">
        <v>0.62019000000000002</v>
      </c>
      <c r="V55" s="220">
        <f>ROUND(E55*U55,2)</f>
        <v>381.73</v>
      </c>
      <c r="W55" s="220"/>
      <c r="X55" s="220" t="s">
        <v>175</v>
      </c>
      <c r="Y55" s="208"/>
      <c r="Z55" s="208"/>
      <c r="AA55" s="208"/>
      <c r="AB55" s="208"/>
      <c r="AC55" s="208"/>
      <c r="AD55" s="208"/>
      <c r="AE55" s="208"/>
      <c r="AF55" s="208"/>
      <c r="AG55" s="208" t="s">
        <v>176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">
      <c r="A56" s="249"/>
      <c r="B56" s="250"/>
      <c r="C56" s="256" t="s">
        <v>117</v>
      </c>
      <c r="D56" s="257"/>
      <c r="E56" s="258">
        <v>615.5</v>
      </c>
      <c r="F56" s="259"/>
      <c r="G56" s="255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08"/>
      <c r="Z56" s="208"/>
      <c r="AA56" s="208"/>
      <c r="AB56" s="208"/>
      <c r="AC56" s="208"/>
      <c r="AD56" s="208"/>
      <c r="AE56" s="208"/>
      <c r="AF56" s="208"/>
      <c r="AG56" s="208" t="s">
        <v>111</v>
      </c>
      <c r="AH56" s="208">
        <v>5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">
      <c r="A57" s="249">
        <v>18</v>
      </c>
      <c r="B57" s="250" t="s">
        <v>177</v>
      </c>
      <c r="C57" s="251" t="s">
        <v>178</v>
      </c>
      <c r="D57" s="252" t="s">
        <v>163</v>
      </c>
      <c r="E57" s="253">
        <v>0.08</v>
      </c>
      <c r="F57" s="254"/>
      <c r="G57" s="255">
        <f>ROUND(E57*F57,2)</f>
        <v>0</v>
      </c>
      <c r="H57" s="221"/>
      <c r="I57" s="220">
        <f>ROUND(E57*H57,2)</f>
        <v>0</v>
      </c>
      <c r="J57" s="221"/>
      <c r="K57" s="220">
        <f>ROUND(E57*J57,2)</f>
        <v>0</v>
      </c>
      <c r="L57" s="220">
        <v>21</v>
      </c>
      <c r="M57" s="220">
        <f>G57*(1+L57/100)</f>
        <v>0</v>
      </c>
      <c r="N57" s="220">
        <v>0.55000000000000004</v>
      </c>
      <c r="O57" s="220">
        <f>ROUND(E57*N57,2)</f>
        <v>0.04</v>
      </c>
      <c r="P57" s="220">
        <v>0</v>
      </c>
      <c r="Q57" s="220">
        <f>ROUND(E57*P57,2)</f>
        <v>0</v>
      </c>
      <c r="R57" s="220" t="s">
        <v>143</v>
      </c>
      <c r="S57" s="220" t="s">
        <v>107</v>
      </c>
      <c r="T57" s="220" t="s">
        <v>107</v>
      </c>
      <c r="U57" s="220">
        <v>0</v>
      </c>
      <c r="V57" s="220">
        <f>ROUND(E57*U57,2)</f>
        <v>0</v>
      </c>
      <c r="W57" s="220"/>
      <c r="X57" s="220" t="s">
        <v>144</v>
      </c>
      <c r="Y57" s="208"/>
      <c r="Z57" s="208"/>
      <c r="AA57" s="208"/>
      <c r="AB57" s="208"/>
      <c r="AC57" s="208"/>
      <c r="AD57" s="208"/>
      <c r="AE57" s="208"/>
      <c r="AF57" s="208"/>
      <c r="AG57" s="208" t="s">
        <v>145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">
      <c r="A58" s="249"/>
      <c r="B58" s="250"/>
      <c r="C58" s="256" t="s">
        <v>179</v>
      </c>
      <c r="D58" s="257"/>
      <c r="E58" s="258">
        <v>4.0500000000000001E-2</v>
      </c>
      <c r="F58" s="259"/>
      <c r="G58" s="255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08"/>
      <c r="Z58" s="208"/>
      <c r="AA58" s="208"/>
      <c r="AB58" s="208"/>
      <c r="AC58" s="208"/>
      <c r="AD58" s="208"/>
      <c r="AE58" s="208"/>
      <c r="AF58" s="208"/>
      <c r="AG58" s="208" t="s">
        <v>111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">
      <c r="A59" s="249"/>
      <c r="B59" s="250"/>
      <c r="C59" s="256" t="s">
        <v>180</v>
      </c>
      <c r="D59" s="257"/>
      <c r="E59" s="258">
        <v>3.95E-2</v>
      </c>
      <c r="F59" s="259"/>
      <c r="G59" s="255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08"/>
      <c r="Z59" s="208"/>
      <c r="AA59" s="208"/>
      <c r="AB59" s="208"/>
      <c r="AC59" s="208"/>
      <c r="AD59" s="208"/>
      <c r="AE59" s="208"/>
      <c r="AF59" s="208"/>
      <c r="AG59" s="208" t="s">
        <v>111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x14ac:dyDescent="0.2">
      <c r="A60" s="242" t="s">
        <v>101</v>
      </c>
      <c r="B60" s="243" t="s">
        <v>64</v>
      </c>
      <c r="C60" s="244" t="s">
        <v>65</v>
      </c>
      <c r="D60" s="245"/>
      <c r="E60" s="246"/>
      <c r="F60" s="247"/>
      <c r="G60" s="248">
        <f>SUMIF(AG61:AG75,"&lt;&gt;NOR",G61:G75)</f>
        <v>0</v>
      </c>
      <c r="H60" s="222"/>
      <c r="I60" s="222">
        <f>SUM(I61:I75)</f>
        <v>0</v>
      </c>
      <c r="J60" s="222"/>
      <c r="K60" s="222">
        <f>SUM(K61:K75)</f>
        <v>0</v>
      </c>
      <c r="L60" s="222"/>
      <c r="M60" s="222">
        <f>SUM(M61:M75)</f>
        <v>0</v>
      </c>
      <c r="N60" s="222"/>
      <c r="O60" s="222">
        <f>SUM(O61:O75)</f>
        <v>0.43000000000000005</v>
      </c>
      <c r="P60" s="222"/>
      <c r="Q60" s="222">
        <f>SUM(Q61:Q75)</f>
        <v>0</v>
      </c>
      <c r="R60" s="222"/>
      <c r="S60" s="222"/>
      <c r="T60" s="222"/>
      <c r="U60" s="222"/>
      <c r="V60" s="222">
        <f>SUM(V61:V75)</f>
        <v>81.209999999999994</v>
      </c>
      <c r="W60" s="222"/>
      <c r="X60" s="222"/>
      <c r="AG60" t="s">
        <v>102</v>
      </c>
    </row>
    <row r="61" spans="1:60" outlineLevel="1" x14ac:dyDescent="0.2">
      <c r="A61" s="249">
        <v>19</v>
      </c>
      <c r="B61" s="250" t="s">
        <v>181</v>
      </c>
      <c r="C61" s="251" t="s">
        <v>182</v>
      </c>
      <c r="D61" s="252" t="s">
        <v>183</v>
      </c>
      <c r="E61" s="253">
        <v>4</v>
      </c>
      <c r="F61" s="254"/>
      <c r="G61" s="255">
        <f>ROUND(E61*F61,2)</f>
        <v>0</v>
      </c>
      <c r="H61" s="221"/>
      <c r="I61" s="220">
        <f>ROUND(E61*H61,2)</f>
        <v>0</v>
      </c>
      <c r="J61" s="221"/>
      <c r="K61" s="220">
        <f>ROUND(E61*J61,2)</f>
        <v>0</v>
      </c>
      <c r="L61" s="220">
        <v>21</v>
      </c>
      <c r="M61" s="220">
        <f>G61*(1+L61/100)</f>
        <v>0</v>
      </c>
      <c r="N61" s="220">
        <v>6.0000000000000002E-5</v>
      </c>
      <c r="O61" s="220">
        <f>ROUND(E61*N61,2)</f>
        <v>0</v>
      </c>
      <c r="P61" s="220">
        <v>0</v>
      </c>
      <c r="Q61" s="220">
        <f>ROUND(E61*P61,2)</f>
        <v>0</v>
      </c>
      <c r="R61" s="220"/>
      <c r="S61" s="220" t="s">
        <v>107</v>
      </c>
      <c r="T61" s="220" t="s">
        <v>107</v>
      </c>
      <c r="U61" s="220">
        <v>0.51600000000000001</v>
      </c>
      <c r="V61" s="220">
        <f>ROUND(E61*U61,2)</f>
        <v>2.06</v>
      </c>
      <c r="W61" s="220"/>
      <c r="X61" s="220" t="s">
        <v>115</v>
      </c>
      <c r="Y61" s="208"/>
      <c r="Z61" s="208"/>
      <c r="AA61" s="208"/>
      <c r="AB61" s="208"/>
      <c r="AC61" s="208"/>
      <c r="AD61" s="208"/>
      <c r="AE61" s="208"/>
      <c r="AF61" s="208"/>
      <c r="AG61" s="208" t="s">
        <v>116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">
      <c r="A62" s="249"/>
      <c r="B62" s="250"/>
      <c r="C62" s="256" t="s">
        <v>184</v>
      </c>
      <c r="D62" s="257"/>
      <c r="E62" s="258">
        <v>4</v>
      </c>
      <c r="F62" s="259"/>
      <c r="G62" s="255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08"/>
      <c r="Z62" s="208"/>
      <c r="AA62" s="208"/>
      <c r="AB62" s="208"/>
      <c r="AC62" s="208"/>
      <c r="AD62" s="208"/>
      <c r="AE62" s="208"/>
      <c r="AF62" s="208"/>
      <c r="AG62" s="208" t="s">
        <v>111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">
      <c r="A63" s="249">
        <v>20</v>
      </c>
      <c r="B63" s="250" t="s">
        <v>185</v>
      </c>
      <c r="C63" s="251" t="s">
        <v>186</v>
      </c>
      <c r="D63" s="252" t="s">
        <v>187</v>
      </c>
      <c r="E63" s="253">
        <v>273</v>
      </c>
      <c r="F63" s="254"/>
      <c r="G63" s="255">
        <f>ROUND(E63*F63,2)</f>
        <v>0</v>
      </c>
      <c r="H63" s="221"/>
      <c r="I63" s="220">
        <f>ROUND(E63*H63,2)</f>
        <v>0</v>
      </c>
      <c r="J63" s="221"/>
      <c r="K63" s="220">
        <f>ROUND(E63*J63,2)</f>
        <v>0</v>
      </c>
      <c r="L63" s="220">
        <v>21</v>
      </c>
      <c r="M63" s="220">
        <f>G63*(1+L63/100)</f>
        <v>0</v>
      </c>
      <c r="N63" s="220">
        <v>1E-3</v>
      </c>
      <c r="O63" s="220">
        <f>ROUND(E63*N63,2)</f>
        <v>0.27</v>
      </c>
      <c r="P63" s="220">
        <v>0</v>
      </c>
      <c r="Q63" s="220">
        <f>ROUND(E63*P63,2)</f>
        <v>0</v>
      </c>
      <c r="R63" s="220"/>
      <c r="S63" s="220" t="s">
        <v>107</v>
      </c>
      <c r="T63" s="220" t="s">
        <v>107</v>
      </c>
      <c r="U63" s="220">
        <v>0.1</v>
      </c>
      <c r="V63" s="220">
        <f>ROUND(E63*U63,2)</f>
        <v>27.3</v>
      </c>
      <c r="W63" s="220"/>
      <c r="X63" s="220" t="s">
        <v>115</v>
      </c>
      <c r="Y63" s="208"/>
      <c r="Z63" s="208"/>
      <c r="AA63" s="208"/>
      <c r="AB63" s="208"/>
      <c r="AC63" s="208"/>
      <c r="AD63" s="208"/>
      <c r="AE63" s="208"/>
      <c r="AF63" s="208"/>
      <c r="AG63" s="208" t="s">
        <v>116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">
      <c r="A64" s="249"/>
      <c r="B64" s="250"/>
      <c r="C64" s="256" t="s">
        <v>188</v>
      </c>
      <c r="D64" s="257"/>
      <c r="E64" s="258">
        <v>125</v>
      </c>
      <c r="F64" s="259"/>
      <c r="G64" s="255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08"/>
      <c r="Z64" s="208"/>
      <c r="AA64" s="208"/>
      <c r="AB64" s="208"/>
      <c r="AC64" s="208"/>
      <c r="AD64" s="208"/>
      <c r="AE64" s="208"/>
      <c r="AF64" s="208"/>
      <c r="AG64" s="208" t="s">
        <v>111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">
      <c r="A65" s="249"/>
      <c r="B65" s="250"/>
      <c r="C65" s="256" t="s">
        <v>189</v>
      </c>
      <c r="D65" s="257"/>
      <c r="E65" s="258">
        <v>148</v>
      </c>
      <c r="F65" s="259"/>
      <c r="G65" s="255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08"/>
      <c r="Z65" s="208"/>
      <c r="AA65" s="208"/>
      <c r="AB65" s="208"/>
      <c r="AC65" s="208"/>
      <c r="AD65" s="208"/>
      <c r="AE65" s="208"/>
      <c r="AF65" s="208"/>
      <c r="AG65" s="208" t="s">
        <v>111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">
      <c r="A66" s="249">
        <v>21</v>
      </c>
      <c r="B66" s="250" t="s">
        <v>190</v>
      </c>
      <c r="C66" s="251" t="s">
        <v>191</v>
      </c>
      <c r="D66" s="252" t="s">
        <v>187</v>
      </c>
      <c r="E66" s="253">
        <v>600</v>
      </c>
      <c r="F66" s="254"/>
      <c r="G66" s="255">
        <f>ROUND(E66*F66,2)</f>
        <v>0</v>
      </c>
      <c r="H66" s="221"/>
      <c r="I66" s="220">
        <f>ROUND(E66*H66,2)</f>
        <v>0</v>
      </c>
      <c r="J66" s="221"/>
      <c r="K66" s="220">
        <f>ROUND(E66*J66,2)</f>
        <v>0</v>
      </c>
      <c r="L66" s="220">
        <v>21</v>
      </c>
      <c r="M66" s="220">
        <f>G66*(1+L66/100)</f>
        <v>0</v>
      </c>
      <c r="N66" s="220">
        <v>5.0000000000000002E-5</v>
      </c>
      <c r="O66" s="220">
        <f>ROUND(E66*N66,2)</f>
        <v>0.03</v>
      </c>
      <c r="P66" s="220">
        <v>0</v>
      </c>
      <c r="Q66" s="220">
        <f>ROUND(E66*P66,2)</f>
        <v>0</v>
      </c>
      <c r="R66" s="220"/>
      <c r="S66" s="220" t="s">
        <v>107</v>
      </c>
      <c r="T66" s="220" t="s">
        <v>107</v>
      </c>
      <c r="U66" s="220">
        <v>8.4000000000000005E-2</v>
      </c>
      <c r="V66" s="220">
        <f>ROUND(E66*U66,2)</f>
        <v>50.4</v>
      </c>
      <c r="W66" s="220"/>
      <c r="X66" s="220" t="s">
        <v>115</v>
      </c>
      <c r="Y66" s="208"/>
      <c r="Z66" s="208"/>
      <c r="AA66" s="208"/>
      <c r="AB66" s="208"/>
      <c r="AC66" s="208"/>
      <c r="AD66" s="208"/>
      <c r="AE66" s="208"/>
      <c r="AF66" s="208"/>
      <c r="AG66" s="208" t="s">
        <v>116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">
      <c r="A67" s="249"/>
      <c r="B67" s="250"/>
      <c r="C67" s="256" t="s">
        <v>192</v>
      </c>
      <c r="D67" s="257"/>
      <c r="E67" s="258">
        <v>600</v>
      </c>
      <c r="F67" s="259"/>
      <c r="G67" s="255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08"/>
      <c r="Z67" s="208"/>
      <c r="AA67" s="208"/>
      <c r="AB67" s="208"/>
      <c r="AC67" s="208"/>
      <c r="AD67" s="208"/>
      <c r="AE67" s="208"/>
      <c r="AF67" s="208"/>
      <c r="AG67" s="208" t="s">
        <v>111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">
      <c r="A68" s="249">
        <v>22</v>
      </c>
      <c r="B68" s="250" t="s">
        <v>193</v>
      </c>
      <c r="C68" s="251" t="s">
        <v>194</v>
      </c>
      <c r="D68" s="252" t="s">
        <v>187</v>
      </c>
      <c r="E68" s="253">
        <v>873</v>
      </c>
      <c r="F68" s="254"/>
      <c r="G68" s="255">
        <f>ROUND(E68*F68,2)</f>
        <v>0</v>
      </c>
      <c r="H68" s="221"/>
      <c r="I68" s="220">
        <f>ROUND(E68*H68,2)</f>
        <v>0</v>
      </c>
      <c r="J68" s="221"/>
      <c r="K68" s="220">
        <f>ROUND(E68*J68,2)</f>
        <v>0</v>
      </c>
      <c r="L68" s="220">
        <v>21</v>
      </c>
      <c r="M68" s="220">
        <f>G68*(1+L68/100)</f>
        <v>0</v>
      </c>
      <c r="N68" s="220">
        <v>0</v>
      </c>
      <c r="O68" s="220">
        <f>ROUND(E68*N68,2)</f>
        <v>0</v>
      </c>
      <c r="P68" s="220">
        <v>0</v>
      </c>
      <c r="Q68" s="220">
        <f>ROUND(E68*P68,2)</f>
        <v>0</v>
      </c>
      <c r="R68" s="220"/>
      <c r="S68" s="220" t="s">
        <v>195</v>
      </c>
      <c r="T68" s="220" t="s">
        <v>196</v>
      </c>
      <c r="U68" s="220">
        <v>0</v>
      </c>
      <c r="V68" s="220">
        <f>ROUND(E68*U68,2)</f>
        <v>0</v>
      </c>
      <c r="W68" s="220"/>
      <c r="X68" s="220" t="s">
        <v>115</v>
      </c>
      <c r="Y68" s="208"/>
      <c r="Z68" s="208"/>
      <c r="AA68" s="208"/>
      <c r="AB68" s="208"/>
      <c r="AC68" s="208"/>
      <c r="AD68" s="208"/>
      <c r="AE68" s="208"/>
      <c r="AF68" s="208"/>
      <c r="AG68" s="208" t="s">
        <v>116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">
      <c r="A69" s="249"/>
      <c r="B69" s="250"/>
      <c r="C69" s="256" t="s">
        <v>197</v>
      </c>
      <c r="D69" s="257"/>
      <c r="E69" s="258">
        <v>873</v>
      </c>
      <c r="F69" s="259"/>
      <c r="G69" s="255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08"/>
      <c r="Z69" s="208"/>
      <c r="AA69" s="208"/>
      <c r="AB69" s="208"/>
      <c r="AC69" s="208"/>
      <c r="AD69" s="208"/>
      <c r="AE69" s="208"/>
      <c r="AF69" s="208"/>
      <c r="AG69" s="208" t="s">
        <v>111</v>
      </c>
      <c r="AH69" s="208">
        <v>5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">
      <c r="A70" s="249">
        <v>23</v>
      </c>
      <c r="B70" s="250" t="s">
        <v>198</v>
      </c>
      <c r="C70" s="251" t="s">
        <v>199</v>
      </c>
      <c r="D70" s="252" t="s">
        <v>200</v>
      </c>
      <c r="E70" s="253">
        <v>2</v>
      </c>
      <c r="F70" s="254"/>
      <c r="G70" s="255">
        <f>ROUND(E70*F70,2)</f>
        <v>0</v>
      </c>
      <c r="H70" s="221"/>
      <c r="I70" s="220">
        <f>ROUND(E70*H70,2)</f>
        <v>0</v>
      </c>
      <c r="J70" s="221"/>
      <c r="K70" s="220">
        <f>ROUND(E70*J70,2)</f>
        <v>0</v>
      </c>
      <c r="L70" s="220">
        <v>21</v>
      </c>
      <c r="M70" s="220">
        <f>G70*(1+L70/100)</f>
        <v>0</v>
      </c>
      <c r="N70" s="220">
        <v>2.23E-2</v>
      </c>
      <c r="O70" s="220">
        <f>ROUND(E70*N70,2)</f>
        <v>0.04</v>
      </c>
      <c r="P70" s="220">
        <v>0</v>
      </c>
      <c r="Q70" s="220">
        <f>ROUND(E70*P70,2)</f>
        <v>0</v>
      </c>
      <c r="R70" s="220"/>
      <c r="S70" s="220" t="s">
        <v>195</v>
      </c>
      <c r="T70" s="220" t="s">
        <v>107</v>
      </c>
      <c r="U70" s="220">
        <v>0</v>
      </c>
      <c r="V70" s="220">
        <f>ROUND(E70*U70,2)</f>
        <v>0</v>
      </c>
      <c r="W70" s="220"/>
      <c r="X70" s="220" t="s">
        <v>144</v>
      </c>
      <c r="Y70" s="208"/>
      <c r="Z70" s="208"/>
      <c r="AA70" s="208"/>
      <c r="AB70" s="208"/>
      <c r="AC70" s="208"/>
      <c r="AD70" s="208"/>
      <c r="AE70" s="208"/>
      <c r="AF70" s="208"/>
      <c r="AG70" s="208" t="s">
        <v>145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">
      <c r="A71" s="249"/>
      <c r="B71" s="250"/>
      <c r="C71" s="256" t="s">
        <v>201</v>
      </c>
      <c r="D71" s="257"/>
      <c r="E71" s="258">
        <v>2</v>
      </c>
      <c r="F71" s="259"/>
      <c r="G71" s="255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08"/>
      <c r="Z71" s="208"/>
      <c r="AA71" s="208"/>
      <c r="AB71" s="208"/>
      <c r="AC71" s="208"/>
      <c r="AD71" s="208"/>
      <c r="AE71" s="208"/>
      <c r="AF71" s="208"/>
      <c r="AG71" s="208" t="s">
        <v>111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">
      <c r="A72" s="249">
        <v>24</v>
      </c>
      <c r="B72" s="250" t="s">
        <v>202</v>
      </c>
      <c r="C72" s="251" t="s">
        <v>203</v>
      </c>
      <c r="D72" s="252" t="s">
        <v>187</v>
      </c>
      <c r="E72" s="253">
        <v>873</v>
      </c>
      <c r="F72" s="254"/>
      <c r="G72" s="255">
        <f>ROUND(E72*F72,2)</f>
        <v>0</v>
      </c>
      <c r="H72" s="221"/>
      <c r="I72" s="220">
        <f>ROUND(E72*H72,2)</f>
        <v>0</v>
      </c>
      <c r="J72" s="221"/>
      <c r="K72" s="220">
        <f>ROUND(E72*J72,2)</f>
        <v>0</v>
      </c>
      <c r="L72" s="220">
        <v>21</v>
      </c>
      <c r="M72" s="220">
        <f>G72*(1+L72/100)</f>
        <v>0</v>
      </c>
      <c r="N72" s="220">
        <v>1E-4</v>
      </c>
      <c r="O72" s="220">
        <f>ROUND(E72*N72,2)</f>
        <v>0.09</v>
      </c>
      <c r="P72" s="220">
        <v>0</v>
      </c>
      <c r="Q72" s="220">
        <f>ROUND(E72*P72,2)</f>
        <v>0</v>
      </c>
      <c r="R72" s="220" t="s">
        <v>143</v>
      </c>
      <c r="S72" s="220" t="s">
        <v>107</v>
      </c>
      <c r="T72" s="220" t="s">
        <v>107</v>
      </c>
      <c r="U72" s="220">
        <v>0</v>
      </c>
      <c r="V72" s="220">
        <f>ROUND(E72*U72,2)</f>
        <v>0</v>
      </c>
      <c r="W72" s="220"/>
      <c r="X72" s="220" t="s">
        <v>144</v>
      </c>
      <c r="Y72" s="208"/>
      <c r="Z72" s="208"/>
      <c r="AA72" s="208"/>
      <c r="AB72" s="208"/>
      <c r="AC72" s="208"/>
      <c r="AD72" s="208"/>
      <c r="AE72" s="208"/>
      <c r="AF72" s="208"/>
      <c r="AG72" s="208" t="s">
        <v>145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">
      <c r="A73" s="249"/>
      <c r="B73" s="250"/>
      <c r="C73" s="256" t="s">
        <v>204</v>
      </c>
      <c r="D73" s="257"/>
      <c r="E73" s="258">
        <v>600</v>
      </c>
      <c r="F73" s="259"/>
      <c r="G73" s="255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08"/>
      <c r="Z73" s="208"/>
      <c r="AA73" s="208"/>
      <c r="AB73" s="208"/>
      <c r="AC73" s="208"/>
      <c r="AD73" s="208"/>
      <c r="AE73" s="208"/>
      <c r="AF73" s="208"/>
      <c r="AG73" s="208" t="s">
        <v>111</v>
      </c>
      <c r="AH73" s="208">
        <v>5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">
      <c r="A74" s="249"/>
      <c r="B74" s="250"/>
      <c r="C74" s="256" t="s">
        <v>205</v>
      </c>
      <c r="D74" s="257"/>
      <c r="E74" s="258">
        <v>273</v>
      </c>
      <c r="F74" s="259"/>
      <c r="G74" s="255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08"/>
      <c r="Z74" s="208"/>
      <c r="AA74" s="208"/>
      <c r="AB74" s="208"/>
      <c r="AC74" s="208"/>
      <c r="AD74" s="208"/>
      <c r="AE74" s="208"/>
      <c r="AF74" s="208"/>
      <c r="AG74" s="208" t="s">
        <v>111</v>
      </c>
      <c r="AH74" s="208">
        <v>5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">
      <c r="A75" s="249">
        <v>25</v>
      </c>
      <c r="B75" s="250" t="s">
        <v>206</v>
      </c>
      <c r="C75" s="251" t="s">
        <v>207</v>
      </c>
      <c r="D75" s="252" t="s">
        <v>156</v>
      </c>
      <c r="E75" s="253">
        <v>0.43514000000000003</v>
      </c>
      <c r="F75" s="254"/>
      <c r="G75" s="255">
        <f>ROUND(E75*F75,2)</f>
        <v>0</v>
      </c>
      <c r="H75" s="221"/>
      <c r="I75" s="220">
        <f>ROUND(E75*H75,2)</f>
        <v>0</v>
      </c>
      <c r="J75" s="221"/>
      <c r="K75" s="220">
        <f>ROUND(E75*J75,2)</f>
        <v>0</v>
      </c>
      <c r="L75" s="220">
        <v>21</v>
      </c>
      <c r="M75" s="220">
        <f>G75*(1+L75/100)</f>
        <v>0</v>
      </c>
      <c r="N75" s="220">
        <v>0</v>
      </c>
      <c r="O75" s="220">
        <f>ROUND(E75*N75,2)</f>
        <v>0</v>
      </c>
      <c r="P75" s="220">
        <v>0</v>
      </c>
      <c r="Q75" s="220">
        <f>ROUND(E75*P75,2)</f>
        <v>0</v>
      </c>
      <c r="R75" s="220"/>
      <c r="S75" s="220" t="s">
        <v>107</v>
      </c>
      <c r="T75" s="220" t="s">
        <v>107</v>
      </c>
      <c r="U75" s="220">
        <v>3.327</v>
      </c>
      <c r="V75" s="220">
        <f>ROUND(E75*U75,2)</f>
        <v>1.45</v>
      </c>
      <c r="W75" s="220"/>
      <c r="X75" s="220" t="s">
        <v>157</v>
      </c>
      <c r="Y75" s="208"/>
      <c r="Z75" s="208"/>
      <c r="AA75" s="208"/>
      <c r="AB75" s="208"/>
      <c r="AC75" s="208"/>
      <c r="AD75" s="208"/>
      <c r="AE75" s="208"/>
      <c r="AF75" s="208"/>
      <c r="AG75" s="208" t="s">
        <v>158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x14ac:dyDescent="0.2">
      <c r="A76" s="242" t="s">
        <v>101</v>
      </c>
      <c r="B76" s="243" t="s">
        <v>66</v>
      </c>
      <c r="C76" s="244" t="s">
        <v>67</v>
      </c>
      <c r="D76" s="245"/>
      <c r="E76" s="246"/>
      <c r="F76" s="247"/>
      <c r="G76" s="248">
        <f>SUMIF(AG77:AG77,"&lt;&gt;NOR",G77:G77)</f>
        <v>0</v>
      </c>
      <c r="H76" s="222"/>
      <c r="I76" s="222">
        <f>SUM(I77:I77)</f>
        <v>0</v>
      </c>
      <c r="J76" s="222"/>
      <c r="K76" s="222">
        <f>SUM(K77:K77)</f>
        <v>0</v>
      </c>
      <c r="L76" s="222"/>
      <c r="M76" s="222">
        <f>SUM(M77:M77)</f>
        <v>0</v>
      </c>
      <c r="N76" s="222"/>
      <c r="O76" s="222">
        <f>SUM(O77:O77)</f>
        <v>0</v>
      </c>
      <c r="P76" s="222"/>
      <c r="Q76" s="222">
        <f>SUM(Q77:Q77)</f>
        <v>0</v>
      </c>
      <c r="R76" s="222"/>
      <c r="S76" s="222"/>
      <c r="T76" s="222"/>
      <c r="U76" s="222"/>
      <c r="V76" s="222">
        <f>SUM(V77:V77)</f>
        <v>0</v>
      </c>
      <c r="W76" s="222"/>
      <c r="X76" s="222"/>
      <c r="AG76" t="s">
        <v>102</v>
      </c>
    </row>
    <row r="77" spans="1:60" ht="22.5" outlineLevel="1" x14ac:dyDescent="0.2">
      <c r="A77" s="249">
        <v>26</v>
      </c>
      <c r="B77" s="250" t="s">
        <v>208</v>
      </c>
      <c r="C77" s="251" t="s">
        <v>209</v>
      </c>
      <c r="D77" s="252" t="s">
        <v>210</v>
      </c>
      <c r="E77" s="253">
        <v>1</v>
      </c>
      <c r="F77" s="254"/>
      <c r="G77" s="255">
        <f>ROUND(E77*F77,2)</f>
        <v>0</v>
      </c>
      <c r="H77" s="221"/>
      <c r="I77" s="220">
        <f>ROUND(E77*H77,2)</f>
        <v>0</v>
      </c>
      <c r="J77" s="221"/>
      <c r="K77" s="220">
        <f>ROUND(E77*J77,2)</f>
        <v>0</v>
      </c>
      <c r="L77" s="220">
        <v>21</v>
      </c>
      <c r="M77" s="220">
        <f>G77*(1+L77/100)</f>
        <v>0</v>
      </c>
      <c r="N77" s="220">
        <v>0</v>
      </c>
      <c r="O77" s="220">
        <f>ROUND(E77*N77,2)</f>
        <v>0</v>
      </c>
      <c r="P77" s="220">
        <v>0</v>
      </c>
      <c r="Q77" s="220">
        <f>ROUND(E77*P77,2)</f>
        <v>0</v>
      </c>
      <c r="R77" s="220"/>
      <c r="S77" s="220" t="s">
        <v>195</v>
      </c>
      <c r="T77" s="220" t="s">
        <v>196</v>
      </c>
      <c r="U77" s="220">
        <v>0</v>
      </c>
      <c r="V77" s="220">
        <f>ROUND(E77*U77,2)</f>
        <v>0</v>
      </c>
      <c r="W77" s="220"/>
      <c r="X77" s="220" t="s">
        <v>115</v>
      </c>
      <c r="Y77" s="208"/>
      <c r="Z77" s="208"/>
      <c r="AA77" s="208"/>
      <c r="AB77" s="208"/>
      <c r="AC77" s="208"/>
      <c r="AD77" s="208"/>
      <c r="AE77" s="208"/>
      <c r="AF77" s="208"/>
      <c r="AG77" s="208" t="s">
        <v>116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x14ac:dyDescent="0.2">
      <c r="A78" s="242" t="s">
        <v>101</v>
      </c>
      <c r="B78" s="243" t="s">
        <v>68</v>
      </c>
      <c r="C78" s="244" t="s">
        <v>69</v>
      </c>
      <c r="D78" s="245"/>
      <c r="E78" s="246"/>
      <c r="F78" s="247"/>
      <c r="G78" s="248">
        <f>SUMIF(AG79:AG80,"&lt;&gt;NOR",G79:G80)</f>
        <v>0</v>
      </c>
      <c r="H78" s="222"/>
      <c r="I78" s="222">
        <f>SUM(I79:I80)</f>
        <v>0</v>
      </c>
      <c r="J78" s="222"/>
      <c r="K78" s="222">
        <f>SUM(K79:K80)</f>
        <v>0</v>
      </c>
      <c r="L78" s="222"/>
      <c r="M78" s="222">
        <f>SUM(M79:M80)</f>
        <v>0</v>
      </c>
      <c r="N78" s="222"/>
      <c r="O78" s="222">
        <f>SUM(O79:O80)</f>
        <v>0.01</v>
      </c>
      <c r="P78" s="222"/>
      <c r="Q78" s="222">
        <f>SUM(Q79:Q80)</f>
        <v>0</v>
      </c>
      <c r="R78" s="222"/>
      <c r="S78" s="222"/>
      <c r="T78" s="222"/>
      <c r="U78" s="222"/>
      <c r="V78" s="222">
        <f>SUM(V79:V80)</f>
        <v>14.94</v>
      </c>
      <c r="W78" s="222"/>
      <c r="X78" s="222"/>
      <c r="AG78" t="s">
        <v>102</v>
      </c>
    </row>
    <row r="79" spans="1:60" ht="22.5" outlineLevel="1" x14ac:dyDescent="0.2">
      <c r="A79" s="249">
        <v>27</v>
      </c>
      <c r="B79" s="250" t="s">
        <v>211</v>
      </c>
      <c r="C79" s="251" t="s">
        <v>212</v>
      </c>
      <c r="D79" s="252" t="s">
        <v>200</v>
      </c>
      <c r="E79" s="253">
        <v>2</v>
      </c>
      <c r="F79" s="254"/>
      <c r="G79" s="255">
        <f>ROUND(E79*F79,2)</f>
        <v>0</v>
      </c>
      <c r="H79" s="221"/>
      <c r="I79" s="220">
        <f>ROUND(E79*H79,2)</f>
        <v>0</v>
      </c>
      <c r="J79" s="221"/>
      <c r="K79" s="220">
        <f>ROUND(E79*J79,2)</f>
        <v>0</v>
      </c>
      <c r="L79" s="220">
        <v>21</v>
      </c>
      <c r="M79" s="220">
        <f>G79*(1+L79/100)</f>
        <v>0</v>
      </c>
      <c r="N79" s="220">
        <v>0</v>
      </c>
      <c r="O79" s="220">
        <f>ROUND(E79*N79,2)</f>
        <v>0</v>
      </c>
      <c r="P79" s="220">
        <v>0</v>
      </c>
      <c r="Q79" s="220">
        <f>ROUND(E79*P79,2)</f>
        <v>0</v>
      </c>
      <c r="R79" s="220"/>
      <c r="S79" s="220" t="s">
        <v>107</v>
      </c>
      <c r="T79" s="220" t="s">
        <v>107</v>
      </c>
      <c r="U79" s="220">
        <v>5.2675000000000001</v>
      </c>
      <c r="V79" s="220">
        <f>ROUND(E79*U79,2)</f>
        <v>10.54</v>
      </c>
      <c r="W79" s="220"/>
      <c r="X79" s="220" t="s">
        <v>115</v>
      </c>
      <c r="Y79" s="208"/>
      <c r="Z79" s="208"/>
      <c r="AA79" s="208"/>
      <c r="AB79" s="208"/>
      <c r="AC79" s="208"/>
      <c r="AD79" s="208"/>
      <c r="AE79" s="208"/>
      <c r="AF79" s="208"/>
      <c r="AG79" s="208" t="s">
        <v>116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49">
        <v>28</v>
      </c>
      <c r="B80" s="250" t="s">
        <v>213</v>
      </c>
      <c r="C80" s="251" t="s">
        <v>214</v>
      </c>
      <c r="D80" s="252" t="s">
        <v>200</v>
      </c>
      <c r="E80" s="253">
        <v>2</v>
      </c>
      <c r="F80" s="254"/>
      <c r="G80" s="255">
        <f>ROUND(E80*F80,2)</f>
        <v>0</v>
      </c>
      <c r="H80" s="221"/>
      <c r="I80" s="220">
        <f>ROUND(E80*H80,2)</f>
        <v>0</v>
      </c>
      <c r="J80" s="221"/>
      <c r="K80" s="220">
        <f>ROUND(E80*J80,2)</f>
        <v>0</v>
      </c>
      <c r="L80" s="220">
        <v>21</v>
      </c>
      <c r="M80" s="220">
        <f>G80*(1+L80/100)</f>
        <v>0</v>
      </c>
      <c r="N80" s="220">
        <v>2.97E-3</v>
      </c>
      <c r="O80" s="220">
        <f>ROUND(E80*N80,2)</f>
        <v>0.01</v>
      </c>
      <c r="P80" s="220">
        <v>0</v>
      </c>
      <c r="Q80" s="220">
        <f>ROUND(E80*P80,2)</f>
        <v>0</v>
      </c>
      <c r="R80" s="220"/>
      <c r="S80" s="220" t="s">
        <v>195</v>
      </c>
      <c r="T80" s="220" t="s">
        <v>196</v>
      </c>
      <c r="U80" s="220">
        <v>2.2000000000000002</v>
      </c>
      <c r="V80" s="220">
        <f>ROUND(E80*U80,2)</f>
        <v>4.4000000000000004</v>
      </c>
      <c r="W80" s="220"/>
      <c r="X80" s="220" t="s">
        <v>115</v>
      </c>
      <c r="Y80" s="208"/>
      <c r="Z80" s="208"/>
      <c r="AA80" s="208"/>
      <c r="AB80" s="208"/>
      <c r="AC80" s="208"/>
      <c r="AD80" s="208"/>
      <c r="AE80" s="208"/>
      <c r="AF80" s="208"/>
      <c r="AG80" s="208" t="s">
        <v>116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x14ac:dyDescent="0.2">
      <c r="A81" s="242" t="s">
        <v>101</v>
      </c>
      <c r="B81" s="243" t="s">
        <v>70</v>
      </c>
      <c r="C81" s="244" t="s">
        <v>71</v>
      </c>
      <c r="D81" s="245"/>
      <c r="E81" s="246"/>
      <c r="F81" s="247"/>
      <c r="G81" s="248">
        <f>SUMIF(AG82:AG87,"&lt;&gt;NOR",G82:G87)</f>
        <v>0</v>
      </c>
      <c r="H81" s="222"/>
      <c r="I81" s="222">
        <f>SUM(I82:I87)</f>
        <v>0</v>
      </c>
      <c r="J81" s="222"/>
      <c r="K81" s="222">
        <f>SUM(K82:K87)</f>
        <v>0</v>
      </c>
      <c r="L81" s="222"/>
      <c r="M81" s="222">
        <f>SUM(M82:M87)</f>
        <v>0</v>
      </c>
      <c r="N81" s="222"/>
      <c r="O81" s="222">
        <f>SUM(O82:O87)</f>
        <v>0</v>
      </c>
      <c r="P81" s="222"/>
      <c r="Q81" s="222">
        <f>SUM(Q82:Q87)</f>
        <v>0</v>
      </c>
      <c r="R81" s="222"/>
      <c r="S81" s="222"/>
      <c r="T81" s="222"/>
      <c r="U81" s="222"/>
      <c r="V81" s="222">
        <f>SUM(V82:V87)</f>
        <v>2.5</v>
      </c>
      <c r="W81" s="222"/>
      <c r="X81" s="222"/>
      <c r="AG81" t="s">
        <v>102</v>
      </c>
    </row>
    <row r="82" spans="1:60" outlineLevel="1" x14ac:dyDescent="0.2">
      <c r="A82" s="249">
        <v>29</v>
      </c>
      <c r="B82" s="250" t="s">
        <v>215</v>
      </c>
      <c r="C82" s="251" t="s">
        <v>216</v>
      </c>
      <c r="D82" s="252" t="s">
        <v>200</v>
      </c>
      <c r="E82" s="253">
        <v>50</v>
      </c>
      <c r="F82" s="254"/>
      <c r="G82" s="255">
        <f>ROUND(E82*F82,2)</f>
        <v>0</v>
      </c>
      <c r="H82" s="221"/>
      <c r="I82" s="220">
        <f>ROUND(E82*H82,2)</f>
        <v>0</v>
      </c>
      <c r="J82" s="221"/>
      <c r="K82" s="220">
        <f>ROUND(E82*J82,2)</f>
        <v>0</v>
      </c>
      <c r="L82" s="220">
        <v>21</v>
      </c>
      <c r="M82" s="220">
        <f>G82*(1+L82/100)</f>
        <v>0</v>
      </c>
      <c r="N82" s="220">
        <v>0</v>
      </c>
      <c r="O82" s="220">
        <f>ROUND(E82*N82,2)</f>
        <v>0</v>
      </c>
      <c r="P82" s="220">
        <v>0</v>
      </c>
      <c r="Q82" s="220">
        <f>ROUND(E82*P82,2)</f>
        <v>0</v>
      </c>
      <c r="R82" s="220"/>
      <c r="S82" s="220" t="s">
        <v>107</v>
      </c>
      <c r="T82" s="220" t="s">
        <v>196</v>
      </c>
      <c r="U82" s="220">
        <v>0.05</v>
      </c>
      <c r="V82" s="220">
        <f>ROUND(E82*U82,2)</f>
        <v>2.5</v>
      </c>
      <c r="W82" s="220"/>
      <c r="X82" s="220" t="s">
        <v>115</v>
      </c>
      <c r="Y82" s="208"/>
      <c r="Z82" s="208"/>
      <c r="AA82" s="208"/>
      <c r="AB82" s="208"/>
      <c r="AC82" s="208"/>
      <c r="AD82" s="208"/>
      <c r="AE82" s="208"/>
      <c r="AF82" s="208"/>
      <c r="AG82" s="208" t="s">
        <v>116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">
      <c r="A83" s="249"/>
      <c r="B83" s="250"/>
      <c r="C83" s="256" t="s">
        <v>217</v>
      </c>
      <c r="D83" s="257"/>
      <c r="E83" s="258">
        <v>40</v>
      </c>
      <c r="F83" s="259"/>
      <c r="G83" s="255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08"/>
      <c r="Z83" s="208"/>
      <c r="AA83" s="208"/>
      <c r="AB83" s="208"/>
      <c r="AC83" s="208"/>
      <c r="AD83" s="208"/>
      <c r="AE83" s="208"/>
      <c r="AF83" s="208"/>
      <c r="AG83" s="208" t="s">
        <v>111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49"/>
      <c r="B84" s="250"/>
      <c r="C84" s="256" t="s">
        <v>218</v>
      </c>
      <c r="D84" s="257"/>
      <c r="E84" s="258">
        <v>10</v>
      </c>
      <c r="F84" s="259"/>
      <c r="G84" s="255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08"/>
      <c r="Z84" s="208"/>
      <c r="AA84" s="208"/>
      <c r="AB84" s="208"/>
      <c r="AC84" s="208"/>
      <c r="AD84" s="208"/>
      <c r="AE84" s="208"/>
      <c r="AF84" s="208"/>
      <c r="AG84" s="208" t="s">
        <v>111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">
      <c r="A85" s="249">
        <v>30</v>
      </c>
      <c r="B85" s="250" t="s">
        <v>219</v>
      </c>
      <c r="C85" s="251" t="s">
        <v>220</v>
      </c>
      <c r="D85" s="252" t="s">
        <v>167</v>
      </c>
      <c r="E85" s="253">
        <v>152</v>
      </c>
      <c r="F85" s="254"/>
      <c r="G85" s="255">
        <f>ROUND(E85*F85,2)</f>
        <v>0</v>
      </c>
      <c r="H85" s="221"/>
      <c r="I85" s="220">
        <f>ROUND(E85*H85,2)</f>
        <v>0</v>
      </c>
      <c r="J85" s="221"/>
      <c r="K85" s="220">
        <f>ROUND(E85*J85,2)</f>
        <v>0</v>
      </c>
      <c r="L85" s="220">
        <v>21</v>
      </c>
      <c r="M85" s="220">
        <f>G85*(1+L85/100)</f>
        <v>0</v>
      </c>
      <c r="N85" s="220">
        <v>0</v>
      </c>
      <c r="O85" s="220">
        <f>ROUND(E85*N85,2)</f>
        <v>0</v>
      </c>
      <c r="P85" s="220">
        <v>0</v>
      </c>
      <c r="Q85" s="220">
        <f>ROUND(E85*P85,2)</f>
        <v>0</v>
      </c>
      <c r="R85" s="220" t="s">
        <v>143</v>
      </c>
      <c r="S85" s="220" t="s">
        <v>107</v>
      </c>
      <c r="T85" s="220" t="s">
        <v>107</v>
      </c>
      <c r="U85" s="220">
        <v>0</v>
      </c>
      <c r="V85" s="220">
        <f>ROUND(E85*U85,2)</f>
        <v>0</v>
      </c>
      <c r="W85" s="220"/>
      <c r="X85" s="220" t="s">
        <v>144</v>
      </c>
      <c r="Y85" s="208"/>
      <c r="Z85" s="208"/>
      <c r="AA85" s="208"/>
      <c r="AB85" s="208"/>
      <c r="AC85" s="208"/>
      <c r="AD85" s="208"/>
      <c r="AE85" s="208"/>
      <c r="AF85" s="208"/>
      <c r="AG85" s="208" t="s">
        <v>145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">
      <c r="A86" s="249"/>
      <c r="B86" s="250"/>
      <c r="C86" s="256" t="s">
        <v>221</v>
      </c>
      <c r="D86" s="257"/>
      <c r="E86" s="258">
        <v>120</v>
      </c>
      <c r="F86" s="259"/>
      <c r="G86" s="255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08"/>
      <c r="Z86" s="208"/>
      <c r="AA86" s="208"/>
      <c r="AB86" s="208"/>
      <c r="AC86" s="208"/>
      <c r="AD86" s="208"/>
      <c r="AE86" s="208"/>
      <c r="AF86" s="208"/>
      <c r="AG86" s="208" t="s">
        <v>111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">
      <c r="A87" s="249"/>
      <c r="B87" s="250"/>
      <c r="C87" s="256" t="s">
        <v>222</v>
      </c>
      <c r="D87" s="257"/>
      <c r="E87" s="258">
        <v>32</v>
      </c>
      <c r="F87" s="259"/>
      <c r="G87" s="255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08"/>
      <c r="Z87" s="208"/>
      <c r="AA87" s="208"/>
      <c r="AB87" s="208"/>
      <c r="AC87" s="208"/>
      <c r="AD87" s="208"/>
      <c r="AE87" s="208"/>
      <c r="AF87" s="208"/>
      <c r="AG87" s="208" t="s">
        <v>111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x14ac:dyDescent="0.2">
      <c r="A88" s="242" t="s">
        <v>101</v>
      </c>
      <c r="B88" s="243" t="s">
        <v>72</v>
      </c>
      <c r="C88" s="244" t="s">
        <v>73</v>
      </c>
      <c r="D88" s="245"/>
      <c r="E88" s="246"/>
      <c r="F88" s="247"/>
      <c r="G88" s="248">
        <f>SUMIF(AG89:AG89,"&lt;&gt;NOR",G89:G89)</f>
        <v>0</v>
      </c>
      <c r="H88" s="222"/>
      <c r="I88" s="222">
        <f>SUM(I89:I89)</f>
        <v>0</v>
      </c>
      <c r="J88" s="222"/>
      <c r="K88" s="222">
        <f>SUM(K89:K89)</f>
        <v>0</v>
      </c>
      <c r="L88" s="222"/>
      <c r="M88" s="222">
        <f>SUM(M89:M89)</f>
        <v>0</v>
      </c>
      <c r="N88" s="222"/>
      <c r="O88" s="222">
        <f>SUM(O89:O89)</f>
        <v>0</v>
      </c>
      <c r="P88" s="222"/>
      <c r="Q88" s="222">
        <f>SUM(Q89:Q89)</f>
        <v>0</v>
      </c>
      <c r="R88" s="222"/>
      <c r="S88" s="222"/>
      <c r="T88" s="222"/>
      <c r="U88" s="222"/>
      <c r="V88" s="222">
        <f>SUM(V89:V89)</f>
        <v>0</v>
      </c>
      <c r="W88" s="222"/>
      <c r="X88" s="222"/>
      <c r="AG88" t="s">
        <v>102</v>
      </c>
    </row>
    <row r="89" spans="1:60" ht="22.5" outlineLevel="1" x14ac:dyDescent="0.2">
      <c r="A89" s="249">
        <v>31</v>
      </c>
      <c r="B89" s="250" t="s">
        <v>223</v>
      </c>
      <c r="C89" s="251" t="s">
        <v>224</v>
      </c>
      <c r="D89" s="252" t="s">
        <v>200</v>
      </c>
      <c r="E89" s="253">
        <v>1</v>
      </c>
      <c r="F89" s="254"/>
      <c r="G89" s="255">
        <f>ROUND(E89*F89,2)</f>
        <v>0</v>
      </c>
      <c r="H89" s="221"/>
      <c r="I89" s="220">
        <f>ROUND(E89*H89,2)</f>
        <v>0</v>
      </c>
      <c r="J89" s="221"/>
      <c r="K89" s="220">
        <f>ROUND(E89*J89,2)</f>
        <v>0</v>
      </c>
      <c r="L89" s="220">
        <v>21</v>
      </c>
      <c r="M89" s="220">
        <f>G89*(1+L89/100)</f>
        <v>0</v>
      </c>
      <c r="N89" s="220">
        <v>0</v>
      </c>
      <c r="O89" s="220">
        <f>ROUND(E89*N89,2)</f>
        <v>0</v>
      </c>
      <c r="P89" s="220">
        <v>0</v>
      </c>
      <c r="Q89" s="220">
        <f>ROUND(E89*P89,2)</f>
        <v>0</v>
      </c>
      <c r="R89" s="220"/>
      <c r="S89" s="220" t="s">
        <v>195</v>
      </c>
      <c r="T89" s="220" t="s">
        <v>107</v>
      </c>
      <c r="U89" s="220">
        <v>0</v>
      </c>
      <c r="V89" s="220">
        <f>ROUND(E89*U89,2)</f>
        <v>0</v>
      </c>
      <c r="W89" s="220"/>
      <c r="X89" s="220" t="s">
        <v>115</v>
      </c>
      <c r="Y89" s="208"/>
      <c r="Z89" s="208"/>
      <c r="AA89" s="208"/>
      <c r="AB89" s="208"/>
      <c r="AC89" s="208"/>
      <c r="AD89" s="208"/>
      <c r="AE89" s="208"/>
      <c r="AF89" s="208"/>
      <c r="AG89" s="208" t="s">
        <v>116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x14ac:dyDescent="0.2">
      <c r="A90" s="242" t="s">
        <v>101</v>
      </c>
      <c r="B90" s="243" t="s">
        <v>74</v>
      </c>
      <c r="C90" s="244" t="s">
        <v>29</v>
      </c>
      <c r="D90" s="245"/>
      <c r="E90" s="246"/>
      <c r="F90" s="247"/>
      <c r="G90" s="248">
        <f>SUMIF(AG91:AG91,"&lt;&gt;NOR",G91:G91)</f>
        <v>0</v>
      </c>
      <c r="H90" s="222"/>
      <c r="I90" s="222">
        <f>SUM(I91:I91)</f>
        <v>0</v>
      </c>
      <c r="J90" s="222"/>
      <c r="K90" s="222">
        <f>SUM(K91:K91)</f>
        <v>0</v>
      </c>
      <c r="L90" s="222"/>
      <c r="M90" s="222">
        <f>SUM(M91:M91)</f>
        <v>0</v>
      </c>
      <c r="N90" s="222"/>
      <c r="O90" s="222">
        <f>SUM(O91:O91)</f>
        <v>0</v>
      </c>
      <c r="P90" s="222"/>
      <c r="Q90" s="222">
        <f>SUM(Q91:Q91)</f>
        <v>0</v>
      </c>
      <c r="R90" s="222"/>
      <c r="S90" s="222"/>
      <c r="T90" s="222"/>
      <c r="U90" s="222"/>
      <c r="V90" s="222">
        <f>SUM(V91:V91)</f>
        <v>0</v>
      </c>
      <c r="W90" s="222"/>
      <c r="X90" s="222"/>
      <c r="AG90" t="s">
        <v>102</v>
      </c>
    </row>
    <row r="91" spans="1:60" outlineLevel="1" x14ac:dyDescent="0.2">
      <c r="A91" s="249">
        <v>32</v>
      </c>
      <c r="B91" s="250" t="s">
        <v>225</v>
      </c>
      <c r="C91" s="251" t="s">
        <v>226</v>
      </c>
      <c r="D91" s="252" t="s">
        <v>227</v>
      </c>
      <c r="E91" s="253">
        <v>1</v>
      </c>
      <c r="F91" s="254"/>
      <c r="G91" s="255">
        <f>ROUND(E91*F91,2)</f>
        <v>0</v>
      </c>
      <c r="H91" s="221"/>
      <c r="I91" s="220">
        <f>ROUND(E91*H91,2)</f>
        <v>0</v>
      </c>
      <c r="J91" s="221"/>
      <c r="K91" s="220">
        <f>ROUND(E91*J91,2)</f>
        <v>0</v>
      </c>
      <c r="L91" s="220">
        <v>21</v>
      </c>
      <c r="M91" s="220">
        <f>G91*(1+L91/100)</f>
        <v>0</v>
      </c>
      <c r="N91" s="220">
        <v>0</v>
      </c>
      <c r="O91" s="220">
        <f>ROUND(E91*N91,2)</f>
        <v>0</v>
      </c>
      <c r="P91" s="220">
        <v>0</v>
      </c>
      <c r="Q91" s="220">
        <f>ROUND(E91*P91,2)</f>
        <v>0</v>
      </c>
      <c r="R91" s="220"/>
      <c r="S91" s="220" t="s">
        <v>107</v>
      </c>
      <c r="T91" s="220" t="s">
        <v>196</v>
      </c>
      <c r="U91" s="220">
        <v>0</v>
      </c>
      <c r="V91" s="220">
        <f>ROUND(E91*U91,2)</f>
        <v>0</v>
      </c>
      <c r="W91" s="220"/>
      <c r="X91" s="220" t="s">
        <v>228</v>
      </c>
      <c r="Y91" s="208"/>
      <c r="Z91" s="208"/>
      <c r="AA91" s="208"/>
      <c r="AB91" s="208"/>
      <c r="AC91" s="208"/>
      <c r="AD91" s="208"/>
      <c r="AE91" s="208"/>
      <c r="AF91" s="208"/>
      <c r="AG91" s="208" t="s">
        <v>229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x14ac:dyDescent="0.2">
      <c r="A92" s="242" t="s">
        <v>101</v>
      </c>
      <c r="B92" s="243" t="s">
        <v>75</v>
      </c>
      <c r="C92" s="244" t="s">
        <v>30</v>
      </c>
      <c r="D92" s="245"/>
      <c r="E92" s="246"/>
      <c r="F92" s="247"/>
      <c r="G92" s="248">
        <f>SUMIF(AG93:AG93,"&lt;&gt;NOR",G93:G93)</f>
        <v>0</v>
      </c>
      <c r="H92" s="222"/>
      <c r="I92" s="222">
        <f>SUM(I93:I93)</f>
        <v>0</v>
      </c>
      <c r="J92" s="222"/>
      <c r="K92" s="222">
        <f>SUM(K93:K93)</f>
        <v>0</v>
      </c>
      <c r="L92" s="222"/>
      <c r="M92" s="222">
        <f>SUM(M93:M93)</f>
        <v>0</v>
      </c>
      <c r="N92" s="222"/>
      <c r="O92" s="222">
        <f>SUM(O93:O93)</f>
        <v>0</v>
      </c>
      <c r="P92" s="222"/>
      <c r="Q92" s="222">
        <f>SUM(Q93:Q93)</f>
        <v>0</v>
      </c>
      <c r="R92" s="222"/>
      <c r="S92" s="222"/>
      <c r="T92" s="222"/>
      <c r="U92" s="222"/>
      <c r="V92" s="222">
        <f>SUM(V93:V93)</f>
        <v>0</v>
      </c>
      <c r="W92" s="222"/>
      <c r="X92" s="222"/>
      <c r="AG92" t="s">
        <v>102</v>
      </c>
    </row>
    <row r="93" spans="1:60" outlineLevel="1" x14ac:dyDescent="0.2">
      <c r="A93" s="249">
        <v>33</v>
      </c>
      <c r="B93" s="250" t="s">
        <v>230</v>
      </c>
      <c r="C93" s="251" t="s">
        <v>231</v>
      </c>
      <c r="D93" s="252" t="s">
        <v>227</v>
      </c>
      <c r="E93" s="253">
        <v>1</v>
      </c>
      <c r="F93" s="254"/>
      <c r="G93" s="255">
        <f>ROUND(E93*F93,2)</f>
        <v>0</v>
      </c>
      <c r="H93" s="221"/>
      <c r="I93" s="220">
        <f>ROUND(E93*H93,2)</f>
        <v>0</v>
      </c>
      <c r="J93" s="221"/>
      <c r="K93" s="220">
        <f>ROUND(E93*J93,2)</f>
        <v>0</v>
      </c>
      <c r="L93" s="220">
        <v>21</v>
      </c>
      <c r="M93" s="220">
        <f>G93*(1+L93/100)</f>
        <v>0</v>
      </c>
      <c r="N93" s="220">
        <v>0</v>
      </c>
      <c r="O93" s="220">
        <f>ROUND(E93*N93,2)</f>
        <v>0</v>
      </c>
      <c r="P93" s="220">
        <v>0</v>
      </c>
      <c r="Q93" s="220">
        <f>ROUND(E93*P93,2)</f>
        <v>0</v>
      </c>
      <c r="R93" s="220"/>
      <c r="S93" s="220" t="s">
        <v>107</v>
      </c>
      <c r="T93" s="220" t="s">
        <v>196</v>
      </c>
      <c r="U93" s="220">
        <v>0</v>
      </c>
      <c r="V93" s="220">
        <f>ROUND(E93*U93,2)</f>
        <v>0</v>
      </c>
      <c r="W93" s="220"/>
      <c r="X93" s="220" t="s">
        <v>228</v>
      </c>
      <c r="Y93" s="208"/>
      <c r="Z93" s="208"/>
      <c r="AA93" s="208"/>
      <c r="AB93" s="208"/>
      <c r="AC93" s="208"/>
      <c r="AD93" s="208"/>
      <c r="AE93" s="208"/>
      <c r="AF93" s="208"/>
      <c r="AG93" s="208" t="s">
        <v>232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x14ac:dyDescent="0.2">
      <c r="A94" s="236"/>
      <c r="B94" s="237"/>
      <c r="C94" s="263"/>
      <c r="D94" s="238"/>
      <c r="E94" s="264"/>
      <c r="F94" s="264"/>
      <c r="G94" s="26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v>15</v>
      </c>
      <c r="AF94">
        <v>21</v>
      </c>
      <c r="AG94" t="s">
        <v>88</v>
      </c>
    </row>
    <row r="95" spans="1:60" x14ac:dyDescent="0.2">
      <c r="A95" s="266"/>
      <c r="B95" s="267" t="s">
        <v>31</v>
      </c>
      <c r="C95" s="268"/>
      <c r="D95" s="269"/>
      <c r="E95" s="270"/>
      <c r="F95" s="270"/>
      <c r="G95" s="271">
        <f>G8+G11+G18+G47+G60+G76+G78+G81+G88+G90+G92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f>SUMIF(L7:L93,AE94,G7:G93)</f>
        <v>0</v>
      </c>
      <c r="AF95">
        <f>SUMIF(L7:L93,AF94,G7:G93)</f>
        <v>0</v>
      </c>
      <c r="AG95" t="s">
        <v>233</v>
      </c>
    </row>
    <row r="96" spans="1:60" x14ac:dyDescent="0.2">
      <c r="A96" s="3"/>
      <c r="B96" s="4"/>
      <c r="C96" s="22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3"/>
      <c r="B97" s="4"/>
      <c r="C97" s="22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">
      <c r="A98" s="210" t="s">
        <v>234</v>
      </c>
      <c r="B98" s="210"/>
      <c r="C98" s="224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A99" s="211"/>
      <c r="B99" s="212"/>
      <c r="C99" s="225"/>
      <c r="D99" s="212"/>
      <c r="E99" s="212"/>
      <c r="F99" s="212"/>
      <c r="G99" s="21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G99" t="s">
        <v>235</v>
      </c>
    </row>
    <row r="100" spans="1:33" x14ac:dyDescent="0.2">
      <c r="A100" s="214"/>
      <c r="B100" s="215"/>
      <c r="C100" s="226"/>
      <c r="D100" s="215"/>
      <c r="E100" s="215"/>
      <c r="F100" s="215"/>
      <c r="G100" s="21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A101" s="214"/>
      <c r="B101" s="215"/>
      <c r="C101" s="226"/>
      <c r="D101" s="215"/>
      <c r="E101" s="215"/>
      <c r="F101" s="215"/>
      <c r="G101" s="21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">
      <c r="A102" s="214"/>
      <c r="B102" s="215"/>
      <c r="C102" s="226"/>
      <c r="D102" s="215"/>
      <c r="E102" s="215"/>
      <c r="F102" s="215"/>
      <c r="G102" s="21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">
      <c r="A103" s="217"/>
      <c r="B103" s="218"/>
      <c r="C103" s="227"/>
      <c r="D103" s="218"/>
      <c r="E103" s="218"/>
      <c r="F103" s="218"/>
      <c r="G103" s="219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33" x14ac:dyDescent="0.2">
      <c r="A104" s="3"/>
      <c r="B104" s="4"/>
      <c r="C104" s="22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33" x14ac:dyDescent="0.2">
      <c r="C105" s="228"/>
      <c r="D105" s="10"/>
      <c r="AG105" t="s">
        <v>236</v>
      </c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iBzwT1g1mEdxsUjkDuKh5r+RtYSLnIzlMiagsnnYbQplfIbsKb+QtgnLVePI+Cb7jTj+wXDVJf6up40f+OJlA==" saltValue="MUmO3B1JgG48iGWdq9a7Uw==" spinCount="100000" sheet="1"/>
  <mergeCells count="6">
    <mergeCell ref="A1:G1"/>
    <mergeCell ref="C2:G2"/>
    <mergeCell ref="C3:G3"/>
    <mergeCell ref="C4:G4"/>
    <mergeCell ref="A98:C98"/>
    <mergeCell ref="A99:G10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502 V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'502 V Pol'!Názvy_tisku</vt:lpstr>
      <vt:lpstr>oadresa</vt:lpstr>
      <vt:lpstr>Stavba!Objednatel</vt:lpstr>
      <vt:lpstr>Stavba!Objekt</vt:lpstr>
      <vt:lpstr>'502 V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janousek</dc:creator>
  <cp:lastModifiedBy>janousek</cp:lastModifiedBy>
  <cp:lastPrinted>2019-03-19T12:27:02Z</cp:lastPrinted>
  <dcterms:created xsi:type="dcterms:W3CDTF">2009-04-08T07:15:50Z</dcterms:created>
  <dcterms:modified xsi:type="dcterms:W3CDTF">2020-04-04T17:32:12Z</dcterms:modified>
</cp:coreProperties>
</file>