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chválené položky" sheetId="1" r:id="rId1"/>
  </sheets>
  <definedNames/>
  <calcPr fullCalcOnLoad="1"/>
</workbook>
</file>

<file path=xl/sharedStrings.xml><?xml version="1.0" encoding="utf-8"?>
<sst xmlns="http://schemas.openxmlformats.org/spreadsheetml/2006/main" count="335" uniqueCount="186">
  <si>
    <t>Kategorie: AVT 001-2012 - Audiovizuální technika, sběr do: 29.02.2012, dodání od: 01.04.2012, vygenerováno: 05.03.2012 08:11</t>
  </si>
  <si>
    <t>Údaje evidované k žádance</t>
  </si>
  <si>
    <t>Údaje evidované k položce žádanky</t>
  </si>
  <si>
    <t>Místo dodání</t>
  </si>
  <si>
    <t>ID žádanky</t>
  </si>
  <si>
    <t>Stručný popis v hlavičce žádanky</t>
  </si>
  <si>
    <t>ID položky žádanky</t>
  </si>
  <si>
    <t>CVP KÓD položky</t>
  </si>
  <si>
    <t>CVP KÓD MU položky</t>
  </si>
  <si>
    <t>Název položky</t>
  </si>
  <si>
    <t>Popis předmětu veřejné zakázky</t>
  </si>
  <si>
    <t>Specifikace položky</t>
  </si>
  <si>
    <t>Měrná jednotka</t>
  </si>
  <si>
    <t>Počet</t>
  </si>
  <si>
    <t>Číslo pracoviště</t>
  </si>
  <si>
    <t>Název pracoviště</t>
  </si>
  <si>
    <t>Budova</t>
  </si>
  <si>
    <t>Adresa budovy</t>
  </si>
  <si>
    <t>Podlaží</t>
  </si>
  <si>
    <t>Číslo místnosti</t>
  </si>
  <si>
    <t>UČO zodpovědné osoby</t>
  </si>
  <si>
    <t>Zodpovědná osoba</t>
  </si>
  <si>
    <t>Administrativní e-mail zodpovědné osoby</t>
  </si>
  <si>
    <t>Tel. číslo zodpovědné osoby</t>
  </si>
  <si>
    <t>Poznámka k položce žádanky pro dodavatele</t>
  </si>
  <si>
    <t>Jednotková cena bez DPH v Kč = cena za MJ (bez DPH)</t>
  </si>
  <si>
    <t>Sazba DPH v %</t>
  </si>
  <si>
    <t>DPH za MJ v Kč</t>
  </si>
  <si>
    <t>Celková cena za položku (bez DPH) v Kč = požadované množství * jednotková cena bez DPH</t>
  </si>
  <si>
    <t>Celková cena za položku (včetně DPH) v Kč = požadované množství * jednotková cena vč. DPH</t>
  </si>
  <si>
    <t>32321000-9</t>
  </si>
  <si>
    <t>32321000-9-4</t>
  </si>
  <si>
    <t>Přenosný dataprojektor 16:10 s dlouhou životností zdroje světla</t>
  </si>
  <si>
    <t>svítivost min. 2000 ANSI lumenů; rozlišení WXGA (1280 x 768) nebo lepší; vstupy minimálně 1x analogový D-SUB (VGA) a 1x digitální DVI nebo HDMI; podpora vstupních rozlišení 4:3 i 16:9/16:10 minimálně 1600 x 1200; hlučnost do 30 dB; integrované audio; životnost lampy min. v běžném režimu 10.000 h (lze řešit dodáním náhradních lamp); dálkové ovládání a brašna součástí dodávky; hmotnost do 3 kg; záruka 36 měsíců</t>
  </si>
  <si>
    <t>Přenosný dataprojektor</t>
  </si>
  <si>
    <t>ks</t>
  </si>
  <si>
    <t>Fakulta informatiky</t>
  </si>
  <si>
    <t>FI, Botanická 68a</t>
  </si>
  <si>
    <t>Botanická 554/68a, 60200 Brno</t>
  </si>
  <si>
    <t>B320</t>
  </si>
  <si>
    <t>Trnečková Magdalena</t>
  </si>
  <si>
    <t>56067@mail.muni.cz</t>
  </si>
  <si>
    <t>Vystavit fakturu za soubor položek výše: ve faktruře uvést ID žádanky</t>
  </si>
  <si>
    <t>Celkem za fakturu</t>
  </si>
  <si>
    <t>32321000-9-22</t>
  </si>
  <si>
    <t>Přenosný LCD dataprojektor WXGA, min. 3000 ANSI, do 3,5 kg</t>
  </si>
  <si>
    <t>Přenosný LCD projektor, rozlišení WXGA (1280 x 768) nebo lepší, svítivost min. 3000 ANSI lumenů, vstup min. 1x analogový D-SUB (VGA), 1x digitální HDMI nebo DVI-D. Podpora vstupních rozlišení 4:3 a 16:9/16:10. Kontrast min. 1000:1, vertikální lichoběžníková korekce. Hlučnost max. 40 dB, životnost lampy min. 3000 hodin v běžném režimu, dálkové ovládání, kabeláž a brašna součástí dodávky. Zabudovaný reproduktor. Hmotnost max. 3,5 kg, záruka 36 měsíců</t>
  </si>
  <si>
    <t>Kat.fyziky</t>
  </si>
  <si>
    <t>PedF, Poříčí 7, budova Y (Ypsilantiho)</t>
  </si>
  <si>
    <t>Poříčí 623/7, 60300 Brno</t>
  </si>
  <si>
    <t/>
  </si>
  <si>
    <t>Autratová Jitka</t>
  </si>
  <si>
    <t>204936@mail.muni.cz</t>
  </si>
  <si>
    <t>Centrum počítačové lingvistiky</t>
  </si>
  <si>
    <t>FF, Arna Nováka 1, budova D</t>
  </si>
  <si>
    <t>Arna Nováka 1/1, 60200 Brno</t>
  </si>
  <si>
    <t>bud. D/03015</t>
  </si>
  <si>
    <t>Hlaváčková Dana Mgr. Ph.D.</t>
  </si>
  <si>
    <t>17907@mail.muni.cz</t>
  </si>
  <si>
    <t>Klinika dětské radiologie</t>
  </si>
  <si>
    <t>LF, FN Brno, Černopolní 9, pavilon G</t>
  </si>
  <si>
    <t>Černopolní 212/9, 66263 Brno</t>
  </si>
  <si>
    <t>pav. G/N02901(pas)</t>
  </si>
  <si>
    <t>Pospíšilová Alena</t>
  </si>
  <si>
    <t>112948@mail.muni.cz</t>
  </si>
  <si>
    <t>32332100-0</t>
  </si>
  <si>
    <t>32332100-0-2</t>
  </si>
  <si>
    <t>Digitální diktafon s vyšší kvalitou záznamu</t>
  </si>
  <si>
    <t>podpora vzorkovacích frekvencí 44,1; 48; 88,2; 96kHz; podpora kvantování 16 a 24b; vstup stereofonní jack s úrovněmi mikrofonu i linky (příp. 2 samostatné vstupy) pro připojení externího audio vstupu; 2 (stereo) mikrofony - zabudované nebo samostatně dodané; odstup signálu od šumu &gt;100dB; nahrávání do MP3 (min. rozsah bitrate 128-320kbps) a PCM; záznam na SD/SDHC nebo microSD/microSDHC karty; výdrž baterie minimálně 4 hodiny; záruka 36 měsíců</t>
  </si>
  <si>
    <t>prezentéry pro CEPS</t>
  </si>
  <si>
    <t>32322000-6</t>
  </si>
  <si>
    <t>32322000-6-2</t>
  </si>
  <si>
    <t>Dálkové ovládání prezentací, základní</t>
  </si>
  <si>
    <t>Prezentér obsahující laserové ukazovátko, tlačítka pro ovládání prezentace (vpřed, zpět, fullscreen), dosah min. 10 m, vč. pouzdra, indikátor nabití baterie, s vypínačem.</t>
  </si>
  <si>
    <t>Maximální přípustná cena stanovená zadavatelem je 1999,- Kč (vč DPH) za jeden kus.</t>
  </si>
  <si>
    <t>Centrum ekonomických a právních studií</t>
  </si>
  <si>
    <t>ESF, Lipová 41a</t>
  </si>
  <si>
    <t>Lipová 507/41a, 60200 Brno</t>
  </si>
  <si>
    <t>Horňák Roman</t>
  </si>
  <si>
    <t>168497@mail.muni.cz</t>
  </si>
  <si>
    <t>dodání po tel. domluvě 549 49 4051 Horňák</t>
  </si>
  <si>
    <t>L. Beránková, zak. 3547</t>
  </si>
  <si>
    <t>38651000-3</t>
  </si>
  <si>
    <t>38651000-3-5</t>
  </si>
  <si>
    <t>Digitální zrcadlovka, objektiv 50-200mm</t>
  </si>
  <si>
    <t>Fakulta sportovních studií</t>
  </si>
  <si>
    <t>UKB, Kamenice 5, budova A33</t>
  </si>
  <si>
    <t>Kamenice 753/5, 62500 Brno</t>
  </si>
  <si>
    <t>bud. A33/214</t>
  </si>
  <si>
    <t>Stohlová Soňa</t>
  </si>
  <si>
    <t>186014@mail.muni.cz</t>
  </si>
  <si>
    <t>32342000-2</t>
  </si>
  <si>
    <t>32342000-2-2</t>
  </si>
  <si>
    <t>Stolní reproduktory k PC</t>
  </si>
  <si>
    <t>Stolní reproduktory k PC, frekvenční rozsah min. 160 Hz -16 kHz +- 3 dB;  odstup signálu od šumu min. 75 dB; THD &lt;1%, výkon minimálně 2 x 2 W, vstup: jack 3,5 mm, výstup jack 3,5 mm, ovládací prvky na reproduktorech</t>
  </si>
  <si>
    <t>Centrum pro dějiny obrazu</t>
  </si>
  <si>
    <t>FF, Veveří 28, budova K</t>
  </si>
  <si>
    <t>Veveří 470/28, 60200 Brno</t>
  </si>
  <si>
    <t>bud. K/315</t>
  </si>
  <si>
    <t>Schelleová Marcela</t>
  </si>
  <si>
    <t>439@mail.muni.cz</t>
  </si>
  <si>
    <t>Klinika dětské onkologie</t>
  </si>
  <si>
    <t>LF, FN Brno, Černopolní 9, pavilon C</t>
  </si>
  <si>
    <t>pav. C/14</t>
  </si>
  <si>
    <t>Novotná Hana</t>
  </si>
  <si>
    <t>248970@mail.muni.cz</t>
  </si>
  <si>
    <t>532234755,532234614</t>
  </si>
  <si>
    <t>Prezentér - VaVpl - 1521/08</t>
  </si>
  <si>
    <t>32322000-6-1</t>
  </si>
  <si>
    <t>Dálkové ovládání prezentací, s LCD displejem</t>
  </si>
  <si>
    <t>Prezentér obsahující laserové ukazovátko, dosah min. 10 m, LCD displej s časovačem, indikátor nabití baterie, tlačítka pro ovládání prezentace (vpřed, zpět, fullscreen), vibrační alarm, vč. pouzdra.</t>
  </si>
  <si>
    <t>Požadujeme zelený laser</t>
  </si>
  <si>
    <t>Lab.molekulárních komplexů chromatinu</t>
  </si>
  <si>
    <t>UKB, Kamenice 5, budova A2</t>
  </si>
  <si>
    <t>bud. A2/225</t>
  </si>
  <si>
    <t>Němcová Lucie</t>
  </si>
  <si>
    <t>113323@mail.muni.cz</t>
  </si>
  <si>
    <t>32342200-4</t>
  </si>
  <si>
    <t>32342200-4-7</t>
  </si>
  <si>
    <t>Sluchátka k PC s mikrofonem pro volání v internetu (USB, vyšší kvalita)</t>
  </si>
  <si>
    <t>Sluchátka s mikrofonem, připojení pomocí USB dle standardu USB audio, případně 2x 3,5mm jack + USB adaptér dle standardu USB audio. (podpora Windows, Linux, Mac OS X), uzavřené mušle, rozsah min. 100 Hz - 18 kHz, citlivost min. 90 dB/mW, ovládání hlasitosti, certifikace pro Skype. Mikrofon: frekvenční rozsah min. 100 Hz - 14 kHz,citlivost min. 90 dB/mW funkce potlačení okolního hluku.</t>
  </si>
  <si>
    <t>Centrum jazykového vzdělávání</t>
  </si>
  <si>
    <t>RMU, Komenského nám. 2</t>
  </si>
  <si>
    <t>Komenského nám. 220/2, 66243 Brno</t>
  </si>
  <si>
    <t>Kovaříková Věra</t>
  </si>
  <si>
    <t>106950@mail.muni.cz</t>
  </si>
  <si>
    <t>32321000-9-39</t>
  </si>
  <si>
    <t>Elektrické projekční plátno</t>
  </si>
  <si>
    <t>Elektricky stahované roletové projekční plátno, povrch Matt-White, šířka 200-210 cm, pozorovací úhel min. 140°, gain 1.0 - 1.2, určeno pro instalaci na zdi i stropy, hmotnost max. 12 kg, viditelná úhlopříčka min. 230 cm, záruka 36 měsíců, tloušťka materiálu min. 0,35
 mm, barva tubusu bílá, montážní konzole součástí dodávky.</t>
  </si>
  <si>
    <t>Bedničky k PC</t>
  </si>
  <si>
    <t>Biochemický ústav</t>
  </si>
  <si>
    <t>UKB, Kamenice 5, budova A16</t>
  </si>
  <si>
    <t>bud. A16/325</t>
  </si>
  <si>
    <t>Nerudová Lenka</t>
  </si>
  <si>
    <t>89478@mail.muni.cz</t>
  </si>
  <si>
    <t>32333200-8</t>
  </si>
  <si>
    <t>32333200-8-1</t>
  </si>
  <si>
    <t>Videokamera</t>
  </si>
  <si>
    <t>Videokamera, min. 10x optický zoom, alespoň 8 Mpix, optický stabilizátor obrazu, záznam v rozlišení 1920x1080, minimální světelnost objektivu 1,8 - 3,0 F, konektory: mikrofon, sluchátka, platforma pro připojení osvětlení, záznam na SD/SDHC paměťové karty, noční režim, včetně kabeláže a brašny</t>
  </si>
  <si>
    <t>Kat.fyzioterapie a RHB</t>
  </si>
  <si>
    <t>Dunklerová Leona Mgr.</t>
  </si>
  <si>
    <t>29923@mail.muni.cz</t>
  </si>
  <si>
    <t>32321200-1</t>
  </si>
  <si>
    <t>32321200-1-1</t>
  </si>
  <si>
    <t>Vizualizér</t>
  </si>
  <si>
    <t>30233153-8</t>
  </si>
  <si>
    <t>30233153-8-1</t>
  </si>
  <si>
    <t>DVD rekordér s pevným diskem</t>
  </si>
  <si>
    <t>DVD rekordér s pevným diskem. Podporovaná média (čtení i zápis): CD (pouze čtení), CD-R, CD-RW, DVD+R, DVD+R DL, DVD+RW, DVD-R, DVD-R DL, DVD-RAM, DVD-RW. Podporované formáty: DivX3, DivX4, DivX5, DivX6, JPEG, MP3, WMA. Kapacita pevného disku min. 250 GB. DVB-T tuner, dálkové ovládání, DTS dekodér, Dolby Digital dekodér. Podpora ShowView. Konektory: min. 1x HDMI, 2x SCART, 1x S-Video, 1x YUV, 1x DV vstup (IEEE 1394), 1x USB 2.0 a 1x kompozitní výstup.</t>
  </si>
  <si>
    <t>Cenový limit: 9.000 Kč (včetně DPH)</t>
  </si>
  <si>
    <t>Centrum pro inovace uměnovědných studií</t>
  </si>
  <si>
    <t>FF, Janáčkovo nám. 2a, budova N</t>
  </si>
  <si>
    <t>Janáčkovo nám. 654/2a, 60200 Brno</t>
  </si>
  <si>
    <t>Taranzová Alena Mgr.</t>
  </si>
  <si>
    <t>206651@mail.muni.cz</t>
  </si>
  <si>
    <t>A. Švestková, zak. 3105</t>
  </si>
  <si>
    <t>32333200-8-3</t>
  </si>
  <si>
    <t>Kompaktní videokamera</t>
  </si>
  <si>
    <t>Videokamera, snímač alespoň 3 Mpix. Barevný LCD, úhlopříčka displeje alespoň 2,7", optický zoom min. 10x, slot pro SD/SDHC karty podporující min. 8 GB. Rozhraní min. USB 2.0, A/V výstup. Záznam v rozlišení min. 720p (1280x720 pixelů). Baterie a kabeláž součástí dodávky.</t>
  </si>
  <si>
    <t>Brašna na kameru součástí dodávky.</t>
  </si>
  <si>
    <t>32333200-8-2</t>
  </si>
  <si>
    <t>Stativ</t>
  </si>
  <si>
    <t>Stativ tripod, maximální výška ve složeném stavu: 55 cm, hmotnost max. 1,5 kg, rychloupínací systém hlavy, včetně transportního pouzdra, hlava slitina nebo kov, nosnost alespoň 2 kg.</t>
  </si>
  <si>
    <t>Biologický ústav</t>
  </si>
  <si>
    <t>UKB, Kamenice 5, budova A6</t>
  </si>
  <si>
    <t>bud. A6/208</t>
  </si>
  <si>
    <t>Ledahudcová Debora</t>
  </si>
  <si>
    <t>204115@mail.muni.cz</t>
  </si>
  <si>
    <t>VS Výpočetní chemie</t>
  </si>
  <si>
    <t>UKB, Kamenice 5, budova A4</t>
  </si>
  <si>
    <t>bud. A4/115</t>
  </si>
  <si>
    <t>Prokop Martin Mgr. Ph.D.</t>
  </si>
  <si>
    <t>1474@mail.muni.cz</t>
  </si>
  <si>
    <t>32342200-4-4</t>
  </si>
  <si>
    <t>Sluchátka k PC (s mikrofonem)</t>
  </si>
  <si>
    <t>Sluchátka k PC otevřená, rozsah min. 100 Hz - 15 kHz, citlivost min. 80 dB/mW, impedance min. 32 Ohmů. Mikrofon s potlačením šumu, rozsah min. 100 Hz - 10 kHz, citlivost min. 90 dB/mW. Konektory 2x jack 3,5 mm. Délka kabelu min. 1,5 metru.</t>
  </si>
  <si>
    <t>dodavka po tel. kontaktu: 549 49 4051, Hornak Roman</t>
  </si>
  <si>
    <t>32332100-0-1</t>
  </si>
  <si>
    <t>Digitální diktafon</t>
  </si>
  <si>
    <t>zabudovaný mikrofon; kapacita min. 2048 MB; výdrž baterie minimálně 25h; USB rozhraní 2.0; nahrávání do MP3 (min. rozsah bitrate 64-128kbps); délka záznamu do paměti minimálně 70 hodin; záruka 36 měsíců</t>
  </si>
  <si>
    <t>UKB, Kamenice 5, budova A34</t>
  </si>
  <si>
    <t>Sebera Martin Mgr. Ph.D.</t>
  </si>
  <si>
    <t>55084@mail.muni.cz</t>
  </si>
  <si>
    <t>Celkem</t>
  </si>
  <si>
    <t xml:space="preserve">Digitální zrcadlovka, CMOS snímač min. 16 Mpix, tělo z hořčíkové slitiny, max. hmotnost těla 800g, minimální citlivost ISO 100 - 6400, kompenzace +- 2EV v krocích po 1/2 nebo 1/3 EV, optická stabilizace obrazu v těle fotoaparátu, optický hledáček, barevný displej minimální úhlopříčka 3 palce, vestavěný blesk, podpora ukládání snímků ve formátu RAW, objektiv 50-200 mm (ekvivalent 77-308 mm, přepočteno na 35 mm kinofilm) nebo lepší, světelnost 4-5,6 f nebo lepší, paměťová karta SD s velikostí minimálně 8 GB a dobíjecí akumulátor součástí dodávky, záruka 36 měsíců. </t>
  </si>
  <si>
    <t>Digitální vizualizér, alespoň 1,3 Mpix, efektivní rozlišení min. 1280x1024 pixelů, snímkovací frekvence alespoň 20 snímků/s, zabíraná plocha min. 100x75 - 400x300 mm, Možnost automatického i manuálního ostření, korekce bílé (automaticky i manuálně), optický zoom alespoň 5x, digitální zoom alespoň 5x, výstupy: min. 1x D-SUB (VGA), 1x DVI/HDMI. Vstupy: 1x D-SUB, 1x USB 2.0. Horní osvit pomocí lampy. Dálkové ovládání a kabeláž součástí dodávky. Hmotnost max. 4 kg.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</si>
</sst>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\.mm\.yyyy"/>
    <numFmt numFmtId="173" formatCode="&quot;Yes&quot;;&quot;Yes&quot;;&quot;No&quot;"/>
    <numFmt numFmtId="174" formatCode="&quot;True&quot;;&quot;True&quot;;&quot;False&quot;"/>
    <numFmt numFmtId="175" formatCode="&quot;On&quot;;&quot;On&quot;;&quot;Off&quot;"/>
  </numFmts>
  <fonts count="3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</fonts>
  <fills count="1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</fills>
  <borders count="6">
    <border>
      <left/>
      <right/>
      <top/>
      <bottom/>
      <diagonal/>
    </border>
    <border>
      <left style="hair">
        <color indexed="8"/>
      </left>
      <right style="hair">
        <color indexed="8"/>
      </right>
      <top>
        <color indexed="8"/>
      </top>
      <bottom style="hair">
        <color indexed="8"/>
      </bottom>
    </border>
    <border>
      <left>
        <color indexed="8"/>
      </left>
      <right style="hair">
        <color indexed="8"/>
      </right>
      <top>
        <color indexed="8"/>
      </top>
      <bottom>
        <color indexed="8"/>
      </bottom>
    </border>
    <border>
      <left style="hair">
        <color indexed="63"/>
      </left>
      <right style="hair">
        <color indexed="63"/>
      </right>
      <top>
        <color indexed="8"/>
      </top>
      <bottom style="hair">
        <color indexed="63"/>
      </bottom>
    </border>
    <border>
      <left>
        <color indexed="8"/>
      </left>
      <right>
        <color indexed="8"/>
      </right>
      <top style="double"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2" borderId="2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 horizontal="left" vertical="top" wrapText="1"/>
    </xf>
    <xf numFmtId="3" fontId="0" fillId="0" borderId="0" xfId="0" applyFont="1" applyAlignment="1">
      <alignment horizontal="right" vertical="top"/>
    </xf>
    <xf numFmtId="4" fontId="0" fillId="3" borderId="3" xfId="0" applyFont="1" applyBorder="1" applyAlignment="1" applyProtection="1">
      <alignment horizontal="right" vertical="top"/>
      <protection locked="0"/>
    </xf>
    <xf numFmtId="3" fontId="0" fillId="3" borderId="3" xfId="0" applyFont="1" applyBorder="1" applyAlignment="1" applyProtection="1">
      <alignment horizontal="right" vertical="top"/>
      <protection locked="0"/>
    </xf>
    <xf numFmtId="4" fontId="0" fillId="0" borderId="0" xfId="0" applyFont="1" applyAlignment="1">
      <alignment horizontal="right" vertical="top"/>
    </xf>
    <xf numFmtId="0" fontId="1" fillId="4" borderId="4" xfId="0" applyFont="1" applyBorder="1" applyAlignment="1">
      <alignment horizontal="left" vertical="top"/>
    </xf>
    <xf numFmtId="4" fontId="1" fillId="4" borderId="4" xfId="0" applyFont="1" applyBorder="1" applyAlignment="1">
      <alignment horizontal="right" vertical="top"/>
    </xf>
    <xf numFmtId="0" fontId="1" fillId="0" borderId="5" xfId="0" applyFont="1" applyBorder="1" applyAlignment="1">
      <alignment horizontal="left" vertical="top"/>
    </xf>
    <xf numFmtId="4" fontId="1" fillId="5" borderId="0" xfId="0" applyFont="1" applyAlignment="1">
      <alignment horizontal="right" vertical="top"/>
    </xf>
    <xf numFmtId="0" fontId="0" fillId="6" borderId="0" xfId="0" applyFont="1" applyFill="1" applyAlignment="1">
      <alignment horizontal="left" vertical="top" wrapText="1"/>
    </xf>
    <xf numFmtId="0" fontId="0" fillId="0" borderId="0" xfId="0" applyAlignment="1">
      <alignment/>
    </xf>
    <xf numFmtId="0" fontId="1" fillId="5" borderId="0" xfId="0" applyFont="1" applyAlignment="1">
      <alignment horizontal="left" vertical="top"/>
    </xf>
    <xf numFmtId="0" fontId="1" fillId="4" borderId="4" xfId="0" applyFont="1" applyBorder="1" applyAlignment="1">
      <alignment horizontal="left" vertical="top"/>
    </xf>
    <xf numFmtId="0" fontId="1" fillId="7" borderId="1" xfId="0" applyFont="1" applyBorder="1" applyAlignment="1">
      <alignment horizontal="left" vertical="top"/>
    </xf>
    <xf numFmtId="0" fontId="1" fillId="8" borderId="1" xfId="0" applyFont="1" applyBorder="1" applyAlignment="1">
      <alignment horizontal="center" vertical="center" wrapText="1"/>
    </xf>
    <xf numFmtId="0" fontId="1" fillId="9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10" borderId="1" xfId="0" applyFont="1" applyBorder="1" applyAlignment="1">
      <alignment horizontal="center" vertical="center" wrapText="1"/>
    </xf>
    <xf numFmtId="0" fontId="0" fillId="6" borderId="0" xfId="0" applyFill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70"/>
  <sheetViews>
    <sheetView tabSelected="1" workbookViewId="0" topLeftCell="C1">
      <pane ySplit="5" topLeftCell="BM36" activePane="bottomLeft" state="frozen"/>
      <selection pane="topLeft" activeCell="A1" sqref="A1"/>
      <selection pane="bottomLeft" activeCell="G47" sqref="G47"/>
    </sheetView>
  </sheetViews>
  <sheetFormatPr defaultColWidth="9.140625" defaultRowHeight="12.75"/>
  <cols>
    <col min="1" max="1" width="12.8515625" style="0" customWidth="1"/>
    <col min="2" max="2" width="37.421875" style="0" customWidth="1"/>
    <col min="3" max="3" width="24.57421875" style="0" customWidth="1"/>
    <col min="4" max="4" width="21.140625" style="0" customWidth="1"/>
    <col min="5" max="5" width="24.57421875" style="0" customWidth="1"/>
    <col min="6" max="6" width="50.421875" style="0" customWidth="1"/>
    <col min="7" max="7" width="65.57421875" style="0" customWidth="1"/>
    <col min="8" max="8" width="46.8515625" style="0" customWidth="1"/>
    <col min="9" max="9" width="23.421875" style="0" customWidth="1"/>
    <col min="10" max="10" width="12.8515625" style="0" customWidth="1"/>
    <col min="11" max="11" width="21.140625" style="0" customWidth="1"/>
    <col min="12" max="12" width="37.421875" style="0" customWidth="1"/>
    <col min="13" max="13" width="36.28125" style="0" customWidth="1"/>
    <col min="14" max="14" width="38.7109375" style="0" customWidth="1"/>
    <col min="15" max="15" width="9.421875" style="0" customWidth="1"/>
    <col min="16" max="16" width="19.8515625" style="0" customWidth="1"/>
    <col min="17" max="17" width="27.00390625" style="0" customWidth="1"/>
    <col min="18" max="18" width="37.421875" style="0" customWidth="1"/>
    <col min="19" max="19" width="49.28125" style="0" customWidth="1"/>
    <col min="20" max="20" width="37.421875" style="0" customWidth="1"/>
    <col min="21" max="21" width="69.140625" style="0" customWidth="1"/>
    <col min="22" max="22" width="21.140625" style="0" customWidth="1"/>
    <col min="23" max="23" width="11.7109375" style="0" customWidth="1"/>
    <col min="24" max="24" width="15.28125" style="0" customWidth="1"/>
    <col min="25" max="26" width="27.00390625" style="0" customWidth="1"/>
    <col min="27" max="27" width="23.421875" style="0" customWidth="1"/>
  </cols>
  <sheetData>
    <row r="1" spans="1:26" ht="16.5" customHeight="1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</row>
    <row r="2" spans="1:26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6.5" customHeight="1">
      <c r="A3" s="18" t="s">
        <v>1</v>
      </c>
      <c r="B3" s="18"/>
      <c r="C3" s="19" t="s">
        <v>2</v>
      </c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</row>
    <row r="4" spans="1:26" ht="16.5" customHeight="1">
      <c r="A4" s="20"/>
      <c r="B4" s="20"/>
      <c r="C4" s="20"/>
      <c r="D4" s="20"/>
      <c r="E4" s="20"/>
      <c r="F4" s="20"/>
      <c r="G4" s="20"/>
      <c r="H4" s="20"/>
      <c r="I4" s="20"/>
      <c r="J4" s="20"/>
      <c r="K4" s="21" t="s">
        <v>3</v>
      </c>
      <c r="L4" s="21"/>
      <c r="M4" s="21"/>
      <c r="N4" s="21"/>
      <c r="O4" s="21"/>
      <c r="P4" s="21"/>
      <c r="Q4" s="20"/>
      <c r="R4" s="20"/>
      <c r="S4" s="20"/>
      <c r="T4" s="20"/>
      <c r="U4" s="20"/>
      <c r="V4" s="20"/>
      <c r="W4" s="20"/>
      <c r="X4" s="20"/>
      <c r="Y4" s="20"/>
      <c r="Z4" s="20"/>
    </row>
    <row r="5" spans="1:26" ht="69.75" customHeight="1">
      <c r="A5" s="2" t="s">
        <v>4</v>
      </c>
      <c r="B5" s="2" t="s">
        <v>5</v>
      </c>
      <c r="C5" s="2" t="s">
        <v>6</v>
      </c>
      <c r="D5" s="2" t="s">
        <v>7</v>
      </c>
      <c r="E5" s="2" t="s">
        <v>8</v>
      </c>
      <c r="F5" s="2" t="s">
        <v>9</v>
      </c>
      <c r="G5" s="2" t="s">
        <v>10</v>
      </c>
      <c r="H5" s="2" t="s">
        <v>11</v>
      </c>
      <c r="I5" s="2" t="s">
        <v>12</v>
      </c>
      <c r="J5" s="2" t="s">
        <v>13</v>
      </c>
      <c r="K5" s="2" t="s">
        <v>14</v>
      </c>
      <c r="L5" s="2" t="s">
        <v>15</v>
      </c>
      <c r="M5" s="2" t="s">
        <v>16</v>
      </c>
      <c r="N5" s="2" t="s">
        <v>17</v>
      </c>
      <c r="O5" s="2" t="s">
        <v>18</v>
      </c>
      <c r="P5" s="2" t="s">
        <v>19</v>
      </c>
      <c r="Q5" s="2" t="s">
        <v>20</v>
      </c>
      <c r="R5" s="2" t="s">
        <v>21</v>
      </c>
      <c r="S5" s="2" t="s">
        <v>22</v>
      </c>
      <c r="T5" s="2" t="s">
        <v>23</v>
      </c>
      <c r="U5" s="2" t="s">
        <v>24</v>
      </c>
      <c r="V5" s="2" t="s">
        <v>25</v>
      </c>
      <c r="W5" s="2" t="s">
        <v>26</v>
      </c>
      <c r="X5" s="2" t="s">
        <v>27</v>
      </c>
      <c r="Y5" s="2" t="s">
        <v>28</v>
      </c>
      <c r="Z5" s="2" t="s">
        <v>29</v>
      </c>
    </row>
    <row r="6" spans="1:26" ht="77.25" thickBot="1">
      <c r="A6" s="3">
        <v>19412</v>
      </c>
      <c r="B6" s="4"/>
      <c r="C6" s="3">
        <v>49965</v>
      </c>
      <c r="D6" s="4" t="s">
        <v>30</v>
      </c>
      <c r="E6" s="4" t="s">
        <v>31</v>
      </c>
      <c r="F6" s="4" t="s">
        <v>32</v>
      </c>
      <c r="G6" s="4" t="s">
        <v>33</v>
      </c>
      <c r="H6" s="4" t="s">
        <v>34</v>
      </c>
      <c r="I6" s="4" t="s">
        <v>35</v>
      </c>
      <c r="J6" s="5">
        <v>1</v>
      </c>
      <c r="K6" s="4">
        <v>330000</v>
      </c>
      <c r="L6" s="4" t="s">
        <v>36</v>
      </c>
      <c r="M6" s="4" t="s">
        <v>37</v>
      </c>
      <c r="N6" s="4" t="s">
        <v>38</v>
      </c>
      <c r="O6" s="4">
        <v>3</v>
      </c>
      <c r="P6" s="4" t="s">
        <v>39</v>
      </c>
      <c r="Q6" s="3">
        <v>56067</v>
      </c>
      <c r="R6" s="4" t="s">
        <v>40</v>
      </c>
      <c r="S6" s="4" t="s">
        <v>41</v>
      </c>
      <c r="T6" s="4">
        <v>549497668</v>
      </c>
      <c r="U6" s="4"/>
      <c r="V6" s="6"/>
      <c r="W6" s="7"/>
      <c r="X6" s="8">
        <f>((J6*V6)*(W6/100))/J6</f>
        <v>0</v>
      </c>
      <c r="Y6" s="8">
        <f>ROUND(J6*ROUND(V6,2),2)</f>
        <v>0</v>
      </c>
      <c r="Z6" s="8">
        <f>ROUND(Y6*((100+W6)/100),2)</f>
        <v>0</v>
      </c>
    </row>
    <row r="7" spans="1:26" ht="13.5" customHeight="1" thickTop="1">
      <c r="A7" s="16" t="s">
        <v>42</v>
      </c>
      <c r="B7" s="16"/>
      <c r="C7" s="16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16" t="s">
        <v>43</v>
      </c>
      <c r="X7" s="16"/>
      <c r="Y7" s="10">
        <f>SUM(Y6:Y6)</f>
        <v>0</v>
      </c>
      <c r="Z7" s="10">
        <f>SUM(Z6:Z6)</f>
        <v>0</v>
      </c>
    </row>
    <row r="8" spans="1:26" ht="12.75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</row>
    <row r="9" spans="1:26" ht="90" thickBot="1">
      <c r="A9" s="3">
        <v>19871</v>
      </c>
      <c r="B9" s="4"/>
      <c r="C9" s="3">
        <v>50507</v>
      </c>
      <c r="D9" s="4" t="s">
        <v>30</v>
      </c>
      <c r="E9" s="4" t="s">
        <v>44</v>
      </c>
      <c r="F9" s="4" t="s">
        <v>45</v>
      </c>
      <c r="G9" s="4" t="s">
        <v>46</v>
      </c>
      <c r="H9" s="4"/>
      <c r="I9" s="4" t="s">
        <v>35</v>
      </c>
      <c r="J9" s="5">
        <v>1</v>
      </c>
      <c r="K9" s="4">
        <v>411700</v>
      </c>
      <c r="L9" s="4" t="s">
        <v>47</v>
      </c>
      <c r="M9" s="4" t="s">
        <v>48</v>
      </c>
      <c r="N9" s="4" t="s">
        <v>49</v>
      </c>
      <c r="O9" s="4"/>
      <c r="P9" s="4" t="s">
        <v>50</v>
      </c>
      <c r="Q9" s="3">
        <v>204936</v>
      </c>
      <c r="R9" s="4" t="s">
        <v>51</v>
      </c>
      <c r="S9" s="4" t="s">
        <v>52</v>
      </c>
      <c r="T9" s="4">
        <v>549493954</v>
      </c>
      <c r="U9" s="4"/>
      <c r="V9" s="6"/>
      <c r="W9" s="7"/>
      <c r="X9" s="8">
        <f>((J9*V9)*(W9/100))/J9</f>
        <v>0</v>
      </c>
      <c r="Y9" s="8">
        <f>ROUND(J9*ROUND(V9,2),2)</f>
        <v>0</v>
      </c>
      <c r="Z9" s="8">
        <f>ROUND(Y9*((100+W9)/100),2)</f>
        <v>0</v>
      </c>
    </row>
    <row r="10" spans="1:26" ht="13.5" customHeight="1" thickTop="1">
      <c r="A10" s="16" t="s">
        <v>42</v>
      </c>
      <c r="B10" s="16"/>
      <c r="C10" s="16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16" t="s">
        <v>43</v>
      </c>
      <c r="X10" s="16"/>
      <c r="Y10" s="10">
        <f>SUM(Y9:Y9)</f>
        <v>0</v>
      </c>
      <c r="Z10" s="10">
        <f>SUM(Z9:Z9)</f>
        <v>0</v>
      </c>
    </row>
    <row r="11" spans="1:26" ht="12.7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</row>
    <row r="12" spans="1:26" ht="90" thickBot="1">
      <c r="A12" s="3">
        <v>19932</v>
      </c>
      <c r="B12" s="4"/>
      <c r="C12" s="3">
        <v>50619</v>
      </c>
      <c r="D12" s="4" t="s">
        <v>30</v>
      </c>
      <c r="E12" s="4" t="s">
        <v>44</v>
      </c>
      <c r="F12" s="4" t="s">
        <v>45</v>
      </c>
      <c r="G12" s="4" t="s">
        <v>46</v>
      </c>
      <c r="H12" s="4"/>
      <c r="I12" s="4" t="s">
        <v>35</v>
      </c>
      <c r="J12" s="5">
        <v>1</v>
      </c>
      <c r="K12" s="4">
        <v>211720</v>
      </c>
      <c r="L12" s="4" t="s">
        <v>53</v>
      </c>
      <c r="M12" s="4" t="s">
        <v>54</v>
      </c>
      <c r="N12" s="4" t="s">
        <v>55</v>
      </c>
      <c r="O12" s="4">
        <v>3</v>
      </c>
      <c r="P12" s="4" t="s">
        <v>56</v>
      </c>
      <c r="Q12" s="3">
        <v>17907</v>
      </c>
      <c r="R12" s="4" t="s">
        <v>57</v>
      </c>
      <c r="S12" s="4" t="s">
        <v>58</v>
      </c>
      <c r="T12" s="4">
        <v>549491864</v>
      </c>
      <c r="U12" s="4"/>
      <c r="V12" s="6"/>
      <c r="W12" s="7"/>
      <c r="X12" s="8">
        <f>((J12*V12)*(W12/100))/J12</f>
        <v>0</v>
      </c>
      <c r="Y12" s="8">
        <f>ROUND(J12*ROUND(V12,2),2)</f>
        <v>0</v>
      </c>
      <c r="Z12" s="8">
        <f>ROUND(Y12*((100+W12)/100),2)</f>
        <v>0</v>
      </c>
    </row>
    <row r="13" spans="1:26" ht="13.5" customHeight="1" thickTop="1">
      <c r="A13" s="16" t="s">
        <v>42</v>
      </c>
      <c r="B13" s="16"/>
      <c r="C13" s="16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16" t="s">
        <v>43</v>
      </c>
      <c r="X13" s="16"/>
      <c r="Y13" s="10">
        <f>SUM(Y12:Y12)</f>
        <v>0</v>
      </c>
      <c r="Z13" s="10">
        <f>SUM(Z12:Z12)</f>
        <v>0</v>
      </c>
    </row>
    <row r="14" spans="1:26" ht="12.75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</row>
    <row r="15" spans="1:26" ht="90" thickBot="1">
      <c r="A15" s="3">
        <v>19950</v>
      </c>
      <c r="B15" s="4"/>
      <c r="C15" s="3">
        <v>50590</v>
      </c>
      <c r="D15" s="4" t="s">
        <v>30</v>
      </c>
      <c r="E15" s="4" t="s">
        <v>44</v>
      </c>
      <c r="F15" s="4" t="s">
        <v>45</v>
      </c>
      <c r="G15" s="4" t="s">
        <v>46</v>
      </c>
      <c r="H15" s="4"/>
      <c r="I15" s="4" t="s">
        <v>35</v>
      </c>
      <c r="J15" s="5">
        <v>1</v>
      </c>
      <c r="K15" s="4">
        <v>110312</v>
      </c>
      <c r="L15" s="4" t="s">
        <v>59</v>
      </c>
      <c r="M15" s="4" t="s">
        <v>60</v>
      </c>
      <c r="N15" s="4" t="s">
        <v>61</v>
      </c>
      <c r="O15" s="4">
        <v>2</v>
      </c>
      <c r="P15" s="4" t="s">
        <v>62</v>
      </c>
      <c r="Q15" s="3">
        <v>112948</v>
      </c>
      <c r="R15" s="4" t="s">
        <v>63</v>
      </c>
      <c r="S15" s="4" t="s">
        <v>64</v>
      </c>
      <c r="T15" s="4">
        <v>532234543</v>
      </c>
      <c r="U15" s="4"/>
      <c r="V15" s="6"/>
      <c r="W15" s="7"/>
      <c r="X15" s="8">
        <f>((J15*V15)*(W15/100))/J15</f>
        <v>0</v>
      </c>
      <c r="Y15" s="8">
        <f>ROUND(J15*ROUND(V15,2),2)</f>
        <v>0</v>
      </c>
      <c r="Z15" s="8">
        <f>ROUND(Y15*((100+W15)/100),2)</f>
        <v>0</v>
      </c>
    </row>
    <row r="16" spans="1:26" ht="13.5" customHeight="1" thickTop="1">
      <c r="A16" s="16" t="s">
        <v>42</v>
      </c>
      <c r="B16" s="16"/>
      <c r="C16" s="16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16" t="s">
        <v>43</v>
      </c>
      <c r="X16" s="16"/>
      <c r="Y16" s="10">
        <f>SUM(Y15:Y15)</f>
        <v>0</v>
      </c>
      <c r="Z16" s="10">
        <f>SUM(Z15:Z15)</f>
        <v>0</v>
      </c>
    </row>
    <row r="17" spans="1:26" ht="12.75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</row>
    <row r="18" spans="1:26" ht="90" thickBot="1">
      <c r="A18" s="3">
        <v>20145</v>
      </c>
      <c r="B18" s="4"/>
      <c r="C18" s="3">
        <v>51388</v>
      </c>
      <c r="D18" s="4" t="s">
        <v>65</v>
      </c>
      <c r="E18" s="4" t="s">
        <v>66</v>
      </c>
      <c r="F18" s="4" t="s">
        <v>67</v>
      </c>
      <c r="G18" s="4" t="s">
        <v>68</v>
      </c>
      <c r="H18" s="4"/>
      <c r="I18" s="4" t="s">
        <v>35</v>
      </c>
      <c r="J18" s="5">
        <v>10</v>
      </c>
      <c r="K18" s="4">
        <v>211720</v>
      </c>
      <c r="L18" s="4" t="s">
        <v>53</v>
      </c>
      <c r="M18" s="4" t="s">
        <v>54</v>
      </c>
      <c r="N18" s="4" t="s">
        <v>55</v>
      </c>
      <c r="O18" s="4">
        <v>3</v>
      </c>
      <c r="P18" s="4" t="s">
        <v>56</v>
      </c>
      <c r="Q18" s="3">
        <v>17907</v>
      </c>
      <c r="R18" s="4" t="s">
        <v>57</v>
      </c>
      <c r="S18" s="4" t="s">
        <v>58</v>
      </c>
      <c r="T18" s="4">
        <v>549491864</v>
      </c>
      <c r="U18" s="4"/>
      <c r="V18" s="6"/>
      <c r="W18" s="7"/>
      <c r="X18" s="8">
        <f>((J18*V18)*(W18/100))/J18</f>
        <v>0</v>
      </c>
      <c r="Y18" s="8">
        <f>ROUND(J18*ROUND(V18,2),2)</f>
        <v>0</v>
      </c>
      <c r="Z18" s="8">
        <f>ROUND(Y18*((100+W18)/100),2)</f>
        <v>0</v>
      </c>
    </row>
    <row r="19" spans="1:26" ht="13.5" customHeight="1" thickTop="1">
      <c r="A19" s="16" t="s">
        <v>42</v>
      </c>
      <c r="B19" s="16"/>
      <c r="C19" s="16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16" t="s">
        <v>43</v>
      </c>
      <c r="X19" s="16"/>
      <c r="Y19" s="10">
        <f>SUM(Y18:Y18)</f>
        <v>0</v>
      </c>
      <c r="Z19" s="10">
        <f>SUM(Z18:Z18)</f>
        <v>0</v>
      </c>
    </row>
    <row r="20" spans="1:26" ht="12.75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</row>
    <row r="21" spans="1:26" ht="39" thickBot="1">
      <c r="A21" s="3">
        <v>20293</v>
      </c>
      <c r="B21" s="4" t="s">
        <v>69</v>
      </c>
      <c r="C21" s="3">
        <v>52254</v>
      </c>
      <c r="D21" s="4" t="s">
        <v>70</v>
      </c>
      <c r="E21" s="4" t="s">
        <v>71</v>
      </c>
      <c r="F21" s="4" t="s">
        <v>72</v>
      </c>
      <c r="G21" s="4" t="s">
        <v>73</v>
      </c>
      <c r="H21" s="4" t="s">
        <v>74</v>
      </c>
      <c r="I21" s="4" t="s">
        <v>35</v>
      </c>
      <c r="J21" s="5">
        <v>2</v>
      </c>
      <c r="K21" s="4">
        <v>569855</v>
      </c>
      <c r="L21" s="4" t="s">
        <v>75</v>
      </c>
      <c r="M21" s="4" t="s">
        <v>76</v>
      </c>
      <c r="N21" s="4" t="s">
        <v>77</v>
      </c>
      <c r="O21" s="4">
        <v>3</v>
      </c>
      <c r="P21" s="4">
        <v>349</v>
      </c>
      <c r="Q21" s="3">
        <v>168497</v>
      </c>
      <c r="R21" s="4" t="s">
        <v>78</v>
      </c>
      <c r="S21" s="4" t="s">
        <v>79</v>
      </c>
      <c r="T21" s="4">
        <v>549494051</v>
      </c>
      <c r="U21" s="4" t="s">
        <v>80</v>
      </c>
      <c r="V21" s="6"/>
      <c r="W21" s="7"/>
      <c r="X21" s="8">
        <f>((J21*V21)*(W21/100))/J21</f>
        <v>0</v>
      </c>
      <c r="Y21" s="8">
        <f>ROUND(J21*ROUND(V21,2),2)</f>
        <v>0</v>
      </c>
      <c r="Z21" s="8">
        <f>ROUND(Y21*((100+W21)/100),2)</f>
        <v>0</v>
      </c>
    </row>
    <row r="22" spans="1:26" ht="13.5" customHeight="1" thickTop="1">
      <c r="A22" s="16" t="s">
        <v>42</v>
      </c>
      <c r="B22" s="16"/>
      <c r="C22" s="16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16" t="s">
        <v>43</v>
      </c>
      <c r="X22" s="16"/>
      <c r="Y22" s="10">
        <f>SUM(Y21:Y21)</f>
        <v>0</v>
      </c>
      <c r="Z22" s="10">
        <f>SUM(Z21:Z21)</f>
        <v>0</v>
      </c>
    </row>
    <row r="23" spans="1:26" ht="12.75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</row>
    <row r="24" spans="1:26" ht="102.75" thickBot="1">
      <c r="A24" s="3">
        <v>20732</v>
      </c>
      <c r="B24" s="4" t="s">
        <v>81</v>
      </c>
      <c r="C24" s="3">
        <v>53878</v>
      </c>
      <c r="D24" s="4" t="s">
        <v>82</v>
      </c>
      <c r="E24" s="4" t="s">
        <v>83</v>
      </c>
      <c r="F24" s="4" t="s">
        <v>84</v>
      </c>
      <c r="G24" s="13" t="s">
        <v>184</v>
      </c>
      <c r="H24" s="4"/>
      <c r="I24" s="4" t="s">
        <v>35</v>
      </c>
      <c r="J24" s="5">
        <v>1</v>
      </c>
      <c r="K24" s="4">
        <v>510000</v>
      </c>
      <c r="L24" s="4" t="s">
        <v>85</v>
      </c>
      <c r="M24" s="4" t="s">
        <v>86</v>
      </c>
      <c r="N24" s="4" t="s">
        <v>87</v>
      </c>
      <c r="O24" s="4">
        <v>2</v>
      </c>
      <c r="P24" s="4" t="s">
        <v>88</v>
      </c>
      <c r="Q24" s="3">
        <v>186014</v>
      </c>
      <c r="R24" s="4" t="s">
        <v>89</v>
      </c>
      <c r="S24" s="4" t="s">
        <v>90</v>
      </c>
      <c r="T24" s="4">
        <v>549496321</v>
      </c>
      <c r="U24" s="4"/>
      <c r="V24" s="6"/>
      <c r="W24" s="7"/>
      <c r="X24" s="8">
        <f>((J24*V24)*(W24/100))/J24</f>
        <v>0</v>
      </c>
      <c r="Y24" s="8">
        <f>ROUND(J24*ROUND(V24,2),2)</f>
        <v>0</v>
      </c>
      <c r="Z24" s="8">
        <f>ROUND(Y24*((100+W24)/100),2)</f>
        <v>0</v>
      </c>
    </row>
    <row r="25" spans="1:26" ht="13.5" customHeight="1" thickTop="1">
      <c r="A25" s="16" t="s">
        <v>42</v>
      </c>
      <c r="B25" s="16"/>
      <c r="C25" s="16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16" t="s">
        <v>43</v>
      </c>
      <c r="X25" s="16"/>
      <c r="Y25" s="10">
        <f>SUM(Y24:Y24)</f>
        <v>0</v>
      </c>
      <c r="Z25" s="10">
        <f>SUM(Z24:Z24)</f>
        <v>0</v>
      </c>
    </row>
    <row r="26" spans="1:26" ht="12.7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</row>
    <row r="27" spans="1:26" ht="39" thickBot="1">
      <c r="A27" s="3">
        <v>20750</v>
      </c>
      <c r="B27" s="4"/>
      <c r="C27" s="3">
        <v>53902</v>
      </c>
      <c r="D27" s="4" t="s">
        <v>91</v>
      </c>
      <c r="E27" s="4" t="s">
        <v>92</v>
      </c>
      <c r="F27" s="4" t="s">
        <v>93</v>
      </c>
      <c r="G27" s="4" t="s">
        <v>94</v>
      </c>
      <c r="H27" s="4"/>
      <c r="I27" s="4" t="s">
        <v>35</v>
      </c>
      <c r="J27" s="5">
        <v>1</v>
      </c>
      <c r="K27" s="4">
        <v>213610</v>
      </c>
      <c r="L27" s="4" t="s">
        <v>95</v>
      </c>
      <c r="M27" s="4" t="s">
        <v>96</v>
      </c>
      <c r="N27" s="4" t="s">
        <v>97</v>
      </c>
      <c r="O27" s="4">
        <v>3</v>
      </c>
      <c r="P27" s="4" t="s">
        <v>98</v>
      </c>
      <c r="Q27" s="3">
        <v>439</v>
      </c>
      <c r="R27" s="4" t="s">
        <v>99</v>
      </c>
      <c r="S27" s="4" t="s">
        <v>100</v>
      </c>
      <c r="T27" s="4">
        <v>549496500</v>
      </c>
      <c r="U27" s="4"/>
      <c r="V27" s="6"/>
      <c r="W27" s="7"/>
      <c r="X27" s="8">
        <f>((J27*V27)*(W27/100))/J27</f>
        <v>0</v>
      </c>
      <c r="Y27" s="8">
        <f>ROUND(J27*ROUND(V27,2),2)</f>
        <v>0</v>
      </c>
      <c r="Z27" s="8">
        <f>ROUND(Y27*((100+W27)/100),2)</f>
        <v>0</v>
      </c>
    </row>
    <row r="28" spans="1:26" ht="13.5" customHeight="1" thickTop="1">
      <c r="A28" s="16" t="s">
        <v>42</v>
      </c>
      <c r="B28" s="16"/>
      <c r="C28" s="16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16" t="s">
        <v>43</v>
      </c>
      <c r="X28" s="16"/>
      <c r="Y28" s="10">
        <f>SUM(Y27:Y27)</f>
        <v>0</v>
      </c>
      <c r="Z28" s="10">
        <f>SUM(Z27:Z27)</f>
        <v>0</v>
      </c>
    </row>
    <row r="29" spans="1:26" ht="12.75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</row>
    <row r="30" spans="1:26" ht="90" thickBot="1">
      <c r="A30" s="3">
        <v>20835</v>
      </c>
      <c r="B30" s="4"/>
      <c r="C30" s="3">
        <v>54222</v>
      </c>
      <c r="D30" s="4" t="s">
        <v>30</v>
      </c>
      <c r="E30" s="4" t="s">
        <v>44</v>
      </c>
      <c r="F30" s="4" t="s">
        <v>45</v>
      </c>
      <c r="G30" s="4" t="s">
        <v>46</v>
      </c>
      <c r="H30" s="4"/>
      <c r="I30" s="4" t="s">
        <v>35</v>
      </c>
      <c r="J30" s="5">
        <v>1</v>
      </c>
      <c r="K30" s="4">
        <v>110321</v>
      </c>
      <c r="L30" s="4" t="s">
        <v>101</v>
      </c>
      <c r="M30" s="4" t="s">
        <v>102</v>
      </c>
      <c r="N30" s="4" t="s">
        <v>61</v>
      </c>
      <c r="O30" s="4">
        <v>2</v>
      </c>
      <c r="P30" s="4" t="s">
        <v>103</v>
      </c>
      <c r="Q30" s="3">
        <v>248970</v>
      </c>
      <c r="R30" s="4" t="s">
        <v>104</v>
      </c>
      <c r="S30" s="4" t="s">
        <v>105</v>
      </c>
      <c r="T30" s="4" t="s">
        <v>106</v>
      </c>
      <c r="U30" s="4"/>
      <c r="V30" s="6"/>
      <c r="W30" s="7"/>
      <c r="X30" s="8">
        <f>((J30*V30)*(W30/100))/J30</f>
        <v>0</v>
      </c>
      <c r="Y30" s="8">
        <f>ROUND(J30*ROUND(V30,2),2)</f>
        <v>0</v>
      </c>
      <c r="Z30" s="8">
        <f>ROUND(Y30*((100+W30)/100),2)</f>
        <v>0</v>
      </c>
    </row>
    <row r="31" spans="1:26" ht="13.5" customHeight="1" thickTop="1">
      <c r="A31" s="16" t="s">
        <v>42</v>
      </c>
      <c r="B31" s="16"/>
      <c r="C31" s="16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16" t="s">
        <v>43</v>
      </c>
      <c r="X31" s="16"/>
      <c r="Y31" s="10">
        <f>SUM(Y30:Y30)</f>
        <v>0</v>
      </c>
      <c r="Z31" s="10">
        <f>SUM(Z30:Z30)</f>
        <v>0</v>
      </c>
    </row>
    <row r="32" spans="1:26" ht="12.7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</row>
    <row r="33" spans="1:26" ht="39" thickBot="1">
      <c r="A33" s="3">
        <v>20896</v>
      </c>
      <c r="B33" s="4" t="s">
        <v>107</v>
      </c>
      <c r="C33" s="3">
        <v>54319</v>
      </c>
      <c r="D33" s="4" t="s">
        <v>70</v>
      </c>
      <c r="E33" s="4" t="s">
        <v>108</v>
      </c>
      <c r="F33" s="4" t="s">
        <v>109</v>
      </c>
      <c r="G33" s="4" t="s">
        <v>110</v>
      </c>
      <c r="H33" s="4" t="s">
        <v>111</v>
      </c>
      <c r="I33" s="4" t="s">
        <v>35</v>
      </c>
      <c r="J33" s="5">
        <v>1</v>
      </c>
      <c r="K33" s="4">
        <v>712008</v>
      </c>
      <c r="L33" s="4" t="s">
        <v>112</v>
      </c>
      <c r="M33" s="4" t="s">
        <v>113</v>
      </c>
      <c r="N33" s="4" t="s">
        <v>87</v>
      </c>
      <c r="O33" s="4">
        <v>2</v>
      </c>
      <c r="P33" s="4" t="s">
        <v>114</v>
      </c>
      <c r="Q33" s="3">
        <v>113323</v>
      </c>
      <c r="R33" s="4" t="s">
        <v>115</v>
      </c>
      <c r="S33" s="4" t="s">
        <v>116</v>
      </c>
      <c r="T33" s="4">
        <v>549494482</v>
      </c>
      <c r="U33" s="4"/>
      <c r="V33" s="6"/>
      <c r="W33" s="7"/>
      <c r="X33" s="8">
        <f>((J33*V33)*(W33/100))/J33</f>
        <v>0</v>
      </c>
      <c r="Y33" s="8">
        <f>ROUND(J33*ROUND(V33,2),2)</f>
        <v>0</v>
      </c>
      <c r="Z33" s="8">
        <f>ROUND(Y33*((100+W33)/100),2)</f>
        <v>0</v>
      </c>
    </row>
    <row r="34" spans="1:26" ht="13.5" customHeight="1" thickTop="1">
      <c r="A34" s="16" t="s">
        <v>42</v>
      </c>
      <c r="B34" s="16"/>
      <c r="C34" s="16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16" t="s">
        <v>43</v>
      </c>
      <c r="X34" s="16"/>
      <c r="Y34" s="10">
        <f>SUM(Y33:Y33)</f>
        <v>0</v>
      </c>
      <c r="Z34" s="10">
        <f>SUM(Z33:Z33)</f>
        <v>0</v>
      </c>
    </row>
    <row r="35" spans="1:26" ht="12.7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</row>
    <row r="36" spans="1:26" ht="76.5">
      <c r="A36" s="3">
        <v>20976</v>
      </c>
      <c r="B36" s="4"/>
      <c r="C36" s="3">
        <v>54497</v>
      </c>
      <c r="D36" s="4" t="s">
        <v>117</v>
      </c>
      <c r="E36" s="4" t="s">
        <v>118</v>
      </c>
      <c r="F36" s="4" t="s">
        <v>119</v>
      </c>
      <c r="G36" s="4" t="s">
        <v>120</v>
      </c>
      <c r="H36" s="4"/>
      <c r="I36" s="4" t="s">
        <v>35</v>
      </c>
      <c r="J36" s="5">
        <v>6</v>
      </c>
      <c r="K36" s="4">
        <v>960000</v>
      </c>
      <c r="L36" s="4" t="s">
        <v>121</v>
      </c>
      <c r="M36" s="4" t="s">
        <v>122</v>
      </c>
      <c r="N36" s="4" t="s">
        <v>123</v>
      </c>
      <c r="O36" s="4">
        <v>1</v>
      </c>
      <c r="P36" s="4" t="s">
        <v>50</v>
      </c>
      <c r="Q36" s="3">
        <v>106950</v>
      </c>
      <c r="R36" s="4" t="s">
        <v>124</v>
      </c>
      <c r="S36" s="4" t="s">
        <v>125</v>
      </c>
      <c r="T36" s="4">
        <v>549494462</v>
      </c>
      <c r="U36" s="4"/>
      <c r="V36" s="6"/>
      <c r="W36" s="7"/>
      <c r="X36" s="8">
        <f>((J36*V36)*(W36/100))/J36</f>
        <v>0</v>
      </c>
      <c r="Y36" s="8">
        <f>ROUND(J36*ROUND(V36,2),2)</f>
        <v>0</v>
      </c>
      <c r="Z36" s="8">
        <f>ROUND(Y36*((100+W36)/100),2)</f>
        <v>0</v>
      </c>
    </row>
    <row r="37" spans="1:26" ht="39" thickBot="1">
      <c r="A37" s="3">
        <v>20976</v>
      </c>
      <c r="B37" s="4"/>
      <c r="C37" s="3">
        <v>54498</v>
      </c>
      <c r="D37" s="4" t="s">
        <v>91</v>
      </c>
      <c r="E37" s="4" t="s">
        <v>92</v>
      </c>
      <c r="F37" s="4" t="s">
        <v>93</v>
      </c>
      <c r="G37" s="4" t="s">
        <v>94</v>
      </c>
      <c r="H37" s="4"/>
      <c r="I37" s="4" t="s">
        <v>35</v>
      </c>
      <c r="J37" s="5">
        <v>2</v>
      </c>
      <c r="K37" s="4">
        <v>960000</v>
      </c>
      <c r="L37" s="4" t="s">
        <v>121</v>
      </c>
      <c r="M37" s="4" t="s">
        <v>122</v>
      </c>
      <c r="N37" s="4" t="s">
        <v>123</v>
      </c>
      <c r="O37" s="4">
        <v>1</v>
      </c>
      <c r="P37" s="4" t="s">
        <v>50</v>
      </c>
      <c r="Q37" s="3">
        <v>106950</v>
      </c>
      <c r="R37" s="4" t="s">
        <v>124</v>
      </c>
      <c r="S37" s="4" t="s">
        <v>125</v>
      </c>
      <c r="T37" s="4">
        <v>549494462</v>
      </c>
      <c r="U37" s="4"/>
      <c r="V37" s="6"/>
      <c r="W37" s="7"/>
      <c r="X37" s="8">
        <f>((J37*V37)*(W37/100))/J37</f>
        <v>0</v>
      </c>
      <c r="Y37" s="8">
        <f>ROUND(J37*ROUND(V37,2),2)</f>
        <v>0</v>
      </c>
      <c r="Z37" s="8">
        <f>ROUND(Y37*((100+W37)/100),2)</f>
        <v>0</v>
      </c>
    </row>
    <row r="38" spans="1:26" ht="13.5" customHeight="1" thickTop="1">
      <c r="A38" s="16" t="s">
        <v>42</v>
      </c>
      <c r="B38" s="16"/>
      <c r="C38" s="16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16" t="s">
        <v>43</v>
      </c>
      <c r="X38" s="16"/>
      <c r="Y38" s="10">
        <f>SUM(Y36:Y37)</f>
        <v>0</v>
      </c>
      <c r="Z38" s="10">
        <f>SUM(Z36:Z37)</f>
        <v>0</v>
      </c>
    </row>
    <row r="39" spans="1:26" ht="12.75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</row>
    <row r="40" spans="1:26" ht="64.5" thickBot="1">
      <c r="A40" s="3">
        <v>20987</v>
      </c>
      <c r="B40" s="4"/>
      <c r="C40" s="3">
        <v>54563</v>
      </c>
      <c r="D40" s="4" t="s">
        <v>30</v>
      </c>
      <c r="E40" s="4" t="s">
        <v>126</v>
      </c>
      <c r="F40" s="4" t="s">
        <v>127</v>
      </c>
      <c r="G40" s="4" t="s">
        <v>128</v>
      </c>
      <c r="H40" s="4"/>
      <c r="I40" s="4" t="s">
        <v>35</v>
      </c>
      <c r="J40" s="5">
        <v>1</v>
      </c>
      <c r="K40" s="4">
        <v>211720</v>
      </c>
      <c r="L40" s="4" t="s">
        <v>53</v>
      </c>
      <c r="M40" s="4" t="s">
        <v>54</v>
      </c>
      <c r="N40" s="4" t="s">
        <v>55</v>
      </c>
      <c r="O40" s="4">
        <v>3</v>
      </c>
      <c r="P40" s="4" t="s">
        <v>56</v>
      </c>
      <c r="Q40" s="3">
        <v>17907</v>
      </c>
      <c r="R40" s="4" t="s">
        <v>57</v>
      </c>
      <c r="S40" s="4" t="s">
        <v>58</v>
      </c>
      <c r="T40" s="4">
        <v>549491864</v>
      </c>
      <c r="U40" s="4"/>
      <c r="V40" s="6"/>
      <c r="W40" s="7"/>
      <c r="X40" s="8">
        <f>((J40*V40)*(W40/100))/J40</f>
        <v>0</v>
      </c>
      <c r="Y40" s="8">
        <f>ROUND(J40*ROUND(V40,2),2)</f>
        <v>0</v>
      </c>
      <c r="Z40" s="8">
        <f>ROUND(Y40*((100+W40)/100),2)</f>
        <v>0</v>
      </c>
    </row>
    <row r="41" spans="1:26" ht="13.5" customHeight="1" thickTop="1">
      <c r="A41" s="16" t="s">
        <v>42</v>
      </c>
      <c r="B41" s="16"/>
      <c r="C41" s="16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16" t="s">
        <v>43</v>
      </c>
      <c r="X41" s="16"/>
      <c r="Y41" s="10">
        <f>SUM(Y40:Y40)</f>
        <v>0</v>
      </c>
      <c r="Z41" s="10">
        <f>SUM(Z40:Z40)</f>
        <v>0</v>
      </c>
    </row>
    <row r="42" spans="1:26" ht="12.75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</row>
    <row r="43" spans="1:26" ht="39" thickBot="1">
      <c r="A43" s="3">
        <v>21094</v>
      </c>
      <c r="B43" s="4" t="s">
        <v>129</v>
      </c>
      <c r="C43" s="3">
        <v>54687</v>
      </c>
      <c r="D43" s="4" t="s">
        <v>91</v>
      </c>
      <c r="E43" s="4" t="s">
        <v>92</v>
      </c>
      <c r="F43" s="4" t="s">
        <v>93</v>
      </c>
      <c r="G43" s="4" t="s">
        <v>94</v>
      </c>
      <c r="H43" s="4"/>
      <c r="I43" s="4" t="s">
        <v>35</v>
      </c>
      <c r="J43" s="5">
        <v>2</v>
      </c>
      <c r="K43" s="4">
        <v>110512</v>
      </c>
      <c r="L43" s="4" t="s">
        <v>130</v>
      </c>
      <c r="M43" s="4" t="s">
        <v>131</v>
      </c>
      <c r="N43" s="4" t="s">
        <v>87</v>
      </c>
      <c r="O43" s="4">
        <v>3</v>
      </c>
      <c r="P43" s="4" t="s">
        <v>132</v>
      </c>
      <c r="Q43" s="3">
        <v>89478</v>
      </c>
      <c r="R43" s="4" t="s">
        <v>133</v>
      </c>
      <c r="S43" s="4" t="s">
        <v>134</v>
      </c>
      <c r="T43" s="4">
        <v>549495818</v>
      </c>
      <c r="U43" s="4"/>
      <c r="V43" s="6"/>
      <c r="W43" s="7"/>
      <c r="X43" s="8">
        <f>((J43*V43)*(W43/100))/J43</f>
        <v>0</v>
      </c>
      <c r="Y43" s="8">
        <f>ROUND(J43*ROUND(V43,2),2)</f>
        <v>0</v>
      </c>
      <c r="Z43" s="8">
        <f>ROUND(Y43*((100+W43)/100),2)</f>
        <v>0</v>
      </c>
    </row>
    <row r="44" spans="1:26" ht="13.5" customHeight="1" thickTop="1">
      <c r="A44" s="16" t="s">
        <v>42</v>
      </c>
      <c r="B44" s="16"/>
      <c r="C44" s="16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16" t="s">
        <v>43</v>
      </c>
      <c r="X44" s="16"/>
      <c r="Y44" s="10">
        <f>SUM(Y43:Y43)</f>
        <v>0</v>
      </c>
      <c r="Z44" s="10">
        <f>SUM(Z43:Z43)</f>
        <v>0</v>
      </c>
    </row>
    <row r="45" spans="1:26" ht="12.7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</row>
    <row r="46" spans="1:26" ht="63.75">
      <c r="A46" s="3">
        <v>21222</v>
      </c>
      <c r="B46" s="4"/>
      <c r="C46" s="3">
        <v>55361</v>
      </c>
      <c r="D46" s="4" t="s">
        <v>135</v>
      </c>
      <c r="E46" s="4" t="s">
        <v>136</v>
      </c>
      <c r="F46" s="4" t="s">
        <v>137</v>
      </c>
      <c r="G46" s="4" t="s">
        <v>138</v>
      </c>
      <c r="H46" s="4"/>
      <c r="I46" s="4" t="s">
        <v>35</v>
      </c>
      <c r="J46" s="5">
        <v>1</v>
      </c>
      <c r="K46" s="4">
        <v>110614</v>
      </c>
      <c r="L46" s="4" t="s">
        <v>139</v>
      </c>
      <c r="M46" s="4" t="s">
        <v>122</v>
      </c>
      <c r="N46" s="4" t="s">
        <v>123</v>
      </c>
      <c r="O46" s="4">
        <v>2</v>
      </c>
      <c r="P46" s="4">
        <v>164</v>
      </c>
      <c r="Q46" s="3">
        <v>29923</v>
      </c>
      <c r="R46" s="4" t="s">
        <v>140</v>
      </c>
      <c r="S46" s="4" t="s">
        <v>141</v>
      </c>
      <c r="T46" s="4">
        <v>543182990</v>
      </c>
      <c r="U46" s="4"/>
      <c r="V46" s="6"/>
      <c r="W46" s="7"/>
      <c r="X46" s="8">
        <f>((J46*V46)*(W46/100))/J46</f>
        <v>0</v>
      </c>
      <c r="Y46" s="8">
        <f>ROUND(J46*ROUND(V46,2),2)</f>
        <v>0</v>
      </c>
      <c r="Z46" s="8">
        <f>ROUND(Y46*((100+W46)/100),2)</f>
        <v>0</v>
      </c>
    </row>
    <row r="47" spans="1:26" ht="90" thickBot="1">
      <c r="A47" s="3">
        <v>21222</v>
      </c>
      <c r="B47" s="4"/>
      <c r="C47" s="3">
        <v>55382</v>
      </c>
      <c r="D47" s="4" t="s">
        <v>142</v>
      </c>
      <c r="E47" s="4" t="s">
        <v>143</v>
      </c>
      <c r="F47" s="4" t="s">
        <v>144</v>
      </c>
      <c r="G47" s="22" t="s">
        <v>185</v>
      </c>
      <c r="H47" s="4"/>
      <c r="I47" s="4" t="s">
        <v>35</v>
      </c>
      <c r="J47" s="5">
        <v>3</v>
      </c>
      <c r="K47" s="4">
        <v>110614</v>
      </c>
      <c r="L47" s="4" t="s">
        <v>139</v>
      </c>
      <c r="M47" s="4" t="s">
        <v>122</v>
      </c>
      <c r="N47" s="4" t="s">
        <v>123</v>
      </c>
      <c r="O47" s="4">
        <v>2</v>
      </c>
      <c r="P47" s="4">
        <v>164</v>
      </c>
      <c r="Q47" s="3">
        <v>29923</v>
      </c>
      <c r="R47" s="4" t="s">
        <v>140</v>
      </c>
      <c r="S47" s="4" t="s">
        <v>141</v>
      </c>
      <c r="T47" s="4">
        <v>543182990</v>
      </c>
      <c r="U47" s="4"/>
      <c r="V47" s="6"/>
      <c r="W47" s="7"/>
      <c r="X47" s="8">
        <f>((J47*V47)*(W47/100))/J47</f>
        <v>0</v>
      </c>
      <c r="Y47" s="8">
        <f>ROUND(J47*ROUND(V47,2),2)</f>
        <v>0</v>
      </c>
      <c r="Z47" s="8">
        <f>ROUND(Y47*((100+W47)/100),2)</f>
        <v>0</v>
      </c>
    </row>
    <row r="48" spans="1:26" ht="13.5" customHeight="1" thickTop="1">
      <c r="A48" s="16" t="s">
        <v>42</v>
      </c>
      <c r="B48" s="16"/>
      <c r="C48" s="16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16" t="s">
        <v>43</v>
      </c>
      <c r="X48" s="16"/>
      <c r="Y48" s="10">
        <f>SUM(Y46:Y47)</f>
        <v>0</v>
      </c>
      <c r="Z48" s="10">
        <f>SUM(Z46:Z47)</f>
        <v>0</v>
      </c>
    </row>
    <row r="49" spans="1:26" ht="12.7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</row>
    <row r="50" spans="1:26" ht="90" thickBot="1">
      <c r="A50" s="3">
        <v>21239</v>
      </c>
      <c r="B50" s="4"/>
      <c r="C50" s="3">
        <v>55404</v>
      </c>
      <c r="D50" s="4" t="s">
        <v>145</v>
      </c>
      <c r="E50" s="4" t="s">
        <v>146</v>
      </c>
      <c r="F50" s="4" t="s">
        <v>147</v>
      </c>
      <c r="G50" s="4" t="s">
        <v>148</v>
      </c>
      <c r="H50" s="4" t="s">
        <v>149</v>
      </c>
      <c r="I50" s="4" t="s">
        <v>35</v>
      </c>
      <c r="J50" s="5">
        <v>1</v>
      </c>
      <c r="K50" s="4">
        <v>213430</v>
      </c>
      <c r="L50" s="4" t="s">
        <v>150</v>
      </c>
      <c r="M50" s="4" t="s">
        <v>151</v>
      </c>
      <c r="N50" s="4" t="s">
        <v>152</v>
      </c>
      <c r="O50" s="4"/>
      <c r="P50" s="4" t="s">
        <v>50</v>
      </c>
      <c r="Q50" s="3">
        <v>206651</v>
      </c>
      <c r="R50" s="4" t="s">
        <v>153</v>
      </c>
      <c r="S50" s="4" t="s">
        <v>154</v>
      </c>
      <c r="T50" s="4">
        <v>549496978</v>
      </c>
      <c r="U50" s="4"/>
      <c r="V50" s="6"/>
      <c r="W50" s="7"/>
      <c r="X50" s="8">
        <f>((J50*V50)*(W50/100))/J50</f>
        <v>0</v>
      </c>
      <c r="Y50" s="8">
        <f>ROUND(J50*ROUND(V50,2),2)</f>
        <v>0</v>
      </c>
      <c r="Z50" s="8">
        <f>ROUND(Y50*((100+W50)/100),2)</f>
        <v>0</v>
      </c>
    </row>
    <row r="51" spans="1:26" ht="13.5" customHeight="1" thickTop="1">
      <c r="A51" s="16" t="s">
        <v>42</v>
      </c>
      <c r="B51" s="16"/>
      <c r="C51" s="16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16" t="s">
        <v>43</v>
      </c>
      <c r="X51" s="16"/>
      <c r="Y51" s="10">
        <f>SUM(Y50:Y50)</f>
        <v>0</v>
      </c>
      <c r="Z51" s="10">
        <f>SUM(Z50:Z50)</f>
        <v>0</v>
      </c>
    </row>
    <row r="52" spans="1:26" ht="12.7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</row>
    <row r="53" spans="1:26" ht="51">
      <c r="A53" s="3">
        <v>21247</v>
      </c>
      <c r="B53" s="4" t="s">
        <v>155</v>
      </c>
      <c r="C53" s="3">
        <v>55578</v>
      </c>
      <c r="D53" s="4" t="s">
        <v>135</v>
      </c>
      <c r="E53" s="4" t="s">
        <v>156</v>
      </c>
      <c r="F53" s="4" t="s">
        <v>157</v>
      </c>
      <c r="G53" s="4" t="s">
        <v>158</v>
      </c>
      <c r="H53" s="4" t="s">
        <v>159</v>
      </c>
      <c r="I53" s="4" t="s">
        <v>35</v>
      </c>
      <c r="J53" s="5">
        <v>1</v>
      </c>
      <c r="K53" s="4">
        <v>510000</v>
      </c>
      <c r="L53" s="4" t="s">
        <v>85</v>
      </c>
      <c r="M53" s="4" t="s">
        <v>86</v>
      </c>
      <c r="N53" s="4" t="s">
        <v>87</v>
      </c>
      <c r="O53" s="4">
        <v>2</v>
      </c>
      <c r="P53" s="4" t="s">
        <v>88</v>
      </c>
      <c r="Q53" s="3">
        <v>186014</v>
      </c>
      <c r="R53" s="4" t="s">
        <v>89</v>
      </c>
      <c r="S53" s="4" t="s">
        <v>90</v>
      </c>
      <c r="T53" s="4">
        <v>549496321</v>
      </c>
      <c r="U53" s="4" t="s">
        <v>159</v>
      </c>
      <c r="V53" s="6"/>
      <c r="W53" s="7"/>
      <c r="X53" s="8">
        <f>((J53*V53)*(W53/100))/J53</f>
        <v>0</v>
      </c>
      <c r="Y53" s="8">
        <f>ROUND(J53*ROUND(V53,2),2)</f>
        <v>0</v>
      </c>
      <c r="Z53" s="8">
        <f>ROUND(Y53*((100+W53)/100),2)</f>
        <v>0</v>
      </c>
    </row>
    <row r="54" spans="1:26" ht="39" thickBot="1">
      <c r="A54" s="3">
        <v>21247</v>
      </c>
      <c r="B54" s="4" t="s">
        <v>155</v>
      </c>
      <c r="C54" s="3">
        <v>55579</v>
      </c>
      <c r="D54" s="4" t="s">
        <v>135</v>
      </c>
      <c r="E54" s="4" t="s">
        <v>160</v>
      </c>
      <c r="F54" s="4" t="s">
        <v>161</v>
      </c>
      <c r="G54" s="4" t="s">
        <v>162</v>
      </c>
      <c r="H54" s="4"/>
      <c r="I54" s="4" t="s">
        <v>35</v>
      </c>
      <c r="J54" s="5">
        <v>1</v>
      </c>
      <c r="K54" s="4">
        <v>510000</v>
      </c>
      <c r="L54" s="4" t="s">
        <v>85</v>
      </c>
      <c r="M54" s="4" t="s">
        <v>86</v>
      </c>
      <c r="N54" s="4" t="s">
        <v>87</v>
      </c>
      <c r="O54" s="4">
        <v>2</v>
      </c>
      <c r="P54" s="4" t="s">
        <v>88</v>
      </c>
      <c r="Q54" s="3">
        <v>186014</v>
      </c>
      <c r="R54" s="4" t="s">
        <v>89</v>
      </c>
      <c r="S54" s="4" t="s">
        <v>90</v>
      </c>
      <c r="T54" s="4">
        <v>549496321</v>
      </c>
      <c r="U54" s="4"/>
      <c r="V54" s="6"/>
      <c r="W54" s="7"/>
      <c r="X54" s="8">
        <f>((J54*V54)*(W54/100))/J54</f>
        <v>0</v>
      </c>
      <c r="Y54" s="8">
        <f>ROUND(J54*ROUND(V54,2),2)</f>
        <v>0</v>
      </c>
      <c r="Z54" s="8">
        <f>ROUND(Y54*((100+W54)/100),2)</f>
        <v>0</v>
      </c>
    </row>
    <row r="55" spans="1:26" ht="13.5" customHeight="1" thickTop="1">
      <c r="A55" s="16" t="s">
        <v>42</v>
      </c>
      <c r="B55" s="16"/>
      <c r="C55" s="16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16" t="s">
        <v>43</v>
      </c>
      <c r="X55" s="16"/>
      <c r="Y55" s="10">
        <f>SUM(Y53:Y54)</f>
        <v>0</v>
      </c>
      <c r="Z55" s="10">
        <f>SUM(Z53:Z54)</f>
        <v>0</v>
      </c>
    </row>
    <row r="56" spans="1:26" ht="12.7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</row>
    <row r="57" spans="1:26" ht="39" thickBot="1">
      <c r="A57" s="3">
        <v>21254</v>
      </c>
      <c r="B57" s="4"/>
      <c r="C57" s="3">
        <v>55572</v>
      </c>
      <c r="D57" s="4" t="s">
        <v>91</v>
      </c>
      <c r="E57" s="4" t="s">
        <v>92</v>
      </c>
      <c r="F57" s="4" t="s">
        <v>93</v>
      </c>
      <c r="G57" s="4" t="s">
        <v>94</v>
      </c>
      <c r="H57" s="4"/>
      <c r="I57" s="4" t="s">
        <v>35</v>
      </c>
      <c r="J57" s="5">
        <v>1</v>
      </c>
      <c r="K57" s="4">
        <v>110513</v>
      </c>
      <c r="L57" s="4" t="s">
        <v>163</v>
      </c>
      <c r="M57" s="4" t="s">
        <v>164</v>
      </c>
      <c r="N57" s="4" t="s">
        <v>87</v>
      </c>
      <c r="O57" s="4">
        <v>2</v>
      </c>
      <c r="P57" s="4" t="s">
        <v>165</v>
      </c>
      <c r="Q57" s="3">
        <v>204115</v>
      </c>
      <c r="R57" s="4" t="s">
        <v>166</v>
      </c>
      <c r="S57" s="4" t="s">
        <v>167</v>
      </c>
      <c r="T57" s="4">
        <v>549491330</v>
      </c>
      <c r="U57" s="4"/>
      <c r="V57" s="6"/>
      <c r="W57" s="7"/>
      <c r="X57" s="8">
        <f>((J57*V57)*(W57/100))/J57</f>
        <v>0</v>
      </c>
      <c r="Y57" s="8">
        <f>ROUND(J57*ROUND(V57,2),2)</f>
        <v>0</v>
      </c>
      <c r="Z57" s="8">
        <f>ROUND(Y57*((100+W57)/100),2)</f>
        <v>0</v>
      </c>
    </row>
    <row r="58" spans="1:26" ht="13.5" customHeight="1" thickTop="1">
      <c r="A58" s="16" t="s">
        <v>42</v>
      </c>
      <c r="B58" s="16"/>
      <c r="C58" s="16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16" t="s">
        <v>43</v>
      </c>
      <c r="X58" s="16"/>
      <c r="Y58" s="10">
        <f>SUM(Y57:Y57)</f>
        <v>0</v>
      </c>
      <c r="Z58" s="10">
        <f>SUM(Z57:Z57)</f>
        <v>0</v>
      </c>
    </row>
    <row r="59" spans="1:26" ht="12.7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</row>
    <row r="60" spans="1:26" ht="39" thickBot="1">
      <c r="A60" s="3">
        <v>21274</v>
      </c>
      <c r="B60" s="4"/>
      <c r="C60" s="3">
        <v>55653</v>
      </c>
      <c r="D60" s="4" t="s">
        <v>70</v>
      </c>
      <c r="E60" s="4" t="s">
        <v>108</v>
      </c>
      <c r="F60" s="4" t="s">
        <v>109</v>
      </c>
      <c r="G60" s="4" t="s">
        <v>110</v>
      </c>
      <c r="H60" s="4"/>
      <c r="I60" s="4" t="s">
        <v>35</v>
      </c>
      <c r="J60" s="5">
        <v>1</v>
      </c>
      <c r="K60" s="4">
        <v>711016</v>
      </c>
      <c r="L60" s="4" t="s">
        <v>168</v>
      </c>
      <c r="M60" s="4" t="s">
        <v>169</v>
      </c>
      <c r="N60" s="4" t="s">
        <v>87</v>
      </c>
      <c r="O60" s="4">
        <v>1</v>
      </c>
      <c r="P60" s="4" t="s">
        <v>170</v>
      </c>
      <c r="Q60" s="3">
        <v>1474</v>
      </c>
      <c r="R60" s="4" t="s">
        <v>171</v>
      </c>
      <c r="S60" s="4" t="s">
        <v>172</v>
      </c>
      <c r="T60" s="4">
        <v>549496662</v>
      </c>
      <c r="U60" s="4"/>
      <c r="V60" s="6"/>
      <c r="W60" s="7"/>
      <c r="X60" s="8">
        <f>((J60*V60)*(W60/100))/J60</f>
        <v>0</v>
      </c>
      <c r="Y60" s="8">
        <f>ROUND(J60*ROUND(V60,2),2)</f>
        <v>0</v>
      </c>
      <c r="Z60" s="8">
        <f>ROUND(Y60*((100+W60)/100),2)</f>
        <v>0</v>
      </c>
    </row>
    <row r="61" spans="1:26" ht="13.5" customHeight="1" thickTop="1">
      <c r="A61" s="16" t="s">
        <v>42</v>
      </c>
      <c r="B61" s="16"/>
      <c r="C61" s="16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16" t="s">
        <v>43</v>
      </c>
      <c r="X61" s="16"/>
      <c r="Y61" s="10">
        <f>SUM(Y60:Y60)</f>
        <v>0</v>
      </c>
      <c r="Z61" s="10">
        <f>SUM(Z60:Z60)</f>
        <v>0</v>
      </c>
    </row>
    <row r="62" spans="1:26" ht="12.7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</row>
    <row r="63" spans="1:26" ht="51.75" thickBot="1">
      <c r="A63" s="3">
        <v>21288</v>
      </c>
      <c r="B63" s="4"/>
      <c r="C63" s="3">
        <v>55999</v>
      </c>
      <c r="D63" s="4" t="s">
        <v>117</v>
      </c>
      <c r="E63" s="4" t="s">
        <v>173</v>
      </c>
      <c r="F63" s="4" t="s">
        <v>174</v>
      </c>
      <c r="G63" s="4" t="s">
        <v>175</v>
      </c>
      <c r="H63" s="4"/>
      <c r="I63" s="4" t="s">
        <v>35</v>
      </c>
      <c r="J63" s="5">
        <v>4</v>
      </c>
      <c r="K63" s="4">
        <v>569855</v>
      </c>
      <c r="L63" s="4" t="s">
        <v>75</v>
      </c>
      <c r="M63" s="4" t="s">
        <v>76</v>
      </c>
      <c r="N63" s="4" t="s">
        <v>77</v>
      </c>
      <c r="O63" s="4">
        <v>3</v>
      </c>
      <c r="P63" s="4">
        <v>349</v>
      </c>
      <c r="Q63" s="3">
        <v>168497</v>
      </c>
      <c r="R63" s="4" t="s">
        <v>78</v>
      </c>
      <c r="S63" s="4" t="s">
        <v>79</v>
      </c>
      <c r="T63" s="4">
        <v>549494051</v>
      </c>
      <c r="U63" s="4" t="s">
        <v>176</v>
      </c>
      <c r="V63" s="6"/>
      <c r="W63" s="7"/>
      <c r="X63" s="8">
        <f>((J63*V63)*(W63/100))/J63</f>
        <v>0</v>
      </c>
      <c r="Y63" s="8">
        <f>ROUND(J63*ROUND(V63,2),2)</f>
        <v>0</v>
      </c>
      <c r="Z63" s="8">
        <f>ROUND(Y63*((100+W63)/100),2)</f>
        <v>0</v>
      </c>
    </row>
    <row r="64" spans="1:26" ht="13.5" customHeight="1" thickTop="1">
      <c r="A64" s="16" t="s">
        <v>42</v>
      </c>
      <c r="B64" s="16"/>
      <c r="C64" s="16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16" t="s">
        <v>43</v>
      </c>
      <c r="X64" s="16"/>
      <c r="Y64" s="10">
        <f>SUM(Y63:Y63)</f>
        <v>0</v>
      </c>
      <c r="Z64" s="10">
        <f>SUM(Z63:Z63)</f>
        <v>0</v>
      </c>
    </row>
    <row r="65" spans="1:26" ht="12.7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</row>
    <row r="66" spans="1:26" ht="39" thickBot="1">
      <c r="A66" s="3">
        <v>21369</v>
      </c>
      <c r="B66" s="4"/>
      <c r="C66" s="3">
        <v>56639</v>
      </c>
      <c r="D66" s="4" t="s">
        <v>65</v>
      </c>
      <c r="E66" s="4" t="s">
        <v>177</v>
      </c>
      <c r="F66" s="4" t="s">
        <v>178</v>
      </c>
      <c r="G66" s="4" t="s">
        <v>179</v>
      </c>
      <c r="H66" s="4"/>
      <c r="I66" s="4" t="s">
        <v>35</v>
      </c>
      <c r="J66" s="5">
        <v>2</v>
      </c>
      <c r="K66" s="4">
        <v>510000</v>
      </c>
      <c r="L66" s="4" t="s">
        <v>85</v>
      </c>
      <c r="M66" s="4" t="s">
        <v>180</v>
      </c>
      <c r="N66" s="4" t="s">
        <v>87</v>
      </c>
      <c r="O66" s="4"/>
      <c r="P66" s="4" t="s">
        <v>50</v>
      </c>
      <c r="Q66" s="3">
        <v>55084</v>
      </c>
      <c r="R66" s="4" t="s">
        <v>181</v>
      </c>
      <c r="S66" s="4" t="s">
        <v>182</v>
      </c>
      <c r="T66" s="4">
        <v>549498645</v>
      </c>
      <c r="U66" s="4"/>
      <c r="V66" s="6"/>
      <c r="W66" s="7"/>
      <c r="X66" s="8">
        <f>((J66*V66)*(W66/100))/J66</f>
        <v>0</v>
      </c>
      <c r="Y66" s="8">
        <f>ROUND(J66*ROUND(V66,2),2)</f>
        <v>0</v>
      </c>
      <c r="Z66" s="8">
        <f>ROUND(Y66*((100+W66)/100),2)</f>
        <v>0</v>
      </c>
    </row>
    <row r="67" spans="1:26" ht="13.5" customHeight="1" thickTop="1">
      <c r="A67" s="16" t="s">
        <v>42</v>
      </c>
      <c r="B67" s="16"/>
      <c r="C67" s="16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16" t="s">
        <v>43</v>
      </c>
      <c r="X67" s="16"/>
      <c r="Y67" s="10">
        <f>SUM(Y66:Y66)</f>
        <v>0</v>
      </c>
      <c r="Z67" s="10">
        <f>SUM(Z66:Z66)</f>
        <v>0</v>
      </c>
    </row>
    <row r="68" spans="1:26" ht="12.7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</row>
    <row r="69" spans="1:26" ht="19.5" customHeight="1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5" t="s">
        <v>183</v>
      </c>
      <c r="X69" s="15"/>
      <c r="Y69" s="12">
        <f>(0)+SUM(Y7,Y10,Y13,Y16,Y19,Y22,Y25,Y28,Y31,Y34,Y38,Y41,Y44,Y48,Y51,Y55,Y58,Y61,Y64,Y67)</f>
        <v>0</v>
      </c>
      <c r="Z69" s="12">
        <f>(0)+SUM(Z7,Z10,Z13,Z16,Z19,Z22,Z25,Z28,Z31,Z34,Z38,Z41,Z44,Z48,Z51,Z55,Z58,Z61,Z64,Z67)</f>
        <v>0</v>
      </c>
    </row>
    <row r="70" spans="1:26" ht="12.7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</row>
  </sheetData>
  <sheetProtection password="CCDB" sheet="1" objects="1" scenarios="1"/>
  <mergeCells count="48">
    <mergeCell ref="A1:Z1"/>
    <mergeCell ref="A3:B3"/>
    <mergeCell ref="C3:Z3"/>
    <mergeCell ref="A4:J4"/>
    <mergeCell ref="K4:P4"/>
    <mergeCell ref="Q4:Z4"/>
    <mergeCell ref="A7:C7"/>
    <mergeCell ref="W7:X7"/>
    <mergeCell ref="A10:C10"/>
    <mergeCell ref="W10:X10"/>
    <mergeCell ref="A13:C13"/>
    <mergeCell ref="W13:X13"/>
    <mergeCell ref="A16:C16"/>
    <mergeCell ref="W16:X16"/>
    <mergeCell ref="A19:C19"/>
    <mergeCell ref="W19:X19"/>
    <mergeCell ref="A22:C22"/>
    <mergeCell ref="W22:X22"/>
    <mergeCell ref="A25:C25"/>
    <mergeCell ref="W25:X25"/>
    <mergeCell ref="A28:C28"/>
    <mergeCell ref="W28:X28"/>
    <mergeCell ref="A31:C31"/>
    <mergeCell ref="W31:X31"/>
    <mergeCell ref="A34:C34"/>
    <mergeCell ref="W34:X34"/>
    <mergeCell ref="A38:C38"/>
    <mergeCell ref="W38:X38"/>
    <mergeCell ref="A41:C41"/>
    <mergeCell ref="W41:X41"/>
    <mergeCell ref="A44:C44"/>
    <mergeCell ref="W44:X44"/>
    <mergeCell ref="A48:C48"/>
    <mergeCell ref="W48:X48"/>
    <mergeCell ref="A51:C51"/>
    <mergeCell ref="W51:X51"/>
    <mergeCell ref="A55:C55"/>
    <mergeCell ref="W55:X55"/>
    <mergeCell ref="A58:C58"/>
    <mergeCell ref="W58:X58"/>
    <mergeCell ref="A61:C61"/>
    <mergeCell ref="W61:X61"/>
    <mergeCell ref="A69:V69"/>
    <mergeCell ref="W69:X69"/>
    <mergeCell ref="A64:C64"/>
    <mergeCell ref="W64:X64"/>
    <mergeCell ref="A67:C67"/>
    <mergeCell ref="W67:X67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Baudys</cp:lastModifiedBy>
  <dcterms:modified xsi:type="dcterms:W3CDTF">2012-03-22T15:29:15Z</dcterms:modified>
  <cp:category/>
  <cp:version/>
  <cp:contentType/>
  <cp:contentStatus/>
</cp:coreProperties>
</file>