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09\Temp\Vašek\AutoCAD LT 2017\"/>
    </mc:Choice>
  </mc:AlternateContent>
  <bookViews>
    <workbookView xWindow="-120" yWindow="-120" windowWidth="29040" windowHeight="17790" activeTab="1"/>
  </bookViews>
  <sheets>
    <sheet name="Pokyny pro vyplnění" sheetId="11" r:id="rId1"/>
    <sheet name="Stavba" sheetId="1" r:id="rId2"/>
    <sheet name="VzorPolozky" sheetId="10" state="hidden" r:id="rId3"/>
    <sheet name="507 0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'507 0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'507 0 Pol'!$A$1:$X$428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 l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418" i="12"/>
  <c r="G9" i="12"/>
  <c r="G8" i="12" s="1"/>
  <c r="I9" i="12"/>
  <c r="I8" i="12" s="1"/>
  <c r="K9" i="12"/>
  <c r="K8" i="12" s="1"/>
  <c r="O9" i="12"/>
  <c r="Q9" i="12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O8" i="12" s="1"/>
  <c r="Q13" i="12"/>
  <c r="V13" i="12"/>
  <c r="G15" i="12"/>
  <c r="I15" i="12"/>
  <c r="K15" i="12"/>
  <c r="M15" i="12"/>
  <c r="O15" i="12"/>
  <c r="Q15" i="12"/>
  <c r="Q8" i="12" s="1"/>
  <c r="V15" i="12"/>
  <c r="G17" i="12"/>
  <c r="M17" i="12" s="1"/>
  <c r="I17" i="12"/>
  <c r="K17" i="12"/>
  <c r="O17" i="12"/>
  <c r="Q17" i="12"/>
  <c r="V17" i="12"/>
  <c r="G20" i="12"/>
  <c r="I20" i="12"/>
  <c r="K20" i="12"/>
  <c r="M20" i="12"/>
  <c r="O20" i="12"/>
  <c r="Q20" i="12"/>
  <c r="V20" i="12"/>
  <c r="G22" i="12"/>
  <c r="M22" i="12" s="1"/>
  <c r="I22" i="12"/>
  <c r="K22" i="12"/>
  <c r="O22" i="12"/>
  <c r="Q22" i="12"/>
  <c r="V22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5" i="12"/>
  <c r="I35" i="12"/>
  <c r="K35" i="12"/>
  <c r="M35" i="12"/>
  <c r="O35" i="12"/>
  <c r="Q35" i="12"/>
  <c r="V35" i="12"/>
  <c r="G38" i="12"/>
  <c r="M38" i="12" s="1"/>
  <c r="I38" i="12"/>
  <c r="K38" i="12"/>
  <c r="O38" i="12"/>
  <c r="Q38" i="12"/>
  <c r="V38" i="12"/>
  <c r="G42" i="12"/>
  <c r="I42" i="12"/>
  <c r="K42" i="12"/>
  <c r="M42" i="12"/>
  <c r="O42" i="12"/>
  <c r="Q42" i="12"/>
  <c r="V42" i="12"/>
  <c r="G45" i="12"/>
  <c r="M45" i="12" s="1"/>
  <c r="I45" i="12"/>
  <c r="I44" i="12" s="1"/>
  <c r="K45" i="12"/>
  <c r="O45" i="12"/>
  <c r="Q45" i="12"/>
  <c r="Q44" i="12" s="1"/>
  <c r="V45" i="12"/>
  <c r="G48" i="12"/>
  <c r="G44" i="12" s="1"/>
  <c r="I48" i="12"/>
  <c r="K48" i="12"/>
  <c r="K44" i="12" s="1"/>
  <c r="O48" i="12"/>
  <c r="Q48" i="12"/>
  <c r="V48" i="12"/>
  <c r="G50" i="12"/>
  <c r="I50" i="12"/>
  <c r="K50" i="12"/>
  <c r="M50" i="12"/>
  <c r="O50" i="12"/>
  <c r="Q50" i="12"/>
  <c r="V50" i="12"/>
  <c r="G52" i="12"/>
  <c r="I52" i="12"/>
  <c r="K52" i="12"/>
  <c r="M52" i="12"/>
  <c r="O52" i="12"/>
  <c r="O44" i="12" s="1"/>
  <c r="Q52" i="12"/>
  <c r="V52" i="12"/>
  <c r="G54" i="12"/>
  <c r="I54" i="12"/>
  <c r="K54" i="12"/>
  <c r="M54" i="12"/>
  <c r="O54" i="12"/>
  <c r="Q54" i="12"/>
  <c r="V54" i="12"/>
  <c r="G56" i="12"/>
  <c r="M56" i="12" s="1"/>
  <c r="I56" i="12"/>
  <c r="K56" i="12"/>
  <c r="O56" i="12"/>
  <c r="Q56" i="12"/>
  <c r="V56" i="12"/>
  <c r="G59" i="12"/>
  <c r="I59" i="12"/>
  <c r="K59" i="12"/>
  <c r="M59" i="12"/>
  <c r="O59" i="12"/>
  <c r="Q59" i="12"/>
  <c r="V59" i="12"/>
  <c r="G62" i="12"/>
  <c r="M62" i="12" s="1"/>
  <c r="I62" i="12"/>
  <c r="K62" i="12"/>
  <c r="O62" i="12"/>
  <c r="Q62" i="12"/>
  <c r="V62" i="12"/>
  <c r="V44" i="12" s="1"/>
  <c r="G64" i="12"/>
  <c r="M64" i="12" s="1"/>
  <c r="I64" i="12"/>
  <c r="K64" i="12"/>
  <c r="O64" i="12"/>
  <c r="Q64" i="12"/>
  <c r="V64" i="12"/>
  <c r="G67" i="12"/>
  <c r="I67" i="12"/>
  <c r="I66" i="12" s="1"/>
  <c r="K67" i="12"/>
  <c r="M67" i="12"/>
  <c r="O67" i="12"/>
  <c r="Q67" i="12"/>
  <c r="V67" i="12"/>
  <c r="G70" i="12"/>
  <c r="I70" i="12"/>
  <c r="K70" i="12"/>
  <c r="K66" i="12" s="1"/>
  <c r="M70" i="12"/>
  <c r="O70" i="12"/>
  <c r="O66" i="12" s="1"/>
  <c r="Q70" i="12"/>
  <c r="V70" i="12"/>
  <c r="G72" i="12"/>
  <c r="I72" i="12"/>
  <c r="K72" i="12"/>
  <c r="M72" i="12"/>
  <c r="O72" i="12"/>
  <c r="Q72" i="12"/>
  <c r="Q66" i="12" s="1"/>
  <c r="V72" i="12"/>
  <c r="G75" i="12"/>
  <c r="M75" i="12" s="1"/>
  <c r="I75" i="12"/>
  <c r="K75" i="12"/>
  <c r="O75" i="12"/>
  <c r="Q75" i="12"/>
  <c r="V75" i="12"/>
  <c r="V66" i="12" s="1"/>
  <c r="G77" i="12"/>
  <c r="I77" i="12"/>
  <c r="K77" i="12"/>
  <c r="M77" i="12"/>
  <c r="O77" i="12"/>
  <c r="Q77" i="12"/>
  <c r="V77" i="12"/>
  <c r="G80" i="12"/>
  <c r="M80" i="12" s="1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I86" i="12"/>
  <c r="K86" i="12"/>
  <c r="M86" i="12"/>
  <c r="O86" i="12"/>
  <c r="Q86" i="12"/>
  <c r="V86" i="12"/>
  <c r="G88" i="12"/>
  <c r="I88" i="12"/>
  <c r="K88" i="12"/>
  <c r="M88" i="12"/>
  <c r="O88" i="12"/>
  <c r="Q88" i="12"/>
  <c r="V88" i="12"/>
  <c r="G91" i="12"/>
  <c r="I91" i="12"/>
  <c r="K91" i="12"/>
  <c r="M91" i="12"/>
  <c r="O91" i="12"/>
  <c r="Q91" i="12"/>
  <c r="V91" i="12"/>
  <c r="O93" i="12"/>
  <c r="G94" i="12"/>
  <c r="I94" i="12"/>
  <c r="I93" i="12" s="1"/>
  <c r="K94" i="12"/>
  <c r="M94" i="12"/>
  <c r="O94" i="12"/>
  <c r="Q94" i="12"/>
  <c r="Q93" i="12" s="1"/>
  <c r="V94" i="12"/>
  <c r="G96" i="12"/>
  <c r="G93" i="12" s="1"/>
  <c r="I96" i="12"/>
  <c r="K96" i="12"/>
  <c r="O96" i="12"/>
  <c r="Q96" i="12"/>
  <c r="V96" i="12"/>
  <c r="V93" i="12" s="1"/>
  <c r="G98" i="12"/>
  <c r="M98" i="12" s="1"/>
  <c r="I98" i="12"/>
  <c r="K98" i="12"/>
  <c r="O98" i="12"/>
  <c r="Q98" i="12"/>
  <c r="V98" i="12"/>
  <c r="G103" i="12"/>
  <c r="M103" i="12" s="1"/>
  <c r="I103" i="12"/>
  <c r="K103" i="12"/>
  <c r="K93" i="12" s="1"/>
  <c r="O103" i="12"/>
  <c r="Q103" i="12"/>
  <c r="V103" i="12"/>
  <c r="G105" i="12"/>
  <c r="I105" i="12"/>
  <c r="K105" i="12"/>
  <c r="M105" i="12"/>
  <c r="O105" i="12"/>
  <c r="Q105" i="12"/>
  <c r="V105" i="12"/>
  <c r="G107" i="12"/>
  <c r="I107" i="12"/>
  <c r="K107" i="12"/>
  <c r="M107" i="12"/>
  <c r="O107" i="12"/>
  <c r="Q107" i="12"/>
  <c r="V107" i="12"/>
  <c r="I109" i="12"/>
  <c r="Q109" i="12"/>
  <c r="G110" i="12"/>
  <c r="G109" i="12" s="1"/>
  <c r="I110" i="12"/>
  <c r="K110" i="12"/>
  <c r="K109" i="12" s="1"/>
  <c r="O110" i="12"/>
  <c r="O109" i="12" s="1"/>
  <c r="Q110" i="12"/>
  <c r="V110" i="12"/>
  <c r="V109" i="12" s="1"/>
  <c r="Q113" i="12"/>
  <c r="G114" i="12"/>
  <c r="G113" i="12" s="1"/>
  <c r="I114" i="12"/>
  <c r="K114" i="12"/>
  <c r="K113" i="12" s="1"/>
  <c r="O114" i="12"/>
  <c r="O113" i="12" s="1"/>
  <c r="Q114" i="12"/>
  <c r="V114" i="12"/>
  <c r="V113" i="12" s="1"/>
  <c r="G116" i="12"/>
  <c r="M116" i="12" s="1"/>
  <c r="I116" i="12"/>
  <c r="I113" i="12" s="1"/>
  <c r="K116" i="12"/>
  <c r="O116" i="12"/>
  <c r="Q116" i="12"/>
  <c r="V116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G123" i="12"/>
  <c r="K123" i="12"/>
  <c r="G124" i="12"/>
  <c r="I124" i="12"/>
  <c r="I123" i="12" s="1"/>
  <c r="K124" i="12"/>
  <c r="M124" i="12"/>
  <c r="O124" i="12"/>
  <c r="Q124" i="12"/>
  <c r="Q123" i="12" s="1"/>
  <c r="V124" i="12"/>
  <c r="G127" i="12"/>
  <c r="M127" i="12" s="1"/>
  <c r="I127" i="12"/>
  <c r="K127" i="12"/>
  <c r="O127" i="12"/>
  <c r="O123" i="12" s="1"/>
  <c r="Q127" i="12"/>
  <c r="V127" i="12"/>
  <c r="V123" i="12" s="1"/>
  <c r="G129" i="12"/>
  <c r="I129" i="12"/>
  <c r="K129" i="12"/>
  <c r="M129" i="12"/>
  <c r="O129" i="12"/>
  <c r="Q129" i="12"/>
  <c r="V129" i="12"/>
  <c r="G131" i="12"/>
  <c r="K131" i="12"/>
  <c r="O131" i="12"/>
  <c r="V131" i="12"/>
  <c r="G132" i="12"/>
  <c r="M132" i="12" s="1"/>
  <c r="M131" i="12" s="1"/>
  <c r="I132" i="12"/>
  <c r="I131" i="12" s="1"/>
  <c r="K132" i="12"/>
  <c r="O132" i="12"/>
  <c r="Q132" i="12"/>
  <c r="Q131" i="12" s="1"/>
  <c r="V132" i="12"/>
  <c r="G135" i="12"/>
  <c r="V135" i="12"/>
  <c r="G136" i="12"/>
  <c r="I136" i="12"/>
  <c r="I135" i="12" s="1"/>
  <c r="K136" i="12"/>
  <c r="M136" i="12"/>
  <c r="O136" i="12"/>
  <c r="Q136" i="12"/>
  <c r="Q135" i="12" s="1"/>
  <c r="V136" i="12"/>
  <c r="G140" i="12"/>
  <c r="M140" i="12" s="1"/>
  <c r="I140" i="12"/>
  <c r="K140" i="12"/>
  <c r="K135" i="12" s="1"/>
  <c r="O140" i="12"/>
  <c r="O135" i="12" s="1"/>
  <c r="Q140" i="12"/>
  <c r="V140" i="12"/>
  <c r="G142" i="12"/>
  <c r="I142" i="12"/>
  <c r="K142" i="12"/>
  <c r="M142" i="12"/>
  <c r="O142" i="12"/>
  <c r="Q142" i="12"/>
  <c r="V142" i="12"/>
  <c r="K147" i="12"/>
  <c r="O147" i="12"/>
  <c r="G148" i="12"/>
  <c r="I148" i="12"/>
  <c r="I147" i="12" s="1"/>
  <c r="K148" i="12"/>
  <c r="M148" i="12"/>
  <c r="O148" i="12"/>
  <c r="Q148" i="12"/>
  <c r="Q147" i="12" s="1"/>
  <c r="V148" i="12"/>
  <c r="G150" i="12"/>
  <c r="G147" i="12" s="1"/>
  <c r="I150" i="12"/>
  <c r="K150" i="12"/>
  <c r="O150" i="12"/>
  <c r="Q150" i="12"/>
  <c r="V150" i="12"/>
  <c r="V147" i="12" s="1"/>
  <c r="G152" i="12"/>
  <c r="G151" i="12" s="1"/>
  <c r="I152" i="12"/>
  <c r="K152" i="12"/>
  <c r="K151" i="12" s="1"/>
  <c r="O152" i="12"/>
  <c r="O151" i="12" s="1"/>
  <c r="Q152" i="12"/>
  <c r="V152" i="12"/>
  <c r="V151" i="12" s="1"/>
  <c r="G155" i="12"/>
  <c r="I155" i="12"/>
  <c r="I151" i="12" s="1"/>
  <c r="K155" i="12"/>
  <c r="M155" i="12"/>
  <c r="O155" i="12"/>
  <c r="Q155" i="12"/>
  <c r="V155" i="12"/>
  <c r="G157" i="12"/>
  <c r="M157" i="12" s="1"/>
  <c r="I157" i="12"/>
  <c r="K157" i="12"/>
  <c r="O157" i="12"/>
  <c r="Q157" i="12"/>
  <c r="V157" i="12"/>
  <c r="G159" i="12"/>
  <c r="I159" i="12"/>
  <c r="K159" i="12"/>
  <c r="M159" i="12"/>
  <c r="O159" i="12"/>
  <c r="Q159" i="12"/>
  <c r="Q151" i="12" s="1"/>
  <c r="V159" i="12"/>
  <c r="G161" i="12"/>
  <c r="M161" i="12" s="1"/>
  <c r="I161" i="12"/>
  <c r="K161" i="12"/>
  <c r="O161" i="12"/>
  <c r="Q161" i="12"/>
  <c r="V161" i="12"/>
  <c r="G163" i="12"/>
  <c r="I163" i="12"/>
  <c r="K163" i="12"/>
  <c r="M163" i="12"/>
  <c r="O163" i="12"/>
  <c r="Q163" i="12"/>
  <c r="V163" i="12"/>
  <c r="G165" i="12"/>
  <c r="M165" i="12" s="1"/>
  <c r="I165" i="12"/>
  <c r="K165" i="12"/>
  <c r="O165" i="12"/>
  <c r="Q165" i="12"/>
  <c r="V165" i="12"/>
  <c r="G167" i="12"/>
  <c r="M167" i="12" s="1"/>
  <c r="I167" i="12"/>
  <c r="K167" i="12"/>
  <c r="O167" i="12"/>
  <c r="Q167" i="12"/>
  <c r="V167" i="12"/>
  <c r="G169" i="12"/>
  <c r="M169" i="12" s="1"/>
  <c r="I169" i="12"/>
  <c r="K169" i="12"/>
  <c r="O169" i="12"/>
  <c r="Q169" i="12"/>
  <c r="V169" i="12"/>
  <c r="G172" i="12"/>
  <c r="I172" i="12"/>
  <c r="K172" i="12"/>
  <c r="M172" i="12"/>
  <c r="O172" i="12"/>
  <c r="Q172" i="12"/>
  <c r="V172" i="12"/>
  <c r="G176" i="12"/>
  <c r="M176" i="12" s="1"/>
  <c r="I176" i="12"/>
  <c r="K176" i="12"/>
  <c r="O176" i="12"/>
  <c r="Q176" i="12"/>
  <c r="V176" i="12"/>
  <c r="G179" i="12"/>
  <c r="G178" i="12" s="1"/>
  <c r="I179" i="12"/>
  <c r="K179" i="12"/>
  <c r="K178" i="12" s="1"/>
  <c r="O179" i="12"/>
  <c r="O178" i="12" s="1"/>
  <c r="Q179" i="12"/>
  <c r="V179" i="12"/>
  <c r="V178" i="12" s="1"/>
  <c r="G181" i="12"/>
  <c r="I181" i="12"/>
  <c r="K181" i="12"/>
  <c r="M181" i="12"/>
  <c r="O181" i="12"/>
  <c r="Q181" i="12"/>
  <c r="Q178" i="12" s="1"/>
  <c r="V181" i="12"/>
  <c r="G183" i="12"/>
  <c r="M183" i="12" s="1"/>
  <c r="I183" i="12"/>
  <c r="K183" i="12"/>
  <c r="O183" i="12"/>
  <c r="Q183" i="12"/>
  <c r="V183" i="12"/>
  <c r="G185" i="12"/>
  <c r="M185" i="12" s="1"/>
  <c r="I185" i="12"/>
  <c r="I178" i="12" s="1"/>
  <c r="K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I189" i="12"/>
  <c r="K189" i="12"/>
  <c r="M189" i="12"/>
  <c r="O189" i="12"/>
  <c r="Q189" i="12"/>
  <c r="V189" i="12"/>
  <c r="G190" i="12"/>
  <c r="K190" i="12"/>
  <c r="G191" i="12"/>
  <c r="I191" i="12"/>
  <c r="I190" i="12" s="1"/>
  <c r="K191" i="12"/>
  <c r="M191" i="12"/>
  <c r="O191" i="12"/>
  <c r="Q191" i="12"/>
  <c r="Q190" i="12" s="1"/>
  <c r="V191" i="12"/>
  <c r="G193" i="12"/>
  <c r="M193" i="12" s="1"/>
  <c r="I193" i="12"/>
  <c r="K193" i="12"/>
  <c r="O193" i="12"/>
  <c r="O190" i="12" s="1"/>
  <c r="Q193" i="12"/>
  <c r="V193" i="12"/>
  <c r="V190" i="12" s="1"/>
  <c r="G195" i="12"/>
  <c r="I195" i="12"/>
  <c r="K195" i="12"/>
  <c r="M195" i="12"/>
  <c r="O195" i="12"/>
  <c r="Q195" i="12"/>
  <c r="V195" i="12"/>
  <c r="G197" i="12"/>
  <c r="M197" i="12" s="1"/>
  <c r="I197" i="12"/>
  <c r="K197" i="12"/>
  <c r="O197" i="12"/>
  <c r="Q197" i="12"/>
  <c r="V197" i="12"/>
  <c r="G199" i="12"/>
  <c r="G198" i="12" s="1"/>
  <c r="I199" i="12"/>
  <c r="K199" i="12"/>
  <c r="K198" i="12" s="1"/>
  <c r="O199" i="12"/>
  <c r="O198" i="12" s="1"/>
  <c r="Q199" i="12"/>
  <c r="V199" i="12"/>
  <c r="V198" i="12" s="1"/>
  <c r="G201" i="12"/>
  <c r="I201" i="12"/>
  <c r="I198" i="12" s="1"/>
  <c r="K201" i="12"/>
  <c r="M201" i="12"/>
  <c r="O201" i="12"/>
  <c r="Q201" i="12"/>
  <c r="V201" i="12"/>
  <c r="G203" i="12"/>
  <c r="M203" i="12" s="1"/>
  <c r="I203" i="12"/>
  <c r="K203" i="12"/>
  <c r="O203" i="12"/>
  <c r="Q203" i="12"/>
  <c r="V203" i="12"/>
  <c r="G205" i="12"/>
  <c r="I205" i="12"/>
  <c r="K205" i="12"/>
  <c r="M205" i="12"/>
  <c r="O205" i="12"/>
  <c r="Q205" i="12"/>
  <c r="V205" i="12"/>
  <c r="G208" i="12"/>
  <c r="M208" i="12" s="1"/>
  <c r="I208" i="12"/>
  <c r="K208" i="12"/>
  <c r="O208" i="12"/>
  <c r="Q208" i="12"/>
  <c r="V208" i="12"/>
  <c r="G210" i="12"/>
  <c r="I210" i="12"/>
  <c r="K210" i="12"/>
  <c r="M210" i="12"/>
  <c r="O210" i="12"/>
  <c r="Q210" i="12"/>
  <c r="Q198" i="12" s="1"/>
  <c r="V210" i="12"/>
  <c r="G213" i="12"/>
  <c r="M213" i="12" s="1"/>
  <c r="I213" i="12"/>
  <c r="K213" i="12"/>
  <c r="O213" i="12"/>
  <c r="Q213" i="12"/>
  <c r="V213" i="12"/>
  <c r="G215" i="12"/>
  <c r="I215" i="12"/>
  <c r="K215" i="12"/>
  <c r="M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I219" i="12"/>
  <c r="K219" i="12"/>
  <c r="M219" i="12"/>
  <c r="O219" i="12"/>
  <c r="Q219" i="12"/>
  <c r="V219" i="12"/>
  <c r="G221" i="12"/>
  <c r="M221" i="12" s="1"/>
  <c r="I221" i="12"/>
  <c r="K221" i="12"/>
  <c r="O221" i="12"/>
  <c r="Q221" i="12"/>
  <c r="V221" i="12"/>
  <c r="G226" i="12"/>
  <c r="I226" i="12"/>
  <c r="K226" i="12"/>
  <c r="M226" i="12"/>
  <c r="O226" i="12"/>
  <c r="Q226" i="12"/>
  <c r="V226" i="12"/>
  <c r="G229" i="12"/>
  <c r="M229" i="12" s="1"/>
  <c r="I229" i="12"/>
  <c r="K229" i="12"/>
  <c r="O229" i="12"/>
  <c r="Q229" i="12"/>
  <c r="V229" i="12"/>
  <c r="G231" i="12"/>
  <c r="I231" i="12"/>
  <c r="K231" i="12"/>
  <c r="M231" i="12"/>
  <c r="O231" i="12"/>
  <c r="Q231" i="12"/>
  <c r="V231" i="12"/>
  <c r="G233" i="12"/>
  <c r="M233" i="12" s="1"/>
  <c r="I233" i="12"/>
  <c r="K233" i="12"/>
  <c r="O233" i="12"/>
  <c r="Q233" i="12"/>
  <c r="V233" i="12"/>
  <c r="G235" i="12"/>
  <c r="I235" i="12"/>
  <c r="K235" i="12"/>
  <c r="M235" i="12"/>
  <c r="O235" i="12"/>
  <c r="Q235" i="12"/>
  <c r="V235" i="12"/>
  <c r="G237" i="12"/>
  <c r="M237" i="12" s="1"/>
  <c r="I237" i="12"/>
  <c r="K237" i="12"/>
  <c r="O237" i="12"/>
  <c r="Q237" i="12"/>
  <c r="V237" i="12"/>
  <c r="G239" i="12"/>
  <c r="I239" i="12"/>
  <c r="K239" i="12"/>
  <c r="M239" i="12"/>
  <c r="O239" i="12"/>
  <c r="Q239" i="12"/>
  <c r="V239" i="12"/>
  <c r="G242" i="12"/>
  <c r="M242" i="12" s="1"/>
  <c r="I242" i="12"/>
  <c r="K242" i="12"/>
  <c r="O242" i="12"/>
  <c r="Q242" i="12"/>
  <c r="V242" i="12"/>
  <c r="G244" i="12"/>
  <c r="G243" i="12" s="1"/>
  <c r="I244" i="12"/>
  <c r="K244" i="12"/>
  <c r="K243" i="12" s="1"/>
  <c r="O244" i="12"/>
  <c r="O243" i="12" s="1"/>
  <c r="Q244" i="12"/>
  <c r="V244" i="12"/>
  <c r="V243" i="12" s="1"/>
  <c r="G246" i="12"/>
  <c r="I246" i="12"/>
  <c r="K246" i="12"/>
  <c r="M246" i="12"/>
  <c r="O246" i="12"/>
  <c r="Q246" i="12"/>
  <c r="Q243" i="12" s="1"/>
  <c r="V246" i="12"/>
  <c r="G248" i="12"/>
  <c r="M248" i="12" s="1"/>
  <c r="I248" i="12"/>
  <c r="K248" i="12"/>
  <c r="O248" i="12"/>
  <c r="Q248" i="12"/>
  <c r="V248" i="12"/>
  <c r="G250" i="12"/>
  <c r="I250" i="12"/>
  <c r="K250" i="12"/>
  <c r="M250" i="12"/>
  <c r="O250" i="12"/>
  <c r="Q250" i="12"/>
  <c r="V250" i="12"/>
  <c r="G253" i="12"/>
  <c r="M253" i="12" s="1"/>
  <c r="I253" i="12"/>
  <c r="K253" i="12"/>
  <c r="O253" i="12"/>
  <c r="Q253" i="12"/>
  <c r="V253" i="12"/>
  <c r="G255" i="12"/>
  <c r="I255" i="12"/>
  <c r="I243" i="12" s="1"/>
  <c r="K255" i="12"/>
  <c r="M255" i="12"/>
  <c r="O255" i="12"/>
  <c r="Q255" i="12"/>
  <c r="V255" i="12"/>
  <c r="G257" i="12"/>
  <c r="M257" i="12" s="1"/>
  <c r="I257" i="12"/>
  <c r="K257" i="12"/>
  <c r="O257" i="12"/>
  <c r="Q257" i="12"/>
  <c r="V257" i="12"/>
  <c r="G259" i="12"/>
  <c r="I259" i="12"/>
  <c r="K259" i="12"/>
  <c r="M259" i="12"/>
  <c r="O259" i="12"/>
  <c r="Q259" i="12"/>
  <c r="V259" i="12"/>
  <c r="G261" i="12"/>
  <c r="I261" i="12"/>
  <c r="I260" i="12" s="1"/>
  <c r="K261" i="12"/>
  <c r="M261" i="12"/>
  <c r="M260" i="12" s="1"/>
  <c r="O261" i="12"/>
  <c r="Q261" i="12"/>
  <c r="Q260" i="12" s="1"/>
  <c r="V261" i="12"/>
  <c r="G263" i="12"/>
  <c r="M263" i="12" s="1"/>
  <c r="I263" i="12"/>
  <c r="K263" i="12"/>
  <c r="K260" i="12" s="1"/>
  <c r="O263" i="12"/>
  <c r="Q263" i="12"/>
  <c r="V263" i="12"/>
  <c r="V260" i="12" s="1"/>
  <c r="G269" i="12"/>
  <c r="I269" i="12"/>
  <c r="K269" i="12"/>
  <c r="M269" i="12"/>
  <c r="O269" i="12"/>
  <c r="Q269" i="12"/>
  <c r="V269" i="12"/>
  <c r="G272" i="12"/>
  <c r="M272" i="12" s="1"/>
  <c r="I272" i="12"/>
  <c r="K272" i="12"/>
  <c r="O272" i="12"/>
  <c r="Q272" i="12"/>
  <c r="V272" i="12"/>
  <c r="G274" i="12"/>
  <c r="I274" i="12"/>
  <c r="K274" i="12"/>
  <c r="M274" i="12"/>
  <c r="O274" i="12"/>
  <c r="Q274" i="12"/>
  <c r="V274" i="12"/>
  <c r="G277" i="12"/>
  <c r="M277" i="12" s="1"/>
  <c r="I277" i="12"/>
  <c r="K277" i="12"/>
  <c r="O277" i="12"/>
  <c r="Q277" i="12"/>
  <c r="V277" i="12"/>
  <c r="G279" i="12"/>
  <c r="I279" i="12"/>
  <c r="K279" i="12"/>
  <c r="M279" i="12"/>
  <c r="O279" i="12"/>
  <c r="Q279" i="12"/>
  <c r="V279" i="12"/>
  <c r="G281" i="12"/>
  <c r="M281" i="12" s="1"/>
  <c r="I281" i="12"/>
  <c r="K281" i="12"/>
  <c r="O281" i="12"/>
  <c r="O260" i="12" s="1"/>
  <c r="Q281" i="12"/>
  <c r="V281" i="12"/>
  <c r="G284" i="12"/>
  <c r="I284" i="12"/>
  <c r="K284" i="12"/>
  <c r="M284" i="12"/>
  <c r="O284" i="12"/>
  <c r="Q284" i="12"/>
  <c r="V284" i="12"/>
  <c r="G287" i="12"/>
  <c r="M287" i="12" s="1"/>
  <c r="I287" i="12"/>
  <c r="K287" i="12"/>
  <c r="O287" i="12"/>
  <c r="Q287" i="12"/>
  <c r="V287" i="12"/>
  <c r="G291" i="12"/>
  <c r="I291" i="12"/>
  <c r="K291" i="12"/>
  <c r="M291" i="12"/>
  <c r="O291" i="12"/>
  <c r="Q291" i="12"/>
  <c r="V291" i="12"/>
  <c r="G292" i="12"/>
  <c r="G293" i="12"/>
  <c r="I293" i="12"/>
  <c r="I292" i="12" s="1"/>
  <c r="K293" i="12"/>
  <c r="M293" i="12"/>
  <c r="O293" i="12"/>
  <c r="Q293" i="12"/>
  <c r="Q292" i="12" s="1"/>
  <c r="V293" i="12"/>
  <c r="G295" i="12"/>
  <c r="M295" i="12" s="1"/>
  <c r="I295" i="12"/>
  <c r="K295" i="12"/>
  <c r="K292" i="12" s="1"/>
  <c r="O295" i="12"/>
  <c r="Q295" i="12"/>
  <c r="V295" i="12"/>
  <c r="V292" i="12" s="1"/>
  <c r="G298" i="12"/>
  <c r="I298" i="12"/>
  <c r="K298" i="12"/>
  <c r="M298" i="12"/>
  <c r="O298" i="12"/>
  <c r="Q298" i="12"/>
  <c r="V298" i="12"/>
  <c r="G299" i="12"/>
  <c r="M299" i="12" s="1"/>
  <c r="I299" i="12"/>
  <c r="K299" i="12"/>
  <c r="O299" i="12"/>
  <c r="O292" i="12" s="1"/>
  <c r="Q299" i="12"/>
  <c r="V299" i="12"/>
  <c r="G301" i="12"/>
  <c r="I301" i="12"/>
  <c r="K301" i="12"/>
  <c r="M301" i="12"/>
  <c r="O301" i="12"/>
  <c r="Q301" i="12"/>
  <c r="V301" i="12"/>
  <c r="G303" i="12"/>
  <c r="M303" i="12" s="1"/>
  <c r="I303" i="12"/>
  <c r="K303" i="12"/>
  <c r="O303" i="12"/>
  <c r="Q303" i="12"/>
  <c r="V303" i="12"/>
  <c r="G305" i="12"/>
  <c r="G304" i="12" s="1"/>
  <c r="I305" i="12"/>
  <c r="K305" i="12"/>
  <c r="K304" i="12" s="1"/>
  <c r="O305" i="12"/>
  <c r="O304" i="12" s="1"/>
  <c r="Q305" i="12"/>
  <c r="V305" i="12"/>
  <c r="V304" i="12" s="1"/>
  <c r="G310" i="12"/>
  <c r="I310" i="12"/>
  <c r="I304" i="12" s="1"/>
  <c r="K310" i="12"/>
  <c r="M310" i="12"/>
  <c r="O310" i="12"/>
  <c r="Q310" i="12"/>
  <c r="Q304" i="12" s="1"/>
  <c r="V310" i="12"/>
  <c r="G312" i="12"/>
  <c r="M312" i="12" s="1"/>
  <c r="I312" i="12"/>
  <c r="K312" i="12"/>
  <c r="O312" i="12"/>
  <c r="Q312" i="12"/>
  <c r="V312" i="12"/>
  <c r="G314" i="12"/>
  <c r="I314" i="12"/>
  <c r="K314" i="12"/>
  <c r="M314" i="12"/>
  <c r="O314" i="12"/>
  <c r="Q314" i="12"/>
  <c r="V314" i="12"/>
  <c r="G316" i="12"/>
  <c r="M316" i="12" s="1"/>
  <c r="I316" i="12"/>
  <c r="K316" i="12"/>
  <c r="O316" i="12"/>
  <c r="Q316" i="12"/>
  <c r="V316" i="12"/>
  <c r="I317" i="12"/>
  <c r="Q317" i="12"/>
  <c r="G318" i="12"/>
  <c r="G317" i="12" s="1"/>
  <c r="I318" i="12"/>
  <c r="K318" i="12"/>
  <c r="K317" i="12" s="1"/>
  <c r="O318" i="12"/>
  <c r="O317" i="12" s="1"/>
  <c r="Q318" i="12"/>
  <c r="V318" i="12"/>
  <c r="V317" i="12" s="1"/>
  <c r="G320" i="12"/>
  <c r="I320" i="12"/>
  <c r="K320" i="12"/>
  <c r="M320" i="12"/>
  <c r="O320" i="12"/>
  <c r="Q320" i="12"/>
  <c r="V320" i="12"/>
  <c r="G322" i="12"/>
  <c r="M322" i="12" s="1"/>
  <c r="I322" i="12"/>
  <c r="K322" i="12"/>
  <c r="O322" i="12"/>
  <c r="Q322" i="12"/>
  <c r="V322" i="12"/>
  <c r="I324" i="12"/>
  <c r="G325" i="12"/>
  <c r="M325" i="12" s="1"/>
  <c r="I325" i="12"/>
  <c r="K325" i="12"/>
  <c r="K324" i="12" s="1"/>
  <c r="O325" i="12"/>
  <c r="O324" i="12" s="1"/>
  <c r="Q325" i="12"/>
  <c r="V325" i="12"/>
  <c r="V324" i="12" s="1"/>
  <c r="G332" i="12"/>
  <c r="I332" i="12"/>
  <c r="K332" i="12"/>
  <c r="M332" i="12"/>
  <c r="O332" i="12"/>
  <c r="Q332" i="12"/>
  <c r="V332" i="12"/>
  <c r="G335" i="12"/>
  <c r="M335" i="12" s="1"/>
  <c r="I335" i="12"/>
  <c r="K335" i="12"/>
  <c r="O335" i="12"/>
  <c r="Q335" i="12"/>
  <c r="V335" i="12"/>
  <c r="G338" i="12"/>
  <c r="I338" i="12"/>
  <c r="K338" i="12"/>
  <c r="M338" i="12"/>
  <c r="O338" i="12"/>
  <c r="Q338" i="12"/>
  <c r="Q324" i="12" s="1"/>
  <c r="V338" i="12"/>
  <c r="V340" i="12"/>
  <c r="G341" i="12"/>
  <c r="I341" i="12"/>
  <c r="I340" i="12" s="1"/>
  <c r="K341" i="12"/>
  <c r="M341" i="12"/>
  <c r="O341" i="12"/>
  <c r="Q341" i="12"/>
  <c r="Q340" i="12" s="1"/>
  <c r="V341" i="12"/>
  <c r="G342" i="12"/>
  <c r="G340" i="12" s="1"/>
  <c r="I342" i="12"/>
  <c r="K342" i="12"/>
  <c r="O342" i="12"/>
  <c r="O340" i="12" s="1"/>
  <c r="Q342" i="12"/>
  <c r="V342" i="12"/>
  <c r="G345" i="12"/>
  <c r="I345" i="12"/>
  <c r="K345" i="12"/>
  <c r="M345" i="12"/>
  <c r="O345" i="12"/>
  <c r="Q345" i="12"/>
  <c r="V345" i="12"/>
  <c r="G348" i="12"/>
  <c r="M348" i="12" s="1"/>
  <c r="I348" i="12"/>
  <c r="K348" i="12"/>
  <c r="K340" i="12" s="1"/>
  <c r="O348" i="12"/>
  <c r="Q348" i="12"/>
  <c r="V348" i="12"/>
  <c r="G350" i="12"/>
  <c r="I350" i="12"/>
  <c r="K350" i="12"/>
  <c r="M350" i="12"/>
  <c r="O350" i="12"/>
  <c r="Q350" i="12"/>
  <c r="V350" i="12"/>
  <c r="G352" i="12"/>
  <c r="M352" i="12" s="1"/>
  <c r="I352" i="12"/>
  <c r="K352" i="12"/>
  <c r="O352" i="12"/>
  <c r="Q352" i="12"/>
  <c r="V352" i="12"/>
  <c r="G354" i="12"/>
  <c r="I354" i="12"/>
  <c r="K354" i="12"/>
  <c r="M354" i="12"/>
  <c r="O354" i="12"/>
  <c r="Q354" i="12"/>
  <c r="V354" i="12"/>
  <c r="V356" i="12"/>
  <c r="G357" i="12"/>
  <c r="I357" i="12"/>
  <c r="I356" i="12" s="1"/>
  <c r="K357" i="12"/>
  <c r="M357" i="12"/>
  <c r="O357" i="12"/>
  <c r="Q357" i="12"/>
  <c r="Q356" i="12" s="1"/>
  <c r="V357" i="12"/>
  <c r="G359" i="12"/>
  <c r="G356" i="12" s="1"/>
  <c r="I359" i="12"/>
  <c r="K359" i="12"/>
  <c r="O359" i="12"/>
  <c r="O356" i="12" s="1"/>
  <c r="Q359" i="12"/>
  <c r="V359" i="12"/>
  <c r="G361" i="12"/>
  <c r="I361" i="12"/>
  <c r="K361" i="12"/>
  <c r="M361" i="12"/>
  <c r="O361" i="12"/>
  <c r="Q361" i="12"/>
  <c r="V361" i="12"/>
  <c r="G362" i="12"/>
  <c r="M362" i="12" s="1"/>
  <c r="I362" i="12"/>
  <c r="K362" i="12"/>
  <c r="K356" i="12" s="1"/>
  <c r="O362" i="12"/>
  <c r="Q362" i="12"/>
  <c r="V362" i="12"/>
  <c r="G364" i="12"/>
  <c r="I364" i="12"/>
  <c r="K364" i="12"/>
  <c r="M364" i="12"/>
  <c r="O364" i="12"/>
  <c r="Q364" i="12"/>
  <c r="V364" i="12"/>
  <c r="G367" i="12"/>
  <c r="I367" i="12"/>
  <c r="I366" i="12" s="1"/>
  <c r="K367" i="12"/>
  <c r="M367" i="12"/>
  <c r="O367" i="12"/>
  <c r="Q367" i="12"/>
  <c r="Q366" i="12" s="1"/>
  <c r="V367" i="12"/>
  <c r="G369" i="12"/>
  <c r="M369" i="12" s="1"/>
  <c r="I369" i="12"/>
  <c r="K369" i="12"/>
  <c r="K366" i="12" s="1"/>
  <c r="O369" i="12"/>
  <c r="Q369" i="12"/>
  <c r="V369" i="12"/>
  <c r="V366" i="12" s="1"/>
  <c r="G374" i="12"/>
  <c r="I374" i="12"/>
  <c r="K374" i="12"/>
  <c r="M374" i="12"/>
  <c r="O374" i="12"/>
  <c r="Q374" i="12"/>
  <c r="V374" i="12"/>
  <c r="G378" i="12"/>
  <c r="M378" i="12" s="1"/>
  <c r="I378" i="12"/>
  <c r="K378" i="12"/>
  <c r="O378" i="12"/>
  <c r="Q378" i="12"/>
  <c r="V378" i="12"/>
  <c r="G380" i="12"/>
  <c r="I380" i="12"/>
  <c r="K380" i="12"/>
  <c r="M380" i="12"/>
  <c r="O380" i="12"/>
  <c r="Q380" i="12"/>
  <c r="V380" i="12"/>
  <c r="G382" i="12"/>
  <c r="M382" i="12" s="1"/>
  <c r="I382" i="12"/>
  <c r="K382" i="12"/>
  <c r="O382" i="12"/>
  <c r="Q382" i="12"/>
  <c r="V382" i="12"/>
  <c r="G386" i="12"/>
  <c r="I386" i="12"/>
  <c r="K386" i="12"/>
  <c r="M386" i="12"/>
  <c r="O386" i="12"/>
  <c r="Q386" i="12"/>
  <c r="V386" i="12"/>
  <c r="G389" i="12"/>
  <c r="M389" i="12" s="1"/>
  <c r="I389" i="12"/>
  <c r="K389" i="12"/>
  <c r="O389" i="12"/>
  <c r="O366" i="12" s="1"/>
  <c r="Q389" i="12"/>
  <c r="V389" i="12"/>
  <c r="G390" i="12"/>
  <c r="I390" i="12"/>
  <c r="K390" i="12"/>
  <c r="M390" i="12"/>
  <c r="O390" i="12"/>
  <c r="Q390" i="12"/>
  <c r="V390" i="12"/>
  <c r="K392" i="12"/>
  <c r="V392" i="12"/>
  <c r="G393" i="12"/>
  <c r="I393" i="12"/>
  <c r="I392" i="12" s="1"/>
  <c r="K393" i="12"/>
  <c r="M393" i="12"/>
  <c r="O393" i="12"/>
  <c r="Q393" i="12"/>
  <c r="Q392" i="12" s="1"/>
  <c r="V393" i="12"/>
  <c r="G395" i="12"/>
  <c r="G392" i="12" s="1"/>
  <c r="I395" i="12"/>
  <c r="K395" i="12"/>
  <c r="O395" i="12"/>
  <c r="O392" i="12" s="1"/>
  <c r="Q395" i="12"/>
  <c r="V395" i="12"/>
  <c r="I397" i="12"/>
  <c r="G398" i="12"/>
  <c r="M398" i="12" s="1"/>
  <c r="I398" i="12"/>
  <c r="K398" i="12"/>
  <c r="K397" i="12" s="1"/>
  <c r="O398" i="12"/>
  <c r="O397" i="12" s="1"/>
  <c r="Q398" i="12"/>
  <c r="V398" i="12"/>
  <c r="V397" i="12" s="1"/>
  <c r="G399" i="12"/>
  <c r="I399" i="12"/>
  <c r="K399" i="12"/>
  <c r="M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I401" i="12"/>
  <c r="K401" i="12"/>
  <c r="M401" i="12"/>
  <c r="O401" i="12"/>
  <c r="Q401" i="12"/>
  <c r="Q397" i="12" s="1"/>
  <c r="V401" i="12"/>
  <c r="G402" i="12"/>
  <c r="M402" i="12" s="1"/>
  <c r="I402" i="12"/>
  <c r="K402" i="12"/>
  <c r="O402" i="12"/>
  <c r="Q402" i="12"/>
  <c r="V402" i="12"/>
  <c r="G403" i="12"/>
  <c r="I403" i="12"/>
  <c r="K403" i="12"/>
  <c r="M403" i="12"/>
  <c r="O403" i="12"/>
  <c r="Q403" i="12"/>
  <c r="V403" i="12"/>
  <c r="G404" i="12"/>
  <c r="M404" i="12" s="1"/>
  <c r="I404" i="12"/>
  <c r="K404" i="12"/>
  <c r="O404" i="12"/>
  <c r="Q404" i="12"/>
  <c r="V404" i="12"/>
  <c r="I405" i="12"/>
  <c r="Q405" i="12"/>
  <c r="G406" i="12"/>
  <c r="M406" i="12" s="1"/>
  <c r="M405" i="12" s="1"/>
  <c r="I406" i="12"/>
  <c r="K406" i="12"/>
  <c r="K405" i="12" s="1"/>
  <c r="O406" i="12"/>
  <c r="O405" i="12" s="1"/>
  <c r="Q406" i="12"/>
  <c r="V406" i="12"/>
  <c r="V405" i="12" s="1"/>
  <c r="G408" i="12"/>
  <c r="G407" i="12" s="1"/>
  <c r="I408" i="12"/>
  <c r="K408" i="12"/>
  <c r="K407" i="12" s="1"/>
  <c r="O408" i="12"/>
  <c r="O407" i="12" s="1"/>
  <c r="Q408" i="12"/>
  <c r="V408" i="12"/>
  <c r="V407" i="12" s="1"/>
  <c r="G409" i="12"/>
  <c r="I409" i="12"/>
  <c r="I407" i="12" s="1"/>
  <c r="K409" i="12"/>
  <c r="M409" i="12"/>
  <c r="O409" i="12"/>
  <c r="Q409" i="12"/>
  <c r="Q407" i="12" s="1"/>
  <c r="V409" i="12"/>
  <c r="G410" i="12"/>
  <c r="M410" i="12" s="1"/>
  <c r="I410" i="12"/>
  <c r="K410" i="12"/>
  <c r="O410" i="12"/>
  <c r="Q410" i="12"/>
  <c r="V410" i="12"/>
  <c r="G411" i="12"/>
  <c r="I411" i="12"/>
  <c r="K411" i="12"/>
  <c r="M411" i="12"/>
  <c r="O411" i="12"/>
  <c r="Q411" i="12"/>
  <c r="V411" i="12"/>
  <c r="G412" i="12"/>
  <c r="M412" i="12" s="1"/>
  <c r="I412" i="12"/>
  <c r="K412" i="12"/>
  <c r="O412" i="12"/>
  <c r="Q412" i="12"/>
  <c r="V412" i="12"/>
  <c r="G413" i="12"/>
  <c r="I413" i="12"/>
  <c r="K413" i="12"/>
  <c r="M413" i="12"/>
  <c r="O413" i="12"/>
  <c r="Q413" i="12"/>
  <c r="V413" i="12"/>
  <c r="G414" i="12"/>
  <c r="M414" i="12" s="1"/>
  <c r="I414" i="12"/>
  <c r="K414" i="12"/>
  <c r="O414" i="12"/>
  <c r="Q414" i="12"/>
  <c r="V414" i="12"/>
  <c r="G415" i="12"/>
  <c r="I415" i="12"/>
  <c r="K415" i="12"/>
  <c r="M415" i="12"/>
  <c r="O415" i="12"/>
  <c r="Q415" i="12"/>
  <c r="V415" i="12"/>
  <c r="G416" i="12"/>
  <c r="M416" i="12" s="1"/>
  <c r="I416" i="12"/>
  <c r="K416" i="12"/>
  <c r="O416" i="12"/>
  <c r="Q416" i="12"/>
  <c r="V416" i="12"/>
  <c r="AE418" i="12"/>
  <c r="AF418" i="12"/>
  <c r="I20" i="1"/>
  <c r="I19" i="1"/>
  <c r="I18" i="1"/>
  <c r="I17" i="1"/>
  <c r="F42" i="1"/>
  <c r="G23" i="1" s="1"/>
  <c r="G42" i="1"/>
  <c r="G25" i="1" s="1"/>
  <c r="A25" i="1" s="1"/>
  <c r="H40" i="1"/>
  <c r="I40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76" i="1" l="1"/>
  <c r="J75" i="1" s="1"/>
  <c r="I16" i="1"/>
  <c r="I21" i="1" s="1"/>
  <c r="H41" i="1"/>
  <c r="I41" i="1" s="1"/>
  <c r="A26" i="1"/>
  <c r="G26" i="1"/>
  <c r="G28" i="1"/>
  <c r="A23" i="1"/>
  <c r="M190" i="12"/>
  <c r="M135" i="12"/>
  <c r="M123" i="12"/>
  <c r="M392" i="12"/>
  <c r="M324" i="12"/>
  <c r="M356" i="12"/>
  <c r="M397" i="12"/>
  <c r="M366" i="12"/>
  <c r="M292" i="12"/>
  <c r="M66" i="12"/>
  <c r="G66" i="12"/>
  <c r="M408" i="12"/>
  <c r="M407" i="12" s="1"/>
  <c r="G405" i="12"/>
  <c r="G397" i="12"/>
  <c r="G324" i="12"/>
  <c r="M244" i="12"/>
  <c r="M243" i="12" s="1"/>
  <c r="M179" i="12"/>
  <c r="M178" i="12" s="1"/>
  <c r="M110" i="12"/>
  <c r="M109" i="12" s="1"/>
  <c r="M318" i="12"/>
  <c r="M317" i="12" s="1"/>
  <c r="M150" i="12"/>
  <c r="M147" i="12" s="1"/>
  <c r="M114" i="12"/>
  <c r="M113" i="12" s="1"/>
  <c r="M96" i="12"/>
  <c r="M93" i="12" s="1"/>
  <c r="G366" i="12"/>
  <c r="G260" i="12"/>
  <c r="M395" i="12"/>
  <c r="M359" i="12"/>
  <c r="M342" i="12"/>
  <c r="M340" i="12" s="1"/>
  <c r="M305" i="12"/>
  <c r="M304" i="12" s="1"/>
  <c r="M199" i="12"/>
  <c r="M198" i="12" s="1"/>
  <c r="M152" i="12"/>
  <c r="M151" i="12" s="1"/>
  <c r="M48" i="12"/>
  <c r="M44" i="12" s="1"/>
  <c r="M9" i="12"/>
  <c r="M8" i="12" s="1"/>
  <c r="I39" i="1"/>
  <c r="I42" i="1" s="1"/>
  <c r="J70" i="1" l="1"/>
  <c r="J58" i="1"/>
  <c r="J60" i="1"/>
  <c r="J69" i="1"/>
  <c r="J62" i="1"/>
  <c r="J66" i="1"/>
  <c r="J67" i="1"/>
  <c r="J54" i="1"/>
  <c r="J73" i="1"/>
  <c r="J71" i="1"/>
  <c r="J52" i="1"/>
  <c r="J65" i="1"/>
  <c r="J63" i="1"/>
  <c r="J53" i="1"/>
  <c r="J59" i="1"/>
  <c r="J50" i="1"/>
  <c r="J68" i="1"/>
  <c r="J56" i="1"/>
  <c r="J61" i="1"/>
  <c r="J57" i="1"/>
  <c r="J64" i="1"/>
  <c r="J55" i="1"/>
  <c r="J51" i="1"/>
  <c r="J74" i="1"/>
  <c r="J49" i="1"/>
  <c r="J72" i="1"/>
  <c r="G24" i="1"/>
  <c r="A27" i="1" s="1"/>
  <c r="A24" i="1"/>
  <c r="J40" i="1"/>
  <c r="J41" i="1"/>
  <c r="J39" i="1"/>
  <c r="J42" i="1" s="1"/>
  <c r="J76" i="1" l="1"/>
  <c r="G29" i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Janoušek Václav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<sst xmlns="http://schemas.openxmlformats.org/spreadsheetml/2006/main" count="1948" uniqueCount="688">
  <si>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</si>
  <si>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</si>
  <si>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</si>
  <si>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</si>
  <si>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</si>
  <si>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</si>
  <si>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</si>
  <si>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</si>
  <si>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</si>
  <si>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</si>
  <si>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</si>
  <si>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</si>
  <si>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</si>
  <si>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</si>
  <si>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</si>
  <si>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</si>
  <si>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</si>
  <si>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</si>
  <si>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</si>
  <si>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</si>
  <si>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</si>
  <si>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</si>
  <si>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</si>
  <si>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</si>
  <si>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</si>
  <si>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</si>
  <si>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</si>
  <si>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</si>
  <si>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</si>
  <si>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</si>
  <si>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</si>
  <si>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</si>
  <si>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</si>
  <si>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</si>
  <si>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</si>
  <si>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</si>
  <si>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</si>
  <si>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</si>
  <si>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</si>
  <si>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</si>
  <si>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</si>
  <si>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</si>
  <si>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</si>
  <si>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</t>
  </si>
  <si>
    <t>DPS-FIN</t>
  </si>
  <si>
    <t>507</t>
  </si>
  <si>
    <t>SKM PrF</t>
  </si>
  <si>
    <t>Objekt:</t>
  </si>
  <si>
    <t>Rozpočet:</t>
  </si>
  <si>
    <t>2020</t>
  </si>
  <si>
    <t>PD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</si>
  <si>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</si>
  <si>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</si>
  <si>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</si>
  <si>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</si>
  <si>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</si>
  <si>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</si>
  <si>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</si>
  <si>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</si>
  <si>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</si>
  <si>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</si>
  <si>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</si>
  <si>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</si>
  <si>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</si>
  <si>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</si>
  <si>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</si>
  <si>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</si>
  <si>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</si>
  <si>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65</t>
  </si>
  <si>
    <t>Úpravy povrchů budov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</si>
  <si>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</si>
  <si>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</si>
  <si>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</si>
  <si>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</si>
  <si>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</si>
  <si>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</si>
  <si>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</si>
  <si>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</si>
  <si>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725</t>
  </si>
  <si>
    <t>Zařizovací předměty</t>
  </si>
  <si>
    <t>733</t>
  </si>
  <si>
    <t>Rozvod potrubí</t>
  </si>
  <si>
    <t>766</t>
  </si>
  <si>
    <t>Konstrukce truhlářské</t>
  </si>
  <si>
    <t>767</t>
  </si>
  <si>
    <t>Konstrukce zámečnické</t>
  </si>
  <si>
    <t>771</t>
  </si>
  <si>
    <t>Podlahy z dlaždic a obklady</t>
  </si>
  <si>
    <t>773</t>
  </si>
  <si>
    <t>Podlahy teracové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</si>
  <si>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</si>
  <si>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</si>
  <si>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</si>
  <si>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</si>
  <si>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</si>
  <si>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</si>
  <si>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</si>
  <si>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</si>
  <si>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799</t>
  </si>
  <si>
    <t>Ostatní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</si>
  <si>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</si>
  <si>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</si>
  <si>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</si>
  <si>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</si>
  <si>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</si>
  <si>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</si>
  <si>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</si>
  <si>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</si>
  <si>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</si>
  <si>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</si>
  <si>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</si>
  <si>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</si>
  <si>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</si>
  <si>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</si>
  <si>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</si>
  <si>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</si>
  <si>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</si>
  <si>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</si>
  <si>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</si>
  <si>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</si>
  <si>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</si>
  <si>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</si>
  <si>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</si>
  <si>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</si>
  <si>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</si>
  <si>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</si>
  <si>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</si>
  <si>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</si>
  <si>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</si>
  <si>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</si>
  <si>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</si>
  <si>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</si>
  <si>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</si>
  <si>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</si>
  <si>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</si>
  <si>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</si>
  <si>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310236251RT1</t>
  </si>
  <si>
    <t>Zazdívka otvorů pl.0, 09 m2 cihlami, tl. zdi 45 cm s použitím suché maltové směsi</t>
  </si>
  <si>
    <t>kus</t>
  </si>
  <si>
    <t>RTS 21/ I</t>
  </si>
  <si>
    <t>Práce</t>
  </si>
  <si>
    <t>POL1_</t>
  </si>
  <si>
    <t>Odkaz na mn. položky pořadí 59 : 6,00000</t>
  </si>
  <si>
    <t>VV</t>
  </si>
  <si>
    <t>310237251RT1</t>
  </si>
  <si>
    <t>Zazdívka otvorů pl. 0,25 m2 cihlami, tl. zdi 45 cm s použitím suché maltové směsi</t>
  </si>
  <si>
    <t>Odkaz na mn. položky pořadí 60 : 8,00000</t>
  </si>
  <si>
    <t>310238211RT1</t>
  </si>
  <si>
    <t>Zazdívka otvorů plochy do 1 m2 cihlami na MVC s použitím suché maltové směsi</t>
  </si>
  <si>
    <t>m3</t>
  </si>
  <si>
    <t>08 : 1,8*0,15</t>
  </si>
  <si>
    <t>310239411RT1</t>
  </si>
  <si>
    <t>Zazdívka otvorů plochy do 4 m2 cihlami na MC s použitím suché maltové směsi</t>
  </si>
  <si>
    <t>04 : (3,8+0,9)*2,5*0,15</t>
  </si>
  <si>
    <t>317941123R00</t>
  </si>
  <si>
    <t>Osazení ocelových válcovaných nosníků  č.14-22 vč. podpěr a pomocné k-ce</t>
  </si>
  <si>
    <t>t</t>
  </si>
  <si>
    <t>Odkaz na mn. položky pořadí 13 : 0,47445</t>
  </si>
  <si>
    <t>Odkaz na mn. položky pořadí 12 : 0,11722</t>
  </si>
  <si>
    <t>342261113RS1</t>
  </si>
  <si>
    <t>Příčka sádrokarton. ocel.kce, 1x oplášť. tl.125 mm desky standard tl.12,5 mm, izol. minerál tl.8 cm</t>
  </si>
  <si>
    <t>m2</t>
  </si>
  <si>
    <t>09 : 3,9*3,5</t>
  </si>
  <si>
    <t>342043141R00</t>
  </si>
  <si>
    <t>Příčka SDK tl.100/150 mm,ocel.kce,2xopl, 12,5mm</t>
  </si>
  <si>
    <t>07 : (2,7*3,4-1,5*2,3)*2</t>
  </si>
  <si>
    <t>003b : 3*1,6</t>
  </si>
  <si>
    <t>346481111R00</t>
  </si>
  <si>
    <t>Zaplentování rýh, nosníků rabicovým pletivem</t>
  </si>
  <si>
    <t>02 : 4,2*(0,3+0,8+0,3)</t>
  </si>
  <si>
    <t>346234311R00x</t>
  </si>
  <si>
    <t>Zazdívka rýh 10 x 20 cm s potrubím</t>
  </si>
  <si>
    <t>m</t>
  </si>
  <si>
    <t>Vlastní</t>
  </si>
  <si>
    <t xml:space="preserve">02a : </t>
  </si>
  <si>
    <t>Odkaz na mn. položky pořadí 64 : 9,50000</t>
  </si>
  <si>
    <t>346481112R00x</t>
  </si>
  <si>
    <t>Zaplentování rýh stropu</t>
  </si>
  <si>
    <t>03 : 0,5*(3,7+2+1)</t>
  </si>
  <si>
    <t>417320041RABx</t>
  </si>
  <si>
    <t>Ztužující podklad válc prvků  beton C 25/30, 40x20 bednění, výztuž 120 kg/m3</t>
  </si>
  <si>
    <t>Agregovaná položka</t>
  </si>
  <si>
    <t>POL2_</t>
  </si>
  <si>
    <t>02 : 0,8*2</t>
  </si>
  <si>
    <t>06 : 0,2*4</t>
  </si>
  <si>
    <t>13380625R</t>
  </si>
  <si>
    <t>Tyč průřezu I 140, střední, jakost oceli S235 11375</t>
  </si>
  <si>
    <t>SPCM</t>
  </si>
  <si>
    <t>Specifikace</t>
  </si>
  <si>
    <t>POL3_</t>
  </si>
  <si>
    <t>06 : 3,7*14,4/1000*2</t>
  </si>
  <si>
    <t>Koeficient : 0,1</t>
  </si>
  <si>
    <t>13380630Rx</t>
  </si>
  <si>
    <t>Tyč průřezu I 200, střední, jakost oceli S235 11375</t>
  </si>
  <si>
    <t>02 : 4,1*26,3/1000*4</t>
  </si>
  <si>
    <t xml:space="preserve">Koeficient : </t>
  </si>
  <si>
    <t>553353505R</t>
  </si>
  <si>
    <t xml:space="preserve">Pouzdro dveří stavební 1100x1970 </t>
  </si>
  <si>
    <t>03b : 1</t>
  </si>
  <si>
    <t>411351215R00</t>
  </si>
  <si>
    <t>Bednění stropů deskových, podepření,do 5,9m, 12kPa</t>
  </si>
  <si>
    <t>01 : 5,25*4,0</t>
  </si>
  <si>
    <t>(2,7+3,4+2,3)*2</t>
  </si>
  <si>
    <t>411351216R00</t>
  </si>
  <si>
    <t>Odstranění bednění stropů deskových do 5,9m, 12kPa</t>
  </si>
  <si>
    <t>Odkaz na mn. položky pořadí 15 : 37,80000</t>
  </si>
  <si>
    <t>433351131R00</t>
  </si>
  <si>
    <t>Bednění schodnic přímočarých - zřízení</t>
  </si>
  <si>
    <t>3,7*2,25</t>
  </si>
  <si>
    <t>433351132R00</t>
  </si>
  <si>
    <t>Bednění schodnic přímočarých - odstranění</t>
  </si>
  <si>
    <t>Odkaz na mn. položky pořadí 17 : 8,32500</t>
  </si>
  <si>
    <t>631311121R00</t>
  </si>
  <si>
    <t>Doplnění mazanin betonem do 1 m2, do tl. 8 cm</t>
  </si>
  <si>
    <t>06 : 3,2*0,3</t>
  </si>
  <si>
    <t>430320040RA0</t>
  </si>
  <si>
    <t>Schodišťová konstrukce ŽB beton C 25/30</t>
  </si>
  <si>
    <t>01 : 1,1*4+(2,7+3,4+2,3)*0,2</t>
  </si>
  <si>
    <t>06 : 2,2*3,2*0,15</t>
  </si>
  <si>
    <t>431362   OA0</t>
  </si>
  <si>
    <t>VÝZTUŽ SCHODIŠŤ KONSTR Z BETONÁŘ OCELI 10216, 11373, 11375</t>
  </si>
  <si>
    <t>RTS 18/ I</t>
  </si>
  <si>
    <t>01 : 255/1000</t>
  </si>
  <si>
    <t>06 : 150/1000</t>
  </si>
  <si>
    <t>15484332R</t>
  </si>
  <si>
    <t>Profil trapézový TR 55/250x1,00 mm</t>
  </si>
  <si>
    <t>06 : 2,2*3,2</t>
  </si>
  <si>
    <t>53303453Rx</t>
  </si>
  <si>
    <t>Bednění - stojka podpěrná systémová dle spec. PPD</t>
  </si>
  <si>
    <t>01 : 12</t>
  </si>
  <si>
    <t>622300151R00</t>
  </si>
  <si>
    <t>Provedení soklu 50-100mm</t>
  </si>
  <si>
    <t>14 : 38</t>
  </si>
  <si>
    <t>15 : 38</t>
  </si>
  <si>
    <t>632452111R00</t>
  </si>
  <si>
    <t>Potěr pískocementový bez přísady, o tl. 10 mm</t>
  </si>
  <si>
    <t>Odkaz na mn. položky pořadí 26 : 80,46000</t>
  </si>
  <si>
    <t>965081813R00</t>
  </si>
  <si>
    <t>Bourání dlažeb terac.,keram. tl.do 30 mm, nad 1 m2</t>
  </si>
  <si>
    <t>Odkaz na mn. položky pořadí 33 : 87,50000</t>
  </si>
  <si>
    <t>Odkaz na mn. položky pořadí 22 : 7,04000*-1</t>
  </si>
  <si>
    <t>974051212R00</t>
  </si>
  <si>
    <t>Řezání drážky pro ukončení stěrky</t>
  </si>
  <si>
    <t>Odkaz na mn. položky pořadí 24 : 76,00000</t>
  </si>
  <si>
    <t>783903811R00</t>
  </si>
  <si>
    <t>Odmaštění chemickými rozpouštědly</t>
  </si>
  <si>
    <t>14 : 44,5+38*0,1</t>
  </si>
  <si>
    <t>15 : 43+38*0,1</t>
  </si>
  <si>
    <t>632411105RT3x</t>
  </si>
  <si>
    <t xml:space="preserve">FINÁLNÍ LAK </t>
  </si>
  <si>
    <t>14 : 44,5</t>
  </si>
  <si>
    <t>632411110RT2x</t>
  </si>
  <si>
    <t xml:space="preserve">VYSOCE NAPLNĚNÁ STĚRKA PU-BETON </t>
  </si>
  <si>
    <t>Indiv</t>
  </si>
  <si>
    <t>15 : 43</t>
  </si>
  <si>
    <t>632411110RT2y</t>
  </si>
  <si>
    <t xml:space="preserve">NAPLNĚNÁ STĚRKA PU-BETON </t>
  </si>
  <si>
    <t>632419104RT2x</t>
  </si>
  <si>
    <t>STĚRKA PU-BETON (cca. 2kg/m2)</t>
  </si>
  <si>
    <t>Odkaz na mn. položky pořadí 28 : 95,10000</t>
  </si>
  <si>
    <t>773991001R00x</t>
  </si>
  <si>
    <t xml:space="preserve">Broušení betom, keram. podlah </t>
  </si>
  <si>
    <t>Odkaz na mn. položky pořadí 31 : 44,50000</t>
  </si>
  <si>
    <t>Odkaz na mn. položky pořadí 30 : 43,00000</t>
  </si>
  <si>
    <t>23521594.ARx</t>
  </si>
  <si>
    <t>PLNIDLO/FILLER</t>
  </si>
  <si>
    <t>kg</t>
  </si>
  <si>
    <t>Odkaz na mn. položky pořadí 31 : 44,50000*5</t>
  </si>
  <si>
    <t>612401191R00</t>
  </si>
  <si>
    <t>Omítka malých ploch vnitřních stěn do 0,09 m2</t>
  </si>
  <si>
    <t>Odkaz na mn. položky pořadí 1 : 6,00000</t>
  </si>
  <si>
    <t>612401291R00</t>
  </si>
  <si>
    <t>Omítka malých ploch vnitřních stěn do 0,25 m2</t>
  </si>
  <si>
    <t>Odkaz na mn. položky pořadí 2 : 8,00000</t>
  </si>
  <si>
    <t>612421626R00</t>
  </si>
  <si>
    <t>Omítka vnitřní zdiva, MVC, hladká</t>
  </si>
  <si>
    <t>Odkaz na mn. položky pořadí 4 : 1,76250*7</t>
  </si>
  <si>
    <t>Odkaz na mn. položky pořadí 3 : 0,27000*7</t>
  </si>
  <si>
    <t>Koeficient : 1</t>
  </si>
  <si>
    <t>02 : 3,2*1,2*2</t>
  </si>
  <si>
    <t>612421321R00</t>
  </si>
  <si>
    <t>Oprava vápen.omítek stěn do 30 % pl. - hladkých</t>
  </si>
  <si>
    <t>01,07,09,10 : 16+3,5*10</t>
  </si>
  <si>
    <t>767586201RU3x</t>
  </si>
  <si>
    <t>Podhled minerální kazetový úprava stávajícího stropu kolem příček</t>
  </si>
  <si>
    <t>2,7*2,4*2</t>
  </si>
  <si>
    <t>703754OA0</t>
  </si>
  <si>
    <t>PROTIPOŽÁRNÍ UCPÁVKA PROSTUPU PR. DO 110MM, DO EI 90 MIN.</t>
  </si>
  <si>
    <t>KUS</t>
  </si>
  <si>
    <t>EXP 20</t>
  </si>
  <si>
    <t>01 : 1</t>
  </si>
  <si>
    <t>627452111RT3</t>
  </si>
  <si>
    <t>Spárování opravnou maltou, zdí z cihel a kamene, lokální opravy barvevná</t>
  </si>
  <si>
    <t>12 : 5*0,5*2+4,5*0,5</t>
  </si>
  <si>
    <t>13 : (2,8*4+1*2)*0,5</t>
  </si>
  <si>
    <t>632451063R00</t>
  </si>
  <si>
    <t>Potěr pískocementový, min. 25 MPa, tl. 30 mm</t>
  </si>
  <si>
    <t>Odkaz na mn. položky pořadí 43 : 2,20000</t>
  </si>
  <si>
    <t>632451136R00</t>
  </si>
  <si>
    <t>Potěr pískocementový hlazený dřev. hlad. tl. 50 mm</t>
  </si>
  <si>
    <t>15a : 0,8</t>
  </si>
  <si>
    <t>15b : 1,4</t>
  </si>
  <si>
    <t>771990010RA0</t>
  </si>
  <si>
    <t>Vybourání keramické nebo teracové dlažby</t>
  </si>
  <si>
    <t>24696900.AR</t>
  </si>
  <si>
    <t>Spojovací můstek -  epoxid. tmel dvousložkový</t>
  </si>
  <si>
    <t>RTS 20/ I</t>
  </si>
  <si>
    <t>782130010RAIx</t>
  </si>
  <si>
    <t>Obklad stěn deskami HPL, pouze montáž vč mech kotv, spoj mat nerez obklad ve specifikaci</t>
  </si>
  <si>
    <t>Odkaz na mn. položky pořadí 47 : 4,90000</t>
  </si>
  <si>
    <t>Odkaz na mn. položky pořadí 48 : 5,90000</t>
  </si>
  <si>
    <t>60756125R</t>
  </si>
  <si>
    <t>Deska HPL tl.  6 mm odstín, členění dle spec</t>
  </si>
  <si>
    <t>Z4 : 4,9</t>
  </si>
  <si>
    <t>60756128R</t>
  </si>
  <si>
    <t>Deska HPL tl. 12 mm odstín členění dle spec</t>
  </si>
  <si>
    <t>Z4 : 5,9</t>
  </si>
  <si>
    <t>970251200R00</t>
  </si>
  <si>
    <t>Řezání železobetonu hl. řezu 200 mm</t>
  </si>
  <si>
    <t>01 : 3,2*2+3,7*2</t>
  </si>
  <si>
    <t>00 : 8,2</t>
  </si>
  <si>
    <t>941955001R00</t>
  </si>
  <si>
    <t>Lešení lehké pomocné, výška podlahy do 1,2 m</t>
  </si>
  <si>
    <t>04 : 1,2*3*3</t>
  </si>
  <si>
    <t>00 : 6*1</t>
  </si>
  <si>
    <t>13 : 1,2*2</t>
  </si>
  <si>
    <t>941955003R00</t>
  </si>
  <si>
    <t>Lešení lehké pomocné, výška podlahy do 2,5 m</t>
  </si>
  <si>
    <t>02 : 5*2,5</t>
  </si>
  <si>
    <t>941955004R00</t>
  </si>
  <si>
    <t>Lešení lehké pomocné, výška podlahy do 3,5 m</t>
  </si>
  <si>
    <t>01 : 3,5*3,5*3</t>
  </si>
  <si>
    <t>07 : 1,7*2,7*4</t>
  </si>
  <si>
    <t>00 : 1*12</t>
  </si>
  <si>
    <t>12 : 3,5*4</t>
  </si>
  <si>
    <t>952901111R00</t>
  </si>
  <si>
    <t>Vyčištění budov o výšce podlaží do 4 m</t>
  </si>
  <si>
    <t>300+250</t>
  </si>
  <si>
    <t>999281105R00</t>
  </si>
  <si>
    <t>Přesun hmot pro opravy a údržbu do výšky 6 m</t>
  </si>
  <si>
    <t>Přesun hmot</t>
  </si>
  <si>
    <t>POL7_</t>
  </si>
  <si>
    <t>919735122R00</t>
  </si>
  <si>
    <t>Řezání stávající podlahy</t>
  </si>
  <si>
    <t>968062456R00</t>
  </si>
  <si>
    <t>Vybourání dřevěných dveřních zárubní pl. nad 2 m2</t>
  </si>
  <si>
    <t>03 : 1,7*2,1</t>
  </si>
  <si>
    <t>968072455R00</t>
  </si>
  <si>
    <t>Vybourání kovových dveřních zárubní pl. do 2 m2</t>
  </si>
  <si>
    <t>03,08 : 3*1</t>
  </si>
  <si>
    <t>970051060R00</t>
  </si>
  <si>
    <t>Vrtání jádrové do ŽB do D 60 mm</t>
  </si>
  <si>
    <t>11 : 0,3*3</t>
  </si>
  <si>
    <t>971033351R00</t>
  </si>
  <si>
    <t>Vybourání otv. zeď cihel. pl.0,09 m2, tl.45cm, MVC</t>
  </si>
  <si>
    <t>00 : 6</t>
  </si>
  <si>
    <t>971033451R00</t>
  </si>
  <si>
    <t>Vybourání otv. zeď cihel. pl.0,25 m2, tl.45cm, MVC</t>
  </si>
  <si>
    <t>00 : 8</t>
  </si>
  <si>
    <t>971033531R00</t>
  </si>
  <si>
    <t>Vybourání otv. zeď cihel. pl.1 m2, tl.15 cm, MVC</t>
  </si>
  <si>
    <t>09a : 2</t>
  </si>
  <si>
    <t>971033541R00</t>
  </si>
  <si>
    <t>Vybourání otv. zeď cihel. pl.1 m2, tl.15-30 cm, MVC</t>
  </si>
  <si>
    <t>03 : 2,5*(1+3,7+1,9)</t>
  </si>
  <si>
    <t>971033581R00</t>
  </si>
  <si>
    <t>Vybourání otv. zeď cihel. pl.1 m2, tl.90 cm, MVC</t>
  </si>
  <si>
    <t>02 : 3,6*3+4,2*0,75*0,25</t>
  </si>
  <si>
    <t>10 : 1,2</t>
  </si>
  <si>
    <t>974031155R00</t>
  </si>
  <si>
    <t>Vysekání rýh ve zdi cihelné 10 x 20 cm</t>
  </si>
  <si>
    <t>Odkaz na mn. položky pořadí 73 : 14,00000*0,5</t>
  </si>
  <si>
    <t>03c : 2,5</t>
  </si>
  <si>
    <t>978059511R00</t>
  </si>
  <si>
    <t>Odsekání vnitřních obkladů stěn do 1 m2</t>
  </si>
  <si>
    <t>2*(1+3,7+1,9+2)</t>
  </si>
  <si>
    <t>721176103R00</t>
  </si>
  <si>
    <t>Potrubí HT připojovací D 50 x 1,8 mm</t>
  </si>
  <si>
    <t>03c : 2,2</t>
  </si>
  <si>
    <t>722172312R00</t>
  </si>
  <si>
    <t>Potrubí z PPR, D 25x3,5 mm, PN 16, vč.zed.výpom.</t>
  </si>
  <si>
    <t>03c : 5,6</t>
  </si>
  <si>
    <t>725310821R00</t>
  </si>
  <si>
    <t>Demontáž dřezů jednodílných</t>
  </si>
  <si>
    <t>soubor</t>
  </si>
  <si>
    <t>Odkaz na mn. položky pořadí 69 : 1,00000</t>
  </si>
  <si>
    <t>725721921R00x</t>
  </si>
  <si>
    <t>Zpětná montáž dřezu s úpravou napojení vč. kohoutů</t>
  </si>
  <si>
    <t>0,c : 1</t>
  </si>
  <si>
    <t>725851002RT2x</t>
  </si>
  <si>
    <t>Odtoková souprava a úprava napojení dřezu</t>
  </si>
  <si>
    <t>998725101R00</t>
  </si>
  <si>
    <t>Přesun hmot pro zařizovací předměty, výšky do 6 m</t>
  </si>
  <si>
    <t>722181245RW2</t>
  </si>
  <si>
    <t>Izolace návleková tl. stěny 25 mm vnitřní průměr 45 mm</t>
  </si>
  <si>
    <t>Odkaz na mn. položky pořadí 73 : 14,00000</t>
  </si>
  <si>
    <t>733151217R00</t>
  </si>
  <si>
    <t>Potrubí ocel. vně pozink. D 42x1,5 mm</t>
  </si>
  <si>
    <t>02a : (4+1,5*2)*2</t>
  </si>
  <si>
    <t>319459067Rx</t>
  </si>
  <si>
    <t>Koleno D42 zalisované</t>
  </si>
  <si>
    <t>02a : 8*2</t>
  </si>
  <si>
    <t>998733101R00</t>
  </si>
  <si>
    <t>Přesun hmot pro rozvody potrubí, výšky do 6 m</t>
  </si>
  <si>
    <t>767646521R00x</t>
  </si>
  <si>
    <t>Montáž dveří vnějších a příslušenství, mont. mat</t>
  </si>
  <si>
    <t>Odkaz na mn. položky pořadí 91 : 1,00000</t>
  </si>
  <si>
    <t>766660014RA0</t>
  </si>
  <si>
    <t>Montáž dveří jednokřídlových šířky 80 cm</t>
  </si>
  <si>
    <t>Odkaz na mn. položky pořadí 87 : 2,00000</t>
  </si>
  <si>
    <t>766660022RA0</t>
  </si>
  <si>
    <t>Montáž dveří šířky 125 cm</t>
  </si>
  <si>
    <t>T5 : 1</t>
  </si>
  <si>
    <t>766660024RA0</t>
  </si>
  <si>
    <t>Montáž dveří dvoukřídlových šířky 150 cm</t>
  </si>
  <si>
    <t>Odkaz na mn. položky pořadí 83 : 1,00000</t>
  </si>
  <si>
    <t>Odkaz na mn. položky pořadí 84 : 1,00000</t>
  </si>
  <si>
    <t>766660034RA0</t>
  </si>
  <si>
    <t>Montáž dveří a obložkové zárubně šířky 80 cm</t>
  </si>
  <si>
    <t>766660044RA0</t>
  </si>
  <si>
    <t>Montáž dveří a obložkové zárubně šířky 150 cm</t>
  </si>
  <si>
    <t>766660010RA0x</t>
  </si>
  <si>
    <t>Montáž nadsvětlíku dveří jednokřídlových</t>
  </si>
  <si>
    <t>766660120RA0x</t>
  </si>
  <si>
    <t>Dveře dvoukřídlové 150/230 plne, hladké, kování, dle spec</t>
  </si>
  <si>
    <t>T4a : 1</t>
  </si>
  <si>
    <t>766660120RABx</t>
  </si>
  <si>
    <t>Dveře dvoukřídlové 150/230 prosklenné bezp. sklo, kování, dle spec.</t>
  </si>
  <si>
    <t>T4b : 1</t>
  </si>
  <si>
    <t>54926101Rx</t>
  </si>
  <si>
    <t>Zámek zadlab s vložkovým zámkem 10ks klíčů</t>
  </si>
  <si>
    <t>553407012Rx</t>
  </si>
  <si>
    <t>Paniková klika vč. příslušenství a zámku dřev. dveře</t>
  </si>
  <si>
    <t>553407013R</t>
  </si>
  <si>
    <t>Dveře vni std L,P hladké, vč. kování nerez</t>
  </si>
  <si>
    <t>T1 : 1</t>
  </si>
  <si>
    <t>T2 : 1</t>
  </si>
  <si>
    <t>553407013Rx</t>
  </si>
  <si>
    <t>Dveře vni posuvné hladké, vč. kování nerez</t>
  </si>
  <si>
    <t>553407073Rx</t>
  </si>
  <si>
    <t>Paniková závora vč. příslušenství a zámku dřev. dveře</t>
  </si>
  <si>
    <t>Odkaz na mn. položky pořadí 81 : 2,00000*2</t>
  </si>
  <si>
    <t>61110301Rx</t>
  </si>
  <si>
    <t>Nadsvětlík dveřní 0,8x0,5m</t>
  </si>
  <si>
    <t>611653534Rx</t>
  </si>
  <si>
    <t>Dveře vstupní dřev 100/2800, prosklen, rám, atyp dle spec práh, kování, samozavírč viz PD</t>
  </si>
  <si>
    <t>T3 : 1</t>
  </si>
  <si>
    <t>61181512R</t>
  </si>
  <si>
    <t>Zárubeň obložková  š. 80 cm/st. 6-17 cm s nadsvětlíkem</t>
  </si>
  <si>
    <t>611815792R</t>
  </si>
  <si>
    <t>Zárubeň obložková š. 150 cm/st. 10-35 cm atyp rozměr do v.2,5m</t>
  </si>
  <si>
    <t>998766101R00</t>
  </si>
  <si>
    <t>Přesun hmot pro truhlářské konstr., výšky do 6 m</t>
  </si>
  <si>
    <t>762222141R00</t>
  </si>
  <si>
    <t>Montáž zábradlí rovného, sloupky osově do 1,5 m uprava kotvení</t>
  </si>
  <si>
    <t>Z4,Z5 : 2*3</t>
  </si>
  <si>
    <t>767649193R00</t>
  </si>
  <si>
    <t>Montáž doplňků dveří</t>
  </si>
  <si>
    <t>T6 : 2</t>
  </si>
  <si>
    <t>767995103R00</t>
  </si>
  <si>
    <t>Výroba a montáž kov. atypických konstr. do 20 kg</t>
  </si>
  <si>
    <t>POL1_7</t>
  </si>
  <si>
    <t>Z4,Z5 : 212+15</t>
  </si>
  <si>
    <t>767996803R00</t>
  </si>
  <si>
    <t>Demontáž atypických ocelových konstr. do 250 kg</t>
  </si>
  <si>
    <t>12 : 457</t>
  </si>
  <si>
    <t>13 : 324</t>
  </si>
  <si>
    <t>9112B3OA0x</t>
  </si>
  <si>
    <t>Madlo schodiště - demontáž, očištění, repase</t>
  </si>
  <si>
    <t>M</t>
  </si>
  <si>
    <t>Z3 : 2*3</t>
  </si>
  <si>
    <t>553442241Rx</t>
  </si>
  <si>
    <t>Stavěč, zarážka dveřního křídla</t>
  </si>
  <si>
    <t>Odkaz na mn. položky pořadí 96 : 2,00000</t>
  </si>
  <si>
    <t>55399999R</t>
  </si>
  <si>
    <t>Ocelové výrobky - atypické prvky</t>
  </si>
  <si>
    <t>Odkaz na mn. položky pořadí 97 : 227,00000</t>
  </si>
  <si>
    <t>998767101R00</t>
  </si>
  <si>
    <t>Přesun hmot pro zámečnické konstr., výšky do 6 m</t>
  </si>
  <si>
    <t>POL7_1001</t>
  </si>
  <si>
    <t>632411104RT1</t>
  </si>
  <si>
    <t>Vyrovnávací stěrka ruční zprac. tl.4 mm samonivelační</t>
  </si>
  <si>
    <t>Odkaz na mn. položky pořadí 106 : 26,45000</t>
  </si>
  <si>
    <t>771101111R00</t>
  </si>
  <si>
    <t>Vyrovnání podkladů maltou ze SMS tl. do 10 mm</t>
  </si>
  <si>
    <t>01 : 1,5+6,2+2,7</t>
  </si>
  <si>
    <t>03 : 0,5*(3,7+1+2)</t>
  </si>
  <si>
    <t>4,6</t>
  </si>
  <si>
    <t>06 : 6,7</t>
  </si>
  <si>
    <t>00 : 1,4</t>
  </si>
  <si>
    <t>771111121R00</t>
  </si>
  <si>
    <t>Montáž podlahových lišt dilatačních,dlažba</t>
  </si>
  <si>
    <t>01 : 3,8*2</t>
  </si>
  <si>
    <t>06 : 3,2</t>
  </si>
  <si>
    <t>771212113R00</t>
  </si>
  <si>
    <t>Kladení dlažby keramické do TM, vel. do 400x400 mm</t>
  </si>
  <si>
    <t>Odkaz na mn. položky pořadí 104 : 26,45000</t>
  </si>
  <si>
    <t>771475014R00</t>
  </si>
  <si>
    <t>Obklad soklíků keram.rovných, tmel,výška 10 cm</t>
  </si>
  <si>
    <t>01 : 3,5+3,8+1,5+3,6*2</t>
  </si>
  <si>
    <t>05 : 3,6</t>
  </si>
  <si>
    <t>771579793R00</t>
  </si>
  <si>
    <t>Příplatek za spárovací hmotu - plošně,keram.dlažba</t>
  </si>
  <si>
    <t>Odkaz na mn. položky pořadí 104 : 26,45000*1,3</t>
  </si>
  <si>
    <t>59760138.ARx</t>
  </si>
  <si>
    <t>Lišta dilatační podlahová Al/EPDM/Al</t>
  </si>
  <si>
    <t>Odkaz na mn. položky pořadí 105 : 10,80000*1,1</t>
  </si>
  <si>
    <t>597642032R</t>
  </si>
  <si>
    <t>Dlažba slinutá 300x300x9 mm</t>
  </si>
  <si>
    <t>59764240R</t>
  </si>
  <si>
    <t>Dlažba slinutá schodovka 300x300x9 mm</t>
  </si>
  <si>
    <t>01 : 4,6</t>
  </si>
  <si>
    <t>59764241R</t>
  </si>
  <si>
    <t>Dlažba slinutá sokl 300x80x9 mm</t>
  </si>
  <si>
    <t>Odkaz na mn. položky pořadí 107 : 19,60000</t>
  </si>
  <si>
    <t>Koeficient : 0,15</t>
  </si>
  <si>
    <t>998771101R00</t>
  </si>
  <si>
    <t>Přesun hmot pro podlahy z dlaždic, výšky do 6 m</t>
  </si>
  <si>
    <t>622412224R00</t>
  </si>
  <si>
    <t>Hloubková chemická ochrana teraca</t>
  </si>
  <si>
    <t>Odkaz na mn. položky pořadí 115 : 6,40000*2</t>
  </si>
  <si>
    <t>773991001R00</t>
  </si>
  <si>
    <t>Broušení teracových podlah dvojnásobné</t>
  </si>
  <si>
    <t>16 : 1,5*(2,2+1,2)</t>
  </si>
  <si>
    <t>00 : 1,3</t>
  </si>
  <si>
    <t>773992001R00</t>
  </si>
  <si>
    <t>Výplň  spár tmelem teracovým (pryskyřice)</t>
  </si>
  <si>
    <t>773993000R00</t>
  </si>
  <si>
    <t>Protiskluzové karborundové pásky šířky do 50 mm</t>
  </si>
  <si>
    <t>16 : 1,5*7</t>
  </si>
  <si>
    <t>622412224RT6x</t>
  </si>
  <si>
    <t>Nátěr podlah. hydrofob teraco</t>
  </si>
  <si>
    <t>Odkaz na mn. položky pořadí 115 : 6,40000*1,2</t>
  </si>
  <si>
    <t>998773101R00</t>
  </si>
  <si>
    <t>Přesun hmot pro podlahy teracové, výšky do 6 m</t>
  </si>
  <si>
    <t>781101210R00</t>
  </si>
  <si>
    <t>Penetrace podkladu pod obklady</t>
  </si>
  <si>
    <t>03 : (1,2+7,5)*2</t>
  </si>
  <si>
    <t>04 : 6,5*2</t>
  </si>
  <si>
    <t>18 : 0,8*3,5*2</t>
  </si>
  <si>
    <t>00 : 1,3*2</t>
  </si>
  <si>
    <t>781419701R00</t>
  </si>
  <si>
    <t>Příplatek za práci v omez.prostoru a vyrovnání podkladu</t>
  </si>
  <si>
    <t>Odkaz na mn. položky pořadí 120 : 38,60000</t>
  </si>
  <si>
    <t>781475114R00</t>
  </si>
  <si>
    <t>Obklad vnitřní stěn keramický, do tmele, do 20x20 cm spárování</t>
  </si>
  <si>
    <t>5978136381R</t>
  </si>
  <si>
    <t>Obkládačka15x15 bílá lesk Color One</t>
  </si>
  <si>
    <t>Odkaz na mn. položky pořadí 120 : 38,60000*1,1</t>
  </si>
  <si>
    <t>998781102R00</t>
  </si>
  <si>
    <t>Přesun hmot pro obklady keramické, výšky do 12 m</t>
  </si>
  <si>
    <t>783225600R00</t>
  </si>
  <si>
    <t>Nátěr syntetický kovových konstrukcí 2x email</t>
  </si>
  <si>
    <t>Odkaz na mn. položky pořadí 97 : 227,00000*0,04</t>
  </si>
  <si>
    <t>783226100R00</t>
  </si>
  <si>
    <t>Nátěr syntetický kovových konstrukcí základní</t>
  </si>
  <si>
    <t>622904121R00</t>
  </si>
  <si>
    <t>Ruční čištění kartáčem</t>
  </si>
  <si>
    <t>24*3*2</t>
  </si>
  <si>
    <t>11,5*3*2</t>
  </si>
  <si>
    <t>32*2,5</t>
  </si>
  <si>
    <t>15,6*4,6</t>
  </si>
  <si>
    <t>Odkaz na mn. položky pořadí 6 : 13,65000</t>
  </si>
  <si>
    <t>Odkaz na mn. položky pořadí 7 : 16,26000</t>
  </si>
  <si>
    <t>784191201R00</t>
  </si>
  <si>
    <t>Penetrace podkladu hloubková 1x</t>
  </si>
  <si>
    <t>Odkaz na mn. položky pořadí 128 : 394,67000</t>
  </si>
  <si>
    <t>784195412R00</t>
  </si>
  <si>
    <t>Malba, bílá, bez penetrace, 2 x</t>
  </si>
  <si>
    <t>784011111R00</t>
  </si>
  <si>
    <t>Oprášení/ometení podkladu</t>
  </si>
  <si>
    <t>998786101R00</t>
  </si>
  <si>
    <t>Přesun hmot pro zastiň. techniku, výšky do 6 m</t>
  </si>
  <si>
    <t>kpl</t>
  </si>
  <si>
    <t>75A146OA0</t>
  </si>
  <si>
    <t>KABEL EZS propojovací D+M</t>
  </si>
  <si>
    <t>75O5F1OA0</t>
  </si>
  <si>
    <t>EZS, DVEŘNÍ MODUL dle spec</t>
  </si>
  <si>
    <t>75O5M1OA0</t>
  </si>
  <si>
    <t>EZS, SIRÉNA VNITŘNÍ</t>
  </si>
  <si>
    <t>75O51XOA0x</t>
  </si>
  <si>
    <t>EZS, ÚSTŘEDNA - D+M vč. nastavení</t>
  </si>
  <si>
    <t>75O553OA0x</t>
  </si>
  <si>
    <t>EZS, KONCENTRÁTOR, VÝSTUPY, kovový kryt</t>
  </si>
  <si>
    <t>75O5M2OA0x</t>
  </si>
  <si>
    <t>EZS, SVĚTELNÝ MAJÁK</t>
  </si>
  <si>
    <t>210810056RT1</t>
  </si>
  <si>
    <t>Kabel CYKY 5 x 2,5 mm2 pevně uložený včetně dodávky kabelu</t>
  </si>
  <si>
    <t>11 : 52</t>
  </si>
  <si>
    <t>210190071R00x</t>
  </si>
  <si>
    <t>Montáž vystrojení rozvaděče  montážní práce vedení</t>
  </si>
  <si>
    <t>1</t>
  </si>
  <si>
    <t>330030006R00x</t>
  </si>
  <si>
    <t>Plošina zvedací, montáž vč zapojení, zprovoznění a revizí  pložina, nosná konstrukce, ochran branky a příslučenství</t>
  </si>
  <si>
    <t>703211OA0</t>
  </si>
  <si>
    <t>KABELOVÝ ŽLAB NOSNÝ/FeZn VČETNĚ UPEVNĚNÍ A PŘÍSLUŠENSTVÍ SVĚTLÉ ŠÍŘKY DO 100 MM vč. příslušenství</t>
  </si>
  <si>
    <t>11 : 26</t>
  </si>
  <si>
    <t>35822003015Rx</t>
  </si>
  <si>
    <t>Jistič, 16A/B 3 fáz</t>
  </si>
  <si>
    <t>11 : 1</t>
  </si>
  <si>
    <t>210112041R00</t>
  </si>
  <si>
    <t>Montáž vypínače vč. dodávky</t>
  </si>
  <si>
    <t>03 : 6</t>
  </si>
  <si>
    <t>210810046RT3</t>
  </si>
  <si>
    <t>Kabel CYKY 3 x 2,5 mm2 pevně uložený včetně dodávky kabelu</t>
  </si>
  <si>
    <t>03 : 12*16</t>
  </si>
  <si>
    <t>02 : 4*22</t>
  </si>
  <si>
    <t>00 : 68</t>
  </si>
  <si>
    <t>2.1,2.2 : 28*2</t>
  </si>
  <si>
    <t>210111080R00x</t>
  </si>
  <si>
    <t>Kravicový spoj a pomocné mont práce el. vedení D+M</t>
  </si>
  <si>
    <t>03 : 12*2</t>
  </si>
  <si>
    <t>02 : 4*2</t>
  </si>
  <si>
    <t>00 : 4</t>
  </si>
  <si>
    <t>Odkaz na mn. položky pořadí 151 : 2,00000</t>
  </si>
  <si>
    <t>2.x : 8</t>
  </si>
  <si>
    <t>741Z08OA0</t>
  </si>
  <si>
    <t>DEMONTÁŽ STÁVAJÍCÍ ELEKTROINSTALACE - KABELY, SVÍTIDLA, VYPÍNAČE, ZÁSUVKY, KRABICE APOD. přeložení trasy</t>
  </si>
  <si>
    <t>M2</t>
  </si>
  <si>
    <t>Odkaz na mn. položky pořadí 61 : 2,00000</t>
  </si>
  <si>
    <t>Odkaz na mn. položky pořadí 62 : 16,50000</t>
  </si>
  <si>
    <t>Odkaz na mn. položky pořadí 63 : 12,78750*1,3</t>
  </si>
  <si>
    <t>34551476.AR</t>
  </si>
  <si>
    <t xml:space="preserve">Zásuvka vodotěsná </t>
  </si>
  <si>
    <t>2x : 3*3</t>
  </si>
  <si>
    <t>03 : 1</t>
  </si>
  <si>
    <t>35822003015R</t>
  </si>
  <si>
    <t>Jistič, 16A/B</t>
  </si>
  <si>
    <t>358890406R</t>
  </si>
  <si>
    <t>Chránič proudový</t>
  </si>
  <si>
    <t>2.3 : 1</t>
  </si>
  <si>
    <t>222290103R00</t>
  </si>
  <si>
    <t>Dvojzásuvka 2xRJ45 UTP kat.6 na omítku</t>
  </si>
  <si>
    <t>2</t>
  </si>
  <si>
    <t>75J31XOA0</t>
  </si>
  <si>
    <t>KABEL SDĚLOVACÍ PRO STRUKTUROVANOU KABELÁŽ UTP - MONTÁŽ cat 6</t>
  </si>
  <si>
    <t xml:space="preserve">m     </t>
  </si>
  <si>
    <t>16*2</t>
  </si>
  <si>
    <t>979086112R00</t>
  </si>
  <si>
    <t>Nakládání nebo překládání suti a vybouraných hmot</t>
  </si>
  <si>
    <t>Přesun suti</t>
  </si>
  <si>
    <t>POL8_</t>
  </si>
  <si>
    <t>979011221R00</t>
  </si>
  <si>
    <t>Svislá doprava suti a vybour. hmot mezi úrovněmi podlaží -  nošením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</si>
  <si>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</si>
  <si>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</si>
  <si>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</si>
  <si>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</si>
  <si>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</si>
  <si>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</si>
  <si>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</si>
  <si>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</si>
  <si>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979990001R00</t>
  </si>
  <si>
    <t>Poplatek za skládku stavební suti</t>
  </si>
  <si>
    <t>005121 R</t>
  </si>
  <si>
    <t>Zařízení staveniště a opatření BOZP</t>
  </si>
  <si>
    <t>Soubor</t>
  </si>
  <si>
    <t>VRN</t>
  </si>
  <si>
    <t>POL99_2</t>
  </si>
  <si>
    <t>273731T10</t>
  </si>
  <si>
    <t>Topná zkouška</t>
  </si>
  <si>
    <t>hod</t>
  </si>
  <si>
    <t>Vlastní CÚ</t>
  </si>
  <si>
    <t>HZS</t>
  </si>
  <si>
    <t>POL10_</t>
  </si>
  <si>
    <t>004111020R</t>
  </si>
  <si>
    <t>Vypracování projektové dokumentace  výrobní a dílenské</t>
  </si>
  <si>
    <t>POL99_8</t>
  </si>
  <si>
    <t>004111010R</t>
  </si>
  <si>
    <t>Průzkumné práce  sondy</t>
  </si>
  <si>
    <t>005211010R</t>
  </si>
  <si>
    <t>Předání a převzetí staveniště</t>
  </si>
  <si>
    <t>005211040R</t>
  </si>
  <si>
    <t>Užívání veřejných ploch a prostranství měsíční</t>
  </si>
  <si>
    <t xml:space="preserve">m2    </t>
  </si>
  <si>
    <t>00523  R</t>
  </si>
  <si>
    <t>Zkoušky a revize</t>
  </si>
  <si>
    <t>005241010R</t>
  </si>
  <si>
    <t xml:space="preserve">Dokumentace skutečného provedení </t>
  </si>
  <si>
    <t>00524 R</t>
  </si>
  <si>
    <t>Předání a převzetí díla</t>
  </si>
  <si>
    <t>005261010R</t>
  </si>
  <si>
    <t>Pojištění dodavatele a pojištění díla</t>
  </si>
  <si>
    <t>SUM</t>
  </si>
  <si>
    <t>Poznámky uchazeče k zadání</t>
  </si>
  <si>
    <t>POPUZIV</t>
  </si>
  <si>
    <t>END</t>
  </si>
  <si>
    <t>Nedílnou součástí výkazu výměr a rozpočtu je PD (textové a obrazové části)
Textová, výkresová i tabulková část projekt. dokumentace tvoří jeden vzájemně se doplňující a provázaný celek. Jednotliví účastníci výběrového řízení se musí seznámit s projekt.dokumentací v návaznosti na soupis prací a na základě těchto informací části díla nacenit. 
Dále je potřeba při stanovení ceny dle vykázané výměry započítat všechny předpokládané doplňkové prvky a činnosti s touto položkou související tak, aby cena byla kompletní a prvek funkční a to včetně prořezového, zbytkového a odpadového materiálu.
Výkaz výměr: výpočet pomocí PC (SW/CAD). Cenová soustava RTS
Položky soupisu prací částečně označené na konci v čísle položky písmeny X, Y a Z nejsou zařazeny v cenové soustavě RTS.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</si>
</sst>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21" xfId="0" applyFill="1" applyBorder="1" applyAlignment="1">
      <alignment wrapText="1"/>
    </xf>
    <xf numFmtId="0" fontId="16" fillId="0" borderId="0" xfId="0" applyFont="1"/>
    <xf numFmtId="4" fontId="0" fillId="0" borderId="0" xfId="0" applyNumberFormat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horizontal="left" vertical="top" wrapText="1"/>
    </xf>
    <xf numFmtId="0" fontId="0" fillId="5" borderId="38" xfId="0" applyFill="1" applyBorder="1" applyAlignment="1">
      <alignment wrapText="1"/>
    </xf>
    <xf numFmtId="0" fontId="0" fillId="5" borderId="41" xfId="0" applyFill="1" applyBorder="1"/>
    <xf numFmtId="49" fontId="0" fillId="5" borderId="42" xfId="0" applyNumberFormat="1" applyFill="1" applyBorder="1"/>
    <xf numFmtId="0" fontId="0" fillId="5" borderId="42" xfId="0" applyFill="1" applyBorder="1" applyAlignment="1">
      <alignment horizontal="center"/>
    </xf>
    <xf numFmtId="0" fontId="0" fillId="5" borderId="42" xfId="0" applyFill="1" applyBorder="1"/>
    <xf numFmtId="0" fontId="0" fillId="5" borderId="43" xfId="0" applyFill="1" applyBorder="1"/>
    <xf numFmtId="0" fontId="0" fillId="0" borderId="44" xfId="0" applyBorder="1" applyAlignment="1">
      <alignment vertical="top"/>
    </xf>
    <xf numFmtId="49" fontId="0" fillId="0" borderId="45" xfId="0" applyNumberFormat="1" applyBorder="1" applyAlignment="1">
      <alignment vertical="top"/>
    </xf>
    <xf numFmtId="0" fontId="0" fillId="0" borderId="45" xfId="0" applyBorder="1" applyAlignment="1">
      <alignment horizontal="center" vertical="top"/>
    </xf>
    <xf numFmtId="164" fontId="0" fillId="0" borderId="45" xfId="0" applyNumberFormat="1" applyBorder="1" applyAlignment="1">
      <alignment vertical="top"/>
    </xf>
    <xf numFmtId="4" fontId="0" fillId="0" borderId="45" xfId="0" applyNumberFormat="1" applyBorder="1" applyAlignment="1">
      <alignment vertical="top"/>
    </xf>
    <xf numFmtId="4" fontId="0" fillId="0" borderId="46" xfId="0" applyNumberFormat="1" applyBorder="1" applyAlignment="1">
      <alignment vertical="top"/>
    </xf>
    <xf numFmtId="0" fontId="8" fillId="3" borderId="44" xfId="0" applyFont="1" applyFill="1" applyBorder="1" applyAlignment="1">
      <alignment vertical="top"/>
    </xf>
    <xf numFmtId="49" fontId="8" fillId="3" borderId="45" xfId="0" applyNumberFormat="1" applyFont="1" applyFill="1" applyBorder="1" applyAlignment="1">
      <alignment vertical="top"/>
    </xf>
    <xf numFmtId="49" fontId="8" fillId="3" borderId="45" xfId="0" applyNumberFormat="1" applyFont="1" applyFill="1" applyBorder="1" applyAlignment="1">
      <alignment horizontal="left" vertical="top" wrapText="1"/>
    </xf>
    <xf numFmtId="0" fontId="8" fillId="3" borderId="45" xfId="0" applyFont="1" applyFill="1" applyBorder="1" applyAlignment="1">
      <alignment horizontal="center" vertical="top" shrinkToFit="1"/>
    </xf>
    <xf numFmtId="164" fontId="8" fillId="3" borderId="45" xfId="0" applyNumberFormat="1" applyFont="1" applyFill="1" applyBorder="1" applyAlignment="1">
      <alignment vertical="top" shrinkToFit="1"/>
    </xf>
    <xf numFmtId="4" fontId="8" fillId="3" borderId="45" xfId="0" applyNumberFormat="1" applyFont="1" applyFill="1" applyBorder="1" applyAlignment="1">
      <alignment vertical="top" shrinkToFit="1"/>
    </xf>
    <xf numFmtId="4" fontId="8" fillId="3" borderId="46" xfId="0" applyNumberFormat="1" applyFont="1" applyFill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7" fillId="0" borderId="45" xfId="0" quotePrefix="1" applyNumberFormat="1" applyFont="1" applyBorder="1" applyAlignment="1">
      <alignment horizontal="left" vertical="top" wrapText="1"/>
    </xf>
    <xf numFmtId="164" fontId="17" fillId="0" borderId="45" xfId="0" applyNumberFormat="1" applyFont="1" applyBorder="1" applyAlignment="1">
      <alignment horizontal="center" vertical="top" wrapText="1" shrinkToFit="1"/>
    </xf>
    <xf numFmtId="164" fontId="17" fillId="0" borderId="45" xfId="0" applyNumberFormat="1" applyFont="1" applyBorder="1" applyAlignment="1">
      <alignment vertical="top" wrapText="1" shrinkToFit="1"/>
    </xf>
    <xf numFmtId="4" fontId="16" fillId="0" borderId="45" xfId="0" applyNumberFormat="1" applyFont="1" applyBorder="1" applyAlignment="1">
      <alignment vertical="top" shrinkToFit="1"/>
    </xf>
    <xf numFmtId="164" fontId="18" fillId="0" borderId="45" xfId="0" quotePrefix="1" applyNumberFormat="1" applyFont="1" applyBorder="1" applyAlignment="1">
      <alignment horizontal="left" vertical="top" wrapText="1"/>
    </xf>
    <xf numFmtId="164" fontId="18" fillId="0" borderId="45" xfId="0" applyNumberFormat="1" applyFont="1" applyBorder="1" applyAlignment="1">
      <alignment horizontal="center" vertical="top" wrapText="1" shrinkToFit="1"/>
    </xf>
    <xf numFmtId="164" fontId="18" fillId="0" borderId="45" xfId="0" applyNumberFormat="1" applyFont="1" applyBorder="1" applyAlignment="1">
      <alignment vertical="top" wrapText="1" shrinkToFit="1"/>
    </xf>
    <xf numFmtId="49" fontId="0" fillId="0" borderId="45" xfId="0" applyNumberFormat="1" applyBorder="1" applyAlignment="1">
      <alignment horizontal="left" vertical="top" wrapText="1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8" fillId="3" borderId="47" xfId="0" applyFont="1" applyFill="1" applyBorder="1" applyAlignment="1">
      <alignment vertical="top"/>
    </xf>
    <xf numFmtId="49" fontId="8" fillId="3" borderId="48" xfId="0" applyNumberFormat="1" applyFont="1" applyFill="1" applyBorder="1" applyAlignment="1">
      <alignment vertical="top"/>
    </xf>
    <xf numFmtId="49" fontId="8" fillId="3" borderId="48" xfId="0" applyNumberFormat="1" applyFont="1" applyFill="1" applyBorder="1" applyAlignment="1">
      <alignment horizontal="left" vertical="top" wrapText="1"/>
    </xf>
    <xf numFmtId="0" fontId="8" fillId="3" borderId="48" xfId="0" applyFont="1" applyFill="1" applyBorder="1" applyAlignment="1">
      <alignment horizontal="center" vertical="top"/>
    </xf>
    <xf numFmtId="0" fontId="8" fillId="3" borderId="48" xfId="0" applyFont="1" applyFill="1" applyBorder="1" applyAlignment="1">
      <alignment vertical="top"/>
    </xf>
    <xf numFmtId="4" fontId="8" fillId="3" borderId="49" xfId="0" applyNumberFormat="1" applyFont="1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02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"/>
  <sheetViews>
    <sheetView workbookViewId="0">
      <selection activeCell="A4" sqref="A4:G4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51" t="s">
        <v>41</v>
      </c>
      <c r="B2" s="151"/>
      <c r="C2" s="151"/>
      <c r="D2" s="151"/>
      <c r="E2" s="151"/>
      <c r="F2" s="151"/>
      <c r="G2" s="151"/>
    </row>
    <row r="4" spans="1:7" ht="195" customHeight="1" x14ac:dyDescent="0.2">
      <c r="A4" s="229" t="s">
        <v>687</v>
      </c>
      <c r="B4" s="229"/>
      <c r="C4" s="229"/>
      <c r="D4" s="229"/>
      <c r="E4" s="229"/>
      <c r="F4" s="229"/>
      <c r="G4" s="229"/>
    </row>
  </sheetData>
  <sheetProtection algorithmName="SHA-512" hashValue="hmYDKX7sUUKGSoV/NRJoKkMo0KRfzzefKd/+OipEHqL2np0jeuWy+nfR3ZjyARnRT+fS77fhu7r8kR4foFACEQ==" saltValue="H6/PtNlRt9zx4P+Ovf0UYA==" spinCount="100000" sheet="1"/>
  <mergeCells count="2">
    <mergeCell ref="A2:G2"/>
    <mergeCell ref="A4:G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9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87" t="s">
        <v>4</v>
      </c>
      <c r="C1" s="188"/>
      <c r="D1" s="188"/>
      <c r="E1" s="188"/>
      <c r="F1" s="188"/>
      <c r="G1" s="188"/>
      <c r="H1" s="188"/>
      <c r="I1" s="188"/>
      <c r="J1" s="189"/>
    </row>
    <row r="2" spans="1:15" ht="36" customHeight="1" x14ac:dyDescent="0.2">
      <c r="A2" s="2"/>
      <c r="B2" s="77" t="s">
        <v>24</v>
      </c>
      <c r="C2" s="78"/>
      <c r="D2" s="79" t="s">
        <v>49</v>
      </c>
      <c r="E2" s="193" t="s">
        <v>50</v>
      </c>
      <c r="F2" s="194"/>
      <c r="G2" s="194"/>
      <c r="H2" s="194"/>
      <c r="I2" s="194"/>
      <c r="J2" s="195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196" t="s">
        <v>46</v>
      </c>
      <c r="F3" s="197"/>
      <c r="G3" s="197"/>
      <c r="H3" s="197"/>
      <c r="I3" s="197"/>
      <c r="J3" s="198"/>
    </row>
    <row r="4" spans="1:15" ht="23.25" customHeight="1" x14ac:dyDescent="0.2">
      <c r="A4" s="76">
        <v>3975</v>
      </c>
      <c r="B4" s="82" t="s">
        <v>48</v>
      </c>
      <c r="C4" s="83"/>
      <c r="D4" s="84" t="s">
        <v>43</v>
      </c>
      <c r="E4" s="176" t="s">
        <v>44</v>
      </c>
      <c r="F4" s="177"/>
      <c r="G4" s="177"/>
      <c r="H4" s="177"/>
      <c r="I4" s="177"/>
      <c r="J4" s="178"/>
    </row>
    <row r="5" spans="1:15" ht="24" customHeight="1" x14ac:dyDescent="0.2">
      <c r="A5" s="2"/>
      <c r="B5" s="31" t="s">
        <v>23</v>
      </c>
      <c r="D5" s="181"/>
      <c r="E5" s="182"/>
      <c r="F5" s="182"/>
      <c r="G5" s="182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183"/>
      <c r="E6" s="184"/>
      <c r="F6" s="184"/>
      <c r="G6" s="18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185"/>
      <c r="F7" s="186"/>
      <c r="G7" s="18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0"/>
      <c r="E11" s="200"/>
      <c r="F11" s="200"/>
      <c r="G11" s="200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175"/>
      <c r="E12" s="175"/>
      <c r="F12" s="175"/>
      <c r="G12" s="175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179"/>
      <c r="F13" s="180"/>
      <c r="G13" s="18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199"/>
      <c r="F15" s="199"/>
      <c r="G15" s="201"/>
      <c r="H15" s="201"/>
      <c r="I15" s="201" t="s">
        <v>31</v>
      </c>
      <c r="J15" s="202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164"/>
      <c r="F16" s="165"/>
      <c r="G16" s="164"/>
      <c r="H16" s="165"/>
      <c r="I16" s="164">
        <f>SUMIF(F49:F75,A16,I49:I75)+SUMIF(F49:F75,"PSU",I49:I75)</f>
        <v>0</v>
      </c>
      <c r="J16" s="166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164"/>
      <c r="F17" s="165"/>
      <c r="G17" s="164"/>
      <c r="H17" s="165"/>
      <c r="I17" s="164">
        <f>SUMIF(F49:F75,A17,I49:I75)</f>
        <v>0</v>
      </c>
      <c r="J17" s="166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164"/>
      <c r="F18" s="165"/>
      <c r="G18" s="164"/>
      <c r="H18" s="165"/>
      <c r="I18" s="164">
        <f>SUMIF(F49:F75,A18,I49:I75)</f>
        <v>0</v>
      </c>
      <c r="J18" s="166"/>
    </row>
    <row r="19" spans="1:10" ht="23.25" customHeight="1" x14ac:dyDescent="0.2">
      <c r="A19" s="139" t="s">
        <v>107</v>
      </c>
      <c r="B19" s="38" t="s">
        <v>29</v>
      </c>
      <c r="C19" s="62"/>
      <c r="D19" s="63"/>
      <c r="E19" s="164"/>
      <c r="F19" s="165"/>
      <c r="G19" s="164"/>
      <c r="H19" s="165"/>
      <c r="I19" s="164">
        <f>SUMIF(F49:F75,A19,I49:I75)</f>
        <v>0</v>
      </c>
      <c r="J19" s="166"/>
    </row>
    <row r="20" spans="1:10" ht="23.25" customHeight="1" x14ac:dyDescent="0.2">
      <c r="A20" s="139" t="s">
        <v>108</v>
      </c>
      <c r="B20" s="38" t="s">
        <v>30</v>
      </c>
      <c r="C20" s="62"/>
      <c r="D20" s="63"/>
      <c r="E20" s="164"/>
      <c r="F20" s="165"/>
      <c r="G20" s="164"/>
      <c r="H20" s="165"/>
      <c r="I20" s="164">
        <f>SUMIF(F49:F75,A20,I49:I75)</f>
        <v>0</v>
      </c>
      <c r="J20" s="166"/>
    </row>
    <row r="21" spans="1:10" ht="23.25" customHeight="1" x14ac:dyDescent="0.2">
      <c r="A21" s="2"/>
      <c r="B21" s="48" t="s">
        <v>31</v>
      </c>
      <c r="C21" s="64"/>
      <c r="D21" s="65"/>
      <c r="E21" s="167"/>
      <c r="F21" s="203"/>
      <c r="G21" s="167"/>
      <c r="H21" s="203"/>
      <c r="I21" s="167">
        <f>SUM(I16:J20)</f>
        <v>0</v>
      </c>
      <c r="J21" s="16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62">
        <f>ZakladDPHSniVypocet</f>
        <v>0</v>
      </c>
      <c r="H23" s="163"/>
      <c r="I23" s="16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60">
        <f>A23</f>
        <v>0</v>
      </c>
      <c r="H24" s="161"/>
      <c r="I24" s="16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62">
        <f>ZakladDPHZaklVypocet</f>
        <v>0</v>
      </c>
      <c r="H25" s="163"/>
      <c r="I25" s="16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0">
        <f>A25</f>
        <v>0</v>
      </c>
      <c r="H26" s="191"/>
      <c r="I26" s="19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2">
        <f>CenaCelkem-(ZakladDPHSni+DPHSni+ZakladDPHZakl+DPHZakl)</f>
        <v>0</v>
      </c>
      <c r="H27" s="192"/>
      <c r="I27" s="192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170">
        <f>ZakladDPHSniVypocet+ZakladDPHZaklVypocet</f>
        <v>0</v>
      </c>
      <c r="H28" s="170"/>
      <c r="I28" s="170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169">
        <f>A27</f>
        <v>0</v>
      </c>
      <c r="H29" s="169"/>
      <c r="I29" s="169"/>
      <c r="J29" s="120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71"/>
      <c r="E34" s="172"/>
      <c r="G34" s="173"/>
      <c r="H34" s="174"/>
      <c r="I34" s="174"/>
      <c r="J34" s="25"/>
    </row>
    <row r="35" spans="1:10" ht="12.75" customHeight="1" x14ac:dyDescent="0.2">
      <c r="A35" s="2"/>
      <c r="B35" s="2"/>
      <c r="D35" s="159" t="s">
        <v>2</v>
      </c>
      <c r="E35" s="15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154"/>
      <c r="D39" s="154"/>
      <c r="E39" s="154"/>
      <c r="F39" s="100">
        <f>'507 0 Pol'!AE418</f>
        <v>0</v>
      </c>
      <c r="G39" s="101">
        <f>'507 0 Pol'!AF418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155" t="s">
        <v>46</v>
      </c>
      <c r="D40" s="155"/>
      <c r="E40" s="155"/>
      <c r="F40" s="105">
        <f>'507 0 Pol'!AE418</f>
        <v>0</v>
      </c>
      <c r="G40" s="106">
        <f>'507 0 Pol'!AF418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54" t="s">
        <v>44</v>
      </c>
      <c r="D41" s="154"/>
      <c r="E41" s="154"/>
      <c r="F41" s="109">
        <f>'507 0 Pol'!AE418</f>
        <v>0</v>
      </c>
      <c r="G41" s="102">
        <f>'507 0 Pol'!AF418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56" t="s">
        <v>52</v>
      </c>
      <c r="C42" s="157"/>
      <c r="D42" s="157"/>
      <c r="E42" s="158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54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55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56</v>
      </c>
      <c r="C49" s="152" t="s">
        <v>57</v>
      </c>
      <c r="D49" s="153"/>
      <c r="E49" s="153"/>
      <c r="F49" s="135" t="s">
        <v>26</v>
      </c>
      <c r="G49" s="136"/>
      <c r="H49" s="136"/>
      <c r="I49" s="136">
        <f>'507 0 Pol'!G8</f>
        <v>0</v>
      </c>
      <c r="J49" s="133" t="str">
        <f>IF(I76=0,"",I49/I76*100)</f>
        <v/>
      </c>
    </row>
    <row r="50" spans="1:10" ht="36.75" customHeight="1" x14ac:dyDescent="0.2">
      <c r="A50" s="124"/>
      <c r="B50" s="129" t="s">
        <v>58</v>
      </c>
      <c r="C50" s="152" t="s">
        <v>59</v>
      </c>
      <c r="D50" s="153"/>
      <c r="E50" s="153"/>
      <c r="F50" s="135" t="s">
        <v>26</v>
      </c>
      <c r="G50" s="136"/>
      <c r="H50" s="136"/>
      <c r="I50" s="136">
        <f>'507 0 Pol'!G44</f>
        <v>0</v>
      </c>
      <c r="J50" s="133" t="str">
        <f>IF(I76=0,"",I50/I76*100)</f>
        <v/>
      </c>
    </row>
    <row r="51" spans="1:10" ht="36.75" customHeight="1" x14ac:dyDescent="0.2">
      <c r="A51" s="124"/>
      <c r="B51" s="129" t="s">
        <v>60</v>
      </c>
      <c r="C51" s="152" t="s">
        <v>61</v>
      </c>
      <c r="D51" s="153"/>
      <c r="E51" s="153"/>
      <c r="F51" s="135" t="s">
        <v>26</v>
      </c>
      <c r="G51" s="136"/>
      <c r="H51" s="136"/>
      <c r="I51" s="136">
        <f>'507 0 Pol'!G66</f>
        <v>0</v>
      </c>
      <c r="J51" s="133" t="str">
        <f>IF(I76=0,"",I51/I76*100)</f>
        <v/>
      </c>
    </row>
    <row r="52" spans="1:10" ht="36.75" customHeight="1" x14ac:dyDescent="0.2">
      <c r="A52" s="124"/>
      <c r="B52" s="129" t="s">
        <v>62</v>
      </c>
      <c r="C52" s="152" t="s">
        <v>63</v>
      </c>
      <c r="D52" s="153"/>
      <c r="E52" s="153"/>
      <c r="F52" s="135" t="s">
        <v>26</v>
      </c>
      <c r="G52" s="136"/>
      <c r="H52" s="136"/>
      <c r="I52" s="136">
        <f>'507 0 Pol'!G93</f>
        <v>0</v>
      </c>
      <c r="J52" s="133" t="str">
        <f>IF(I76=0,"",I52/I76*100)</f>
        <v/>
      </c>
    </row>
    <row r="53" spans="1:10" ht="36.75" customHeight="1" x14ac:dyDescent="0.2">
      <c r="A53" s="124"/>
      <c r="B53" s="129" t="s">
        <v>64</v>
      </c>
      <c r="C53" s="152" t="s">
        <v>65</v>
      </c>
      <c r="D53" s="153"/>
      <c r="E53" s="153"/>
      <c r="F53" s="135" t="s">
        <v>26</v>
      </c>
      <c r="G53" s="136"/>
      <c r="H53" s="136"/>
      <c r="I53" s="136">
        <f>'507 0 Pol'!G109</f>
        <v>0</v>
      </c>
      <c r="J53" s="133" t="str">
        <f>IF(I76=0,"",I53/I76*100)</f>
        <v/>
      </c>
    </row>
    <row r="54" spans="1:10" ht="36.75" customHeight="1" x14ac:dyDescent="0.2">
      <c r="A54" s="124"/>
      <c r="B54" s="129" t="s">
        <v>66</v>
      </c>
      <c r="C54" s="152" t="s">
        <v>67</v>
      </c>
      <c r="D54" s="153"/>
      <c r="E54" s="153"/>
      <c r="F54" s="135" t="s">
        <v>26</v>
      </c>
      <c r="G54" s="136"/>
      <c r="H54" s="136"/>
      <c r="I54" s="136">
        <f>'507 0 Pol'!G113</f>
        <v>0</v>
      </c>
      <c r="J54" s="133" t="str">
        <f>IF(I76=0,"",I54/I76*100)</f>
        <v/>
      </c>
    </row>
    <row r="55" spans="1:10" ht="36.75" customHeight="1" x14ac:dyDescent="0.2">
      <c r="A55" s="124"/>
      <c r="B55" s="129" t="s">
        <v>68</v>
      </c>
      <c r="C55" s="152" t="s">
        <v>69</v>
      </c>
      <c r="D55" s="153"/>
      <c r="E55" s="153"/>
      <c r="F55" s="135" t="s">
        <v>26</v>
      </c>
      <c r="G55" s="136"/>
      <c r="H55" s="136"/>
      <c r="I55" s="136">
        <f>'507 0 Pol'!G123</f>
        <v>0</v>
      </c>
      <c r="J55" s="133" t="str">
        <f>IF(I76=0,"",I55/I76*100)</f>
        <v/>
      </c>
    </row>
    <row r="56" spans="1:10" ht="36.75" customHeight="1" x14ac:dyDescent="0.2">
      <c r="A56" s="124"/>
      <c r="B56" s="129" t="s">
        <v>70</v>
      </c>
      <c r="C56" s="152" t="s">
        <v>71</v>
      </c>
      <c r="D56" s="153"/>
      <c r="E56" s="153"/>
      <c r="F56" s="135" t="s">
        <v>26</v>
      </c>
      <c r="G56" s="136"/>
      <c r="H56" s="136"/>
      <c r="I56" s="136">
        <f>'507 0 Pol'!G131</f>
        <v>0</v>
      </c>
      <c r="J56" s="133" t="str">
        <f>IF(I76=0,"",I56/I76*100)</f>
        <v/>
      </c>
    </row>
    <row r="57" spans="1:10" ht="36.75" customHeight="1" x14ac:dyDescent="0.2">
      <c r="A57" s="124"/>
      <c r="B57" s="129" t="s">
        <v>72</v>
      </c>
      <c r="C57" s="152" t="s">
        <v>73</v>
      </c>
      <c r="D57" s="153"/>
      <c r="E57" s="153"/>
      <c r="F57" s="135" t="s">
        <v>26</v>
      </c>
      <c r="G57" s="136"/>
      <c r="H57" s="136"/>
      <c r="I57" s="136">
        <f>'507 0 Pol'!G135</f>
        <v>0</v>
      </c>
      <c r="J57" s="133" t="str">
        <f>IF(I76=0,"",I57/I76*100)</f>
        <v/>
      </c>
    </row>
    <row r="58" spans="1:10" ht="36.75" customHeight="1" x14ac:dyDescent="0.2">
      <c r="A58" s="124"/>
      <c r="B58" s="129" t="s">
        <v>74</v>
      </c>
      <c r="C58" s="152" t="s">
        <v>75</v>
      </c>
      <c r="D58" s="153"/>
      <c r="E58" s="153"/>
      <c r="F58" s="135" t="s">
        <v>26</v>
      </c>
      <c r="G58" s="136"/>
      <c r="H58" s="136"/>
      <c r="I58" s="136">
        <f>'507 0 Pol'!G147</f>
        <v>0</v>
      </c>
      <c r="J58" s="133" t="str">
        <f>IF(I76=0,"",I58/I76*100)</f>
        <v/>
      </c>
    </row>
    <row r="59" spans="1:10" ht="36.75" customHeight="1" x14ac:dyDescent="0.2">
      <c r="A59" s="124"/>
      <c r="B59" s="129" t="s">
        <v>76</v>
      </c>
      <c r="C59" s="152" t="s">
        <v>77</v>
      </c>
      <c r="D59" s="153"/>
      <c r="E59" s="153"/>
      <c r="F59" s="135" t="s">
        <v>26</v>
      </c>
      <c r="G59" s="136"/>
      <c r="H59" s="136"/>
      <c r="I59" s="136">
        <f>'507 0 Pol'!G151</f>
        <v>0</v>
      </c>
      <c r="J59" s="133" t="str">
        <f>IF(I76=0,"",I59/I76*100)</f>
        <v/>
      </c>
    </row>
    <row r="60" spans="1:10" ht="36.75" customHeight="1" x14ac:dyDescent="0.2">
      <c r="A60" s="124"/>
      <c r="B60" s="129" t="s">
        <v>78</v>
      </c>
      <c r="C60" s="152" t="s">
        <v>79</v>
      </c>
      <c r="D60" s="153"/>
      <c r="E60" s="153"/>
      <c r="F60" s="135" t="s">
        <v>27</v>
      </c>
      <c r="G60" s="136"/>
      <c r="H60" s="136"/>
      <c r="I60" s="136">
        <f>'507 0 Pol'!G178</f>
        <v>0</v>
      </c>
      <c r="J60" s="133" t="str">
        <f>IF(I76=0,"",I60/I76*100)</f>
        <v/>
      </c>
    </row>
    <row r="61" spans="1:10" ht="36.75" customHeight="1" x14ac:dyDescent="0.2">
      <c r="A61" s="124"/>
      <c r="B61" s="129" t="s">
        <v>80</v>
      </c>
      <c r="C61" s="152" t="s">
        <v>81</v>
      </c>
      <c r="D61" s="153"/>
      <c r="E61" s="153"/>
      <c r="F61" s="135" t="s">
        <v>27</v>
      </c>
      <c r="G61" s="136"/>
      <c r="H61" s="136"/>
      <c r="I61" s="136">
        <f>'507 0 Pol'!G190</f>
        <v>0</v>
      </c>
      <c r="J61" s="133" t="str">
        <f>IF(I76=0,"",I61/I76*100)</f>
        <v/>
      </c>
    </row>
    <row r="62" spans="1:10" ht="36.75" customHeight="1" x14ac:dyDescent="0.2">
      <c r="A62" s="124"/>
      <c r="B62" s="129" t="s">
        <v>82</v>
      </c>
      <c r="C62" s="152" t="s">
        <v>83</v>
      </c>
      <c r="D62" s="153"/>
      <c r="E62" s="153"/>
      <c r="F62" s="135" t="s">
        <v>27</v>
      </c>
      <c r="G62" s="136"/>
      <c r="H62" s="136"/>
      <c r="I62" s="136">
        <f>'507 0 Pol'!G198</f>
        <v>0</v>
      </c>
      <c r="J62" s="133" t="str">
        <f>IF(I76=0,"",I62/I76*100)</f>
        <v/>
      </c>
    </row>
    <row r="63" spans="1:10" ht="36.75" customHeight="1" x14ac:dyDescent="0.2">
      <c r="A63" s="124"/>
      <c r="B63" s="129" t="s">
        <v>84</v>
      </c>
      <c r="C63" s="152" t="s">
        <v>85</v>
      </c>
      <c r="D63" s="153"/>
      <c r="E63" s="153"/>
      <c r="F63" s="135" t="s">
        <v>27</v>
      </c>
      <c r="G63" s="136"/>
      <c r="H63" s="136"/>
      <c r="I63" s="136">
        <f>'507 0 Pol'!G243</f>
        <v>0</v>
      </c>
      <c r="J63" s="133" t="str">
        <f>IF(I76=0,"",I63/I76*100)</f>
        <v/>
      </c>
    </row>
    <row r="64" spans="1:10" ht="36.75" customHeight="1" x14ac:dyDescent="0.2">
      <c r="A64" s="124"/>
      <c r="B64" s="129" t="s">
        <v>86</v>
      </c>
      <c r="C64" s="152" t="s">
        <v>87</v>
      </c>
      <c r="D64" s="153"/>
      <c r="E64" s="153"/>
      <c r="F64" s="135" t="s">
        <v>27</v>
      </c>
      <c r="G64" s="136"/>
      <c r="H64" s="136"/>
      <c r="I64" s="136">
        <f>'507 0 Pol'!G260</f>
        <v>0</v>
      </c>
      <c r="J64" s="133" t="str">
        <f>IF(I76=0,"",I64/I76*100)</f>
        <v/>
      </c>
    </row>
    <row r="65" spans="1:10" ht="36.75" customHeight="1" x14ac:dyDescent="0.2">
      <c r="A65" s="124"/>
      <c r="B65" s="129" t="s">
        <v>88</v>
      </c>
      <c r="C65" s="152" t="s">
        <v>89</v>
      </c>
      <c r="D65" s="153"/>
      <c r="E65" s="153"/>
      <c r="F65" s="135" t="s">
        <v>27</v>
      </c>
      <c r="G65" s="136"/>
      <c r="H65" s="136"/>
      <c r="I65" s="136">
        <f>'507 0 Pol'!G292</f>
        <v>0</v>
      </c>
      <c r="J65" s="133" t="str">
        <f>IF(I76=0,"",I65/I76*100)</f>
        <v/>
      </c>
    </row>
    <row r="66" spans="1:10" ht="36.75" customHeight="1" x14ac:dyDescent="0.2">
      <c r="A66" s="124"/>
      <c r="B66" s="129" t="s">
        <v>90</v>
      </c>
      <c r="C66" s="152" t="s">
        <v>91</v>
      </c>
      <c r="D66" s="153"/>
      <c r="E66" s="153"/>
      <c r="F66" s="135" t="s">
        <v>27</v>
      </c>
      <c r="G66" s="136"/>
      <c r="H66" s="136"/>
      <c r="I66" s="136">
        <f>'507 0 Pol'!G304</f>
        <v>0</v>
      </c>
      <c r="J66" s="133" t="str">
        <f>IF(I76=0,"",I66/I76*100)</f>
        <v/>
      </c>
    </row>
    <row r="67" spans="1:10" ht="36.75" customHeight="1" x14ac:dyDescent="0.2">
      <c r="A67" s="124"/>
      <c r="B67" s="129" t="s">
        <v>92</v>
      </c>
      <c r="C67" s="152" t="s">
        <v>93</v>
      </c>
      <c r="D67" s="153"/>
      <c r="E67" s="153"/>
      <c r="F67" s="135" t="s">
        <v>27</v>
      </c>
      <c r="G67" s="136"/>
      <c r="H67" s="136"/>
      <c r="I67" s="136">
        <f>'507 0 Pol'!G317</f>
        <v>0</v>
      </c>
      <c r="J67" s="133" t="str">
        <f>IF(I76=0,"",I67/I76*100)</f>
        <v/>
      </c>
    </row>
    <row r="68" spans="1:10" ht="36.75" customHeight="1" x14ac:dyDescent="0.2">
      <c r="A68" s="124"/>
      <c r="B68" s="129" t="s">
        <v>94</v>
      </c>
      <c r="C68" s="152" t="s">
        <v>95</v>
      </c>
      <c r="D68" s="153"/>
      <c r="E68" s="153"/>
      <c r="F68" s="135" t="s">
        <v>27</v>
      </c>
      <c r="G68" s="136"/>
      <c r="H68" s="136"/>
      <c r="I68" s="136">
        <f>'507 0 Pol'!G324</f>
        <v>0</v>
      </c>
      <c r="J68" s="133" t="str">
        <f>IF(I76=0,"",I68/I76*100)</f>
        <v/>
      </c>
    </row>
    <row r="69" spans="1:10" ht="36.75" customHeight="1" x14ac:dyDescent="0.2">
      <c r="A69" s="124"/>
      <c r="B69" s="129" t="s">
        <v>96</v>
      </c>
      <c r="C69" s="152" t="s">
        <v>97</v>
      </c>
      <c r="D69" s="153"/>
      <c r="E69" s="153"/>
      <c r="F69" s="135" t="s">
        <v>27</v>
      </c>
      <c r="G69" s="136"/>
      <c r="H69" s="136"/>
      <c r="I69" s="136">
        <f>'507 0 Pol'!G340</f>
        <v>0</v>
      </c>
      <c r="J69" s="133" t="str">
        <f>IF(I76=0,"",I69/I76*100)</f>
        <v/>
      </c>
    </row>
    <row r="70" spans="1:10" ht="36.75" customHeight="1" x14ac:dyDescent="0.2">
      <c r="A70" s="124"/>
      <c r="B70" s="129" t="s">
        <v>98</v>
      </c>
      <c r="C70" s="152" t="s">
        <v>99</v>
      </c>
      <c r="D70" s="153"/>
      <c r="E70" s="153"/>
      <c r="F70" s="135" t="s">
        <v>27</v>
      </c>
      <c r="G70" s="136"/>
      <c r="H70" s="136"/>
      <c r="I70" s="136">
        <f>'507 0 Pol'!G356</f>
        <v>0</v>
      </c>
      <c r="J70" s="133" t="str">
        <f>IF(I76=0,"",I70/I76*100)</f>
        <v/>
      </c>
    </row>
    <row r="71" spans="1:10" ht="36.75" customHeight="1" x14ac:dyDescent="0.2">
      <c r="A71" s="124"/>
      <c r="B71" s="129" t="s">
        <v>100</v>
      </c>
      <c r="C71" s="152" t="s">
        <v>101</v>
      </c>
      <c r="D71" s="153"/>
      <c r="E71" s="153"/>
      <c r="F71" s="135" t="s">
        <v>28</v>
      </c>
      <c r="G71" s="136"/>
      <c r="H71" s="136"/>
      <c r="I71" s="136">
        <f>'507 0 Pol'!G366</f>
        <v>0</v>
      </c>
      <c r="J71" s="133" t="str">
        <f>IF(I76=0,"",I71/I76*100)</f>
        <v/>
      </c>
    </row>
    <row r="72" spans="1:10" ht="36.75" customHeight="1" x14ac:dyDescent="0.2">
      <c r="A72" s="124"/>
      <c r="B72" s="129" t="s">
        <v>102</v>
      </c>
      <c r="C72" s="152" t="s">
        <v>103</v>
      </c>
      <c r="D72" s="153"/>
      <c r="E72" s="153"/>
      <c r="F72" s="135" t="s">
        <v>28</v>
      </c>
      <c r="G72" s="136"/>
      <c r="H72" s="136"/>
      <c r="I72" s="136">
        <f>'507 0 Pol'!G392</f>
        <v>0</v>
      </c>
      <c r="J72" s="133" t="str">
        <f>IF(I76=0,"",I72/I76*100)</f>
        <v/>
      </c>
    </row>
    <row r="73" spans="1:10" ht="36.75" customHeight="1" x14ac:dyDescent="0.2">
      <c r="A73" s="124"/>
      <c r="B73" s="129" t="s">
        <v>104</v>
      </c>
      <c r="C73" s="152" t="s">
        <v>105</v>
      </c>
      <c r="D73" s="153"/>
      <c r="E73" s="153"/>
      <c r="F73" s="135" t="s">
        <v>106</v>
      </c>
      <c r="G73" s="136"/>
      <c r="H73" s="136"/>
      <c r="I73" s="136">
        <f>'507 0 Pol'!G397</f>
        <v>0</v>
      </c>
      <c r="J73" s="133" t="str">
        <f>IF(I76=0,"",I73/I76*100)</f>
        <v/>
      </c>
    </row>
    <row r="74" spans="1:10" ht="36.75" customHeight="1" x14ac:dyDescent="0.2">
      <c r="A74" s="124"/>
      <c r="B74" s="129" t="s">
        <v>107</v>
      </c>
      <c r="C74" s="152" t="s">
        <v>29</v>
      </c>
      <c r="D74" s="153"/>
      <c r="E74" s="153"/>
      <c r="F74" s="135" t="s">
        <v>107</v>
      </c>
      <c r="G74" s="136"/>
      <c r="H74" s="136"/>
      <c r="I74" s="136">
        <f>'507 0 Pol'!G405</f>
        <v>0</v>
      </c>
      <c r="J74" s="133" t="str">
        <f>IF(I76=0,"",I74/I76*100)</f>
        <v/>
      </c>
    </row>
    <row r="75" spans="1:10" ht="36.75" customHeight="1" x14ac:dyDescent="0.2">
      <c r="A75" s="124"/>
      <c r="B75" s="129" t="s">
        <v>108</v>
      </c>
      <c r="C75" s="152" t="s">
        <v>30</v>
      </c>
      <c r="D75" s="153"/>
      <c r="E75" s="153"/>
      <c r="F75" s="135" t="s">
        <v>108</v>
      </c>
      <c r="G75" s="136"/>
      <c r="H75" s="136"/>
      <c r="I75" s="136">
        <f>'507 0 Pol'!G407</f>
        <v>0</v>
      </c>
      <c r="J75" s="133" t="str">
        <f>IF(I76=0,"",I75/I76*100)</f>
        <v/>
      </c>
    </row>
    <row r="76" spans="1:10" ht="25.5" customHeight="1" x14ac:dyDescent="0.2">
      <c r="A76" s="125"/>
      <c r="B76" s="130" t="s">
        <v>1</v>
      </c>
      <c r="C76" s="131"/>
      <c r="D76" s="132"/>
      <c r="E76" s="132"/>
      <c r="F76" s="137"/>
      <c r="G76" s="138"/>
      <c r="H76" s="138"/>
      <c r="I76" s="138">
        <f>SUM(I49:I75)</f>
        <v>0</v>
      </c>
      <c r="J76" s="134">
        <f>SUM(J49:J75)</f>
        <v>0</v>
      </c>
    </row>
    <row r="77" spans="1:10" x14ac:dyDescent="0.2">
      <c r="F77" s="87"/>
      <c r="G77" s="87"/>
      <c r="H77" s="87"/>
      <c r="I77" s="87"/>
      <c r="J77" s="88"/>
    </row>
    <row r="78" spans="1:10" x14ac:dyDescent="0.2">
      <c r="F78" s="87"/>
      <c r="G78" s="87"/>
      <c r="H78" s="87"/>
      <c r="I78" s="87"/>
      <c r="J78" s="88"/>
    </row>
    <row r="79" spans="1:10" x14ac:dyDescent="0.2">
      <c r="F79" s="87"/>
      <c r="G79" s="87"/>
      <c r="H79" s="87"/>
      <c r="I79" s="87"/>
      <c r="J79" s="88"/>
    </row>
  </sheetData>
  <sheetProtection algorithmName="SHA-512" hashValue="21YvfqU+hQ/0Xi1s+fj/+Au8V+n0imfktGWBiZtmUgdmYDPqjPdSEmLPqyw4K+KFvw85MSDBXy7hIr9TpbwRSg==" saltValue="MT3TztHavJQvMePkUgG2t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5:E75"/>
    <mergeCell ref="C70:E70"/>
    <mergeCell ref="C71:E71"/>
    <mergeCell ref="C72:E72"/>
    <mergeCell ref="C73:E73"/>
    <mergeCell ref="C74:E7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4" t="s">
        <v>7</v>
      </c>
      <c r="B1" s="204"/>
      <c r="C1" s="205"/>
      <c r="D1" s="204"/>
      <c r="E1" s="204"/>
      <c r="F1" s="204"/>
      <c r="G1" s="204"/>
    </row>
    <row r="2" spans="1:7" ht="24.95" customHeight="1" x14ac:dyDescent="0.2">
      <c r="A2" s="50" t="s">
        <v>8</v>
      </c>
      <c r="B2" s="49"/>
      <c r="C2" s="206"/>
      <c r="D2" s="206"/>
      <c r="E2" s="206"/>
      <c r="F2" s="206"/>
      <c r="G2" s="207"/>
    </row>
    <row r="3" spans="1:7" ht="24.95" customHeight="1" x14ac:dyDescent="0.2">
      <c r="A3" s="50" t="s">
        <v>9</v>
      </c>
      <c r="B3" s="49"/>
      <c r="C3" s="206"/>
      <c r="D3" s="206"/>
      <c r="E3" s="206"/>
      <c r="F3" s="206"/>
      <c r="G3" s="207"/>
    </row>
    <row r="4" spans="1:7" ht="24.95" customHeight="1" x14ac:dyDescent="0.2">
      <c r="A4" s="50" t="s">
        <v>10</v>
      </c>
      <c r="B4" s="49"/>
      <c r="C4" s="206"/>
      <c r="D4" s="206"/>
      <c r="E4" s="206"/>
      <c r="F4" s="206"/>
      <c r="G4" s="207"/>
    </row>
    <row r="5" spans="1:7" x14ac:dyDescent="0.2">
      <c r="B5" s="4"/>
      <c r="C5" s="5"/>
      <c r="D5" s="6"/>
    </row>
  </sheetData>
  <sheetProtection algorithmName="SHA-512" hashValue="9fwAWKvZz98h8tv9Ytpi4Ze6ej84bfamKG+mUgWO4dsq7nWredH0aSdmKHryQuEM+SGuaxCxNbEpcQRMXnOuWw==" saltValue="HHuSBd4/YWLJlrIq51XHl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8" t="s">
        <v>7</v>
      </c>
      <c r="B1" s="208"/>
      <c r="C1" s="208"/>
      <c r="D1" s="208"/>
      <c r="E1" s="208"/>
      <c r="F1" s="208"/>
      <c r="G1" s="208"/>
      <c r="AG1" t="s">
        <v>109</v>
      </c>
    </row>
    <row r="2" spans="1:60" ht="24.95" customHeight="1" x14ac:dyDescent="0.2">
      <c r="A2" s="140" t="s">
        <v>8</v>
      </c>
      <c r="B2" s="49" t="s">
        <v>49</v>
      </c>
      <c r="C2" s="209" t="s">
        <v>50</v>
      </c>
      <c r="D2" s="210"/>
      <c r="E2" s="210"/>
      <c r="F2" s="210"/>
      <c r="G2" s="211"/>
      <c r="AG2" t="s">
        <v>110</v>
      </c>
    </row>
    <row r="3" spans="1:60" ht="24.95" customHeight="1" x14ac:dyDescent="0.2">
      <c r="A3" s="140" t="s">
        <v>9</v>
      </c>
      <c r="B3" s="49" t="s">
        <v>45</v>
      </c>
      <c r="C3" s="209" t="s">
        <v>46</v>
      </c>
      <c r="D3" s="210"/>
      <c r="E3" s="210"/>
      <c r="F3" s="210"/>
      <c r="G3" s="211"/>
      <c r="AC3" s="122" t="s">
        <v>110</v>
      </c>
      <c r="AG3" t="s">
        <v>111</v>
      </c>
    </row>
    <row r="4" spans="1:60" ht="24.95" customHeight="1" x14ac:dyDescent="0.2">
      <c r="A4" s="141" t="s">
        <v>10</v>
      </c>
      <c r="B4" s="142" t="s">
        <v>43</v>
      </c>
      <c r="C4" s="212" t="s">
        <v>44</v>
      </c>
      <c r="D4" s="213"/>
      <c r="E4" s="213"/>
      <c r="F4" s="213"/>
      <c r="G4" s="214"/>
      <c r="AG4" t="s">
        <v>112</v>
      </c>
    </row>
    <row r="5" spans="1:60" x14ac:dyDescent="0.2">
      <c r="D5" s="10"/>
    </row>
    <row r="6" spans="1:60" ht="38.25" x14ac:dyDescent="0.2">
      <c r="A6" s="231" t="s">
        <v>113</v>
      </c>
      <c r="B6" s="232" t="s">
        <v>114</v>
      </c>
      <c r="C6" s="232" t="s">
        <v>115</v>
      </c>
      <c r="D6" s="233" t="s">
        <v>116</v>
      </c>
      <c r="E6" s="234" t="s">
        <v>117</v>
      </c>
      <c r="F6" s="234" t="s">
        <v>118</v>
      </c>
      <c r="G6" s="235" t="s">
        <v>31</v>
      </c>
      <c r="H6" s="230" t="s">
        <v>32</v>
      </c>
      <c r="I6" s="143" t="s">
        <v>119</v>
      </c>
      <c r="J6" s="143" t="s">
        <v>33</v>
      </c>
      <c r="K6" s="143" t="s">
        <v>120</v>
      </c>
      <c r="L6" s="143" t="s">
        <v>121</v>
      </c>
      <c r="M6" s="143" t="s">
        <v>122</v>
      </c>
      <c r="N6" s="143" t="s">
        <v>123</v>
      </c>
      <c r="O6" s="143" t="s">
        <v>124</v>
      </c>
      <c r="P6" s="143" t="s">
        <v>125</v>
      </c>
      <c r="Q6" s="143" t="s">
        <v>126</v>
      </c>
      <c r="R6" s="143" t="s">
        <v>127</v>
      </c>
      <c r="S6" s="143" t="s">
        <v>128</v>
      </c>
      <c r="T6" s="143" t="s">
        <v>129</v>
      </c>
      <c r="U6" s="143" t="s">
        <v>130</v>
      </c>
      <c r="V6" s="143" t="s">
        <v>131</v>
      </c>
      <c r="W6" s="143" t="s">
        <v>132</v>
      </c>
      <c r="X6" s="143" t="s">
        <v>133</v>
      </c>
    </row>
    <row r="7" spans="1:60" hidden="1" x14ac:dyDescent="0.2">
      <c r="A7" s="236"/>
      <c r="B7" s="237"/>
      <c r="C7" s="237"/>
      <c r="D7" s="238"/>
      <c r="E7" s="239"/>
      <c r="F7" s="240"/>
      <c r="G7" s="241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</row>
    <row r="8" spans="1:60" x14ac:dyDescent="0.2">
      <c r="A8" s="242" t="s">
        <v>134</v>
      </c>
      <c r="B8" s="243" t="s">
        <v>56</v>
      </c>
      <c r="C8" s="244" t="s">
        <v>57</v>
      </c>
      <c r="D8" s="245"/>
      <c r="E8" s="246"/>
      <c r="F8" s="247"/>
      <c r="G8" s="248">
        <f>SUMIF(AG9:AG43,"&lt;&gt;NOR",G9:G43)</f>
        <v>0</v>
      </c>
      <c r="H8" s="148"/>
      <c r="I8" s="148">
        <f>SUM(I9:I43)</f>
        <v>0</v>
      </c>
      <c r="J8" s="148"/>
      <c r="K8" s="148">
        <f>SUM(K9:K43)</f>
        <v>0</v>
      </c>
      <c r="L8" s="148"/>
      <c r="M8" s="148">
        <f>SUM(M9:M43)</f>
        <v>0</v>
      </c>
      <c r="N8" s="148"/>
      <c r="O8" s="148">
        <f>SUM(O9:O43)</f>
        <v>8.42</v>
      </c>
      <c r="P8" s="148"/>
      <c r="Q8" s="148">
        <f>SUM(Q9:Q43)</f>
        <v>0</v>
      </c>
      <c r="R8" s="148"/>
      <c r="S8" s="148"/>
      <c r="T8" s="148"/>
      <c r="U8" s="148"/>
      <c r="V8" s="148">
        <f>SUM(V9:V43)</f>
        <v>82.200000000000017</v>
      </c>
      <c r="W8" s="148"/>
      <c r="X8" s="148"/>
      <c r="AG8" t="s">
        <v>135</v>
      </c>
    </row>
    <row r="9" spans="1:60" ht="22.5" outlineLevel="1" x14ac:dyDescent="0.2">
      <c r="A9" s="249">
        <v>1</v>
      </c>
      <c r="B9" s="250" t="s">
        <v>136</v>
      </c>
      <c r="C9" s="251" t="s">
        <v>137</v>
      </c>
      <c r="D9" s="252" t="s">
        <v>138</v>
      </c>
      <c r="E9" s="253">
        <v>6</v>
      </c>
      <c r="F9" s="254"/>
      <c r="G9" s="255">
        <f>ROUND(E9*F9,2)</f>
        <v>0</v>
      </c>
      <c r="H9" s="147"/>
      <c r="I9" s="146">
        <f>ROUND(E9*H9,2)</f>
        <v>0</v>
      </c>
      <c r="J9" s="147"/>
      <c r="K9" s="146">
        <f>ROUND(E9*J9,2)</f>
        <v>0</v>
      </c>
      <c r="L9" s="146">
        <v>21</v>
      </c>
      <c r="M9" s="146">
        <f>G9*(1+L9/100)</f>
        <v>0</v>
      </c>
      <c r="N9" s="146">
        <v>6.948E-2</v>
      </c>
      <c r="O9" s="146">
        <f>ROUND(E9*N9,2)</f>
        <v>0.42</v>
      </c>
      <c r="P9" s="146">
        <v>0</v>
      </c>
      <c r="Q9" s="146">
        <f>ROUND(E9*P9,2)</f>
        <v>0</v>
      </c>
      <c r="R9" s="146"/>
      <c r="S9" s="146" t="s">
        <v>139</v>
      </c>
      <c r="T9" s="146" t="s">
        <v>139</v>
      </c>
      <c r="U9" s="146">
        <v>0.34510999999999997</v>
      </c>
      <c r="V9" s="146">
        <f>ROUND(E9*U9,2)</f>
        <v>2.0699999999999998</v>
      </c>
      <c r="W9" s="146"/>
      <c r="X9" s="146" t="s">
        <v>140</v>
      </c>
      <c r="Y9" s="144"/>
      <c r="Z9" s="144"/>
      <c r="AA9" s="144"/>
      <c r="AB9" s="144"/>
      <c r="AC9" s="144"/>
      <c r="AD9" s="144"/>
      <c r="AE9" s="144"/>
      <c r="AF9" s="144"/>
      <c r="AG9" s="144" t="s">
        <v>141</v>
      </c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</row>
    <row r="10" spans="1:60" outlineLevel="1" x14ac:dyDescent="0.2">
      <c r="A10" s="249"/>
      <c r="B10" s="250"/>
      <c r="C10" s="256" t="s">
        <v>142</v>
      </c>
      <c r="D10" s="257"/>
      <c r="E10" s="258">
        <v>6</v>
      </c>
      <c r="F10" s="259"/>
      <c r="G10" s="255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4"/>
      <c r="Z10" s="144"/>
      <c r="AA10" s="144"/>
      <c r="AB10" s="144"/>
      <c r="AC10" s="144"/>
      <c r="AD10" s="144"/>
      <c r="AE10" s="144"/>
      <c r="AF10" s="144"/>
      <c r="AG10" s="144" t="s">
        <v>143</v>
      </c>
      <c r="AH10" s="144">
        <v>5</v>
      </c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</row>
    <row r="11" spans="1:60" ht="22.5" outlineLevel="1" x14ac:dyDescent="0.2">
      <c r="A11" s="249">
        <v>2</v>
      </c>
      <c r="B11" s="250" t="s">
        <v>144</v>
      </c>
      <c r="C11" s="251" t="s">
        <v>145</v>
      </c>
      <c r="D11" s="252" t="s">
        <v>138</v>
      </c>
      <c r="E11" s="253">
        <v>8</v>
      </c>
      <c r="F11" s="254"/>
      <c r="G11" s="255">
        <f>ROUND(E11*F11,2)</f>
        <v>0</v>
      </c>
      <c r="H11" s="147"/>
      <c r="I11" s="146">
        <f>ROUND(E11*H11,2)</f>
        <v>0</v>
      </c>
      <c r="J11" s="147"/>
      <c r="K11" s="146">
        <f>ROUND(E11*J11,2)</f>
        <v>0</v>
      </c>
      <c r="L11" s="146">
        <v>21</v>
      </c>
      <c r="M11" s="146">
        <f>G11*(1+L11/100)</f>
        <v>0</v>
      </c>
      <c r="N11" s="146">
        <v>0.17882999999999999</v>
      </c>
      <c r="O11" s="146">
        <f>ROUND(E11*N11,2)</f>
        <v>1.43</v>
      </c>
      <c r="P11" s="146">
        <v>0</v>
      </c>
      <c r="Q11" s="146">
        <f>ROUND(E11*P11,2)</f>
        <v>0</v>
      </c>
      <c r="R11" s="146"/>
      <c r="S11" s="146" t="s">
        <v>139</v>
      </c>
      <c r="T11" s="146" t="s">
        <v>139</v>
      </c>
      <c r="U11" s="146">
        <v>0.79025999999999996</v>
      </c>
      <c r="V11" s="146">
        <f>ROUND(E11*U11,2)</f>
        <v>6.32</v>
      </c>
      <c r="W11" s="146"/>
      <c r="X11" s="146" t="s">
        <v>140</v>
      </c>
      <c r="Y11" s="144"/>
      <c r="Z11" s="144"/>
      <c r="AA11" s="144"/>
      <c r="AB11" s="144"/>
      <c r="AC11" s="144"/>
      <c r="AD11" s="144"/>
      <c r="AE11" s="144"/>
      <c r="AF11" s="144"/>
      <c r="AG11" s="144" t="s">
        <v>141</v>
      </c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</row>
    <row r="12" spans="1:60" outlineLevel="1" x14ac:dyDescent="0.2">
      <c r="A12" s="249"/>
      <c r="B12" s="250"/>
      <c r="C12" s="256" t="s">
        <v>146</v>
      </c>
      <c r="D12" s="257"/>
      <c r="E12" s="258">
        <v>8</v>
      </c>
      <c r="F12" s="259"/>
      <c r="G12" s="255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4"/>
      <c r="Z12" s="144"/>
      <c r="AA12" s="144"/>
      <c r="AB12" s="144"/>
      <c r="AC12" s="144"/>
      <c r="AD12" s="144"/>
      <c r="AE12" s="144"/>
      <c r="AF12" s="144"/>
      <c r="AG12" s="144" t="s">
        <v>143</v>
      </c>
      <c r="AH12" s="144">
        <v>5</v>
      </c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</row>
    <row r="13" spans="1:60" ht="22.5" outlineLevel="1" x14ac:dyDescent="0.2">
      <c r="A13" s="249">
        <v>3</v>
      </c>
      <c r="B13" s="250" t="s">
        <v>147</v>
      </c>
      <c r="C13" s="251" t="s">
        <v>148</v>
      </c>
      <c r="D13" s="252" t="s">
        <v>149</v>
      </c>
      <c r="E13" s="253">
        <v>0.27</v>
      </c>
      <c r="F13" s="254"/>
      <c r="G13" s="255">
        <f>ROUND(E13*F13,2)</f>
        <v>0</v>
      </c>
      <c r="H13" s="147"/>
      <c r="I13" s="146">
        <f>ROUND(E13*H13,2)</f>
        <v>0</v>
      </c>
      <c r="J13" s="147"/>
      <c r="K13" s="146">
        <f>ROUND(E13*J13,2)</f>
        <v>0</v>
      </c>
      <c r="L13" s="146">
        <v>21</v>
      </c>
      <c r="M13" s="146">
        <f>G13*(1+L13/100)</f>
        <v>0</v>
      </c>
      <c r="N13" s="146">
        <v>1.62836</v>
      </c>
      <c r="O13" s="146">
        <f>ROUND(E13*N13,2)</f>
        <v>0.44</v>
      </c>
      <c r="P13" s="146">
        <v>0</v>
      </c>
      <c r="Q13" s="146">
        <f>ROUND(E13*P13,2)</f>
        <v>0</v>
      </c>
      <c r="R13" s="146"/>
      <c r="S13" s="146" t="s">
        <v>139</v>
      </c>
      <c r="T13" s="146" t="s">
        <v>139</v>
      </c>
      <c r="U13" s="146">
        <v>4.8899999999999997</v>
      </c>
      <c r="V13" s="146">
        <f>ROUND(E13*U13,2)</f>
        <v>1.32</v>
      </c>
      <c r="W13" s="146"/>
      <c r="X13" s="146" t="s">
        <v>140</v>
      </c>
      <c r="Y13" s="144"/>
      <c r="Z13" s="144"/>
      <c r="AA13" s="144"/>
      <c r="AB13" s="144"/>
      <c r="AC13" s="144"/>
      <c r="AD13" s="144"/>
      <c r="AE13" s="144"/>
      <c r="AF13" s="144"/>
      <c r="AG13" s="144" t="s">
        <v>141</v>
      </c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</row>
    <row r="14" spans="1:60" outlineLevel="1" x14ac:dyDescent="0.2">
      <c r="A14" s="249"/>
      <c r="B14" s="250"/>
      <c r="C14" s="256" t="s">
        <v>150</v>
      </c>
      <c r="D14" s="257"/>
      <c r="E14" s="258">
        <v>0.27</v>
      </c>
      <c r="F14" s="259"/>
      <c r="G14" s="255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4"/>
      <c r="Z14" s="144"/>
      <c r="AA14" s="144"/>
      <c r="AB14" s="144"/>
      <c r="AC14" s="144"/>
      <c r="AD14" s="144"/>
      <c r="AE14" s="144"/>
      <c r="AF14" s="144"/>
      <c r="AG14" s="144" t="s">
        <v>143</v>
      </c>
      <c r="AH14" s="144">
        <v>0</v>
      </c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</row>
    <row r="15" spans="1:60" ht="22.5" outlineLevel="1" x14ac:dyDescent="0.2">
      <c r="A15" s="249">
        <v>4</v>
      </c>
      <c r="B15" s="250" t="s">
        <v>151</v>
      </c>
      <c r="C15" s="251" t="s">
        <v>152</v>
      </c>
      <c r="D15" s="252" t="s">
        <v>149</v>
      </c>
      <c r="E15" s="253">
        <v>1.7625</v>
      </c>
      <c r="F15" s="254"/>
      <c r="G15" s="255">
        <f>ROUND(E15*F15,2)</f>
        <v>0</v>
      </c>
      <c r="H15" s="147"/>
      <c r="I15" s="146">
        <f>ROUND(E15*H15,2)</f>
        <v>0</v>
      </c>
      <c r="J15" s="147"/>
      <c r="K15" s="146">
        <f>ROUND(E15*J15,2)</f>
        <v>0</v>
      </c>
      <c r="L15" s="146">
        <v>21</v>
      </c>
      <c r="M15" s="146">
        <f>G15*(1+L15/100)</f>
        <v>0</v>
      </c>
      <c r="N15" s="146">
        <v>1.6563600000000001</v>
      </c>
      <c r="O15" s="146">
        <f>ROUND(E15*N15,2)</f>
        <v>2.92</v>
      </c>
      <c r="P15" s="146">
        <v>0</v>
      </c>
      <c r="Q15" s="146">
        <f>ROUND(E15*P15,2)</f>
        <v>0</v>
      </c>
      <c r="R15" s="146"/>
      <c r="S15" s="146" t="s">
        <v>139</v>
      </c>
      <c r="T15" s="146" t="s">
        <v>139</v>
      </c>
      <c r="U15" s="146">
        <v>3.9407000000000001</v>
      </c>
      <c r="V15" s="146">
        <f>ROUND(E15*U15,2)</f>
        <v>6.95</v>
      </c>
      <c r="W15" s="146"/>
      <c r="X15" s="146" t="s">
        <v>140</v>
      </c>
      <c r="Y15" s="144"/>
      <c r="Z15" s="144"/>
      <c r="AA15" s="144"/>
      <c r="AB15" s="144"/>
      <c r="AC15" s="144"/>
      <c r="AD15" s="144"/>
      <c r="AE15" s="144"/>
      <c r="AF15" s="144"/>
      <c r="AG15" s="144" t="s">
        <v>141</v>
      </c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</row>
    <row r="16" spans="1:60" outlineLevel="1" x14ac:dyDescent="0.2">
      <c r="A16" s="249"/>
      <c r="B16" s="250"/>
      <c r="C16" s="256" t="s">
        <v>153</v>
      </c>
      <c r="D16" s="257"/>
      <c r="E16" s="258">
        <v>1.7625</v>
      </c>
      <c r="F16" s="259"/>
      <c r="G16" s="255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4"/>
      <c r="Z16" s="144"/>
      <c r="AA16" s="144"/>
      <c r="AB16" s="144"/>
      <c r="AC16" s="144"/>
      <c r="AD16" s="144"/>
      <c r="AE16" s="144"/>
      <c r="AF16" s="144"/>
      <c r="AG16" s="144" t="s">
        <v>143</v>
      </c>
      <c r="AH16" s="144">
        <v>0</v>
      </c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</row>
    <row r="17" spans="1:60" ht="22.5" outlineLevel="1" x14ac:dyDescent="0.2">
      <c r="A17" s="249">
        <v>5</v>
      </c>
      <c r="B17" s="250" t="s">
        <v>154</v>
      </c>
      <c r="C17" s="251" t="s">
        <v>155</v>
      </c>
      <c r="D17" s="252" t="s">
        <v>156</v>
      </c>
      <c r="E17" s="253">
        <v>0.59167000000000003</v>
      </c>
      <c r="F17" s="254"/>
      <c r="G17" s="255">
        <f>ROUND(E17*F17,2)</f>
        <v>0</v>
      </c>
      <c r="H17" s="147"/>
      <c r="I17" s="146">
        <f>ROUND(E17*H17,2)</f>
        <v>0</v>
      </c>
      <c r="J17" s="147"/>
      <c r="K17" s="146">
        <f>ROUND(E17*J17,2)</f>
        <v>0</v>
      </c>
      <c r="L17" s="146">
        <v>21</v>
      </c>
      <c r="M17" s="146">
        <f>G17*(1+L17/100)</f>
        <v>0</v>
      </c>
      <c r="N17" s="146">
        <v>1.7090000000000001E-2</v>
      </c>
      <c r="O17" s="146">
        <f>ROUND(E17*N17,2)</f>
        <v>0.01</v>
      </c>
      <c r="P17" s="146">
        <v>0</v>
      </c>
      <c r="Q17" s="146">
        <f>ROUND(E17*P17,2)</f>
        <v>0</v>
      </c>
      <c r="R17" s="146"/>
      <c r="S17" s="146" t="s">
        <v>139</v>
      </c>
      <c r="T17" s="146" t="s">
        <v>139</v>
      </c>
      <c r="U17" s="146">
        <v>16.582999999999998</v>
      </c>
      <c r="V17" s="146">
        <f>ROUND(E17*U17,2)</f>
        <v>9.81</v>
      </c>
      <c r="W17" s="146"/>
      <c r="X17" s="146" t="s">
        <v>140</v>
      </c>
      <c r="Y17" s="144"/>
      <c r="Z17" s="144"/>
      <c r="AA17" s="144"/>
      <c r="AB17" s="144"/>
      <c r="AC17" s="144"/>
      <c r="AD17" s="144"/>
      <c r="AE17" s="144"/>
      <c r="AF17" s="144"/>
      <c r="AG17" s="144" t="s">
        <v>141</v>
      </c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</row>
    <row r="18" spans="1:60" outlineLevel="1" x14ac:dyDescent="0.2">
      <c r="A18" s="249"/>
      <c r="B18" s="250"/>
      <c r="C18" s="256" t="s">
        <v>157</v>
      </c>
      <c r="D18" s="257"/>
      <c r="E18" s="258">
        <v>0.47444999999999998</v>
      </c>
      <c r="F18" s="259"/>
      <c r="G18" s="255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4"/>
      <c r="Z18" s="144"/>
      <c r="AA18" s="144"/>
      <c r="AB18" s="144"/>
      <c r="AC18" s="144"/>
      <c r="AD18" s="144"/>
      <c r="AE18" s="144"/>
      <c r="AF18" s="144"/>
      <c r="AG18" s="144" t="s">
        <v>143</v>
      </c>
      <c r="AH18" s="144">
        <v>5</v>
      </c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</row>
    <row r="19" spans="1:60" outlineLevel="1" x14ac:dyDescent="0.2">
      <c r="A19" s="249"/>
      <c r="B19" s="250"/>
      <c r="C19" s="256" t="s">
        <v>158</v>
      </c>
      <c r="D19" s="257"/>
      <c r="E19" s="258">
        <v>0.11722</v>
      </c>
      <c r="F19" s="259"/>
      <c r="G19" s="255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4"/>
      <c r="Z19" s="144"/>
      <c r="AA19" s="144"/>
      <c r="AB19" s="144"/>
      <c r="AC19" s="144"/>
      <c r="AD19" s="144"/>
      <c r="AE19" s="144"/>
      <c r="AF19" s="144"/>
      <c r="AG19" s="144" t="s">
        <v>143</v>
      </c>
      <c r="AH19" s="144">
        <v>5</v>
      </c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</row>
    <row r="20" spans="1:60" ht="22.5" outlineLevel="1" x14ac:dyDescent="0.2">
      <c r="A20" s="249">
        <v>6</v>
      </c>
      <c r="B20" s="250" t="s">
        <v>159</v>
      </c>
      <c r="C20" s="251" t="s">
        <v>160</v>
      </c>
      <c r="D20" s="252" t="s">
        <v>161</v>
      </c>
      <c r="E20" s="253">
        <v>13.65</v>
      </c>
      <c r="F20" s="254"/>
      <c r="G20" s="255">
        <f>ROUND(E20*F20,2)</f>
        <v>0</v>
      </c>
      <c r="H20" s="147"/>
      <c r="I20" s="146">
        <f>ROUND(E20*H20,2)</f>
        <v>0</v>
      </c>
      <c r="J20" s="147"/>
      <c r="K20" s="146">
        <f>ROUND(E20*J20,2)</f>
        <v>0</v>
      </c>
      <c r="L20" s="146">
        <v>21</v>
      </c>
      <c r="M20" s="146">
        <f>G20*(1+L20/100)</f>
        <v>0</v>
      </c>
      <c r="N20" s="146">
        <v>2.58E-2</v>
      </c>
      <c r="O20" s="146">
        <f>ROUND(E20*N20,2)</f>
        <v>0.35</v>
      </c>
      <c r="P20" s="146">
        <v>0</v>
      </c>
      <c r="Q20" s="146">
        <f>ROUND(E20*P20,2)</f>
        <v>0</v>
      </c>
      <c r="R20" s="146"/>
      <c r="S20" s="146" t="s">
        <v>139</v>
      </c>
      <c r="T20" s="146" t="s">
        <v>139</v>
      </c>
      <c r="U20" s="146">
        <v>1.252</v>
      </c>
      <c r="V20" s="146">
        <f>ROUND(E20*U20,2)</f>
        <v>17.09</v>
      </c>
      <c r="W20" s="146"/>
      <c r="X20" s="146" t="s">
        <v>140</v>
      </c>
      <c r="Y20" s="144"/>
      <c r="Z20" s="144"/>
      <c r="AA20" s="144"/>
      <c r="AB20" s="144"/>
      <c r="AC20" s="144"/>
      <c r="AD20" s="144"/>
      <c r="AE20" s="144"/>
      <c r="AF20" s="144"/>
      <c r="AG20" s="144" t="s">
        <v>141</v>
      </c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</row>
    <row r="21" spans="1:60" outlineLevel="1" x14ac:dyDescent="0.2">
      <c r="A21" s="249"/>
      <c r="B21" s="250"/>
      <c r="C21" s="256" t="s">
        <v>162</v>
      </c>
      <c r="D21" s="257"/>
      <c r="E21" s="258">
        <v>13.65</v>
      </c>
      <c r="F21" s="259"/>
      <c r="G21" s="255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4"/>
      <c r="Z21" s="144"/>
      <c r="AA21" s="144"/>
      <c r="AB21" s="144"/>
      <c r="AC21" s="144"/>
      <c r="AD21" s="144"/>
      <c r="AE21" s="144"/>
      <c r="AF21" s="144"/>
      <c r="AG21" s="144" t="s">
        <v>143</v>
      </c>
      <c r="AH21" s="144">
        <v>0</v>
      </c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</row>
    <row r="22" spans="1:60" outlineLevel="1" x14ac:dyDescent="0.2">
      <c r="A22" s="249">
        <v>7</v>
      </c>
      <c r="B22" s="250" t="s">
        <v>163</v>
      </c>
      <c r="C22" s="251" t="s">
        <v>164</v>
      </c>
      <c r="D22" s="252" t="s">
        <v>161</v>
      </c>
      <c r="E22" s="253">
        <v>16.260000000000002</v>
      </c>
      <c r="F22" s="254"/>
      <c r="G22" s="255">
        <f>ROUND(E22*F22,2)</f>
        <v>0</v>
      </c>
      <c r="H22" s="147"/>
      <c r="I22" s="146">
        <f>ROUND(E22*H22,2)</f>
        <v>0</v>
      </c>
      <c r="J22" s="147"/>
      <c r="K22" s="146">
        <f>ROUND(E22*J22,2)</f>
        <v>0</v>
      </c>
      <c r="L22" s="146">
        <v>21</v>
      </c>
      <c r="M22" s="146">
        <f>G22*(1+L22/100)</f>
        <v>0</v>
      </c>
      <c r="N22" s="146">
        <v>5.5899999999999998E-2</v>
      </c>
      <c r="O22" s="146">
        <f>ROUND(E22*N22,2)</f>
        <v>0.91</v>
      </c>
      <c r="P22" s="146">
        <v>0</v>
      </c>
      <c r="Q22" s="146">
        <f>ROUND(E22*P22,2)</f>
        <v>0</v>
      </c>
      <c r="R22" s="146"/>
      <c r="S22" s="146" t="s">
        <v>139</v>
      </c>
      <c r="T22" s="146" t="s">
        <v>139</v>
      </c>
      <c r="U22" s="146">
        <v>1.2869999999999999</v>
      </c>
      <c r="V22" s="146">
        <f>ROUND(E22*U22,2)</f>
        <v>20.93</v>
      </c>
      <c r="W22" s="146"/>
      <c r="X22" s="146" t="s">
        <v>140</v>
      </c>
      <c r="Y22" s="144"/>
      <c r="Z22" s="144"/>
      <c r="AA22" s="144"/>
      <c r="AB22" s="144"/>
      <c r="AC22" s="144"/>
      <c r="AD22" s="144"/>
      <c r="AE22" s="144"/>
      <c r="AF22" s="144"/>
      <c r="AG22" s="144" t="s">
        <v>141</v>
      </c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</row>
    <row r="23" spans="1:60" outlineLevel="1" x14ac:dyDescent="0.2">
      <c r="A23" s="249"/>
      <c r="B23" s="250"/>
      <c r="C23" s="256" t="s">
        <v>165</v>
      </c>
      <c r="D23" s="257"/>
      <c r="E23" s="258">
        <v>11.46</v>
      </c>
      <c r="F23" s="259"/>
      <c r="G23" s="255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4"/>
      <c r="Z23" s="144"/>
      <c r="AA23" s="144"/>
      <c r="AB23" s="144"/>
      <c r="AC23" s="144"/>
      <c r="AD23" s="144"/>
      <c r="AE23" s="144"/>
      <c r="AF23" s="144"/>
      <c r="AG23" s="144" t="s">
        <v>143</v>
      </c>
      <c r="AH23" s="144">
        <v>0</v>
      </c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</row>
    <row r="24" spans="1:60" outlineLevel="1" x14ac:dyDescent="0.2">
      <c r="A24" s="249"/>
      <c r="B24" s="250"/>
      <c r="C24" s="256" t="s">
        <v>166</v>
      </c>
      <c r="D24" s="257"/>
      <c r="E24" s="258">
        <v>4.8</v>
      </c>
      <c r="F24" s="259"/>
      <c r="G24" s="255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4"/>
      <c r="Z24" s="144"/>
      <c r="AA24" s="144"/>
      <c r="AB24" s="144"/>
      <c r="AC24" s="144"/>
      <c r="AD24" s="144"/>
      <c r="AE24" s="144"/>
      <c r="AF24" s="144"/>
      <c r="AG24" s="144" t="s">
        <v>143</v>
      </c>
      <c r="AH24" s="144">
        <v>0</v>
      </c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</row>
    <row r="25" spans="1:60" outlineLevel="1" x14ac:dyDescent="0.2">
      <c r="A25" s="249">
        <v>8</v>
      </c>
      <c r="B25" s="250" t="s">
        <v>167</v>
      </c>
      <c r="C25" s="251" t="s">
        <v>168</v>
      </c>
      <c r="D25" s="252" t="s">
        <v>161</v>
      </c>
      <c r="E25" s="253">
        <v>5.88</v>
      </c>
      <c r="F25" s="254"/>
      <c r="G25" s="255">
        <f>ROUND(E25*F25,2)</f>
        <v>0</v>
      </c>
      <c r="H25" s="147"/>
      <c r="I25" s="146">
        <f>ROUND(E25*H25,2)</f>
        <v>0</v>
      </c>
      <c r="J25" s="147"/>
      <c r="K25" s="146">
        <f>ROUND(E25*J25,2)</f>
        <v>0</v>
      </c>
      <c r="L25" s="146">
        <v>21</v>
      </c>
      <c r="M25" s="146">
        <f>G25*(1+L25/100)</f>
        <v>0</v>
      </c>
      <c r="N25" s="146">
        <v>8.4600000000000005E-3</v>
      </c>
      <c r="O25" s="146">
        <f>ROUND(E25*N25,2)</f>
        <v>0.05</v>
      </c>
      <c r="P25" s="146">
        <v>0</v>
      </c>
      <c r="Q25" s="146">
        <f>ROUND(E25*P25,2)</f>
        <v>0</v>
      </c>
      <c r="R25" s="146"/>
      <c r="S25" s="146" t="s">
        <v>139</v>
      </c>
      <c r="T25" s="146" t="s">
        <v>139</v>
      </c>
      <c r="U25" s="146">
        <v>0.89100000000000001</v>
      </c>
      <c r="V25" s="146">
        <f>ROUND(E25*U25,2)</f>
        <v>5.24</v>
      </c>
      <c r="W25" s="146"/>
      <c r="X25" s="146" t="s">
        <v>140</v>
      </c>
      <c r="Y25" s="144"/>
      <c r="Z25" s="144"/>
      <c r="AA25" s="144"/>
      <c r="AB25" s="144"/>
      <c r="AC25" s="144"/>
      <c r="AD25" s="144"/>
      <c r="AE25" s="144"/>
      <c r="AF25" s="144"/>
      <c r="AG25" s="144" t="s">
        <v>141</v>
      </c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</row>
    <row r="26" spans="1:60" outlineLevel="1" x14ac:dyDescent="0.2">
      <c r="A26" s="249"/>
      <c r="B26" s="250"/>
      <c r="C26" s="256" t="s">
        <v>169</v>
      </c>
      <c r="D26" s="257"/>
      <c r="E26" s="258">
        <v>5.88</v>
      </c>
      <c r="F26" s="259"/>
      <c r="G26" s="255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4"/>
      <c r="Z26" s="144"/>
      <c r="AA26" s="144"/>
      <c r="AB26" s="144"/>
      <c r="AC26" s="144"/>
      <c r="AD26" s="144"/>
      <c r="AE26" s="144"/>
      <c r="AF26" s="144"/>
      <c r="AG26" s="144" t="s">
        <v>143</v>
      </c>
      <c r="AH26" s="144">
        <v>0</v>
      </c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</row>
    <row r="27" spans="1:60" outlineLevel="1" x14ac:dyDescent="0.2">
      <c r="A27" s="249">
        <v>9</v>
      </c>
      <c r="B27" s="250" t="s">
        <v>170</v>
      </c>
      <c r="C27" s="251" t="s">
        <v>171</v>
      </c>
      <c r="D27" s="252" t="s">
        <v>172</v>
      </c>
      <c r="E27" s="253">
        <v>9.5</v>
      </c>
      <c r="F27" s="254"/>
      <c r="G27" s="255">
        <f>ROUND(E27*F27,2)</f>
        <v>0</v>
      </c>
      <c r="H27" s="147"/>
      <c r="I27" s="146">
        <f>ROUND(E27*H27,2)</f>
        <v>0</v>
      </c>
      <c r="J27" s="147"/>
      <c r="K27" s="146">
        <f>ROUND(E27*J27,2)</f>
        <v>0</v>
      </c>
      <c r="L27" s="146">
        <v>21</v>
      </c>
      <c r="M27" s="146">
        <f>G27*(1+L27/100)</f>
        <v>0</v>
      </c>
      <c r="N27" s="146">
        <v>7.1620000000000003E-2</v>
      </c>
      <c r="O27" s="146">
        <f>ROUND(E27*N27,2)</f>
        <v>0.68</v>
      </c>
      <c r="P27" s="146">
        <v>0</v>
      </c>
      <c r="Q27" s="146">
        <f>ROUND(E27*P27,2)</f>
        <v>0</v>
      </c>
      <c r="R27" s="146"/>
      <c r="S27" s="146" t="s">
        <v>173</v>
      </c>
      <c r="T27" s="146" t="s">
        <v>139</v>
      </c>
      <c r="U27" s="146">
        <v>0.621</v>
      </c>
      <c r="V27" s="146">
        <f>ROUND(E27*U27,2)</f>
        <v>5.9</v>
      </c>
      <c r="W27" s="146"/>
      <c r="X27" s="146" t="s">
        <v>140</v>
      </c>
      <c r="Y27" s="144"/>
      <c r="Z27" s="144"/>
      <c r="AA27" s="144"/>
      <c r="AB27" s="144"/>
      <c r="AC27" s="144"/>
      <c r="AD27" s="144"/>
      <c r="AE27" s="144"/>
      <c r="AF27" s="144"/>
      <c r="AG27" s="144" t="s">
        <v>141</v>
      </c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</row>
    <row r="28" spans="1:60" outlineLevel="1" x14ac:dyDescent="0.2">
      <c r="A28" s="249"/>
      <c r="B28" s="250"/>
      <c r="C28" s="256" t="s">
        <v>174</v>
      </c>
      <c r="D28" s="257"/>
      <c r="E28" s="258"/>
      <c r="F28" s="259"/>
      <c r="G28" s="255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4"/>
      <c r="Z28" s="144"/>
      <c r="AA28" s="144"/>
      <c r="AB28" s="144"/>
      <c r="AC28" s="144"/>
      <c r="AD28" s="144"/>
      <c r="AE28" s="144"/>
      <c r="AF28" s="144"/>
      <c r="AG28" s="144" t="s">
        <v>143</v>
      </c>
      <c r="AH28" s="144">
        <v>0</v>
      </c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</row>
    <row r="29" spans="1:60" outlineLevel="1" x14ac:dyDescent="0.2">
      <c r="A29" s="249"/>
      <c r="B29" s="250"/>
      <c r="C29" s="256" t="s">
        <v>175</v>
      </c>
      <c r="D29" s="257"/>
      <c r="E29" s="258">
        <v>9.5</v>
      </c>
      <c r="F29" s="259"/>
      <c r="G29" s="255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4"/>
      <c r="Z29" s="144"/>
      <c r="AA29" s="144"/>
      <c r="AB29" s="144"/>
      <c r="AC29" s="144"/>
      <c r="AD29" s="144"/>
      <c r="AE29" s="144"/>
      <c r="AF29" s="144"/>
      <c r="AG29" s="144" t="s">
        <v>143</v>
      </c>
      <c r="AH29" s="144">
        <v>5</v>
      </c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</row>
    <row r="30" spans="1:60" outlineLevel="1" x14ac:dyDescent="0.2">
      <c r="A30" s="249">
        <v>10</v>
      </c>
      <c r="B30" s="250" t="s">
        <v>176</v>
      </c>
      <c r="C30" s="251" t="s">
        <v>177</v>
      </c>
      <c r="D30" s="252" t="s">
        <v>161</v>
      </c>
      <c r="E30" s="253">
        <v>3.35</v>
      </c>
      <c r="F30" s="254"/>
      <c r="G30" s="255">
        <f>ROUND(E30*F30,2)</f>
        <v>0</v>
      </c>
      <c r="H30" s="147"/>
      <c r="I30" s="146">
        <f>ROUND(E30*H30,2)</f>
        <v>0</v>
      </c>
      <c r="J30" s="147"/>
      <c r="K30" s="146">
        <f>ROUND(E30*J30,2)</f>
        <v>0</v>
      </c>
      <c r="L30" s="146">
        <v>21</v>
      </c>
      <c r="M30" s="146">
        <f>G30*(1+L30/100)</f>
        <v>0</v>
      </c>
      <c r="N30" s="146">
        <v>1.342E-2</v>
      </c>
      <c r="O30" s="146">
        <f>ROUND(E30*N30,2)</f>
        <v>0.04</v>
      </c>
      <c r="P30" s="146">
        <v>0</v>
      </c>
      <c r="Q30" s="146">
        <f>ROUND(E30*P30,2)</f>
        <v>0</v>
      </c>
      <c r="R30" s="146"/>
      <c r="S30" s="146" t="s">
        <v>173</v>
      </c>
      <c r="T30" s="146" t="s">
        <v>139</v>
      </c>
      <c r="U30" s="146">
        <v>0.89100000000000001</v>
      </c>
      <c r="V30" s="146">
        <f>ROUND(E30*U30,2)</f>
        <v>2.98</v>
      </c>
      <c r="W30" s="146"/>
      <c r="X30" s="146" t="s">
        <v>140</v>
      </c>
      <c r="Y30" s="144"/>
      <c r="Z30" s="144"/>
      <c r="AA30" s="144"/>
      <c r="AB30" s="144"/>
      <c r="AC30" s="144"/>
      <c r="AD30" s="144"/>
      <c r="AE30" s="144"/>
      <c r="AF30" s="144"/>
      <c r="AG30" s="144" t="s">
        <v>141</v>
      </c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</row>
    <row r="31" spans="1:60" outlineLevel="1" x14ac:dyDescent="0.2">
      <c r="A31" s="249"/>
      <c r="B31" s="250"/>
      <c r="C31" s="256" t="s">
        <v>178</v>
      </c>
      <c r="D31" s="257"/>
      <c r="E31" s="258">
        <v>3.35</v>
      </c>
      <c r="F31" s="259"/>
      <c r="G31" s="255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4"/>
      <c r="Z31" s="144"/>
      <c r="AA31" s="144"/>
      <c r="AB31" s="144"/>
      <c r="AC31" s="144"/>
      <c r="AD31" s="144"/>
      <c r="AE31" s="144"/>
      <c r="AF31" s="144"/>
      <c r="AG31" s="144" t="s">
        <v>143</v>
      </c>
      <c r="AH31" s="144">
        <v>0</v>
      </c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</row>
    <row r="32" spans="1:60" ht="22.5" outlineLevel="1" x14ac:dyDescent="0.2">
      <c r="A32" s="249">
        <v>11</v>
      </c>
      <c r="B32" s="250" t="s">
        <v>179</v>
      </c>
      <c r="C32" s="251" t="s">
        <v>180</v>
      </c>
      <c r="D32" s="252" t="s">
        <v>172</v>
      </c>
      <c r="E32" s="253">
        <v>2.4</v>
      </c>
      <c r="F32" s="254"/>
      <c r="G32" s="255">
        <f>ROUND(E32*F32,2)</f>
        <v>0</v>
      </c>
      <c r="H32" s="147"/>
      <c r="I32" s="146">
        <f>ROUND(E32*H32,2)</f>
        <v>0</v>
      </c>
      <c r="J32" s="147"/>
      <c r="K32" s="146">
        <f>ROUND(E32*J32,2)</f>
        <v>0</v>
      </c>
      <c r="L32" s="146">
        <v>21</v>
      </c>
      <c r="M32" s="146">
        <f>G32*(1+L32/100)</f>
        <v>0</v>
      </c>
      <c r="N32" s="146">
        <v>0.21881</v>
      </c>
      <c r="O32" s="146">
        <f>ROUND(E32*N32,2)</f>
        <v>0.53</v>
      </c>
      <c r="P32" s="146">
        <v>0</v>
      </c>
      <c r="Q32" s="146">
        <f>ROUND(E32*P32,2)</f>
        <v>0</v>
      </c>
      <c r="R32" s="146"/>
      <c r="S32" s="146" t="s">
        <v>173</v>
      </c>
      <c r="T32" s="146" t="s">
        <v>139</v>
      </c>
      <c r="U32" s="146">
        <v>1.4948900000000001</v>
      </c>
      <c r="V32" s="146">
        <f>ROUND(E32*U32,2)</f>
        <v>3.59</v>
      </c>
      <c r="W32" s="146"/>
      <c r="X32" s="146" t="s">
        <v>181</v>
      </c>
      <c r="Y32" s="144"/>
      <c r="Z32" s="144"/>
      <c r="AA32" s="144"/>
      <c r="AB32" s="144"/>
      <c r="AC32" s="144"/>
      <c r="AD32" s="144"/>
      <c r="AE32" s="144"/>
      <c r="AF32" s="144"/>
      <c r="AG32" s="144" t="s">
        <v>182</v>
      </c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</row>
    <row r="33" spans="1:60" outlineLevel="1" x14ac:dyDescent="0.2">
      <c r="A33" s="249"/>
      <c r="B33" s="250"/>
      <c r="C33" s="256" t="s">
        <v>183</v>
      </c>
      <c r="D33" s="257"/>
      <c r="E33" s="258">
        <v>1.6</v>
      </c>
      <c r="F33" s="259"/>
      <c r="G33" s="255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4"/>
      <c r="Z33" s="144"/>
      <c r="AA33" s="144"/>
      <c r="AB33" s="144"/>
      <c r="AC33" s="144"/>
      <c r="AD33" s="144"/>
      <c r="AE33" s="144"/>
      <c r="AF33" s="144"/>
      <c r="AG33" s="144" t="s">
        <v>143</v>
      </c>
      <c r="AH33" s="144">
        <v>0</v>
      </c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</row>
    <row r="34" spans="1:60" outlineLevel="1" x14ac:dyDescent="0.2">
      <c r="A34" s="249"/>
      <c r="B34" s="250"/>
      <c r="C34" s="256" t="s">
        <v>184</v>
      </c>
      <c r="D34" s="257"/>
      <c r="E34" s="258">
        <v>0.8</v>
      </c>
      <c r="F34" s="259"/>
      <c r="G34" s="255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4"/>
      <c r="Z34" s="144"/>
      <c r="AA34" s="144"/>
      <c r="AB34" s="144"/>
      <c r="AC34" s="144"/>
      <c r="AD34" s="144"/>
      <c r="AE34" s="144"/>
      <c r="AF34" s="144"/>
      <c r="AG34" s="144" t="s">
        <v>143</v>
      </c>
      <c r="AH34" s="144">
        <v>0</v>
      </c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</row>
    <row r="35" spans="1:60" outlineLevel="1" x14ac:dyDescent="0.2">
      <c r="A35" s="249">
        <v>12</v>
      </c>
      <c r="B35" s="250" t="s">
        <v>185</v>
      </c>
      <c r="C35" s="251" t="s">
        <v>186</v>
      </c>
      <c r="D35" s="252" t="s">
        <v>156</v>
      </c>
      <c r="E35" s="253">
        <v>0.11722</v>
      </c>
      <c r="F35" s="254"/>
      <c r="G35" s="255">
        <f>ROUND(E35*F35,2)</f>
        <v>0</v>
      </c>
      <c r="H35" s="147"/>
      <c r="I35" s="146">
        <f>ROUND(E35*H35,2)</f>
        <v>0</v>
      </c>
      <c r="J35" s="147"/>
      <c r="K35" s="146">
        <f>ROUND(E35*J35,2)</f>
        <v>0</v>
      </c>
      <c r="L35" s="146">
        <v>21</v>
      </c>
      <c r="M35" s="146">
        <f>G35*(1+L35/100)</f>
        <v>0</v>
      </c>
      <c r="N35" s="146">
        <v>1</v>
      </c>
      <c r="O35" s="146">
        <f>ROUND(E35*N35,2)</f>
        <v>0.12</v>
      </c>
      <c r="P35" s="146">
        <v>0</v>
      </c>
      <c r="Q35" s="146">
        <f>ROUND(E35*P35,2)</f>
        <v>0</v>
      </c>
      <c r="R35" s="146" t="s">
        <v>187</v>
      </c>
      <c r="S35" s="146" t="s">
        <v>139</v>
      </c>
      <c r="T35" s="146" t="s">
        <v>139</v>
      </c>
      <c r="U35" s="146">
        <v>0</v>
      </c>
      <c r="V35" s="146">
        <f>ROUND(E35*U35,2)</f>
        <v>0</v>
      </c>
      <c r="W35" s="146"/>
      <c r="X35" s="146" t="s">
        <v>188</v>
      </c>
      <c r="Y35" s="144"/>
      <c r="Z35" s="144"/>
      <c r="AA35" s="144"/>
      <c r="AB35" s="144"/>
      <c r="AC35" s="144"/>
      <c r="AD35" s="144"/>
      <c r="AE35" s="144"/>
      <c r="AF35" s="144"/>
      <c r="AG35" s="144" t="s">
        <v>189</v>
      </c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</row>
    <row r="36" spans="1:60" outlineLevel="1" x14ac:dyDescent="0.2">
      <c r="A36" s="249"/>
      <c r="B36" s="250"/>
      <c r="C36" s="256" t="s">
        <v>190</v>
      </c>
      <c r="D36" s="257"/>
      <c r="E36" s="258">
        <v>0.10656</v>
      </c>
      <c r="F36" s="259"/>
      <c r="G36" s="255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4"/>
      <c r="Z36" s="144"/>
      <c r="AA36" s="144"/>
      <c r="AB36" s="144"/>
      <c r="AC36" s="144"/>
      <c r="AD36" s="144"/>
      <c r="AE36" s="144"/>
      <c r="AF36" s="144"/>
      <c r="AG36" s="144" t="s">
        <v>143</v>
      </c>
      <c r="AH36" s="144">
        <v>0</v>
      </c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</row>
    <row r="37" spans="1:60" outlineLevel="1" x14ac:dyDescent="0.2">
      <c r="A37" s="249"/>
      <c r="B37" s="250"/>
      <c r="C37" s="260" t="s">
        <v>191</v>
      </c>
      <c r="D37" s="261"/>
      <c r="E37" s="262">
        <v>1.0659999999999999E-2</v>
      </c>
      <c r="F37" s="259"/>
      <c r="G37" s="255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4"/>
      <c r="Z37" s="144"/>
      <c r="AA37" s="144"/>
      <c r="AB37" s="144"/>
      <c r="AC37" s="144"/>
      <c r="AD37" s="144"/>
      <c r="AE37" s="144"/>
      <c r="AF37" s="144"/>
      <c r="AG37" s="144" t="s">
        <v>143</v>
      </c>
      <c r="AH37" s="144">
        <v>4</v>
      </c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</row>
    <row r="38" spans="1:60" outlineLevel="1" x14ac:dyDescent="0.2">
      <c r="A38" s="249">
        <v>13</v>
      </c>
      <c r="B38" s="250" t="s">
        <v>192</v>
      </c>
      <c r="C38" s="251" t="s">
        <v>193</v>
      </c>
      <c r="D38" s="252" t="s">
        <v>156</v>
      </c>
      <c r="E38" s="253">
        <v>0.47444999999999998</v>
      </c>
      <c r="F38" s="254"/>
      <c r="G38" s="255">
        <f>ROUND(E38*F38,2)</f>
        <v>0</v>
      </c>
      <c r="H38" s="147"/>
      <c r="I38" s="146">
        <f>ROUND(E38*H38,2)</f>
        <v>0</v>
      </c>
      <c r="J38" s="147"/>
      <c r="K38" s="146">
        <f>ROUND(E38*J38,2)</f>
        <v>0</v>
      </c>
      <c r="L38" s="146">
        <v>21</v>
      </c>
      <c r="M38" s="146">
        <f>G38*(1+L38/100)</f>
        <v>0</v>
      </c>
      <c r="N38" s="146">
        <v>1</v>
      </c>
      <c r="O38" s="146">
        <f>ROUND(E38*N38,2)</f>
        <v>0.47</v>
      </c>
      <c r="P38" s="146">
        <v>0</v>
      </c>
      <c r="Q38" s="146">
        <f>ROUND(E38*P38,2)</f>
        <v>0</v>
      </c>
      <c r="R38" s="146"/>
      <c r="S38" s="146" t="s">
        <v>173</v>
      </c>
      <c r="T38" s="146" t="s">
        <v>139</v>
      </c>
      <c r="U38" s="146">
        <v>0</v>
      </c>
      <c r="V38" s="146">
        <f>ROUND(E38*U38,2)</f>
        <v>0</v>
      </c>
      <c r="W38" s="146"/>
      <c r="X38" s="146" t="s">
        <v>188</v>
      </c>
      <c r="Y38" s="144"/>
      <c r="Z38" s="144"/>
      <c r="AA38" s="144"/>
      <c r="AB38" s="144"/>
      <c r="AC38" s="144"/>
      <c r="AD38" s="144"/>
      <c r="AE38" s="144"/>
      <c r="AF38" s="144"/>
      <c r="AG38" s="144" t="s">
        <v>189</v>
      </c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</row>
    <row r="39" spans="1:60" outlineLevel="1" x14ac:dyDescent="0.2">
      <c r="A39" s="249"/>
      <c r="B39" s="250"/>
      <c r="C39" s="256" t="s">
        <v>194</v>
      </c>
      <c r="D39" s="257"/>
      <c r="E39" s="258">
        <v>0.43131999999999998</v>
      </c>
      <c r="F39" s="259"/>
      <c r="G39" s="255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4"/>
      <c r="Z39" s="144"/>
      <c r="AA39" s="144"/>
      <c r="AB39" s="144"/>
      <c r="AC39" s="144"/>
      <c r="AD39" s="144"/>
      <c r="AE39" s="144"/>
      <c r="AF39" s="144"/>
      <c r="AG39" s="144" t="s">
        <v>143</v>
      </c>
      <c r="AH39" s="144">
        <v>0</v>
      </c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</row>
    <row r="40" spans="1:60" outlineLevel="1" x14ac:dyDescent="0.2">
      <c r="A40" s="249"/>
      <c r="B40" s="250"/>
      <c r="C40" s="260" t="s">
        <v>191</v>
      </c>
      <c r="D40" s="261"/>
      <c r="E40" s="262">
        <v>4.3130000000000002E-2</v>
      </c>
      <c r="F40" s="259"/>
      <c r="G40" s="255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4"/>
      <c r="Z40" s="144"/>
      <c r="AA40" s="144"/>
      <c r="AB40" s="144"/>
      <c r="AC40" s="144"/>
      <c r="AD40" s="144"/>
      <c r="AE40" s="144"/>
      <c r="AF40" s="144"/>
      <c r="AG40" s="144" t="s">
        <v>143</v>
      </c>
      <c r="AH40" s="144">
        <v>4</v>
      </c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</row>
    <row r="41" spans="1:60" outlineLevel="1" x14ac:dyDescent="0.2">
      <c r="A41" s="249"/>
      <c r="B41" s="250"/>
      <c r="C41" s="260" t="s">
        <v>195</v>
      </c>
      <c r="D41" s="261"/>
      <c r="E41" s="262"/>
      <c r="F41" s="259"/>
      <c r="G41" s="255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4"/>
      <c r="Z41" s="144"/>
      <c r="AA41" s="144"/>
      <c r="AB41" s="144"/>
      <c r="AC41" s="144"/>
      <c r="AD41" s="144"/>
      <c r="AE41" s="144"/>
      <c r="AF41" s="144"/>
      <c r="AG41" s="144" t="s">
        <v>143</v>
      </c>
      <c r="AH41" s="144">
        <v>4</v>
      </c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</row>
    <row r="42" spans="1:60" outlineLevel="1" x14ac:dyDescent="0.2">
      <c r="A42" s="249">
        <v>14</v>
      </c>
      <c r="B42" s="250" t="s">
        <v>196</v>
      </c>
      <c r="C42" s="251" t="s">
        <v>197</v>
      </c>
      <c r="D42" s="252" t="s">
        <v>138</v>
      </c>
      <c r="E42" s="253">
        <v>1</v>
      </c>
      <c r="F42" s="254"/>
      <c r="G42" s="255">
        <f>ROUND(E42*F42,2)</f>
        <v>0</v>
      </c>
      <c r="H42" s="147"/>
      <c r="I42" s="146">
        <f>ROUND(E42*H42,2)</f>
        <v>0</v>
      </c>
      <c r="J42" s="147"/>
      <c r="K42" s="146">
        <f>ROUND(E42*J42,2)</f>
        <v>0</v>
      </c>
      <c r="L42" s="146">
        <v>21</v>
      </c>
      <c r="M42" s="146">
        <f>G42*(1+L42/100)</f>
        <v>0</v>
      </c>
      <c r="N42" s="146">
        <v>5.2999999999999999E-2</v>
      </c>
      <c r="O42" s="146">
        <f>ROUND(E42*N42,2)</f>
        <v>0.05</v>
      </c>
      <c r="P42" s="146">
        <v>0</v>
      </c>
      <c r="Q42" s="146">
        <f>ROUND(E42*P42,2)</f>
        <v>0</v>
      </c>
      <c r="R42" s="146" t="s">
        <v>187</v>
      </c>
      <c r="S42" s="146" t="s">
        <v>139</v>
      </c>
      <c r="T42" s="146" t="s">
        <v>139</v>
      </c>
      <c r="U42" s="146">
        <v>0</v>
      </c>
      <c r="V42" s="146">
        <f>ROUND(E42*U42,2)</f>
        <v>0</v>
      </c>
      <c r="W42" s="146"/>
      <c r="X42" s="146" t="s">
        <v>188</v>
      </c>
      <c r="Y42" s="144"/>
      <c r="Z42" s="144"/>
      <c r="AA42" s="144"/>
      <c r="AB42" s="144"/>
      <c r="AC42" s="144"/>
      <c r="AD42" s="144"/>
      <c r="AE42" s="144"/>
      <c r="AF42" s="144"/>
      <c r="AG42" s="144" t="s">
        <v>189</v>
      </c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</row>
    <row r="43" spans="1:60" outlineLevel="1" x14ac:dyDescent="0.2">
      <c r="A43" s="249"/>
      <c r="B43" s="250"/>
      <c r="C43" s="256" t="s">
        <v>198</v>
      </c>
      <c r="D43" s="257"/>
      <c r="E43" s="258">
        <v>1</v>
      </c>
      <c r="F43" s="259"/>
      <c r="G43" s="255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4"/>
      <c r="Z43" s="144"/>
      <c r="AA43" s="144"/>
      <c r="AB43" s="144"/>
      <c r="AC43" s="144"/>
      <c r="AD43" s="144"/>
      <c r="AE43" s="144"/>
      <c r="AF43" s="144"/>
      <c r="AG43" s="144" t="s">
        <v>143</v>
      </c>
      <c r="AH43" s="144">
        <v>0</v>
      </c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</row>
    <row r="44" spans="1:60" x14ac:dyDescent="0.2">
      <c r="A44" s="242" t="s">
        <v>134</v>
      </c>
      <c r="B44" s="243" t="s">
        <v>58</v>
      </c>
      <c r="C44" s="244" t="s">
        <v>59</v>
      </c>
      <c r="D44" s="245"/>
      <c r="E44" s="246"/>
      <c r="F44" s="247"/>
      <c r="G44" s="248">
        <f>SUMIF(AG45:AG65,"&lt;&gt;NOR",G45:G65)</f>
        <v>0</v>
      </c>
      <c r="H44" s="148"/>
      <c r="I44" s="148">
        <f>SUM(I45:I65)</f>
        <v>0</v>
      </c>
      <c r="J44" s="148"/>
      <c r="K44" s="148">
        <f>SUM(K45:K65)</f>
        <v>0</v>
      </c>
      <c r="L44" s="148"/>
      <c r="M44" s="148">
        <f>SUM(M45:M65)</f>
        <v>0</v>
      </c>
      <c r="N44" s="148"/>
      <c r="O44" s="148">
        <f>SUM(O45:O65)</f>
        <v>27.87</v>
      </c>
      <c r="P44" s="148"/>
      <c r="Q44" s="148">
        <f>SUM(Q45:Q65)</f>
        <v>0</v>
      </c>
      <c r="R44" s="148"/>
      <c r="S44" s="148"/>
      <c r="T44" s="148"/>
      <c r="U44" s="148"/>
      <c r="V44" s="148">
        <f>SUM(V45:V65)</f>
        <v>384.65</v>
      </c>
      <c r="W44" s="148"/>
      <c r="X44" s="148"/>
      <c r="AG44" t="s">
        <v>135</v>
      </c>
    </row>
    <row r="45" spans="1:60" ht="22.5" outlineLevel="1" x14ac:dyDescent="0.2">
      <c r="A45" s="249">
        <v>15</v>
      </c>
      <c r="B45" s="250" t="s">
        <v>199</v>
      </c>
      <c r="C45" s="251" t="s">
        <v>200</v>
      </c>
      <c r="D45" s="252" t="s">
        <v>161</v>
      </c>
      <c r="E45" s="253">
        <v>37.799999999999997</v>
      </c>
      <c r="F45" s="254"/>
      <c r="G45" s="255">
        <f>ROUND(E45*F45,2)</f>
        <v>0</v>
      </c>
      <c r="H45" s="147"/>
      <c r="I45" s="146">
        <f>ROUND(E45*H45,2)</f>
        <v>0</v>
      </c>
      <c r="J45" s="147"/>
      <c r="K45" s="146">
        <f>ROUND(E45*J45,2)</f>
        <v>0</v>
      </c>
      <c r="L45" s="146">
        <v>21</v>
      </c>
      <c r="M45" s="146">
        <f>G45*(1+L45/100)</f>
        <v>0</v>
      </c>
      <c r="N45" s="146">
        <v>7.392E-2</v>
      </c>
      <c r="O45" s="146">
        <f>ROUND(E45*N45,2)</f>
        <v>2.79</v>
      </c>
      <c r="P45" s="146">
        <v>0</v>
      </c>
      <c r="Q45" s="146">
        <f>ROUND(E45*P45,2)</f>
        <v>0</v>
      </c>
      <c r="R45" s="146"/>
      <c r="S45" s="146" t="s">
        <v>139</v>
      </c>
      <c r="T45" s="146" t="s">
        <v>139</v>
      </c>
      <c r="U45" s="146">
        <v>0.95899999999999996</v>
      </c>
      <c r="V45" s="146">
        <f>ROUND(E45*U45,2)</f>
        <v>36.25</v>
      </c>
      <c r="W45" s="146"/>
      <c r="X45" s="146" t="s">
        <v>140</v>
      </c>
      <c r="Y45" s="144"/>
      <c r="Z45" s="144"/>
      <c r="AA45" s="144"/>
      <c r="AB45" s="144"/>
      <c r="AC45" s="144"/>
      <c r="AD45" s="144"/>
      <c r="AE45" s="144"/>
      <c r="AF45" s="144"/>
      <c r="AG45" s="144" t="s">
        <v>141</v>
      </c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</row>
    <row r="46" spans="1:60" outlineLevel="1" x14ac:dyDescent="0.2">
      <c r="A46" s="249"/>
      <c r="B46" s="250"/>
      <c r="C46" s="256" t="s">
        <v>201</v>
      </c>
      <c r="D46" s="257"/>
      <c r="E46" s="258">
        <v>21</v>
      </c>
      <c r="F46" s="259"/>
      <c r="G46" s="255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4"/>
      <c r="Z46" s="144"/>
      <c r="AA46" s="144"/>
      <c r="AB46" s="144"/>
      <c r="AC46" s="144"/>
      <c r="AD46" s="144"/>
      <c r="AE46" s="144"/>
      <c r="AF46" s="144"/>
      <c r="AG46" s="144" t="s">
        <v>143</v>
      </c>
      <c r="AH46" s="144">
        <v>0</v>
      </c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</row>
    <row r="47" spans="1:60" outlineLevel="1" x14ac:dyDescent="0.2">
      <c r="A47" s="249"/>
      <c r="B47" s="250"/>
      <c r="C47" s="256" t="s">
        <v>202</v>
      </c>
      <c r="D47" s="257"/>
      <c r="E47" s="258">
        <v>16.8</v>
      </c>
      <c r="F47" s="259"/>
      <c r="G47" s="255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4"/>
      <c r="Z47" s="144"/>
      <c r="AA47" s="144"/>
      <c r="AB47" s="144"/>
      <c r="AC47" s="144"/>
      <c r="AD47" s="144"/>
      <c r="AE47" s="144"/>
      <c r="AF47" s="144"/>
      <c r="AG47" s="144" t="s">
        <v>143</v>
      </c>
      <c r="AH47" s="144">
        <v>0</v>
      </c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</row>
    <row r="48" spans="1:60" ht="22.5" outlineLevel="1" x14ac:dyDescent="0.2">
      <c r="A48" s="249">
        <v>16</v>
      </c>
      <c r="B48" s="250" t="s">
        <v>203</v>
      </c>
      <c r="C48" s="251" t="s">
        <v>204</v>
      </c>
      <c r="D48" s="252" t="s">
        <v>161</v>
      </c>
      <c r="E48" s="253">
        <v>37.799999999999997</v>
      </c>
      <c r="F48" s="254"/>
      <c r="G48" s="255">
        <f>ROUND(E48*F48,2)</f>
        <v>0</v>
      </c>
      <c r="H48" s="147"/>
      <c r="I48" s="146">
        <f>ROUND(E48*H48,2)</f>
        <v>0</v>
      </c>
      <c r="J48" s="147"/>
      <c r="K48" s="146">
        <f>ROUND(E48*J48,2)</f>
        <v>0</v>
      </c>
      <c r="L48" s="146">
        <v>21</v>
      </c>
      <c r="M48" s="146">
        <f>G48*(1+L48/100)</f>
        <v>0</v>
      </c>
      <c r="N48" s="146">
        <v>0</v>
      </c>
      <c r="O48" s="146">
        <f>ROUND(E48*N48,2)</f>
        <v>0</v>
      </c>
      <c r="P48" s="146">
        <v>0</v>
      </c>
      <c r="Q48" s="146">
        <f>ROUND(E48*P48,2)</f>
        <v>0</v>
      </c>
      <c r="R48" s="146"/>
      <c r="S48" s="146" t="s">
        <v>139</v>
      </c>
      <c r="T48" s="146" t="s">
        <v>139</v>
      </c>
      <c r="U48" s="146">
        <v>0.45600000000000002</v>
      </c>
      <c r="V48" s="146">
        <f>ROUND(E48*U48,2)</f>
        <v>17.239999999999998</v>
      </c>
      <c r="W48" s="146"/>
      <c r="X48" s="146" t="s">
        <v>140</v>
      </c>
      <c r="Y48" s="144"/>
      <c r="Z48" s="144"/>
      <c r="AA48" s="144"/>
      <c r="AB48" s="144"/>
      <c r="AC48" s="144"/>
      <c r="AD48" s="144"/>
      <c r="AE48" s="144"/>
      <c r="AF48" s="144"/>
      <c r="AG48" s="144" t="s">
        <v>141</v>
      </c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</row>
    <row r="49" spans="1:60" outlineLevel="1" x14ac:dyDescent="0.2">
      <c r="A49" s="249"/>
      <c r="B49" s="250"/>
      <c r="C49" s="256" t="s">
        <v>205</v>
      </c>
      <c r="D49" s="257"/>
      <c r="E49" s="258">
        <v>37.799999999999997</v>
      </c>
      <c r="F49" s="259"/>
      <c r="G49" s="255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4"/>
      <c r="Z49" s="144"/>
      <c r="AA49" s="144"/>
      <c r="AB49" s="144"/>
      <c r="AC49" s="144"/>
      <c r="AD49" s="144"/>
      <c r="AE49" s="144"/>
      <c r="AF49" s="144"/>
      <c r="AG49" s="144" t="s">
        <v>143</v>
      </c>
      <c r="AH49" s="144">
        <v>5</v>
      </c>
      <c r="AI49" s="144"/>
      <c r="AJ49" s="144"/>
      <c r="AK49" s="144"/>
      <c r="AL49" s="144"/>
      <c r="AM49" s="144"/>
      <c r="AN49" s="144"/>
      <c r="AO49" s="144"/>
      <c r="AP49" s="144"/>
      <c r="AQ49" s="144"/>
      <c r="AR49" s="144"/>
      <c r="AS49" s="144"/>
      <c r="AT49" s="144"/>
      <c r="AU49" s="144"/>
      <c r="AV49" s="144"/>
      <c r="AW49" s="144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</row>
    <row r="50" spans="1:60" outlineLevel="1" x14ac:dyDescent="0.2">
      <c r="A50" s="249">
        <v>17</v>
      </c>
      <c r="B50" s="250" t="s">
        <v>206</v>
      </c>
      <c r="C50" s="251" t="s">
        <v>207</v>
      </c>
      <c r="D50" s="252" t="s">
        <v>161</v>
      </c>
      <c r="E50" s="253">
        <v>8.3249999999999993</v>
      </c>
      <c r="F50" s="254"/>
      <c r="G50" s="255">
        <f>ROUND(E50*F50,2)</f>
        <v>0</v>
      </c>
      <c r="H50" s="147"/>
      <c r="I50" s="146">
        <f>ROUND(E50*H50,2)</f>
        <v>0</v>
      </c>
      <c r="J50" s="147"/>
      <c r="K50" s="146">
        <f>ROUND(E50*J50,2)</f>
        <v>0</v>
      </c>
      <c r="L50" s="146">
        <v>21</v>
      </c>
      <c r="M50" s="146">
        <f>G50*(1+L50/100)</f>
        <v>0</v>
      </c>
      <c r="N50" s="146">
        <v>3.2399999999999998E-2</v>
      </c>
      <c r="O50" s="146">
        <f>ROUND(E50*N50,2)</f>
        <v>0.27</v>
      </c>
      <c r="P50" s="146">
        <v>0</v>
      </c>
      <c r="Q50" s="146">
        <f>ROUND(E50*P50,2)</f>
        <v>0</v>
      </c>
      <c r="R50" s="146"/>
      <c r="S50" s="146" t="s">
        <v>139</v>
      </c>
      <c r="T50" s="146" t="s">
        <v>139</v>
      </c>
      <c r="U50" s="146">
        <v>2.31</v>
      </c>
      <c r="V50" s="146">
        <f>ROUND(E50*U50,2)</f>
        <v>19.23</v>
      </c>
      <c r="W50" s="146"/>
      <c r="X50" s="146" t="s">
        <v>140</v>
      </c>
      <c r="Y50" s="144"/>
      <c r="Z50" s="144"/>
      <c r="AA50" s="144"/>
      <c r="AB50" s="144"/>
      <c r="AC50" s="144"/>
      <c r="AD50" s="144"/>
      <c r="AE50" s="144"/>
      <c r="AF50" s="144"/>
      <c r="AG50" s="144" t="s">
        <v>141</v>
      </c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</row>
    <row r="51" spans="1:60" outlineLevel="1" x14ac:dyDescent="0.2">
      <c r="A51" s="249"/>
      <c r="B51" s="250"/>
      <c r="C51" s="256" t="s">
        <v>208</v>
      </c>
      <c r="D51" s="257"/>
      <c r="E51" s="258">
        <v>8.3249999999999993</v>
      </c>
      <c r="F51" s="259"/>
      <c r="G51" s="255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4"/>
      <c r="Z51" s="144"/>
      <c r="AA51" s="144"/>
      <c r="AB51" s="144"/>
      <c r="AC51" s="144"/>
      <c r="AD51" s="144"/>
      <c r="AE51" s="144"/>
      <c r="AF51" s="144"/>
      <c r="AG51" s="144" t="s">
        <v>143</v>
      </c>
      <c r="AH51" s="144">
        <v>0</v>
      </c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</row>
    <row r="52" spans="1:60" outlineLevel="1" x14ac:dyDescent="0.2">
      <c r="A52" s="249">
        <v>18</v>
      </c>
      <c r="B52" s="250" t="s">
        <v>209</v>
      </c>
      <c r="C52" s="251" t="s">
        <v>210</v>
      </c>
      <c r="D52" s="252" t="s">
        <v>161</v>
      </c>
      <c r="E52" s="253">
        <v>8.3249999999999993</v>
      </c>
      <c r="F52" s="254"/>
      <c r="G52" s="255">
        <f>ROUND(E52*F52,2)</f>
        <v>0</v>
      </c>
      <c r="H52" s="147"/>
      <c r="I52" s="146">
        <f>ROUND(E52*H52,2)</f>
        <v>0</v>
      </c>
      <c r="J52" s="147"/>
      <c r="K52" s="146">
        <f>ROUND(E52*J52,2)</f>
        <v>0</v>
      </c>
      <c r="L52" s="146">
        <v>21</v>
      </c>
      <c r="M52" s="146">
        <f>G52*(1+L52/100)</f>
        <v>0</v>
      </c>
      <c r="N52" s="146">
        <v>0</v>
      </c>
      <c r="O52" s="146">
        <f>ROUND(E52*N52,2)</f>
        <v>0</v>
      </c>
      <c r="P52" s="146">
        <v>0</v>
      </c>
      <c r="Q52" s="146">
        <f>ROUND(E52*P52,2)</f>
        <v>0</v>
      </c>
      <c r="R52" s="146"/>
      <c r="S52" s="146" t="s">
        <v>139</v>
      </c>
      <c r="T52" s="146" t="s">
        <v>139</v>
      </c>
      <c r="U52" s="146">
        <v>0.38500000000000001</v>
      </c>
      <c r="V52" s="146">
        <f>ROUND(E52*U52,2)</f>
        <v>3.21</v>
      </c>
      <c r="W52" s="146"/>
      <c r="X52" s="146" t="s">
        <v>140</v>
      </c>
      <c r="Y52" s="144"/>
      <c r="Z52" s="144"/>
      <c r="AA52" s="144"/>
      <c r="AB52" s="144"/>
      <c r="AC52" s="144"/>
      <c r="AD52" s="144"/>
      <c r="AE52" s="144"/>
      <c r="AF52" s="144"/>
      <c r="AG52" s="144" t="s">
        <v>141</v>
      </c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</row>
    <row r="53" spans="1:60" outlineLevel="1" x14ac:dyDescent="0.2">
      <c r="A53" s="249"/>
      <c r="B53" s="250"/>
      <c r="C53" s="256" t="s">
        <v>211</v>
      </c>
      <c r="D53" s="257"/>
      <c r="E53" s="258">
        <v>8.3249999999999993</v>
      </c>
      <c r="F53" s="259"/>
      <c r="G53" s="255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4"/>
      <c r="Z53" s="144"/>
      <c r="AA53" s="144"/>
      <c r="AB53" s="144"/>
      <c r="AC53" s="144"/>
      <c r="AD53" s="144"/>
      <c r="AE53" s="144"/>
      <c r="AF53" s="144"/>
      <c r="AG53" s="144" t="s">
        <v>143</v>
      </c>
      <c r="AH53" s="144">
        <v>5</v>
      </c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</row>
    <row r="54" spans="1:60" outlineLevel="1" x14ac:dyDescent="0.2">
      <c r="A54" s="249">
        <v>19</v>
      </c>
      <c r="B54" s="250" t="s">
        <v>212</v>
      </c>
      <c r="C54" s="251" t="s">
        <v>213</v>
      </c>
      <c r="D54" s="252" t="s">
        <v>149</v>
      </c>
      <c r="E54" s="253">
        <v>0.96</v>
      </c>
      <c r="F54" s="254"/>
      <c r="G54" s="255">
        <f>ROUND(E54*F54,2)</f>
        <v>0</v>
      </c>
      <c r="H54" s="147"/>
      <c r="I54" s="146">
        <f>ROUND(E54*H54,2)</f>
        <v>0</v>
      </c>
      <c r="J54" s="147"/>
      <c r="K54" s="146">
        <f>ROUND(E54*J54,2)</f>
        <v>0</v>
      </c>
      <c r="L54" s="146">
        <v>21</v>
      </c>
      <c r="M54" s="146">
        <f>G54*(1+L54/100)</f>
        <v>0</v>
      </c>
      <c r="N54" s="146">
        <v>2.5</v>
      </c>
      <c r="O54" s="146">
        <f>ROUND(E54*N54,2)</f>
        <v>2.4</v>
      </c>
      <c r="P54" s="146">
        <v>0</v>
      </c>
      <c r="Q54" s="146">
        <f>ROUND(E54*P54,2)</f>
        <v>0</v>
      </c>
      <c r="R54" s="146"/>
      <c r="S54" s="146" t="s">
        <v>139</v>
      </c>
      <c r="T54" s="146" t="s">
        <v>139</v>
      </c>
      <c r="U54" s="146">
        <v>4.66</v>
      </c>
      <c r="V54" s="146">
        <f>ROUND(E54*U54,2)</f>
        <v>4.47</v>
      </c>
      <c r="W54" s="146"/>
      <c r="X54" s="146" t="s">
        <v>140</v>
      </c>
      <c r="Y54" s="144"/>
      <c r="Z54" s="144"/>
      <c r="AA54" s="144"/>
      <c r="AB54" s="144"/>
      <c r="AC54" s="144"/>
      <c r="AD54" s="144"/>
      <c r="AE54" s="144"/>
      <c r="AF54" s="144"/>
      <c r="AG54" s="144" t="s">
        <v>141</v>
      </c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</row>
    <row r="55" spans="1:60" outlineLevel="1" x14ac:dyDescent="0.2">
      <c r="A55" s="249"/>
      <c r="B55" s="250"/>
      <c r="C55" s="256" t="s">
        <v>214</v>
      </c>
      <c r="D55" s="257"/>
      <c r="E55" s="258">
        <v>0.96</v>
      </c>
      <c r="F55" s="259"/>
      <c r="G55" s="255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4"/>
      <c r="Z55" s="144"/>
      <c r="AA55" s="144"/>
      <c r="AB55" s="144"/>
      <c r="AC55" s="144"/>
      <c r="AD55" s="144"/>
      <c r="AE55" s="144"/>
      <c r="AF55" s="144"/>
      <c r="AG55" s="144" t="s">
        <v>143</v>
      </c>
      <c r="AH55" s="144">
        <v>0</v>
      </c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</row>
    <row r="56" spans="1:60" outlineLevel="1" x14ac:dyDescent="0.2">
      <c r="A56" s="249">
        <v>20</v>
      </c>
      <c r="B56" s="250" t="s">
        <v>215</v>
      </c>
      <c r="C56" s="251" t="s">
        <v>216</v>
      </c>
      <c r="D56" s="252" t="s">
        <v>149</v>
      </c>
      <c r="E56" s="253">
        <v>7.1360000000000001</v>
      </c>
      <c r="F56" s="254"/>
      <c r="G56" s="255">
        <f>ROUND(E56*F56,2)</f>
        <v>0</v>
      </c>
      <c r="H56" s="147"/>
      <c r="I56" s="146">
        <f>ROUND(E56*H56,2)</f>
        <v>0</v>
      </c>
      <c r="J56" s="147"/>
      <c r="K56" s="146">
        <f>ROUND(E56*J56,2)</f>
        <v>0</v>
      </c>
      <c r="L56" s="146">
        <v>21</v>
      </c>
      <c r="M56" s="146">
        <f>G56*(1+L56/100)</f>
        <v>0</v>
      </c>
      <c r="N56" s="146">
        <v>3.0194999999999999</v>
      </c>
      <c r="O56" s="146">
        <f>ROUND(E56*N56,2)</f>
        <v>21.55</v>
      </c>
      <c r="P56" s="146">
        <v>0</v>
      </c>
      <c r="Q56" s="146">
        <f>ROUND(E56*P56,2)</f>
        <v>0</v>
      </c>
      <c r="R56" s="146"/>
      <c r="S56" s="146" t="s">
        <v>139</v>
      </c>
      <c r="T56" s="146" t="s">
        <v>139</v>
      </c>
      <c r="U56" s="146">
        <v>39.451329999999999</v>
      </c>
      <c r="V56" s="146">
        <f>ROUND(E56*U56,2)</f>
        <v>281.52</v>
      </c>
      <c r="W56" s="146"/>
      <c r="X56" s="146" t="s">
        <v>181</v>
      </c>
      <c r="Y56" s="144"/>
      <c r="Z56" s="144"/>
      <c r="AA56" s="144"/>
      <c r="AB56" s="144"/>
      <c r="AC56" s="144"/>
      <c r="AD56" s="144"/>
      <c r="AE56" s="144"/>
      <c r="AF56" s="144"/>
      <c r="AG56" s="144" t="s">
        <v>182</v>
      </c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</row>
    <row r="57" spans="1:60" outlineLevel="1" x14ac:dyDescent="0.2">
      <c r="A57" s="249"/>
      <c r="B57" s="250"/>
      <c r="C57" s="256" t="s">
        <v>217</v>
      </c>
      <c r="D57" s="257"/>
      <c r="E57" s="258">
        <v>6.08</v>
      </c>
      <c r="F57" s="259"/>
      <c r="G57" s="255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4"/>
      <c r="Z57" s="144"/>
      <c r="AA57" s="144"/>
      <c r="AB57" s="144"/>
      <c r="AC57" s="144"/>
      <c r="AD57" s="144"/>
      <c r="AE57" s="144"/>
      <c r="AF57" s="144"/>
      <c r="AG57" s="144" t="s">
        <v>143</v>
      </c>
      <c r="AH57" s="144">
        <v>0</v>
      </c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</row>
    <row r="58" spans="1:60" outlineLevel="1" x14ac:dyDescent="0.2">
      <c r="A58" s="249"/>
      <c r="B58" s="250"/>
      <c r="C58" s="256" t="s">
        <v>218</v>
      </c>
      <c r="D58" s="257"/>
      <c r="E58" s="258">
        <v>1.056</v>
      </c>
      <c r="F58" s="259"/>
      <c r="G58" s="255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4"/>
      <c r="Z58" s="144"/>
      <c r="AA58" s="144"/>
      <c r="AB58" s="144"/>
      <c r="AC58" s="144"/>
      <c r="AD58" s="144"/>
      <c r="AE58" s="144"/>
      <c r="AF58" s="144"/>
      <c r="AG58" s="144" t="s">
        <v>143</v>
      </c>
      <c r="AH58" s="144">
        <v>0</v>
      </c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</row>
    <row r="59" spans="1:60" ht="22.5" outlineLevel="1" x14ac:dyDescent="0.2">
      <c r="A59" s="249">
        <v>21</v>
      </c>
      <c r="B59" s="250" t="s">
        <v>219</v>
      </c>
      <c r="C59" s="251" t="s">
        <v>220</v>
      </c>
      <c r="D59" s="252" t="s">
        <v>156</v>
      </c>
      <c r="E59" s="253">
        <v>0.40500000000000003</v>
      </c>
      <c r="F59" s="254"/>
      <c r="G59" s="255">
        <f>ROUND(E59*F59,2)</f>
        <v>0</v>
      </c>
      <c r="H59" s="147"/>
      <c r="I59" s="146">
        <f>ROUND(E59*H59,2)</f>
        <v>0</v>
      </c>
      <c r="J59" s="147"/>
      <c r="K59" s="146">
        <f>ROUND(E59*J59,2)</f>
        <v>0</v>
      </c>
      <c r="L59" s="146">
        <v>21</v>
      </c>
      <c r="M59" s="146">
        <f>G59*(1+L59/100)</f>
        <v>0</v>
      </c>
      <c r="N59" s="146">
        <v>1.02092</v>
      </c>
      <c r="O59" s="146">
        <f>ROUND(E59*N59,2)</f>
        <v>0.41</v>
      </c>
      <c r="P59" s="146">
        <v>0</v>
      </c>
      <c r="Q59" s="146">
        <f>ROUND(E59*P59,2)</f>
        <v>0</v>
      </c>
      <c r="R59" s="146"/>
      <c r="S59" s="146" t="s">
        <v>139</v>
      </c>
      <c r="T59" s="146" t="s">
        <v>221</v>
      </c>
      <c r="U59" s="146">
        <v>56.131250000000001</v>
      </c>
      <c r="V59" s="146">
        <f>ROUND(E59*U59,2)</f>
        <v>22.73</v>
      </c>
      <c r="W59" s="146"/>
      <c r="X59" s="146" t="s">
        <v>181</v>
      </c>
      <c r="Y59" s="144"/>
      <c r="Z59" s="144"/>
      <c r="AA59" s="144"/>
      <c r="AB59" s="144"/>
      <c r="AC59" s="144"/>
      <c r="AD59" s="144"/>
      <c r="AE59" s="144"/>
      <c r="AF59" s="144"/>
      <c r="AG59" s="144" t="s">
        <v>182</v>
      </c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</row>
    <row r="60" spans="1:60" outlineLevel="1" x14ac:dyDescent="0.2">
      <c r="A60" s="249"/>
      <c r="B60" s="250"/>
      <c r="C60" s="256" t="s">
        <v>222</v>
      </c>
      <c r="D60" s="257"/>
      <c r="E60" s="258">
        <v>0.255</v>
      </c>
      <c r="F60" s="259"/>
      <c r="G60" s="255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4"/>
      <c r="Z60" s="144"/>
      <c r="AA60" s="144"/>
      <c r="AB60" s="144"/>
      <c r="AC60" s="144"/>
      <c r="AD60" s="144"/>
      <c r="AE60" s="144"/>
      <c r="AF60" s="144"/>
      <c r="AG60" s="144" t="s">
        <v>143</v>
      </c>
      <c r="AH60" s="144">
        <v>0</v>
      </c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</row>
    <row r="61" spans="1:60" outlineLevel="1" x14ac:dyDescent="0.2">
      <c r="A61" s="249"/>
      <c r="B61" s="250"/>
      <c r="C61" s="256" t="s">
        <v>223</v>
      </c>
      <c r="D61" s="257"/>
      <c r="E61" s="258">
        <v>0.15</v>
      </c>
      <c r="F61" s="259"/>
      <c r="G61" s="255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4"/>
      <c r="Z61" s="144"/>
      <c r="AA61" s="144"/>
      <c r="AB61" s="144"/>
      <c r="AC61" s="144"/>
      <c r="AD61" s="144"/>
      <c r="AE61" s="144"/>
      <c r="AF61" s="144"/>
      <c r="AG61" s="144" t="s">
        <v>143</v>
      </c>
      <c r="AH61" s="144">
        <v>0</v>
      </c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</row>
    <row r="62" spans="1:60" outlineLevel="1" x14ac:dyDescent="0.2">
      <c r="A62" s="249">
        <v>22</v>
      </c>
      <c r="B62" s="250" t="s">
        <v>224</v>
      </c>
      <c r="C62" s="251" t="s">
        <v>225</v>
      </c>
      <c r="D62" s="252" t="s">
        <v>161</v>
      </c>
      <c r="E62" s="253">
        <v>7.04</v>
      </c>
      <c r="F62" s="254"/>
      <c r="G62" s="255">
        <f>ROUND(E62*F62,2)</f>
        <v>0</v>
      </c>
      <c r="H62" s="147"/>
      <c r="I62" s="146">
        <f>ROUND(E62*H62,2)</f>
        <v>0</v>
      </c>
      <c r="J62" s="147"/>
      <c r="K62" s="146">
        <f>ROUND(E62*J62,2)</f>
        <v>0</v>
      </c>
      <c r="L62" s="146">
        <v>21</v>
      </c>
      <c r="M62" s="146">
        <f>G62*(1+L62/100)</f>
        <v>0</v>
      </c>
      <c r="N62" s="146">
        <v>9.8099999999999993E-3</v>
      </c>
      <c r="O62" s="146">
        <f>ROUND(E62*N62,2)</f>
        <v>7.0000000000000007E-2</v>
      </c>
      <c r="P62" s="146">
        <v>0</v>
      </c>
      <c r="Q62" s="146">
        <f>ROUND(E62*P62,2)</f>
        <v>0</v>
      </c>
      <c r="R62" s="146" t="s">
        <v>187</v>
      </c>
      <c r="S62" s="146" t="s">
        <v>139</v>
      </c>
      <c r="T62" s="146" t="s">
        <v>139</v>
      </c>
      <c r="U62" s="146">
        <v>0</v>
      </c>
      <c r="V62" s="146">
        <f>ROUND(E62*U62,2)</f>
        <v>0</v>
      </c>
      <c r="W62" s="146"/>
      <c r="X62" s="146" t="s">
        <v>188</v>
      </c>
      <c r="Y62" s="144"/>
      <c r="Z62" s="144"/>
      <c r="AA62" s="144"/>
      <c r="AB62" s="144"/>
      <c r="AC62" s="144"/>
      <c r="AD62" s="144"/>
      <c r="AE62" s="144"/>
      <c r="AF62" s="144"/>
      <c r="AG62" s="144" t="s">
        <v>189</v>
      </c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</row>
    <row r="63" spans="1:60" outlineLevel="1" x14ac:dyDescent="0.2">
      <c r="A63" s="249"/>
      <c r="B63" s="250"/>
      <c r="C63" s="256" t="s">
        <v>226</v>
      </c>
      <c r="D63" s="257"/>
      <c r="E63" s="258">
        <v>7.04</v>
      </c>
      <c r="F63" s="259"/>
      <c r="G63" s="255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4"/>
      <c r="Z63" s="144"/>
      <c r="AA63" s="144"/>
      <c r="AB63" s="144"/>
      <c r="AC63" s="144"/>
      <c r="AD63" s="144"/>
      <c r="AE63" s="144"/>
      <c r="AF63" s="144"/>
      <c r="AG63" s="144" t="s">
        <v>143</v>
      </c>
      <c r="AH63" s="144">
        <v>0</v>
      </c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</row>
    <row r="64" spans="1:60" outlineLevel="1" x14ac:dyDescent="0.2">
      <c r="A64" s="249">
        <v>23</v>
      </c>
      <c r="B64" s="250" t="s">
        <v>227</v>
      </c>
      <c r="C64" s="251" t="s">
        <v>228</v>
      </c>
      <c r="D64" s="252" t="s">
        <v>138</v>
      </c>
      <c r="E64" s="253">
        <v>12</v>
      </c>
      <c r="F64" s="254"/>
      <c r="G64" s="255">
        <f>ROUND(E64*F64,2)</f>
        <v>0</v>
      </c>
      <c r="H64" s="147"/>
      <c r="I64" s="146">
        <f>ROUND(E64*H64,2)</f>
        <v>0</v>
      </c>
      <c r="J64" s="147"/>
      <c r="K64" s="146">
        <f>ROUND(E64*J64,2)</f>
        <v>0</v>
      </c>
      <c r="L64" s="146">
        <v>21</v>
      </c>
      <c r="M64" s="146">
        <f>G64*(1+L64/100)</f>
        <v>0</v>
      </c>
      <c r="N64" s="146">
        <v>3.2000000000000001E-2</v>
      </c>
      <c r="O64" s="146">
        <f>ROUND(E64*N64,2)</f>
        <v>0.38</v>
      </c>
      <c r="P64" s="146">
        <v>0</v>
      </c>
      <c r="Q64" s="146">
        <f>ROUND(E64*P64,2)</f>
        <v>0</v>
      </c>
      <c r="R64" s="146"/>
      <c r="S64" s="146" t="s">
        <v>173</v>
      </c>
      <c r="T64" s="146" t="s">
        <v>139</v>
      </c>
      <c r="U64" s="146">
        <v>0</v>
      </c>
      <c r="V64" s="146">
        <f>ROUND(E64*U64,2)</f>
        <v>0</v>
      </c>
      <c r="W64" s="146"/>
      <c r="X64" s="146" t="s">
        <v>188</v>
      </c>
      <c r="Y64" s="144"/>
      <c r="Z64" s="144"/>
      <c r="AA64" s="144"/>
      <c r="AB64" s="144"/>
      <c r="AC64" s="144"/>
      <c r="AD64" s="144"/>
      <c r="AE64" s="144"/>
      <c r="AF64" s="144"/>
      <c r="AG64" s="144" t="s">
        <v>189</v>
      </c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</row>
    <row r="65" spans="1:60" outlineLevel="1" x14ac:dyDescent="0.2">
      <c r="A65" s="249"/>
      <c r="B65" s="250"/>
      <c r="C65" s="256" t="s">
        <v>229</v>
      </c>
      <c r="D65" s="257"/>
      <c r="E65" s="258">
        <v>12</v>
      </c>
      <c r="F65" s="259"/>
      <c r="G65" s="255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4"/>
      <c r="Z65" s="144"/>
      <c r="AA65" s="144"/>
      <c r="AB65" s="144"/>
      <c r="AC65" s="144"/>
      <c r="AD65" s="144"/>
      <c r="AE65" s="144"/>
      <c r="AF65" s="144"/>
      <c r="AG65" s="144" t="s">
        <v>143</v>
      </c>
      <c r="AH65" s="144">
        <v>0</v>
      </c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</row>
    <row r="66" spans="1:60" x14ac:dyDescent="0.2">
      <c r="A66" s="242" t="s">
        <v>134</v>
      </c>
      <c r="B66" s="243" t="s">
        <v>60</v>
      </c>
      <c r="C66" s="244" t="s">
        <v>61</v>
      </c>
      <c r="D66" s="245"/>
      <c r="E66" s="246"/>
      <c r="F66" s="247"/>
      <c r="G66" s="248">
        <f>SUMIF(AG67:AG92,"&lt;&gt;NOR",G67:G92)</f>
        <v>0</v>
      </c>
      <c r="H66" s="148"/>
      <c r="I66" s="148">
        <f>SUM(I67:I92)</f>
        <v>0</v>
      </c>
      <c r="J66" s="148"/>
      <c r="K66" s="148">
        <f>SUM(K67:K92)</f>
        <v>0</v>
      </c>
      <c r="L66" s="148"/>
      <c r="M66" s="148">
        <f>SUM(M67:M92)</f>
        <v>0</v>
      </c>
      <c r="N66" s="148"/>
      <c r="O66" s="148">
        <f>SUM(O67:O92)</f>
        <v>4.84</v>
      </c>
      <c r="P66" s="148"/>
      <c r="Q66" s="148">
        <f>SUM(Q67:Q92)</f>
        <v>7.12</v>
      </c>
      <c r="R66" s="148"/>
      <c r="S66" s="148"/>
      <c r="T66" s="148"/>
      <c r="U66" s="148"/>
      <c r="V66" s="148">
        <f>SUM(V67:V92)</f>
        <v>194.66</v>
      </c>
      <c r="W66" s="148"/>
      <c r="X66" s="148"/>
      <c r="AG66" t="s">
        <v>135</v>
      </c>
    </row>
    <row r="67" spans="1:60" outlineLevel="1" x14ac:dyDescent="0.2">
      <c r="A67" s="249">
        <v>24</v>
      </c>
      <c r="B67" s="250" t="s">
        <v>230</v>
      </c>
      <c r="C67" s="251" t="s">
        <v>231</v>
      </c>
      <c r="D67" s="252" t="s">
        <v>172</v>
      </c>
      <c r="E67" s="253">
        <v>76</v>
      </c>
      <c r="F67" s="254"/>
      <c r="G67" s="255">
        <f>ROUND(E67*F67,2)</f>
        <v>0</v>
      </c>
      <c r="H67" s="147"/>
      <c r="I67" s="146">
        <f>ROUND(E67*H67,2)</f>
        <v>0</v>
      </c>
      <c r="J67" s="147"/>
      <c r="K67" s="146">
        <f>ROUND(E67*J67,2)</f>
        <v>0</v>
      </c>
      <c r="L67" s="146">
        <v>21</v>
      </c>
      <c r="M67" s="146">
        <f>G67*(1+L67/100)</f>
        <v>0</v>
      </c>
      <c r="N67" s="146">
        <v>3.0000000000000001E-5</v>
      </c>
      <c r="O67" s="146">
        <f>ROUND(E67*N67,2)</f>
        <v>0</v>
      </c>
      <c r="P67" s="146">
        <v>0</v>
      </c>
      <c r="Q67" s="146">
        <f>ROUND(E67*P67,2)</f>
        <v>0</v>
      </c>
      <c r="R67" s="146"/>
      <c r="S67" s="146" t="s">
        <v>139</v>
      </c>
      <c r="T67" s="146" t="s">
        <v>139</v>
      </c>
      <c r="U67" s="146">
        <v>0.21360000000000001</v>
      </c>
      <c r="V67" s="146">
        <f>ROUND(E67*U67,2)</f>
        <v>16.23</v>
      </c>
      <c r="W67" s="146"/>
      <c r="X67" s="146" t="s">
        <v>140</v>
      </c>
      <c r="Y67" s="144"/>
      <c r="Z67" s="144"/>
      <c r="AA67" s="144"/>
      <c r="AB67" s="144"/>
      <c r="AC67" s="144"/>
      <c r="AD67" s="144"/>
      <c r="AE67" s="144"/>
      <c r="AF67" s="144"/>
      <c r="AG67" s="144" t="s">
        <v>141</v>
      </c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</row>
    <row r="68" spans="1:60" outlineLevel="1" x14ac:dyDescent="0.2">
      <c r="A68" s="249"/>
      <c r="B68" s="250"/>
      <c r="C68" s="256" t="s">
        <v>232</v>
      </c>
      <c r="D68" s="257"/>
      <c r="E68" s="258">
        <v>38</v>
      </c>
      <c r="F68" s="259"/>
      <c r="G68" s="255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4"/>
      <c r="Z68" s="144"/>
      <c r="AA68" s="144"/>
      <c r="AB68" s="144"/>
      <c r="AC68" s="144"/>
      <c r="AD68" s="144"/>
      <c r="AE68" s="144"/>
      <c r="AF68" s="144"/>
      <c r="AG68" s="144" t="s">
        <v>143</v>
      </c>
      <c r="AH68" s="144">
        <v>0</v>
      </c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</row>
    <row r="69" spans="1:60" outlineLevel="1" x14ac:dyDescent="0.2">
      <c r="A69" s="249"/>
      <c r="B69" s="250"/>
      <c r="C69" s="256" t="s">
        <v>233</v>
      </c>
      <c r="D69" s="257"/>
      <c r="E69" s="258">
        <v>38</v>
      </c>
      <c r="F69" s="259"/>
      <c r="G69" s="255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4"/>
      <c r="Z69" s="144"/>
      <c r="AA69" s="144"/>
      <c r="AB69" s="144"/>
      <c r="AC69" s="144"/>
      <c r="AD69" s="144"/>
      <c r="AE69" s="144"/>
      <c r="AF69" s="144"/>
      <c r="AG69" s="144" t="s">
        <v>143</v>
      </c>
      <c r="AH69" s="144">
        <v>0</v>
      </c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</row>
    <row r="70" spans="1:60" outlineLevel="1" x14ac:dyDescent="0.2">
      <c r="A70" s="249">
        <v>25</v>
      </c>
      <c r="B70" s="250" t="s">
        <v>234</v>
      </c>
      <c r="C70" s="251" t="s">
        <v>235</v>
      </c>
      <c r="D70" s="252" t="s">
        <v>161</v>
      </c>
      <c r="E70" s="253">
        <v>80.459999999999994</v>
      </c>
      <c r="F70" s="254"/>
      <c r="G70" s="255">
        <f>ROUND(E70*F70,2)</f>
        <v>0</v>
      </c>
      <c r="H70" s="147"/>
      <c r="I70" s="146">
        <f>ROUND(E70*H70,2)</f>
        <v>0</v>
      </c>
      <c r="J70" s="147"/>
      <c r="K70" s="146">
        <f>ROUND(E70*J70,2)</f>
        <v>0</v>
      </c>
      <c r="L70" s="146">
        <v>21</v>
      </c>
      <c r="M70" s="146">
        <f>G70*(1+L70/100)</f>
        <v>0</v>
      </c>
      <c r="N70" s="146">
        <v>2.444E-2</v>
      </c>
      <c r="O70" s="146">
        <f>ROUND(E70*N70,2)</f>
        <v>1.97</v>
      </c>
      <c r="P70" s="146">
        <v>0</v>
      </c>
      <c r="Q70" s="146">
        <f>ROUND(E70*P70,2)</f>
        <v>0</v>
      </c>
      <c r="R70" s="146"/>
      <c r="S70" s="146" t="s">
        <v>139</v>
      </c>
      <c r="T70" s="146" t="s">
        <v>139</v>
      </c>
      <c r="U70" s="146">
        <v>0.254</v>
      </c>
      <c r="V70" s="146">
        <f>ROUND(E70*U70,2)</f>
        <v>20.440000000000001</v>
      </c>
      <c r="W70" s="146"/>
      <c r="X70" s="146" t="s">
        <v>140</v>
      </c>
      <c r="Y70" s="144"/>
      <c r="Z70" s="144"/>
      <c r="AA70" s="144"/>
      <c r="AB70" s="144"/>
      <c r="AC70" s="144"/>
      <c r="AD70" s="144"/>
      <c r="AE70" s="144"/>
      <c r="AF70" s="144"/>
      <c r="AG70" s="144" t="s">
        <v>141</v>
      </c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</row>
    <row r="71" spans="1:60" outlineLevel="1" x14ac:dyDescent="0.2">
      <c r="A71" s="249"/>
      <c r="B71" s="250"/>
      <c r="C71" s="256" t="s">
        <v>236</v>
      </c>
      <c r="D71" s="257"/>
      <c r="E71" s="258">
        <v>80.459999999999994</v>
      </c>
      <c r="F71" s="259"/>
      <c r="G71" s="255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4"/>
      <c r="Z71" s="144"/>
      <c r="AA71" s="144"/>
      <c r="AB71" s="144"/>
      <c r="AC71" s="144"/>
      <c r="AD71" s="144"/>
      <c r="AE71" s="144"/>
      <c r="AF71" s="144"/>
      <c r="AG71" s="144" t="s">
        <v>143</v>
      </c>
      <c r="AH71" s="144">
        <v>5</v>
      </c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</row>
    <row r="72" spans="1:60" outlineLevel="1" x14ac:dyDescent="0.2">
      <c r="A72" s="249">
        <v>26</v>
      </c>
      <c r="B72" s="250" t="s">
        <v>237</v>
      </c>
      <c r="C72" s="251" t="s">
        <v>238</v>
      </c>
      <c r="D72" s="252" t="s">
        <v>161</v>
      </c>
      <c r="E72" s="253">
        <v>80.459999999999994</v>
      </c>
      <c r="F72" s="254"/>
      <c r="G72" s="255">
        <f>ROUND(E72*F72,2)</f>
        <v>0</v>
      </c>
      <c r="H72" s="147"/>
      <c r="I72" s="146">
        <f>ROUND(E72*H72,2)</f>
        <v>0</v>
      </c>
      <c r="J72" s="147"/>
      <c r="K72" s="146">
        <f>ROUND(E72*J72,2)</f>
        <v>0</v>
      </c>
      <c r="L72" s="146">
        <v>21</v>
      </c>
      <c r="M72" s="146">
        <f>G72*(1+L72/100)</f>
        <v>0</v>
      </c>
      <c r="N72" s="146">
        <v>0</v>
      </c>
      <c r="O72" s="146">
        <f>ROUND(E72*N72,2)</f>
        <v>0</v>
      </c>
      <c r="P72" s="146">
        <v>8.6999999999999994E-2</v>
      </c>
      <c r="Q72" s="146">
        <f>ROUND(E72*P72,2)</f>
        <v>7</v>
      </c>
      <c r="R72" s="146"/>
      <c r="S72" s="146" t="s">
        <v>139</v>
      </c>
      <c r="T72" s="146" t="s">
        <v>139</v>
      </c>
      <c r="U72" s="146">
        <v>0.25900000000000001</v>
      </c>
      <c r="V72" s="146">
        <f>ROUND(E72*U72,2)</f>
        <v>20.84</v>
      </c>
      <c r="W72" s="146"/>
      <c r="X72" s="146" t="s">
        <v>140</v>
      </c>
      <c r="Y72" s="144"/>
      <c r="Z72" s="144"/>
      <c r="AA72" s="144"/>
      <c r="AB72" s="144"/>
      <c r="AC72" s="144"/>
      <c r="AD72" s="144"/>
      <c r="AE72" s="144"/>
      <c r="AF72" s="144"/>
      <c r="AG72" s="144" t="s">
        <v>141</v>
      </c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</row>
    <row r="73" spans="1:60" outlineLevel="1" x14ac:dyDescent="0.2">
      <c r="A73" s="249"/>
      <c r="B73" s="250"/>
      <c r="C73" s="256" t="s">
        <v>239</v>
      </c>
      <c r="D73" s="257"/>
      <c r="E73" s="258">
        <v>87.5</v>
      </c>
      <c r="F73" s="259"/>
      <c r="G73" s="255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4"/>
      <c r="Z73" s="144"/>
      <c r="AA73" s="144"/>
      <c r="AB73" s="144"/>
      <c r="AC73" s="144"/>
      <c r="AD73" s="144"/>
      <c r="AE73" s="144"/>
      <c r="AF73" s="144"/>
      <c r="AG73" s="144" t="s">
        <v>143</v>
      </c>
      <c r="AH73" s="144">
        <v>5</v>
      </c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</row>
    <row r="74" spans="1:60" outlineLevel="1" x14ac:dyDescent="0.2">
      <c r="A74" s="249"/>
      <c r="B74" s="250"/>
      <c r="C74" s="256" t="s">
        <v>240</v>
      </c>
      <c r="D74" s="257"/>
      <c r="E74" s="258">
        <v>-7.04</v>
      </c>
      <c r="F74" s="259"/>
      <c r="G74" s="255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4"/>
      <c r="Z74" s="144"/>
      <c r="AA74" s="144"/>
      <c r="AB74" s="144"/>
      <c r="AC74" s="144"/>
      <c r="AD74" s="144"/>
      <c r="AE74" s="144"/>
      <c r="AF74" s="144"/>
      <c r="AG74" s="144" t="s">
        <v>143</v>
      </c>
      <c r="AH74" s="144">
        <v>5</v>
      </c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</row>
    <row r="75" spans="1:60" outlineLevel="1" x14ac:dyDescent="0.2">
      <c r="A75" s="249">
        <v>27</v>
      </c>
      <c r="B75" s="250" t="s">
        <v>241</v>
      </c>
      <c r="C75" s="251" t="s">
        <v>242</v>
      </c>
      <c r="D75" s="252" t="s">
        <v>172</v>
      </c>
      <c r="E75" s="253">
        <v>76</v>
      </c>
      <c r="F75" s="254"/>
      <c r="G75" s="255">
        <f>ROUND(E75*F75,2)</f>
        <v>0</v>
      </c>
      <c r="H75" s="147"/>
      <c r="I75" s="146">
        <f>ROUND(E75*H75,2)</f>
        <v>0</v>
      </c>
      <c r="J75" s="147"/>
      <c r="K75" s="146">
        <f>ROUND(E75*J75,2)</f>
        <v>0</v>
      </c>
      <c r="L75" s="146">
        <v>21</v>
      </c>
      <c r="M75" s="146">
        <f>G75*(1+L75/100)</f>
        <v>0</v>
      </c>
      <c r="N75" s="146">
        <v>0</v>
      </c>
      <c r="O75" s="146">
        <f>ROUND(E75*N75,2)</f>
        <v>0</v>
      </c>
      <c r="P75" s="146">
        <v>1.6199999999999999E-3</v>
      </c>
      <c r="Q75" s="146">
        <f>ROUND(E75*P75,2)</f>
        <v>0.12</v>
      </c>
      <c r="R75" s="146"/>
      <c r="S75" s="146" t="s">
        <v>139</v>
      </c>
      <c r="T75" s="146" t="s">
        <v>139</v>
      </c>
      <c r="U75" s="146">
        <v>0.14000000000000001</v>
      </c>
      <c r="V75" s="146">
        <f>ROUND(E75*U75,2)</f>
        <v>10.64</v>
      </c>
      <c r="W75" s="146"/>
      <c r="X75" s="146" t="s">
        <v>140</v>
      </c>
      <c r="Y75" s="144"/>
      <c r="Z75" s="144"/>
      <c r="AA75" s="144"/>
      <c r="AB75" s="144"/>
      <c r="AC75" s="144"/>
      <c r="AD75" s="144"/>
      <c r="AE75" s="144"/>
      <c r="AF75" s="144"/>
      <c r="AG75" s="144" t="s">
        <v>141</v>
      </c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</row>
    <row r="76" spans="1:60" outlineLevel="1" x14ac:dyDescent="0.2">
      <c r="A76" s="249"/>
      <c r="B76" s="250"/>
      <c r="C76" s="256" t="s">
        <v>243</v>
      </c>
      <c r="D76" s="257"/>
      <c r="E76" s="258">
        <v>76</v>
      </c>
      <c r="F76" s="259"/>
      <c r="G76" s="255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4"/>
      <c r="Z76" s="144"/>
      <c r="AA76" s="144"/>
      <c r="AB76" s="144"/>
      <c r="AC76" s="144"/>
      <c r="AD76" s="144"/>
      <c r="AE76" s="144"/>
      <c r="AF76" s="144"/>
      <c r="AG76" s="144" t="s">
        <v>143</v>
      </c>
      <c r="AH76" s="144">
        <v>5</v>
      </c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</row>
    <row r="77" spans="1:60" outlineLevel="1" x14ac:dyDescent="0.2">
      <c r="A77" s="249">
        <v>28</v>
      </c>
      <c r="B77" s="250" t="s">
        <v>244</v>
      </c>
      <c r="C77" s="251" t="s">
        <v>245</v>
      </c>
      <c r="D77" s="252" t="s">
        <v>161</v>
      </c>
      <c r="E77" s="253">
        <v>95.1</v>
      </c>
      <c r="F77" s="254"/>
      <c r="G77" s="255">
        <f>ROUND(E77*F77,2)</f>
        <v>0</v>
      </c>
      <c r="H77" s="147"/>
      <c r="I77" s="146">
        <f>ROUND(E77*H77,2)</f>
        <v>0</v>
      </c>
      <c r="J77" s="147"/>
      <c r="K77" s="146">
        <f>ROUND(E77*J77,2)</f>
        <v>0</v>
      </c>
      <c r="L77" s="146">
        <v>21</v>
      </c>
      <c r="M77" s="146">
        <f>G77*(1+L77/100)</f>
        <v>0</v>
      </c>
      <c r="N77" s="146">
        <v>6.9999999999999994E-5</v>
      </c>
      <c r="O77" s="146">
        <f>ROUND(E77*N77,2)</f>
        <v>0.01</v>
      </c>
      <c r="P77" s="146">
        <v>0</v>
      </c>
      <c r="Q77" s="146">
        <f>ROUND(E77*P77,2)</f>
        <v>0</v>
      </c>
      <c r="R77" s="146"/>
      <c r="S77" s="146" t="s">
        <v>139</v>
      </c>
      <c r="T77" s="146" t="s">
        <v>139</v>
      </c>
      <c r="U77" s="146">
        <v>0.14399999999999999</v>
      </c>
      <c r="V77" s="146">
        <f>ROUND(E77*U77,2)</f>
        <v>13.69</v>
      </c>
      <c r="W77" s="146"/>
      <c r="X77" s="146" t="s">
        <v>140</v>
      </c>
      <c r="Y77" s="144"/>
      <c r="Z77" s="144"/>
      <c r="AA77" s="144"/>
      <c r="AB77" s="144"/>
      <c r="AC77" s="144"/>
      <c r="AD77" s="144"/>
      <c r="AE77" s="144"/>
      <c r="AF77" s="144"/>
      <c r="AG77" s="144" t="s">
        <v>141</v>
      </c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</row>
    <row r="78" spans="1:60" outlineLevel="1" x14ac:dyDescent="0.2">
      <c r="A78" s="249"/>
      <c r="B78" s="250"/>
      <c r="C78" s="256" t="s">
        <v>246</v>
      </c>
      <c r="D78" s="257"/>
      <c r="E78" s="258">
        <v>48.3</v>
      </c>
      <c r="F78" s="259"/>
      <c r="G78" s="255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4"/>
      <c r="Z78" s="144"/>
      <c r="AA78" s="144"/>
      <c r="AB78" s="144"/>
      <c r="AC78" s="144"/>
      <c r="AD78" s="144"/>
      <c r="AE78" s="144"/>
      <c r="AF78" s="144"/>
      <c r="AG78" s="144" t="s">
        <v>143</v>
      </c>
      <c r="AH78" s="144">
        <v>0</v>
      </c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</row>
    <row r="79" spans="1:60" outlineLevel="1" x14ac:dyDescent="0.2">
      <c r="A79" s="249"/>
      <c r="B79" s="250"/>
      <c r="C79" s="256" t="s">
        <v>247</v>
      </c>
      <c r="D79" s="257"/>
      <c r="E79" s="258">
        <v>46.8</v>
      </c>
      <c r="F79" s="259"/>
      <c r="G79" s="255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4"/>
      <c r="Z79" s="144"/>
      <c r="AA79" s="144"/>
      <c r="AB79" s="144"/>
      <c r="AC79" s="144"/>
      <c r="AD79" s="144"/>
      <c r="AE79" s="144"/>
      <c r="AF79" s="144"/>
      <c r="AG79" s="144" t="s">
        <v>143</v>
      </c>
      <c r="AH79" s="144">
        <v>0</v>
      </c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</row>
    <row r="80" spans="1:60" outlineLevel="1" x14ac:dyDescent="0.2">
      <c r="A80" s="249">
        <v>29</v>
      </c>
      <c r="B80" s="250" t="s">
        <v>248</v>
      </c>
      <c r="C80" s="251" t="s">
        <v>249</v>
      </c>
      <c r="D80" s="252" t="s">
        <v>161</v>
      </c>
      <c r="E80" s="253">
        <v>44.5</v>
      </c>
      <c r="F80" s="254"/>
      <c r="G80" s="255">
        <f>ROUND(E80*F80,2)</f>
        <v>0</v>
      </c>
      <c r="H80" s="147"/>
      <c r="I80" s="146">
        <f>ROUND(E80*H80,2)</f>
        <v>0</v>
      </c>
      <c r="J80" s="147"/>
      <c r="K80" s="146">
        <f>ROUND(E80*J80,2)</f>
        <v>0</v>
      </c>
      <c r="L80" s="146">
        <v>21</v>
      </c>
      <c r="M80" s="146">
        <f>G80*(1+L80/100)</f>
        <v>0</v>
      </c>
      <c r="N80" s="146">
        <v>8.9200000000000008E-3</v>
      </c>
      <c r="O80" s="146">
        <f>ROUND(E80*N80,2)</f>
        <v>0.4</v>
      </c>
      <c r="P80" s="146">
        <v>0</v>
      </c>
      <c r="Q80" s="146">
        <f>ROUND(E80*P80,2)</f>
        <v>0</v>
      </c>
      <c r="R80" s="146"/>
      <c r="S80" s="146" t="s">
        <v>173</v>
      </c>
      <c r="T80" s="146" t="s">
        <v>139</v>
      </c>
      <c r="U80" s="146">
        <v>0.25800000000000001</v>
      </c>
      <c r="V80" s="146">
        <f>ROUND(E80*U80,2)</f>
        <v>11.48</v>
      </c>
      <c r="W80" s="146"/>
      <c r="X80" s="146" t="s">
        <v>140</v>
      </c>
      <c r="Y80" s="144"/>
      <c r="Z80" s="144"/>
      <c r="AA80" s="144"/>
      <c r="AB80" s="144"/>
      <c r="AC80" s="144"/>
      <c r="AD80" s="144"/>
      <c r="AE80" s="144"/>
      <c r="AF80" s="144"/>
      <c r="AG80" s="144" t="s">
        <v>141</v>
      </c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</row>
    <row r="81" spans="1:60" outlineLevel="1" x14ac:dyDescent="0.2">
      <c r="A81" s="249"/>
      <c r="B81" s="250"/>
      <c r="C81" s="256" t="s">
        <v>250</v>
      </c>
      <c r="D81" s="257"/>
      <c r="E81" s="258">
        <v>44.5</v>
      </c>
      <c r="F81" s="259"/>
      <c r="G81" s="255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4"/>
      <c r="Z81" s="144"/>
      <c r="AA81" s="144"/>
      <c r="AB81" s="144"/>
      <c r="AC81" s="144"/>
      <c r="AD81" s="144"/>
      <c r="AE81" s="144"/>
      <c r="AF81" s="144"/>
      <c r="AG81" s="144" t="s">
        <v>143</v>
      </c>
      <c r="AH81" s="144">
        <v>0</v>
      </c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</row>
    <row r="82" spans="1:60" outlineLevel="1" x14ac:dyDescent="0.2">
      <c r="A82" s="249">
        <v>30</v>
      </c>
      <c r="B82" s="250" t="s">
        <v>251</v>
      </c>
      <c r="C82" s="251" t="s">
        <v>252</v>
      </c>
      <c r="D82" s="252" t="s">
        <v>161</v>
      </c>
      <c r="E82" s="253">
        <v>43</v>
      </c>
      <c r="F82" s="254"/>
      <c r="G82" s="255">
        <f>ROUND(E82*F82,2)</f>
        <v>0</v>
      </c>
      <c r="H82" s="147"/>
      <c r="I82" s="146">
        <f>ROUND(E82*H82,2)</f>
        <v>0</v>
      </c>
      <c r="J82" s="147"/>
      <c r="K82" s="146">
        <f>ROUND(E82*J82,2)</f>
        <v>0</v>
      </c>
      <c r="L82" s="146">
        <v>21</v>
      </c>
      <c r="M82" s="146">
        <f>G82*(1+L82/100)</f>
        <v>0</v>
      </c>
      <c r="N82" s="146">
        <v>1.7850000000000001E-2</v>
      </c>
      <c r="O82" s="146">
        <f>ROUND(E82*N82,2)</f>
        <v>0.77</v>
      </c>
      <c r="P82" s="146">
        <v>0</v>
      </c>
      <c r="Q82" s="146">
        <f>ROUND(E82*P82,2)</f>
        <v>0</v>
      </c>
      <c r="R82" s="146"/>
      <c r="S82" s="146" t="s">
        <v>173</v>
      </c>
      <c r="T82" s="146" t="s">
        <v>253</v>
      </c>
      <c r="U82" s="146">
        <v>0.28199999999999997</v>
      </c>
      <c r="V82" s="146">
        <f>ROUND(E82*U82,2)</f>
        <v>12.13</v>
      </c>
      <c r="W82" s="146"/>
      <c r="X82" s="146" t="s">
        <v>140</v>
      </c>
      <c r="Y82" s="144"/>
      <c r="Z82" s="144"/>
      <c r="AA82" s="144"/>
      <c r="AB82" s="144"/>
      <c r="AC82" s="144"/>
      <c r="AD82" s="144"/>
      <c r="AE82" s="144"/>
      <c r="AF82" s="144"/>
      <c r="AG82" s="144" t="s">
        <v>141</v>
      </c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</row>
    <row r="83" spans="1:60" outlineLevel="1" x14ac:dyDescent="0.2">
      <c r="A83" s="249"/>
      <c r="B83" s="250"/>
      <c r="C83" s="256" t="s">
        <v>254</v>
      </c>
      <c r="D83" s="257"/>
      <c r="E83" s="258">
        <v>43</v>
      </c>
      <c r="F83" s="259"/>
      <c r="G83" s="255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4"/>
      <c r="Z83" s="144"/>
      <c r="AA83" s="144"/>
      <c r="AB83" s="144"/>
      <c r="AC83" s="144"/>
      <c r="AD83" s="144"/>
      <c r="AE83" s="144"/>
      <c r="AF83" s="144"/>
      <c r="AG83" s="144" t="s">
        <v>143</v>
      </c>
      <c r="AH83" s="144">
        <v>0</v>
      </c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</row>
    <row r="84" spans="1:60" outlineLevel="1" x14ac:dyDescent="0.2">
      <c r="A84" s="249">
        <v>31</v>
      </c>
      <c r="B84" s="250" t="s">
        <v>255</v>
      </c>
      <c r="C84" s="251" t="s">
        <v>256</v>
      </c>
      <c r="D84" s="252" t="s">
        <v>161</v>
      </c>
      <c r="E84" s="253">
        <v>44.5</v>
      </c>
      <c r="F84" s="254"/>
      <c r="G84" s="255">
        <f>ROUND(E84*F84,2)</f>
        <v>0</v>
      </c>
      <c r="H84" s="147"/>
      <c r="I84" s="146">
        <f>ROUND(E84*H84,2)</f>
        <v>0</v>
      </c>
      <c r="J84" s="147"/>
      <c r="K84" s="146">
        <f>ROUND(E84*J84,2)</f>
        <v>0</v>
      </c>
      <c r="L84" s="146">
        <v>21</v>
      </c>
      <c r="M84" s="146">
        <f>G84*(1+L84/100)</f>
        <v>0</v>
      </c>
      <c r="N84" s="146">
        <v>1.7850000000000001E-2</v>
      </c>
      <c r="O84" s="146">
        <f>ROUND(E84*N84,2)</f>
        <v>0.79</v>
      </c>
      <c r="P84" s="146">
        <v>0</v>
      </c>
      <c r="Q84" s="146">
        <f>ROUND(E84*P84,2)</f>
        <v>0</v>
      </c>
      <c r="R84" s="146"/>
      <c r="S84" s="146" t="s">
        <v>173</v>
      </c>
      <c r="T84" s="146" t="s">
        <v>139</v>
      </c>
      <c r="U84" s="146">
        <v>0.28199999999999997</v>
      </c>
      <c r="V84" s="146">
        <f>ROUND(E84*U84,2)</f>
        <v>12.55</v>
      </c>
      <c r="W84" s="146"/>
      <c r="X84" s="146" t="s">
        <v>140</v>
      </c>
      <c r="Y84" s="144"/>
      <c r="Z84" s="144"/>
      <c r="AA84" s="144"/>
      <c r="AB84" s="144"/>
      <c r="AC84" s="144"/>
      <c r="AD84" s="144"/>
      <c r="AE84" s="144"/>
      <c r="AF84" s="144"/>
      <c r="AG84" s="144" t="s">
        <v>141</v>
      </c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</row>
    <row r="85" spans="1:60" outlineLevel="1" x14ac:dyDescent="0.2">
      <c r="A85" s="249"/>
      <c r="B85" s="250"/>
      <c r="C85" s="256" t="s">
        <v>250</v>
      </c>
      <c r="D85" s="257"/>
      <c r="E85" s="258">
        <v>44.5</v>
      </c>
      <c r="F85" s="259"/>
      <c r="G85" s="255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4"/>
      <c r="Z85" s="144"/>
      <c r="AA85" s="144"/>
      <c r="AB85" s="144"/>
      <c r="AC85" s="144"/>
      <c r="AD85" s="144"/>
      <c r="AE85" s="144"/>
      <c r="AF85" s="144"/>
      <c r="AG85" s="144" t="s">
        <v>143</v>
      </c>
      <c r="AH85" s="144">
        <v>0</v>
      </c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</row>
    <row r="86" spans="1:60" outlineLevel="1" x14ac:dyDescent="0.2">
      <c r="A86" s="249">
        <v>32</v>
      </c>
      <c r="B86" s="250" t="s">
        <v>257</v>
      </c>
      <c r="C86" s="251" t="s">
        <v>258</v>
      </c>
      <c r="D86" s="252" t="s">
        <v>161</v>
      </c>
      <c r="E86" s="253">
        <v>95.1</v>
      </c>
      <c r="F86" s="254"/>
      <c r="G86" s="255">
        <f>ROUND(E86*F86,2)</f>
        <v>0</v>
      </c>
      <c r="H86" s="147"/>
      <c r="I86" s="146">
        <f>ROUND(E86*H86,2)</f>
        <v>0</v>
      </c>
      <c r="J86" s="147"/>
      <c r="K86" s="146">
        <f>ROUND(E86*J86,2)</f>
        <v>0</v>
      </c>
      <c r="L86" s="146">
        <v>21</v>
      </c>
      <c r="M86" s="146">
        <f>G86*(1+L86/100)</f>
        <v>0</v>
      </c>
      <c r="N86" s="146">
        <v>7.1399999999999996E-3</v>
      </c>
      <c r="O86" s="146">
        <f>ROUND(E86*N86,2)</f>
        <v>0.68</v>
      </c>
      <c r="P86" s="146">
        <v>0</v>
      </c>
      <c r="Q86" s="146">
        <f>ROUND(E86*P86,2)</f>
        <v>0</v>
      </c>
      <c r="R86" s="146"/>
      <c r="S86" s="146" t="s">
        <v>173</v>
      </c>
      <c r="T86" s="146" t="s">
        <v>139</v>
      </c>
      <c r="U86" s="146">
        <v>0.254</v>
      </c>
      <c r="V86" s="146">
        <f>ROUND(E86*U86,2)</f>
        <v>24.16</v>
      </c>
      <c r="W86" s="146"/>
      <c r="X86" s="146" t="s">
        <v>140</v>
      </c>
      <c r="Y86" s="144"/>
      <c r="Z86" s="144"/>
      <c r="AA86" s="144"/>
      <c r="AB86" s="144"/>
      <c r="AC86" s="144"/>
      <c r="AD86" s="144"/>
      <c r="AE86" s="144"/>
      <c r="AF86" s="144"/>
      <c r="AG86" s="144" t="s">
        <v>141</v>
      </c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</row>
    <row r="87" spans="1:60" outlineLevel="1" x14ac:dyDescent="0.2">
      <c r="A87" s="249"/>
      <c r="B87" s="250"/>
      <c r="C87" s="256" t="s">
        <v>259</v>
      </c>
      <c r="D87" s="257"/>
      <c r="E87" s="258">
        <v>95.1</v>
      </c>
      <c r="F87" s="259"/>
      <c r="G87" s="255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4"/>
      <c r="Z87" s="144"/>
      <c r="AA87" s="144"/>
      <c r="AB87" s="144"/>
      <c r="AC87" s="144"/>
      <c r="AD87" s="144"/>
      <c r="AE87" s="144"/>
      <c r="AF87" s="144"/>
      <c r="AG87" s="144" t="s">
        <v>143</v>
      </c>
      <c r="AH87" s="144">
        <v>5</v>
      </c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</row>
    <row r="88" spans="1:60" outlineLevel="1" x14ac:dyDescent="0.2">
      <c r="A88" s="249">
        <v>33</v>
      </c>
      <c r="B88" s="250" t="s">
        <v>260</v>
      </c>
      <c r="C88" s="251" t="s">
        <v>261</v>
      </c>
      <c r="D88" s="252" t="s">
        <v>161</v>
      </c>
      <c r="E88" s="253">
        <v>87.5</v>
      </c>
      <c r="F88" s="254"/>
      <c r="G88" s="255">
        <f>ROUND(E88*F88,2)</f>
        <v>0</v>
      </c>
      <c r="H88" s="147"/>
      <c r="I88" s="146">
        <f>ROUND(E88*H88,2)</f>
        <v>0</v>
      </c>
      <c r="J88" s="147"/>
      <c r="K88" s="146">
        <f>ROUND(E88*J88,2)</f>
        <v>0</v>
      </c>
      <c r="L88" s="146">
        <v>21</v>
      </c>
      <c r="M88" s="146">
        <f>G88*(1+L88/100)</f>
        <v>0</v>
      </c>
      <c r="N88" s="146">
        <v>0</v>
      </c>
      <c r="O88" s="146">
        <f>ROUND(E88*N88,2)</f>
        <v>0</v>
      </c>
      <c r="P88" s="146">
        <v>0</v>
      </c>
      <c r="Q88" s="146">
        <f>ROUND(E88*P88,2)</f>
        <v>0</v>
      </c>
      <c r="R88" s="146"/>
      <c r="S88" s="146" t="s">
        <v>173</v>
      </c>
      <c r="T88" s="146" t="s">
        <v>253</v>
      </c>
      <c r="U88" s="146">
        <v>0.6</v>
      </c>
      <c r="V88" s="146">
        <f>ROUND(E88*U88,2)</f>
        <v>52.5</v>
      </c>
      <c r="W88" s="146"/>
      <c r="X88" s="146" t="s">
        <v>140</v>
      </c>
      <c r="Y88" s="144"/>
      <c r="Z88" s="144"/>
      <c r="AA88" s="144"/>
      <c r="AB88" s="144"/>
      <c r="AC88" s="144"/>
      <c r="AD88" s="144"/>
      <c r="AE88" s="144"/>
      <c r="AF88" s="144"/>
      <c r="AG88" s="144" t="s">
        <v>141</v>
      </c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</row>
    <row r="89" spans="1:60" outlineLevel="1" x14ac:dyDescent="0.2">
      <c r="A89" s="249"/>
      <c r="B89" s="250"/>
      <c r="C89" s="256" t="s">
        <v>262</v>
      </c>
      <c r="D89" s="257"/>
      <c r="E89" s="258">
        <v>44.5</v>
      </c>
      <c r="F89" s="259"/>
      <c r="G89" s="255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4"/>
      <c r="Z89" s="144"/>
      <c r="AA89" s="144"/>
      <c r="AB89" s="144"/>
      <c r="AC89" s="144"/>
      <c r="AD89" s="144"/>
      <c r="AE89" s="144"/>
      <c r="AF89" s="144"/>
      <c r="AG89" s="144" t="s">
        <v>143</v>
      </c>
      <c r="AH89" s="144">
        <v>5</v>
      </c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</row>
    <row r="90" spans="1:60" outlineLevel="1" x14ac:dyDescent="0.2">
      <c r="A90" s="249"/>
      <c r="B90" s="250"/>
      <c r="C90" s="256" t="s">
        <v>263</v>
      </c>
      <c r="D90" s="257"/>
      <c r="E90" s="258">
        <v>43</v>
      </c>
      <c r="F90" s="259"/>
      <c r="G90" s="255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4"/>
      <c r="Z90" s="144"/>
      <c r="AA90" s="144"/>
      <c r="AB90" s="144"/>
      <c r="AC90" s="144"/>
      <c r="AD90" s="144"/>
      <c r="AE90" s="144"/>
      <c r="AF90" s="144"/>
      <c r="AG90" s="144" t="s">
        <v>143</v>
      </c>
      <c r="AH90" s="144">
        <v>5</v>
      </c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</row>
    <row r="91" spans="1:60" outlineLevel="1" x14ac:dyDescent="0.2">
      <c r="A91" s="249">
        <v>34</v>
      </c>
      <c r="B91" s="250" t="s">
        <v>264</v>
      </c>
      <c r="C91" s="251" t="s">
        <v>265</v>
      </c>
      <c r="D91" s="252" t="s">
        <v>266</v>
      </c>
      <c r="E91" s="253">
        <v>222.5</v>
      </c>
      <c r="F91" s="254"/>
      <c r="G91" s="255">
        <f>ROUND(E91*F91,2)</f>
        <v>0</v>
      </c>
      <c r="H91" s="147"/>
      <c r="I91" s="146">
        <f>ROUND(E91*H91,2)</f>
        <v>0</v>
      </c>
      <c r="J91" s="147"/>
      <c r="K91" s="146">
        <f>ROUND(E91*J91,2)</f>
        <v>0</v>
      </c>
      <c r="L91" s="146">
        <v>21</v>
      </c>
      <c r="M91" s="146">
        <f>G91*(1+L91/100)</f>
        <v>0</v>
      </c>
      <c r="N91" s="146">
        <v>1E-3</v>
      </c>
      <c r="O91" s="146">
        <f>ROUND(E91*N91,2)</f>
        <v>0.22</v>
      </c>
      <c r="P91" s="146">
        <v>0</v>
      </c>
      <c r="Q91" s="146">
        <f>ROUND(E91*P91,2)</f>
        <v>0</v>
      </c>
      <c r="R91" s="146"/>
      <c r="S91" s="146" t="s">
        <v>173</v>
      </c>
      <c r="T91" s="146" t="s">
        <v>139</v>
      </c>
      <c r="U91" s="146">
        <v>0</v>
      </c>
      <c r="V91" s="146">
        <f>ROUND(E91*U91,2)</f>
        <v>0</v>
      </c>
      <c r="W91" s="146"/>
      <c r="X91" s="146" t="s">
        <v>188</v>
      </c>
      <c r="Y91" s="144"/>
      <c r="Z91" s="144"/>
      <c r="AA91" s="144"/>
      <c r="AB91" s="144"/>
      <c r="AC91" s="144"/>
      <c r="AD91" s="144"/>
      <c r="AE91" s="144"/>
      <c r="AF91" s="144"/>
      <c r="AG91" s="144" t="s">
        <v>189</v>
      </c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</row>
    <row r="92" spans="1:60" outlineLevel="1" x14ac:dyDescent="0.2">
      <c r="A92" s="249"/>
      <c r="B92" s="250"/>
      <c r="C92" s="256" t="s">
        <v>267</v>
      </c>
      <c r="D92" s="257"/>
      <c r="E92" s="258">
        <v>222.5</v>
      </c>
      <c r="F92" s="259"/>
      <c r="G92" s="255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4"/>
      <c r="Z92" s="144"/>
      <c r="AA92" s="144"/>
      <c r="AB92" s="144"/>
      <c r="AC92" s="144"/>
      <c r="AD92" s="144"/>
      <c r="AE92" s="144"/>
      <c r="AF92" s="144"/>
      <c r="AG92" s="144" t="s">
        <v>143</v>
      </c>
      <c r="AH92" s="144">
        <v>5</v>
      </c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</row>
    <row r="93" spans="1:60" x14ac:dyDescent="0.2">
      <c r="A93" s="242" t="s">
        <v>134</v>
      </c>
      <c r="B93" s="243" t="s">
        <v>62</v>
      </c>
      <c r="C93" s="244" t="s">
        <v>63</v>
      </c>
      <c r="D93" s="245"/>
      <c r="E93" s="246"/>
      <c r="F93" s="247"/>
      <c r="G93" s="248">
        <f>SUMIF(AG94:AG108,"&lt;&gt;NOR",G94:G108)</f>
        <v>0</v>
      </c>
      <c r="H93" s="148"/>
      <c r="I93" s="148">
        <f>SUM(I94:I108)</f>
        <v>0</v>
      </c>
      <c r="J93" s="148"/>
      <c r="K93" s="148">
        <f>SUM(K94:K108)</f>
        <v>0</v>
      </c>
      <c r="L93" s="148"/>
      <c r="M93" s="148">
        <f>SUM(M94:M108)</f>
        <v>0</v>
      </c>
      <c r="N93" s="148"/>
      <c r="O93" s="148">
        <f>SUM(O94:O108)</f>
        <v>2.5500000000000003</v>
      </c>
      <c r="P93" s="148"/>
      <c r="Q93" s="148">
        <f>SUM(Q94:Q108)</f>
        <v>0</v>
      </c>
      <c r="R93" s="148"/>
      <c r="S93" s="148"/>
      <c r="T93" s="148"/>
      <c r="U93" s="148"/>
      <c r="V93" s="148">
        <f>SUM(V94:V108)</f>
        <v>40.54</v>
      </c>
      <c r="W93" s="148"/>
      <c r="X93" s="148"/>
      <c r="AG93" t="s">
        <v>135</v>
      </c>
    </row>
    <row r="94" spans="1:60" outlineLevel="1" x14ac:dyDescent="0.2">
      <c r="A94" s="249">
        <v>35</v>
      </c>
      <c r="B94" s="250" t="s">
        <v>268</v>
      </c>
      <c r="C94" s="251" t="s">
        <v>269</v>
      </c>
      <c r="D94" s="252" t="s">
        <v>138</v>
      </c>
      <c r="E94" s="253">
        <v>6</v>
      </c>
      <c r="F94" s="254"/>
      <c r="G94" s="255">
        <f>ROUND(E94*F94,2)</f>
        <v>0</v>
      </c>
      <c r="H94" s="147"/>
      <c r="I94" s="146">
        <f>ROUND(E94*H94,2)</f>
        <v>0</v>
      </c>
      <c r="J94" s="147"/>
      <c r="K94" s="146">
        <f>ROUND(E94*J94,2)</f>
        <v>0</v>
      </c>
      <c r="L94" s="146">
        <v>21</v>
      </c>
      <c r="M94" s="146">
        <f>G94*(1+L94/100)</f>
        <v>0</v>
      </c>
      <c r="N94" s="146">
        <v>4.5799999999999999E-3</v>
      </c>
      <c r="O94" s="146">
        <f>ROUND(E94*N94,2)</f>
        <v>0.03</v>
      </c>
      <c r="P94" s="146">
        <v>0</v>
      </c>
      <c r="Q94" s="146">
        <f>ROUND(E94*P94,2)</f>
        <v>0</v>
      </c>
      <c r="R94" s="146"/>
      <c r="S94" s="146" t="s">
        <v>139</v>
      </c>
      <c r="T94" s="146" t="s">
        <v>139</v>
      </c>
      <c r="U94" s="146">
        <v>0.22442000000000001</v>
      </c>
      <c r="V94" s="146">
        <f>ROUND(E94*U94,2)</f>
        <v>1.35</v>
      </c>
      <c r="W94" s="146"/>
      <c r="X94" s="146" t="s">
        <v>140</v>
      </c>
      <c r="Y94" s="144"/>
      <c r="Z94" s="144"/>
      <c r="AA94" s="144"/>
      <c r="AB94" s="144"/>
      <c r="AC94" s="144"/>
      <c r="AD94" s="144"/>
      <c r="AE94" s="144"/>
      <c r="AF94" s="144"/>
      <c r="AG94" s="144" t="s">
        <v>141</v>
      </c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</row>
    <row r="95" spans="1:60" outlineLevel="1" x14ac:dyDescent="0.2">
      <c r="A95" s="249"/>
      <c r="B95" s="250"/>
      <c r="C95" s="256" t="s">
        <v>270</v>
      </c>
      <c r="D95" s="257"/>
      <c r="E95" s="258">
        <v>6</v>
      </c>
      <c r="F95" s="259"/>
      <c r="G95" s="255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4"/>
      <c r="Z95" s="144"/>
      <c r="AA95" s="144"/>
      <c r="AB95" s="144"/>
      <c r="AC95" s="144"/>
      <c r="AD95" s="144"/>
      <c r="AE95" s="144"/>
      <c r="AF95" s="144"/>
      <c r="AG95" s="144" t="s">
        <v>143</v>
      </c>
      <c r="AH95" s="144">
        <v>5</v>
      </c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</row>
    <row r="96" spans="1:60" outlineLevel="1" x14ac:dyDescent="0.2">
      <c r="A96" s="249">
        <v>36</v>
      </c>
      <c r="B96" s="250" t="s">
        <v>271</v>
      </c>
      <c r="C96" s="251" t="s">
        <v>272</v>
      </c>
      <c r="D96" s="252" t="s">
        <v>138</v>
      </c>
      <c r="E96" s="253">
        <v>8</v>
      </c>
      <c r="F96" s="254"/>
      <c r="G96" s="255">
        <f>ROUND(E96*F96,2)</f>
        <v>0</v>
      </c>
      <c r="H96" s="147"/>
      <c r="I96" s="146">
        <f>ROUND(E96*H96,2)</f>
        <v>0</v>
      </c>
      <c r="J96" s="147"/>
      <c r="K96" s="146">
        <f>ROUND(E96*J96,2)</f>
        <v>0</v>
      </c>
      <c r="L96" s="146">
        <v>21</v>
      </c>
      <c r="M96" s="146">
        <f>G96*(1+L96/100)</f>
        <v>0</v>
      </c>
      <c r="N96" s="146">
        <v>1.278E-2</v>
      </c>
      <c r="O96" s="146">
        <f>ROUND(E96*N96,2)</f>
        <v>0.1</v>
      </c>
      <c r="P96" s="146">
        <v>0</v>
      </c>
      <c r="Q96" s="146">
        <f>ROUND(E96*P96,2)</f>
        <v>0</v>
      </c>
      <c r="R96" s="146"/>
      <c r="S96" s="146" t="s">
        <v>139</v>
      </c>
      <c r="T96" s="146" t="s">
        <v>139</v>
      </c>
      <c r="U96" s="146">
        <v>0.35813</v>
      </c>
      <c r="V96" s="146">
        <f>ROUND(E96*U96,2)</f>
        <v>2.87</v>
      </c>
      <c r="W96" s="146"/>
      <c r="X96" s="146" t="s">
        <v>140</v>
      </c>
      <c r="Y96" s="144"/>
      <c r="Z96" s="144"/>
      <c r="AA96" s="144"/>
      <c r="AB96" s="144"/>
      <c r="AC96" s="144"/>
      <c r="AD96" s="144"/>
      <c r="AE96" s="144"/>
      <c r="AF96" s="144"/>
      <c r="AG96" s="144" t="s">
        <v>141</v>
      </c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</row>
    <row r="97" spans="1:60" outlineLevel="1" x14ac:dyDescent="0.2">
      <c r="A97" s="249"/>
      <c r="B97" s="250"/>
      <c r="C97" s="256" t="s">
        <v>273</v>
      </c>
      <c r="D97" s="257"/>
      <c r="E97" s="258">
        <v>8</v>
      </c>
      <c r="F97" s="259"/>
      <c r="G97" s="255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4"/>
      <c r="Z97" s="144"/>
      <c r="AA97" s="144"/>
      <c r="AB97" s="144"/>
      <c r="AC97" s="144"/>
      <c r="AD97" s="144"/>
      <c r="AE97" s="144"/>
      <c r="AF97" s="144"/>
      <c r="AG97" s="144" t="s">
        <v>143</v>
      </c>
      <c r="AH97" s="144">
        <v>5</v>
      </c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</row>
    <row r="98" spans="1:60" outlineLevel="1" x14ac:dyDescent="0.2">
      <c r="A98" s="249">
        <v>37</v>
      </c>
      <c r="B98" s="250" t="s">
        <v>274</v>
      </c>
      <c r="C98" s="251" t="s">
        <v>275</v>
      </c>
      <c r="D98" s="252" t="s">
        <v>161</v>
      </c>
      <c r="E98" s="253">
        <v>36.134999999999998</v>
      </c>
      <c r="F98" s="254"/>
      <c r="G98" s="255">
        <f>ROUND(E98*F98,2)</f>
        <v>0</v>
      </c>
      <c r="H98" s="147"/>
      <c r="I98" s="146">
        <f>ROUND(E98*H98,2)</f>
        <v>0</v>
      </c>
      <c r="J98" s="147"/>
      <c r="K98" s="146">
        <f>ROUND(E98*J98,2)</f>
        <v>0</v>
      </c>
      <c r="L98" s="146">
        <v>21</v>
      </c>
      <c r="M98" s="146">
        <f>G98*(1+L98/100)</f>
        <v>0</v>
      </c>
      <c r="N98" s="146">
        <v>4.4139999999999999E-2</v>
      </c>
      <c r="O98" s="146">
        <f>ROUND(E98*N98,2)</f>
        <v>1.59</v>
      </c>
      <c r="P98" s="146">
        <v>0</v>
      </c>
      <c r="Q98" s="146">
        <f>ROUND(E98*P98,2)</f>
        <v>0</v>
      </c>
      <c r="R98" s="146"/>
      <c r="S98" s="146" t="s">
        <v>139</v>
      </c>
      <c r="T98" s="146" t="s">
        <v>139</v>
      </c>
      <c r="U98" s="146">
        <v>0.504</v>
      </c>
      <c r="V98" s="146">
        <f>ROUND(E98*U98,2)</f>
        <v>18.21</v>
      </c>
      <c r="W98" s="146"/>
      <c r="X98" s="146" t="s">
        <v>140</v>
      </c>
      <c r="Y98" s="144"/>
      <c r="Z98" s="144"/>
      <c r="AA98" s="144"/>
      <c r="AB98" s="144"/>
      <c r="AC98" s="144"/>
      <c r="AD98" s="144"/>
      <c r="AE98" s="144"/>
      <c r="AF98" s="144"/>
      <c r="AG98" s="144" t="s">
        <v>141</v>
      </c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</row>
    <row r="99" spans="1:60" outlineLevel="1" x14ac:dyDescent="0.2">
      <c r="A99" s="249"/>
      <c r="B99" s="250"/>
      <c r="C99" s="256" t="s">
        <v>276</v>
      </c>
      <c r="D99" s="257"/>
      <c r="E99" s="258">
        <v>12.3375</v>
      </c>
      <c r="F99" s="259"/>
      <c r="G99" s="255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4"/>
      <c r="Z99" s="144"/>
      <c r="AA99" s="144"/>
      <c r="AB99" s="144"/>
      <c r="AC99" s="144"/>
      <c r="AD99" s="144"/>
      <c r="AE99" s="144"/>
      <c r="AF99" s="144"/>
      <c r="AG99" s="144" t="s">
        <v>143</v>
      </c>
      <c r="AH99" s="144">
        <v>5</v>
      </c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</row>
    <row r="100" spans="1:60" outlineLevel="1" x14ac:dyDescent="0.2">
      <c r="A100" s="249"/>
      <c r="B100" s="250"/>
      <c r="C100" s="256" t="s">
        <v>277</v>
      </c>
      <c r="D100" s="257"/>
      <c r="E100" s="258">
        <v>1.89</v>
      </c>
      <c r="F100" s="259"/>
      <c r="G100" s="255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4"/>
      <c r="Z100" s="144"/>
      <c r="AA100" s="144"/>
      <c r="AB100" s="144"/>
      <c r="AC100" s="144"/>
      <c r="AD100" s="144"/>
      <c r="AE100" s="144"/>
      <c r="AF100" s="144"/>
      <c r="AG100" s="144" t="s">
        <v>143</v>
      </c>
      <c r="AH100" s="144">
        <v>5</v>
      </c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</row>
    <row r="101" spans="1:60" outlineLevel="1" x14ac:dyDescent="0.2">
      <c r="A101" s="249"/>
      <c r="B101" s="250"/>
      <c r="C101" s="260" t="s">
        <v>278</v>
      </c>
      <c r="D101" s="261"/>
      <c r="E101" s="262">
        <v>14.227499999999999</v>
      </c>
      <c r="F101" s="259"/>
      <c r="G101" s="255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4"/>
      <c r="Z101" s="144"/>
      <c r="AA101" s="144"/>
      <c r="AB101" s="144"/>
      <c r="AC101" s="144"/>
      <c r="AD101" s="144"/>
      <c r="AE101" s="144"/>
      <c r="AF101" s="144"/>
      <c r="AG101" s="144" t="s">
        <v>143</v>
      </c>
      <c r="AH101" s="144">
        <v>4</v>
      </c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</row>
    <row r="102" spans="1:60" outlineLevel="1" x14ac:dyDescent="0.2">
      <c r="A102" s="249"/>
      <c r="B102" s="250"/>
      <c r="C102" s="256" t="s">
        <v>279</v>
      </c>
      <c r="D102" s="257"/>
      <c r="E102" s="258">
        <v>7.68</v>
      </c>
      <c r="F102" s="259"/>
      <c r="G102" s="255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4"/>
      <c r="Z102" s="144"/>
      <c r="AA102" s="144"/>
      <c r="AB102" s="144"/>
      <c r="AC102" s="144"/>
      <c r="AD102" s="144"/>
      <c r="AE102" s="144"/>
      <c r="AF102" s="144"/>
      <c r="AG102" s="144" t="s">
        <v>143</v>
      </c>
      <c r="AH102" s="144">
        <v>0</v>
      </c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</row>
    <row r="103" spans="1:60" outlineLevel="1" x14ac:dyDescent="0.2">
      <c r="A103" s="249">
        <v>38</v>
      </c>
      <c r="B103" s="250" t="s">
        <v>280</v>
      </c>
      <c r="C103" s="251" t="s">
        <v>281</v>
      </c>
      <c r="D103" s="252" t="s">
        <v>161</v>
      </c>
      <c r="E103" s="253">
        <v>51</v>
      </c>
      <c r="F103" s="254"/>
      <c r="G103" s="255">
        <f>ROUND(E103*F103,2)</f>
        <v>0</v>
      </c>
      <c r="H103" s="147"/>
      <c r="I103" s="146">
        <f>ROUND(E103*H103,2)</f>
        <v>0</v>
      </c>
      <c r="J103" s="147"/>
      <c r="K103" s="146">
        <f>ROUND(E103*J103,2)</f>
        <v>0</v>
      </c>
      <c r="L103" s="146">
        <v>21</v>
      </c>
      <c r="M103" s="146">
        <f>G103*(1+L103/100)</f>
        <v>0</v>
      </c>
      <c r="N103" s="146">
        <v>1.5810000000000001E-2</v>
      </c>
      <c r="O103" s="146">
        <f>ROUND(E103*N103,2)</f>
        <v>0.81</v>
      </c>
      <c r="P103" s="146">
        <v>0</v>
      </c>
      <c r="Q103" s="146">
        <f>ROUND(E103*P103,2)</f>
        <v>0</v>
      </c>
      <c r="R103" s="146"/>
      <c r="S103" s="146" t="s">
        <v>139</v>
      </c>
      <c r="T103" s="146" t="s">
        <v>139</v>
      </c>
      <c r="U103" s="146">
        <v>0.24845</v>
      </c>
      <c r="V103" s="146">
        <f>ROUND(E103*U103,2)</f>
        <v>12.67</v>
      </c>
      <c r="W103" s="146"/>
      <c r="X103" s="146" t="s">
        <v>140</v>
      </c>
      <c r="Y103" s="144"/>
      <c r="Z103" s="144"/>
      <c r="AA103" s="144"/>
      <c r="AB103" s="144"/>
      <c r="AC103" s="144"/>
      <c r="AD103" s="144"/>
      <c r="AE103" s="144"/>
      <c r="AF103" s="144"/>
      <c r="AG103" s="144" t="s">
        <v>141</v>
      </c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</row>
    <row r="104" spans="1:60" outlineLevel="1" x14ac:dyDescent="0.2">
      <c r="A104" s="249"/>
      <c r="B104" s="250"/>
      <c r="C104" s="256" t="s">
        <v>282</v>
      </c>
      <c r="D104" s="257"/>
      <c r="E104" s="258">
        <v>51</v>
      </c>
      <c r="F104" s="259"/>
      <c r="G104" s="255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4"/>
      <c r="Z104" s="144"/>
      <c r="AA104" s="144"/>
      <c r="AB104" s="144"/>
      <c r="AC104" s="144"/>
      <c r="AD104" s="144"/>
      <c r="AE104" s="144"/>
      <c r="AF104" s="144"/>
      <c r="AG104" s="144" t="s">
        <v>143</v>
      </c>
      <c r="AH104" s="144">
        <v>0</v>
      </c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</row>
    <row r="105" spans="1:60" ht="22.5" outlineLevel="1" x14ac:dyDescent="0.2">
      <c r="A105" s="249">
        <v>39</v>
      </c>
      <c r="B105" s="250" t="s">
        <v>283</v>
      </c>
      <c r="C105" s="251" t="s">
        <v>284</v>
      </c>
      <c r="D105" s="252" t="s">
        <v>161</v>
      </c>
      <c r="E105" s="253">
        <v>12.96</v>
      </c>
      <c r="F105" s="254"/>
      <c r="G105" s="255">
        <f>ROUND(E105*F105,2)</f>
        <v>0</v>
      </c>
      <c r="H105" s="147"/>
      <c r="I105" s="146">
        <f>ROUND(E105*H105,2)</f>
        <v>0</v>
      </c>
      <c r="J105" s="147"/>
      <c r="K105" s="146">
        <f>ROUND(E105*J105,2)</f>
        <v>0</v>
      </c>
      <c r="L105" s="146">
        <v>21</v>
      </c>
      <c r="M105" s="146">
        <f>G105*(1+L105/100)</f>
        <v>0</v>
      </c>
      <c r="N105" s="146">
        <v>1.3699999999999999E-3</v>
      </c>
      <c r="O105" s="146">
        <f>ROUND(E105*N105,2)</f>
        <v>0.02</v>
      </c>
      <c r="P105" s="146">
        <v>0</v>
      </c>
      <c r="Q105" s="146">
        <f>ROUND(E105*P105,2)</f>
        <v>0</v>
      </c>
      <c r="R105" s="146"/>
      <c r="S105" s="146" t="s">
        <v>173</v>
      </c>
      <c r="T105" s="146" t="s">
        <v>139</v>
      </c>
      <c r="U105" s="146">
        <v>0.42</v>
      </c>
      <c r="V105" s="146">
        <f>ROUND(E105*U105,2)</f>
        <v>5.44</v>
      </c>
      <c r="W105" s="146"/>
      <c r="X105" s="146" t="s">
        <v>140</v>
      </c>
      <c r="Y105" s="144"/>
      <c r="Z105" s="144"/>
      <c r="AA105" s="144"/>
      <c r="AB105" s="144"/>
      <c r="AC105" s="144"/>
      <c r="AD105" s="144"/>
      <c r="AE105" s="144"/>
      <c r="AF105" s="144"/>
      <c r="AG105" s="144" t="s">
        <v>141</v>
      </c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</row>
    <row r="106" spans="1:60" outlineLevel="1" x14ac:dyDescent="0.2">
      <c r="A106" s="249"/>
      <c r="B106" s="250"/>
      <c r="C106" s="256" t="s">
        <v>285</v>
      </c>
      <c r="D106" s="257"/>
      <c r="E106" s="258">
        <v>12.96</v>
      </c>
      <c r="F106" s="259"/>
      <c r="G106" s="255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4"/>
      <c r="Z106" s="144"/>
      <c r="AA106" s="144"/>
      <c r="AB106" s="144"/>
      <c r="AC106" s="144"/>
      <c r="AD106" s="144"/>
      <c r="AE106" s="144"/>
      <c r="AF106" s="144"/>
      <c r="AG106" s="144" t="s">
        <v>143</v>
      </c>
      <c r="AH106" s="144">
        <v>0</v>
      </c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</row>
    <row r="107" spans="1:60" ht="22.5" outlineLevel="1" x14ac:dyDescent="0.2">
      <c r="A107" s="249">
        <v>40</v>
      </c>
      <c r="B107" s="250" t="s">
        <v>286</v>
      </c>
      <c r="C107" s="251" t="s">
        <v>287</v>
      </c>
      <c r="D107" s="252" t="s">
        <v>288</v>
      </c>
      <c r="E107" s="253">
        <v>1</v>
      </c>
      <c r="F107" s="254"/>
      <c r="G107" s="255">
        <f>ROUND(E107*F107,2)</f>
        <v>0</v>
      </c>
      <c r="H107" s="147"/>
      <c r="I107" s="146">
        <f>ROUND(E107*H107,2)</f>
        <v>0</v>
      </c>
      <c r="J107" s="147"/>
      <c r="K107" s="146">
        <f>ROUND(E107*J107,2)</f>
        <v>0</v>
      </c>
      <c r="L107" s="146">
        <v>21</v>
      </c>
      <c r="M107" s="146">
        <f>G107*(1+L107/100)</f>
        <v>0</v>
      </c>
      <c r="N107" s="146">
        <v>0</v>
      </c>
      <c r="O107" s="146">
        <f>ROUND(E107*N107,2)</f>
        <v>0</v>
      </c>
      <c r="P107" s="146">
        <v>0</v>
      </c>
      <c r="Q107" s="146">
        <f>ROUND(E107*P107,2)</f>
        <v>0</v>
      </c>
      <c r="R107" s="146"/>
      <c r="S107" s="146" t="s">
        <v>139</v>
      </c>
      <c r="T107" s="146" t="s">
        <v>289</v>
      </c>
      <c r="U107" s="146">
        <v>0</v>
      </c>
      <c r="V107" s="146">
        <f>ROUND(E107*U107,2)</f>
        <v>0</v>
      </c>
      <c r="W107" s="146"/>
      <c r="X107" s="146" t="s">
        <v>181</v>
      </c>
      <c r="Y107" s="144"/>
      <c r="Z107" s="144"/>
      <c r="AA107" s="144"/>
      <c r="AB107" s="144"/>
      <c r="AC107" s="144"/>
      <c r="AD107" s="144"/>
      <c r="AE107" s="144"/>
      <c r="AF107" s="144"/>
      <c r="AG107" s="144" t="s">
        <v>182</v>
      </c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</row>
    <row r="108" spans="1:60" outlineLevel="1" x14ac:dyDescent="0.2">
      <c r="A108" s="249"/>
      <c r="B108" s="250"/>
      <c r="C108" s="256" t="s">
        <v>290</v>
      </c>
      <c r="D108" s="257"/>
      <c r="E108" s="258">
        <v>1</v>
      </c>
      <c r="F108" s="259"/>
      <c r="G108" s="255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4"/>
      <c r="Z108" s="144"/>
      <c r="AA108" s="144"/>
      <c r="AB108" s="144"/>
      <c r="AC108" s="144"/>
      <c r="AD108" s="144"/>
      <c r="AE108" s="144"/>
      <c r="AF108" s="144"/>
      <c r="AG108" s="144" t="s">
        <v>143</v>
      </c>
      <c r="AH108" s="144">
        <v>0</v>
      </c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</row>
    <row r="109" spans="1:60" x14ac:dyDescent="0.2">
      <c r="A109" s="242" t="s">
        <v>134</v>
      </c>
      <c r="B109" s="243" t="s">
        <v>64</v>
      </c>
      <c r="C109" s="244" t="s">
        <v>65</v>
      </c>
      <c r="D109" s="245"/>
      <c r="E109" s="246"/>
      <c r="F109" s="247"/>
      <c r="G109" s="248">
        <f>SUMIF(AG110:AG112,"&lt;&gt;NOR",G110:G112)</f>
        <v>0</v>
      </c>
      <c r="H109" s="148"/>
      <c r="I109" s="148">
        <f>SUM(I110:I112)</f>
        <v>0</v>
      </c>
      <c r="J109" s="148"/>
      <c r="K109" s="148">
        <f>SUM(K110:K112)</f>
        <v>0</v>
      </c>
      <c r="L109" s="148"/>
      <c r="M109" s="148">
        <f>SUM(M110:M112)</f>
        <v>0</v>
      </c>
      <c r="N109" s="148"/>
      <c r="O109" s="148">
        <f>SUM(O110:O112)</f>
        <v>0.17</v>
      </c>
      <c r="P109" s="148"/>
      <c r="Q109" s="148">
        <f>SUM(Q110:Q112)</f>
        <v>0</v>
      </c>
      <c r="R109" s="148"/>
      <c r="S109" s="148"/>
      <c r="T109" s="148"/>
      <c r="U109" s="148"/>
      <c r="V109" s="148">
        <f>SUM(V110:V112)</f>
        <v>8.6999999999999993</v>
      </c>
      <c r="W109" s="148"/>
      <c r="X109" s="148"/>
      <c r="AG109" t="s">
        <v>135</v>
      </c>
    </row>
    <row r="110" spans="1:60" ht="22.5" outlineLevel="1" x14ac:dyDescent="0.2">
      <c r="A110" s="249">
        <v>41</v>
      </c>
      <c r="B110" s="250" t="s">
        <v>291</v>
      </c>
      <c r="C110" s="251" t="s">
        <v>292</v>
      </c>
      <c r="D110" s="252" t="s">
        <v>161</v>
      </c>
      <c r="E110" s="253">
        <v>13.85</v>
      </c>
      <c r="F110" s="254"/>
      <c r="G110" s="255">
        <f>ROUND(E110*F110,2)</f>
        <v>0</v>
      </c>
      <c r="H110" s="147"/>
      <c r="I110" s="146">
        <f>ROUND(E110*H110,2)</f>
        <v>0</v>
      </c>
      <c r="J110" s="147"/>
      <c r="K110" s="146">
        <f>ROUND(E110*J110,2)</f>
        <v>0</v>
      </c>
      <c r="L110" s="146">
        <v>21</v>
      </c>
      <c r="M110" s="146">
        <f>G110*(1+L110/100)</f>
        <v>0</v>
      </c>
      <c r="N110" s="146">
        <v>1.235E-2</v>
      </c>
      <c r="O110" s="146">
        <f>ROUND(E110*N110,2)</f>
        <v>0.17</v>
      </c>
      <c r="P110" s="146">
        <v>0</v>
      </c>
      <c r="Q110" s="146">
        <f>ROUND(E110*P110,2)</f>
        <v>0</v>
      </c>
      <c r="R110" s="146"/>
      <c r="S110" s="146" t="s">
        <v>139</v>
      </c>
      <c r="T110" s="146" t="s">
        <v>139</v>
      </c>
      <c r="U110" s="146">
        <v>0.628</v>
      </c>
      <c r="V110" s="146">
        <f>ROUND(E110*U110,2)</f>
        <v>8.6999999999999993</v>
      </c>
      <c r="W110" s="146"/>
      <c r="X110" s="146" t="s">
        <v>140</v>
      </c>
      <c r="Y110" s="144"/>
      <c r="Z110" s="144"/>
      <c r="AA110" s="144"/>
      <c r="AB110" s="144"/>
      <c r="AC110" s="144"/>
      <c r="AD110" s="144"/>
      <c r="AE110" s="144"/>
      <c r="AF110" s="144"/>
      <c r="AG110" s="144" t="s">
        <v>141</v>
      </c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</row>
    <row r="111" spans="1:60" outlineLevel="1" x14ac:dyDescent="0.2">
      <c r="A111" s="249"/>
      <c r="B111" s="250"/>
      <c r="C111" s="256" t="s">
        <v>293</v>
      </c>
      <c r="D111" s="257"/>
      <c r="E111" s="258">
        <v>7.25</v>
      </c>
      <c r="F111" s="259"/>
      <c r="G111" s="255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4"/>
      <c r="Z111" s="144"/>
      <c r="AA111" s="144"/>
      <c r="AB111" s="144"/>
      <c r="AC111" s="144"/>
      <c r="AD111" s="144"/>
      <c r="AE111" s="144"/>
      <c r="AF111" s="144"/>
      <c r="AG111" s="144" t="s">
        <v>143</v>
      </c>
      <c r="AH111" s="144">
        <v>0</v>
      </c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</row>
    <row r="112" spans="1:60" outlineLevel="1" x14ac:dyDescent="0.2">
      <c r="A112" s="249"/>
      <c r="B112" s="250"/>
      <c r="C112" s="256" t="s">
        <v>294</v>
      </c>
      <c r="D112" s="257"/>
      <c r="E112" s="258">
        <v>6.6</v>
      </c>
      <c r="F112" s="259"/>
      <c r="G112" s="255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6"/>
      <c r="Y112" s="144"/>
      <c r="Z112" s="144"/>
      <c r="AA112" s="144"/>
      <c r="AB112" s="144"/>
      <c r="AC112" s="144"/>
      <c r="AD112" s="144"/>
      <c r="AE112" s="144"/>
      <c r="AF112" s="144"/>
      <c r="AG112" s="144" t="s">
        <v>143</v>
      </c>
      <c r="AH112" s="144">
        <v>0</v>
      </c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 x14ac:dyDescent="0.2">
      <c r="A113" s="242" t="s">
        <v>134</v>
      </c>
      <c r="B113" s="243" t="s">
        <v>66</v>
      </c>
      <c r="C113" s="244" t="s">
        <v>67</v>
      </c>
      <c r="D113" s="245"/>
      <c r="E113" s="246"/>
      <c r="F113" s="247"/>
      <c r="G113" s="248">
        <f>SUMIF(AG114:AG122,"&lt;&gt;NOR",G114:G122)</f>
        <v>0</v>
      </c>
      <c r="H113" s="148"/>
      <c r="I113" s="148">
        <f>SUM(I114:I122)</f>
        <v>0</v>
      </c>
      <c r="J113" s="148"/>
      <c r="K113" s="148">
        <f>SUM(K114:K122)</f>
        <v>0</v>
      </c>
      <c r="L113" s="148"/>
      <c r="M113" s="148">
        <f>SUM(M114:M122)</f>
        <v>0</v>
      </c>
      <c r="N113" s="148"/>
      <c r="O113" s="148">
        <f>SUM(O114:O122)</f>
        <v>0.42000000000000004</v>
      </c>
      <c r="P113" s="148"/>
      <c r="Q113" s="148">
        <f>SUM(Q114:Q122)</f>
        <v>0.19</v>
      </c>
      <c r="R113" s="148"/>
      <c r="S113" s="148"/>
      <c r="T113" s="148"/>
      <c r="U113" s="148"/>
      <c r="V113" s="148">
        <f>SUM(V114:V122)</f>
        <v>52.92</v>
      </c>
      <c r="W113" s="148"/>
      <c r="X113" s="148"/>
      <c r="AG113" t="s">
        <v>135</v>
      </c>
    </row>
    <row r="114" spans="1:60" outlineLevel="1" x14ac:dyDescent="0.2">
      <c r="A114" s="249">
        <v>42</v>
      </c>
      <c r="B114" s="250" t="s">
        <v>295</v>
      </c>
      <c r="C114" s="251" t="s">
        <v>296</v>
      </c>
      <c r="D114" s="252" t="s">
        <v>161</v>
      </c>
      <c r="E114" s="253">
        <v>2.2000000000000002</v>
      </c>
      <c r="F114" s="254"/>
      <c r="G114" s="255">
        <f>ROUND(E114*F114,2)</f>
        <v>0</v>
      </c>
      <c r="H114" s="147"/>
      <c r="I114" s="146">
        <f>ROUND(E114*H114,2)</f>
        <v>0</v>
      </c>
      <c r="J114" s="147"/>
      <c r="K114" s="146">
        <f>ROUND(E114*J114,2)</f>
        <v>0</v>
      </c>
      <c r="L114" s="146">
        <v>21</v>
      </c>
      <c r="M114" s="146">
        <f>G114*(1+L114/100)</f>
        <v>0</v>
      </c>
      <c r="N114" s="146">
        <v>7.0800000000000002E-2</v>
      </c>
      <c r="O114" s="146">
        <f>ROUND(E114*N114,2)</f>
        <v>0.16</v>
      </c>
      <c r="P114" s="146">
        <v>0</v>
      </c>
      <c r="Q114" s="146">
        <f>ROUND(E114*P114,2)</f>
        <v>0</v>
      </c>
      <c r="R114" s="146"/>
      <c r="S114" s="146" t="s">
        <v>139</v>
      </c>
      <c r="T114" s="146" t="s">
        <v>139</v>
      </c>
      <c r="U114" s="146">
        <v>0.376</v>
      </c>
      <c r="V114" s="146">
        <f>ROUND(E114*U114,2)</f>
        <v>0.83</v>
      </c>
      <c r="W114" s="146"/>
      <c r="X114" s="146" t="s">
        <v>140</v>
      </c>
      <c r="Y114" s="144"/>
      <c r="Z114" s="144"/>
      <c r="AA114" s="144"/>
      <c r="AB114" s="144"/>
      <c r="AC114" s="144"/>
      <c r="AD114" s="144"/>
      <c r="AE114" s="144"/>
      <c r="AF114" s="144"/>
      <c r="AG114" s="144" t="s">
        <v>141</v>
      </c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</row>
    <row r="115" spans="1:60" outlineLevel="1" x14ac:dyDescent="0.2">
      <c r="A115" s="249"/>
      <c r="B115" s="250"/>
      <c r="C115" s="256" t="s">
        <v>297</v>
      </c>
      <c r="D115" s="257"/>
      <c r="E115" s="258">
        <v>2.2000000000000002</v>
      </c>
      <c r="F115" s="259"/>
      <c r="G115" s="255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6"/>
      <c r="Y115" s="144"/>
      <c r="Z115" s="144"/>
      <c r="AA115" s="144"/>
      <c r="AB115" s="144"/>
      <c r="AC115" s="144"/>
      <c r="AD115" s="144"/>
      <c r="AE115" s="144"/>
      <c r="AF115" s="144"/>
      <c r="AG115" s="144" t="s">
        <v>143</v>
      </c>
      <c r="AH115" s="144">
        <v>5</v>
      </c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</row>
    <row r="116" spans="1:60" outlineLevel="1" x14ac:dyDescent="0.2">
      <c r="A116" s="249">
        <v>43</v>
      </c>
      <c r="B116" s="250" t="s">
        <v>298</v>
      </c>
      <c r="C116" s="251" t="s">
        <v>299</v>
      </c>
      <c r="D116" s="252" t="s">
        <v>161</v>
      </c>
      <c r="E116" s="253">
        <v>2.2000000000000002</v>
      </c>
      <c r="F116" s="254"/>
      <c r="G116" s="255">
        <f>ROUND(E116*F116,2)</f>
        <v>0</v>
      </c>
      <c r="H116" s="147"/>
      <c r="I116" s="146">
        <f>ROUND(E116*H116,2)</f>
        <v>0</v>
      </c>
      <c r="J116" s="147"/>
      <c r="K116" s="146">
        <f>ROUND(E116*J116,2)</f>
        <v>0</v>
      </c>
      <c r="L116" s="146">
        <v>21</v>
      </c>
      <c r="M116" s="146">
        <f>G116*(1+L116/100)</f>
        <v>0</v>
      </c>
      <c r="N116" s="146">
        <v>0.11799999999999999</v>
      </c>
      <c r="O116" s="146">
        <f>ROUND(E116*N116,2)</f>
        <v>0.26</v>
      </c>
      <c r="P116" s="146">
        <v>0</v>
      </c>
      <c r="Q116" s="146">
        <f>ROUND(E116*P116,2)</f>
        <v>0</v>
      </c>
      <c r="R116" s="146"/>
      <c r="S116" s="146" t="s">
        <v>139</v>
      </c>
      <c r="T116" s="146" t="s">
        <v>139</v>
      </c>
      <c r="U116" s="146">
        <v>0.33400000000000002</v>
      </c>
      <c r="V116" s="146">
        <f>ROUND(E116*U116,2)</f>
        <v>0.73</v>
      </c>
      <c r="W116" s="146"/>
      <c r="X116" s="146" t="s">
        <v>140</v>
      </c>
      <c r="Y116" s="144"/>
      <c r="Z116" s="144"/>
      <c r="AA116" s="144"/>
      <c r="AB116" s="144"/>
      <c r="AC116" s="144"/>
      <c r="AD116" s="144"/>
      <c r="AE116" s="144"/>
      <c r="AF116" s="144"/>
      <c r="AG116" s="144" t="s">
        <v>141</v>
      </c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 outlineLevel="1" x14ac:dyDescent="0.2">
      <c r="A117" s="249"/>
      <c r="B117" s="250"/>
      <c r="C117" s="256" t="s">
        <v>300</v>
      </c>
      <c r="D117" s="257"/>
      <c r="E117" s="258">
        <v>0.8</v>
      </c>
      <c r="F117" s="259"/>
      <c r="G117" s="255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4"/>
      <c r="Z117" s="144"/>
      <c r="AA117" s="144"/>
      <c r="AB117" s="144"/>
      <c r="AC117" s="144"/>
      <c r="AD117" s="144"/>
      <c r="AE117" s="144"/>
      <c r="AF117" s="144"/>
      <c r="AG117" s="144" t="s">
        <v>143</v>
      </c>
      <c r="AH117" s="144">
        <v>0</v>
      </c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</row>
    <row r="118" spans="1:60" outlineLevel="1" x14ac:dyDescent="0.2">
      <c r="A118" s="249"/>
      <c r="B118" s="250"/>
      <c r="C118" s="256" t="s">
        <v>301</v>
      </c>
      <c r="D118" s="257"/>
      <c r="E118" s="258">
        <v>1.4</v>
      </c>
      <c r="F118" s="259"/>
      <c r="G118" s="255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4"/>
      <c r="Z118" s="144"/>
      <c r="AA118" s="144"/>
      <c r="AB118" s="144"/>
      <c r="AC118" s="144"/>
      <c r="AD118" s="144"/>
      <c r="AE118" s="144"/>
      <c r="AF118" s="144"/>
      <c r="AG118" s="144" t="s">
        <v>143</v>
      </c>
      <c r="AH118" s="144">
        <v>0</v>
      </c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</row>
    <row r="119" spans="1:60" outlineLevel="1" x14ac:dyDescent="0.2">
      <c r="A119" s="249">
        <v>44</v>
      </c>
      <c r="B119" s="250" t="s">
        <v>302</v>
      </c>
      <c r="C119" s="251" t="s">
        <v>303</v>
      </c>
      <c r="D119" s="252" t="s">
        <v>161</v>
      </c>
      <c r="E119" s="253">
        <v>2.2000000000000002</v>
      </c>
      <c r="F119" s="254"/>
      <c r="G119" s="255">
        <f>ROUND(E119*F119,2)</f>
        <v>0</v>
      </c>
      <c r="H119" s="147"/>
      <c r="I119" s="146">
        <f>ROUND(E119*H119,2)</f>
        <v>0</v>
      </c>
      <c r="J119" s="147"/>
      <c r="K119" s="146">
        <f>ROUND(E119*J119,2)</f>
        <v>0</v>
      </c>
      <c r="L119" s="146">
        <v>21</v>
      </c>
      <c r="M119" s="146">
        <f>G119*(1+L119/100)</f>
        <v>0</v>
      </c>
      <c r="N119" s="146">
        <v>0</v>
      </c>
      <c r="O119" s="146">
        <f>ROUND(E119*N119,2)</f>
        <v>0</v>
      </c>
      <c r="P119" s="146">
        <v>8.6999999999999994E-2</v>
      </c>
      <c r="Q119" s="146">
        <f>ROUND(E119*P119,2)</f>
        <v>0.19</v>
      </c>
      <c r="R119" s="146"/>
      <c r="S119" s="146" t="s">
        <v>139</v>
      </c>
      <c r="T119" s="146" t="s">
        <v>139</v>
      </c>
      <c r="U119" s="146">
        <v>23.345759999999999</v>
      </c>
      <c r="V119" s="146">
        <f>ROUND(E119*U119,2)</f>
        <v>51.36</v>
      </c>
      <c r="W119" s="146"/>
      <c r="X119" s="146" t="s">
        <v>181</v>
      </c>
      <c r="Y119" s="144"/>
      <c r="Z119" s="144"/>
      <c r="AA119" s="144"/>
      <c r="AB119" s="144"/>
      <c r="AC119" s="144"/>
      <c r="AD119" s="144"/>
      <c r="AE119" s="144"/>
      <c r="AF119" s="144"/>
      <c r="AG119" s="144" t="s">
        <v>182</v>
      </c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</row>
    <row r="120" spans="1:60" outlineLevel="1" x14ac:dyDescent="0.2">
      <c r="A120" s="249"/>
      <c r="B120" s="250"/>
      <c r="C120" s="256" t="s">
        <v>297</v>
      </c>
      <c r="D120" s="257"/>
      <c r="E120" s="258">
        <v>2.2000000000000002</v>
      </c>
      <c r="F120" s="259"/>
      <c r="G120" s="255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4"/>
      <c r="Z120" s="144"/>
      <c r="AA120" s="144"/>
      <c r="AB120" s="144"/>
      <c r="AC120" s="144"/>
      <c r="AD120" s="144"/>
      <c r="AE120" s="144"/>
      <c r="AF120" s="144"/>
      <c r="AG120" s="144" t="s">
        <v>143</v>
      </c>
      <c r="AH120" s="144">
        <v>5</v>
      </c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</row>
    <row r="121" spans="1:60" outlineLevel="1" x14ac:dyDescent="0.2">
      <c r="A121" s="249">
        <v>45</v>
      </c>
      <c r="B121" s="250" t="s">
        <v>304</v>
      </c>
      <c r="C121" s="251" t="s">
        <v>305</v>
      </c>
      <c r="D121" s="252" t="s">
        <v>266</v>
      </c>
      <c r="E121" s="253">
        <v>2.2000000000000002</v>
      </c>
      <c r="F121" s="254"/>
      <c r="G121" s="255">
        <f>ROUND(E121*F121,2)</f>
        <v>0</v>
      </c>
      <c r="H121" s="147"/>
      <c r="I121" s="146">
        <f>ROUND(E121*H121,2)</f>
        <v>0</v>
      </c>
      <c r="J121" s="147"/>
      <c r="K121" s="146">
        <f>ROUND(E121*J121,2)</f>
        <v>0</v>
      </c>
      <c r="L121" s="146">
        <v>21</v>
      </c>
      <c r="M121" s="146">
        <f>G121*(1+L121/100)</f>
        <v>0</v>
      </c>
      <c r="N121" s="146">
        <v>1E-3</v>
      </c>
      <c r="O121" s="146">
        <f>ROUND(E121*N121,2)</f>
        <v>0</v>
      </c>
      <c r="P121" s="146">
        <v>0</v>
      </c>
      <c r="Q121" s="146">
        <f>ROUND(E121*P121,2)</f>
        <v>0</v>
      </c>
      <c r="R121" s="146" t="s">
        <v>187</v>
      </c>
      <c r="S121" s="146" t="s">
        <v>139</v>
      </c>
      <c r="T121" s="146" t="s">
        <v>306</v>
      </c>
      <c r="U121" s="146">
        <v>0</v>
      </c>
      <c r="V121" s="146">
        <f>ROUND(E121*U121,2)</f>
        <v>0</v>
      </c>
      <c r="W121" s="146"/>
      <c r="X121" s="146" t="s">
        <v>188</v>
      </c>
      <c r="Y121" s="144"/>
      <c r="Z121" s="144"/>
      <c r="AA121" s="144"/>
      <c r="AB121" s="144"/>
      <c r="AC121" s="144"/>
      <c r="AD121" s="144"/>
      <c r="AE121" s="144"/>
      <c r="AF121" s="144"/>
      <c r="AG121" s="144" t="s">
        <v>189</v>
      </c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</row>
    <row r="122" spans="1:60" outlineLevel="1" x14ac:dyDescent="0.2">
      <c r="A122" s="249"/>
      <c r="B122" s="250"/>
      <c r="C122" s="256" t="s">
        <v>297</v>
      </c>
      <c r="D122" s="257"/>
      <c r="E122" s="258">
        <v>2.2000000000000002</v>
      </c>
      <c r="F122" s="259"/>
      <c r="G122" s="255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4"/>
      <c r="Z122" s="144"/>
      <c r="AA122" s="144"/>
      <c r="AB122" s="144"/>
      <c r="AC122" s="144"/>
      <c r="AD122" s="144"/>
      <c r="AE122" s="144"/>
      <c r="AF122" s="144"/>
      <c r="AG122" s="144" t="s">
        <v>143</v>
      </c>
      <c r="AH122" s="144">
        <v>5</v>
      </c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</row>
    <row r="123" spans="1:60" x14ac:dyDescent="0.2">
      <c r="A123" s="242" t="s">
        <v>134</v>
      </c>
      <c r="B123" s="243" t="s">
        <v>68</v>
      </c>
      <c r="C123" s="244" t="s">
        <v>69</v>
      </c>
      <c r="D123" s="245"/>
      <c r="E123" s="246"/>
      <c r="F123" s="247"/>
      <c r="G123" s="248">
        <f>SUMIF(AG124:AG130,"&lt;&gt;NOR",G124:G130)</f>
        <v>0</v>
      </c>
      <c r="H123" s="148"/>
      <c r="I123" s="148">
        <f>SUM(I124:I130)</f>
        <v>0</v>
      </c>
      <c r="J123" s="148"/>
      <c r="K123" s="148">
        <f>SUM(K124:K130)</f>
        <v>0</v>
      </c>
      <c r="L123" s="148"/>
      <c r="M123" s="148">
        <f>SUM(M124:M130)</f>
        <v>0</v>
      </c>
      <c r="N123" s="148"/>
      <c r="O123" s="148">
        <f>SUM(O124:O130)</f>
        <v>0.48</v>
      </c>
      <c r="P123" s="148"/>
      <c r="Q123" s="148">
        <f>SUM(Q124:Q130)</f>
        <v>0</v>
      </c>
      <c r="R123" s="148"/>
      <c r="S123" s="148"/>
      <c r="T123" s="148"/>
      <c r="U123" s="148"/>
      <c r="V123" s="148">
        <f>SUM(V124:V130)</f>
        <v>29.81</v>
      </c>
      <c r="W123" s="148"/>
      <c r="X123" s="148"/>
      <c r="AG123" t="s">
        <v>135</v>
      </c>
    </row>
    <row r="124" spans="1:60" ht="22.5" outlineLevel="1" x14ac:dyDescent="0.2">
      <c r="A124" s="249">
        <v>46</v>
      </c>
      <c r="B124" s="250" t="s">
        <v>307</v>
      </c>
      <c r="C124" s="251" t="s">
        <v>308</v>
      </c>
      <c r="D124" s="252" t="s">
        <v>161</v>
      </c>
      <c r="E124" s="253">
        <v>10.8</v>
      </c>
      <c r="F124" s="254"/>
      <c r="G124" s="255">
        <f>ROUND(E124*F124,2)</f>
        <v>0</v>
      </c>
      <c r="H124" s="147"/>
      <c r="I124" s="146">
        <f>ROUND(E124*H124,2)</f>
        <v>0</v>
      </c>
      <c r="J124" s="147"/>
      <c r="K124" s="146">
        <f>ROUND(E124*J124,2)</f>
        <v>0</v>
      </c>
      <c r="L124" s="146">
        <v>21</v>
      </c>
      <c r="M124" s="146">
        <f>G124*(1+L124/100)</f>
        <v>0</v>
      </c>
      <c r="N124" s="146">
        <v>3.1780000000000003E-2</v>
      </c>
      <c r="O124" s="146">
        <f>ROUND(E124*N124,2)</f>
        <v>0.34</v>
      </c>
      <c r="P124" s="146">
        <v>0</v>
      </c>
      <c r="Q124" s="146">
        <f>ROUND(E124*P124,2)</f>
        <v>0</v>
      </c>
      <c r="R124" s="146"/>
      <c r="S124" s="146" t="s">
        <v>173</v>
      </c>
      <c r="T124" s="146" t="s">
        <v>139</v>
      </c>
      <c r="U124" s="146">
        <v>2.7598500000000001</v>
      </c>
      <c r="V124" s="146">
        <f>ROUND(E124*U124,2)</f>
        <v>29.81</v>
      </c>
      <c r="W124" s="146"/>
      <c r="X124" s="146" t="s">
        <v>181</v>
      </c>
      <c r="Y124" s="144"/>
      <c r="Z124" s="144"/>
      <c r="AA124" s="144"/>
      <c r="AB124" s="144"/>
      <c r="AC124" s="144"/>
      <c r="AD124" s="144"/>
      <c r="AE124" s="144"/>
      <c r="AF124" s="144"/>
      <c r="AG124" s="144" t="s">
        <v>182</v>
      </c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</row>
    <row r="125" spans="1:60" outlineLevel="1" x14ac:dyDescent="0.2">
      <c r="A125" s="249"/>
      <c r="B125" s="250"/>
      <c r="C125" s="256" t="s">
        <v>309</v>
      </c>
      <c r="D125" s="257"/>
      <c r="E125" s="258">
        <v>4.9000000000000004</v>
      </c>
      <c r="F125" s="259"/>
      <c r="G125" s="255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4"/>
      <c r="Z125" s="144"/>
      <c r="AA125" s="144"/>
      <c r="AB125" s="144"/>
      <c r="AC125" s="144"/>
      <c r="AD125" s="144"/>
      <c r="AE125" s="144"/>
      <c r="AF125" s="144"/>
      <c r="AG125" s="144" t="s">
        <v>143</v>
      </c>
      <c r="AH125" s="144">
        <v>5</v>
      </c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</row>
    <row r="126" spans="1:60" outlineLevel="1" x14ac:dyDescent="0.2">
      <c r="A126" s="249"/>
      <c r="B126" s="250"/>
      <c r="C126" s="256" t="s">
        <v>310</v>
      </c>
      <c r="D126" s="257"/>
      <c r="E126" s="258">
        <v>5.9</v>
      </c>
      <c r="F126" s="259"/>
      <c r="G126" s="255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4"/>
      <c r="Z126" s="144"/>
      <c r="AA126" s="144"/>
      <c r="AB126" s="144"/>
      <c r="AC126" s="144"/>
      <c r="AD126" s="144"/>
      <c r="AE126" s="144"/>
      <c r="AF126" s="144"/>
      <c r="AG126" s="144" t="s">
        <v>143</v>
      </c>
      <c r="AH126" s="144">
        <v>5</v>
      </c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</row>
    <row r="127" spans="1:60" outlineLevel="1" x14ac:dyDescent="0.2">
      <c r="A127" s="249">
        <v>47</v>
      </c>
      <c r="B127" s="250" t="s">
        <v>311</v>
      </c>
      <c r="C127" s="251" t="s">
        <v>312</v>
      </c>
      <c r="D127" s="252" t="s">
        <v>161</v>
      </c>
      <c r="E127" s="253">
        <v>4.9000000000000004</v>
      </c>
      <c r="F127" s="254"/>
      <c r="G127" s="255">
        <f>ROUND(E127*F127,2)</f>
        <v>0</v>
      </c>
      <c r="H127" s="147"/>
      <c r="I127" s="146">
        <f>ROUND(E127*H127,2)</f>
        <v>0</v>
      </c>
      <c r="J127" s="147"/>
      <c r="K127" s="146">
        <f>ROUND(E127*J127,2)</f>
        <v>0</v>
      </c>
      <c r="L127" s="146">
        <v>21</v>
      </c>
      <c r="M127" s="146">
        <f>G127*(1+L127/100)</f>
        <v>0</v>
      </c>
      <c r="N127" s="146">
        <v>8.6999999999999994E-3</v>
      </c>
      <c r="O127" s="146">
        <f>ROUND(E127*N127,2)</f>
        <v>0.04</v>
      </c>
      <c r="P127" s="146">
        <v>0</v>
      </c>
      <c r="Q127" s="146">
        <f>ROUND(E127*P127,2)</f>
        <v>0</v>
      </c>
      <c r="R127" s="146" t="s">
        <v>187</v>
      </c>
      <c r="S127" s="146" t="s">
        <v>139</v>
      </c>
      <c r="T127" s="146" t="s">
        <v>139</v>
      </c>
      <c r="U127" s="146">
        <v>0</v>
      </c>
      <c r="V127" s="146">
        <f>ROUND(E127*U127,2)</f>
        <v>0</v>
      </c>
      <c r="W127" s="146"/>
      <c r="X127" s="146" t="s">
        <v>188</v>
      </c>
      <c r="Y127" s="144"/>
      <c r="Z127" s="144"/>
      <c r="AA127" s="144"/>
      <c r="AB127" s="144"/>
      <c r="AC127" s="144"/>
      <c r="AD127" s="144"/>
      <c r="AE127" s="144"/>
      <c r="AF127" s="144"/>
      <c r="AG127" s="144" t="s">
        <v>189</v>
      </c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</row>
    <row r="128" spans="1:60" outlineLevel="1" x14ac:dyDescent="0.2">
      <c r="A128" s="249"/>
      <c r="B128" s="250"/>
      <c r="C128" s="256" t="s">
        <v>313</v>
      </c>
      <c r="D128" s="257"/>
      <c r="E128" s="258">
        <v>4.9000000000000004</v>
      </c>
      <c r="F128" s="259"/>
      <c r="G128" s="255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4"/>
      <c r="Z128" s="144"/>
      <c r="AA128" s="144"/>
      <c r="AB128" s="144"/>
      <c r="AC128" s="144"/>
      <c r="AD128" s="144"/>
      <c r="AE128" s="144"/>
      <c r="AF128" s="144"/>
      <c r="AG128" s="144" t="s">
        <v>143</v>
      </c>
      <c r="AH128" s="144">
        <v>0</v>
      </c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</row>
    <row r="129" spans="1:60" outlineLevel="1" x14ac:dyDescent="0.2">
      <c r="A129" s="249">
        <v>48</v>
      </c>
      <c r="B129" s="250" t="s">
        <v>314</v>
      </c>
      <c r="C129" s="251" t="s">
        <v>315</v>
      </c>
      <c r="D129" s="252" t="s">
        <v>161</v>
      </c>
      <c r="E129" s="253">
        <v>5.9</v>
      </c>
      <c r="F129" s="254"/>
      <c r="G129" s="255">
        <f>ROUND(E129*F129,2)</f>
        <v>0</v>
      </c>
      <c r="H129" s="147"/>
      <c r="I129" s="146">
        <f>ROUND(E129*H129,2)</f>
        <v>0</v>
      </c>
      <c r="J129" s="147"/>
      <c r="K129" s="146">
        <f>ROUND(E129*J129,2)</f>
        <v>0</v>
      </c>
      <c r="L129" s="146">
        <v>21</v>
      </c>
      <c r="M129" s="146">
        <f>G129*(1+L129/100)</f>
        <v>0</v>
      </c>
      <c r="N129" s="146">
        <v>1.7399999999999999E-2</v>
      </c>
      <c r="O129" s="146">
        <f>ROUND(E129*N129,2)</f>
        <v>0.1</v>
      </c>
      <c r="P129" s="146">
        <v>0</v>
      </c>
      <c r="Q129" s="146">
        <f>ROUND(E129*P129,2)</f>
        <v>0</v>
      </c>
      <c r="R129" s="146" t="s">
        <v>187</v>
      </c>
      <c r="S129" s="146" t="s">
        <v>139</v>
      </c>
      <c r="T129" s="146" t="s">
        <v>139</v>
      </c>
      <c r="U129" s="146">
        <v>0</v>
      </c>
      <c r="V129" s="146">
        <f>ROUND(E129*U129,2)</f>
        <v>0</v>
      </c>
      <c r="W129" s="146"/>
      <c r="X129" s="146" t="s">
        <v>188</v>
      </c>
      <c r="Y129" s="144"/>
      <c r="Z129" s="144"/>
      <c r="AA129" s="144"/>
      <c r="AB129" s="144"/>
      <c r="AC129" s="144"/>
      <c r="AD129" s="144"/>
      <c r="AE129" s="144"/>
      <c r="AF129" s="144"/>
      <c r="AG129" s="144" t="s">
        <v>189</v>
      </c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</row>
    <row r="130" spans="1:60" outlineLevel="1" x14ac:dyDescent="0.2">
      <c r="A130" s="249"/>
      <c r="B130" s="250"/>
      <c r="C130" s="256" t="s">
        <v>316</v>
      </c>
      <c r="D130" s="257"/>
      <c r="E130" s="258">
        <v>5.9</v>
      </c>
      <c r="F130" s="259"/>
      <c r="G130" s="255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4"/>
      <c r="Z130" s="144"/>
      <c r="AA130" s="144"/>
      <c r="AB130" s="144"/>
      <c r="AC130" s="144"/>
      <c r="AD130" s="144"/>
      <c r="AE130" s="144"/>
      <c r="AF130" s="144"/>
      <c r="AG130" s="144" t="s">
        <v>143</v>
      </c>
      <c r="AH130" s="144">
        <v>0</v>
      </c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</row>
    <row r="131" spans="1:60" x14ac:dyDescent="0.2">
      <c r="A131" s="242" t="s">
        <v>134</v>
      </c>
      <c r="B131" s="243" t="s">
        <v>70</v>
      </c>
      <c r="C131" s="244" t="s">
        <v>71</v>
      </c>
      <c r="D131" s="245"/>
      <c r="E131" s="246"/>
      <c r="F131" s="247"/>
      <c r="G131" s="248">
        <f>SUMIF(AG132:AG134,"&lt;&gt;NOR",G132:G134)</f>
        <v>0</v>
      </c>
      <c r="H131" s="148"/>
      <c r="I131" s="148">
        <f>SUM(I132:I134)</f>
        <v>0</v>
      </c>
      <c r="J131" s="148"/>
      <c r="K131" s="148">
        <f>SUM(K132:K134)</f>
        <v>0</v>
      </c>
      <c r="L131" s="148"/>
      <c r="M131" s="148">
        <f>SUM(M132:M134)</f>
        <v>0</v>
      </c>
      <c r="N131" s="148"/>
      <c r="O131" s="148">
        <f>SUM(O132:O134)</f>
        <v>0</v>
      </c>
      <c r="P131" s="148"/>
      <c r="Q131" s="148">
        <f>SUM(Q132:Q134)</f>
        <v>0.01</v>
      </c>
      <c r="R131" s="148"/>
      <c r="S131" s="148"/>
      <c r="T131" s="148"/>
      <c r="U131" s="148"/>
      <c r="V131" s="148">
        <f>SUM(V132:V134)</f>
        <v>44</v>
      </c>
      <c r="W131" s="148"/>
      <c r="X131" s="148"/>
      <c r="AG131" t="s">
        <v>135</v>
      </c>
    </row>
    <row r="132" spans="1:60" outlineLevel="1" x14ac:dyDescent="0.2">
      <c r="A132" s="249">
        <v>49</v>
      </c>
      <c r="B132" s="250" t="s">
        <v>317</v>
      </c>
      <c r="C132" s="251" t="s">
        <v>318</v>
      </c>
      <c r="D132" s="252" t="s">
        <v>172</v>
      </c>
      <c r="E132" s="253">
        <v>22</v>
      </c>
      <c r="F132" s="254"/>
      <c r="G132" s="255">
        <f>ROUND(E132*F132,2)</f>
        <v>0</v>
      </c>
      <c r="H132" s="147"/>
      <c r="I132" s="146">
        <f>ROUND(E132*H132,2)</f>
        <v>0</v>
      </c>
      <c r="J132" s="147"/>
      <c r="K132" s="146">
        <f>ROUND(E132*J132,2)</f>
        <v>0</v>
      </c>
      <c r="L132" s="146">
        <v>21</v>
      </c>
      <c r="M132" s="146">
        <f>G132*(1+L132/100)</f>
        <v>0</v>
      </c>
      <c r="N132" s="146">
        <v>0</v>
      </c>
      <c r="O132" s="146">
        <f>ROUND(E132*N132,2)</f>
        <v>0</v>
      </c>
      <c r="P132" s="146">
        <v>4.6000000000000001E-4</v>
      </c>
      <c r="Q132" s="146">
        <f>ROUND(E132*P132,2)</f>
        <v>0.01</v>
      </c>
      <c r="R132" s="146"/>
      <c r="S132" s="146" t="s">
        <v>139</v>
      </c>
      <c r="T132" s="146" t="s">
        <v>139</v>
      </c>
      <c r="U132" s="146">
        <v>2</v>
      </c>
      <c r="V132" s="146">
        <f>ROUND(E132*U132,2)</f>
        <v>44</v>
      </c>
      <c r="W132" s="146"/>
      <c r="X132" s="146" t="s">
        <v>140</v>
      </c>
      <c r="Y132" s="144"/>
      <c r="Z132" s="144"/>
      <c r="AA132" s="144"/>
      <c r="AB132" s="144"/>
      <c r="AC132" s="144"/>
      <c r="AD132" s="144"/>
      <c r="AE132" s="144"/>
      <c r="AF132" s="144"/>
      <c r="AG132" s="144" t="s">
        <v>141</v>
      </c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</row>
    <row r="133" spans="1:60" outlineLevel="1" x14ac:dyDescent="0.2">
      <c r="A133" s="249"/>
      <c r="B133" s="250"/>
      <c r="C133" s="256" t="s">
        <v>319</v>
      </c>
      <c r="D133" s="257"/>
      <c r="E133" s="258">
        <v>13.8</v>
      </c>
      <c r="F133" s="259"/>
      <c r="G133" s="255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4"/>
      <c r="Z133" s="144"/>
      <c r="AA133" s="144"/>
      <c r="AB133" s="144"/>
      <c r="AC133" s="144"/>
      <c r="AD133" s="144"/>
      <c r="AE133" s="144"/>
      <c r="AF133" s="144"/>
      <c r="AG133" s="144" t="s">
        <v>143</v>
      </c>
      <c r="AH133" s="144">
        <v>0</v>
      </c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</row>
    <row r="134" spans="1:60" outlineLevel="1" x14ac:dyDescent="0.2">
      <c r="A134" s="249"/>
      <c r="B134" s="250"/>
      <c r="C134" s="256" t="s">
        <v>320</v>
      </c>
      <c r="D134" s="257"/>
      <c r="E134" s="258">
        <v>8.1999999999999993</v>
      </c>
      <c r="F134" s="259"/>
      <c r="G134" s="255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4"/>
      <c r="Z134" s="144"/>
      <c r="AA134" s="144"/>
      <c r="AB134" s="144"/>
      <c r="AC134" s="144"/>
      <c r="AD134" s="144"/>
      <c r="AE134" s="144"/>
      <c r="AF134" s="144"/>
      <c r="AG134" s="144" t="s">
        <v>143</v>
      </c>
      <c r="AH134" s="144">
        <v>0</v>
      </c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</row>
    <row r="135" spans="1:60" x14ac:dyDescent="0.2">
      <c r="A135" s="242" t="s">
        <v>134</v>
      </c>
      <c r="B135" s="243" t="s">
        <v>72</v>
      </c>
      <c r="C135" s="244" t="s">
        <v>73</v>
      </c>
      <c r="D135" s="245"/>
      <c r="E135" s="246"/>
      <c r="F135" s="247"/>
      <c r="G135" s="248">
        <f>SUMIF(AG136:AG146,"&lt;&gt;NOR",G136:G146)</f>
        <v>0</v>
      </c>
      <c r="H135" s="148"/>
      <c r="I135" s="148">
        <f>SUM(I136:I146)</f>
        <v>0</v>
      </c>
      <c r="J135" s="148"/>
      <c r="K135" s="148">
        <f>SUM(K136:K146)</f>
        <v>0</v>
      </c>
      <c r="L135" s="148"/>
      <c r="M135" s="148">
        <f>SUM(M136:M146)</f>
        <v>0</v>
      </c>
      <c r="N135" s="148"/>
      <c r="O135" s="148">
        <f>SUM(O136:O146)</f>
        <v>0.56999999999999995</v>
      </c>
      <c r="P135" s="148"/>
      <c r="Q135" s="148">
        <f>SUM(Q136:Q146)</f>
        <v>0</v>
      </c>
      <c r="R135" s="148"/>
      <c r="S135" s="148"/>
      <c r="T135" s="148"/>
      <c r="U135" s="148"/>
      <c r="V135" s="148">
        <f>SUM(V136:V146)</f>
        <v>27.740000000000002</v>
      </c>
      <c r="W135" s="148"/>
      <c r="X135" s="148"/>
      <c r="AG135" t="s">
        <v>135</v>
      </c>
    </row>
    <row r="136" spans="1:60" outlineLevel="1" x14ac:dyDescent="0.2">
      <c r="A136" s="249">
        <v>50</v>
      </c>
      <c r="B136" s="250" t="s">
        <v>321</v>
      </c>
      <c r="C136" s="251" t="s">
        <v>322</v>
      </c>
      <c r="D136" s="252" t="s">
        <v>161</v>
      </c>
      <c r="E136" s="253">
        <v>19.2</v>
      </c>
      <c r="F136" s="254"/>
      <c r="G136" s="255">
        <f>ROUND(E136*F136,2)</f>
        <v>0</v>
      </c>
      <c r="H136" s="147"/>
      <c r="I136" s="146">
        <f>ROUND(E136*H136,2)</f>
        <v>0</v>
      </c>
      <c r="J136" s="147"/>
      <c r="K136" s="146">
        <f>ROUND(E136*J136,2)</f>
        <v>0</v>
      </c>
      <c r="L136" s="146">
        <v>21</v>
      </c>
      <c r="M136" s="146">
        <f>G136*(1+L136/100)</f>
        <v>0</v>
      </c>
      <c r="N136" s="146">
        <v>1.2099999999999999E-3</v>
      </c>
      <c r="O136" s="146">
        <f>ROUND(E136*N136,2)</f>
        <v>0.02</v>
      </c>
      <c r="P136" s="146">
        <v>0</v>
      </c>
      <c r="Q136" s="146">
        <f>ROUND(E136*P136,2)</f>
        <v>0</v>
      </c>
      <c r="R136" s="146"/>
      <c r="S136" s="146" t="s">
        <v>139</v>
      </c>
      <c r="T136" s="146" t="s">
        <v>139</v>
      </c>
      <c r="U136" s="146">
        <v>0.17699999999999999</v>
      </c>
      <c r="V136" s="146">
        <f>ROUND(E136*U136,2)</f>
        <v>3.4</v>
      </c>
      <c r="W136" s="146"/>
      <c r="X136" s="146" t="s">
        <v>140</v>
      </c>
      <c r="Y136" s="144"/>
      <c r="Z136" s="144"/>
      <c r="AA136" s="144"/>
      <c r="AB136" s="144"/>
      <c r="AC136" s="144"/>
      <c r="AD136" s="144"/>
      <c r="AE136" s="144"/>
      <c r="AF136" s="144"/>
      <c r="AG136" s="144" t="s">
        <v>141</v>
      </c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</row>
    <row r="137" spans="1:60" outlineLevel="1" x14ac:dyDescent="0.2">
      <c r="A137" s="249"/>
      <c r="B137" s="250"/>
      <c r="C137" s="256" t="s">
        <v>323</v>
      </c>
      <c r="D137" s="257"/>
      <c r="E137" s="258">
        <v>10.8</v>
      </c>
      <c r="F137" s="259"/>
      <c r="G137" s="255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4"/>
      <c r="Z137" s="144"/>
      <c r="AA137" s="144"/>
      <c r="AB137" s="144"/>
      <c r="AC137" s="144"/>
      <c r="AD137" s="144"/>
      <c r="AE137" s="144"/>
      <c r="AF137" s="144"/>
      <c r="AG137" s="144" t="s">
        <v>143</v>
      </c>
      <c r="AH137" s="144">
        <v>0</v>
      </c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</row>
    <row r="138" spans="1:60" outlineLevel="1" x14ac:dyDescent="0.2">
      <c r="A138" s="249"/>
      <c r="B138" s="250"/>
      <c r="C138" s="256" t="s">
        <v>324</v>
      </c>
      <c r="D138" s="257"/>
      <c r="E138" s="258">
        <v>6</v>
      </c>
      <c r="F138" s="259"/>
      <c r="G138" s="255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4"/>
      <c r="Z138" s="144"/>
      <c r="AA138" s="144"/>
      <c r="AB138" s="144"/>
      <c r="AC138" s="144"/>
      <c r="AD138" s="144"/>
      <c r="AE138" s="144"/>
      <c r="AF138" s="144"/>
      <c r="AG138" s="144" t="s">
        <v>143</v>
      </c>
      <c r="AH138" s="144">
        <v>0</v>
      </c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</row>
    <row r="139" spans="1:60" outlineLevel="1" x14ac:dyDescent="0.2">
      <c r="A139" s="249"/>
      <c r="B139" s="250"/>
      <c r="C139" s="256" t="s">
        <v>325</v>
      </c>
      <c r="D139" s="257"/>
      <c r="E139" s="258">
        <v>2.4</v>
      </c>
      <c r="F139" s="259"/>
      <c r="G139" s="255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4"/>
      <c r="Z139" s="144"/>
      <c r="AA139" s="144"/>
      <c r="AB139" s="144"/>
      <c r="AC139" s="144"/>
      <c r="AD139" s="144"/>
      <c r="AE139" s="144"/>
      <c r="AF139" s="144"/>
      <c r="AG139" s="144" t="s">
        <v>143</v>
      </c>
      <c r="AH139" s="144">
        <v>0</v>
      </c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</row>
    <row r="140" spans="1:60" outlineLevel="1" x14ac:dyDescent="0.2">
      <c r="A140" s="249">
        <v>51</v>
      </c>
      <c r="B140" s="250" t="s">
        <v>326</v>
      </c>
      <c r="C140" s="251" t="s">
        <v>327</v>
      </c>
      <c r="D140" s="252" t="s">
        <v>161</v>
      </c>
      <c r="E140" s="253">
        <v>12.5</v>
      </c>
      <c r="F140" s="254"/>
      <c r="G140" s="255">
        <f>ROUND(E140*F140,2)</f>
        <v>0</v>
      </c>
      <c r="H140" s="147"/>
      <c r="I140" s="146">
        <f>ROUND(E140*H140,2)</f>
        <v>0</v>
      </c>
      <c r="J140" s="147"/>
      <c r="K140" s="146">
        <f>ROUND(E140*J140,2)</f>
        <v>0</v>
      </c>
      <c r="L140" s="146">
        <v>21</v>
      </c>
      <c r="M140" s="146">
        <f>G140*(1+L140/100)</f>
        <v>0</v>
      </c>
      <c r="N140" s="146">
        <v>5.9199999999999999E-3</v>
      </c>
      <c r="O140" s="146">
        <f>ROUND(E140*N140,2)</f>
        <v>7.0000000000000007E-2</v>
      </c>
      <c r="P140" s="146">
        <v>0</v>
      </c>
      <c r="Q140" s="146">
        <f>ROUND(E140*P140,2)</f>
        <v>0</v>
      </c>
      <c r="R140" s="146"/>
      <c r="S140" s="146" t="s">
        <v>139</v>
      </c>
      <c r="T140" s="146" t="s">
        <v>139</v>
      </c>
      <c r="U140" s="146">
        <v>0.26</v>
      </c>
      <c r="V140" s="146">
        <f>ROUND(E140*U140,2)</f>
        <v>3.25</v>
      </c>
      <c r="W140" s="146"/>
      <c r="X140" s="146" t="s">
        <v>140</v>
      </c>
      <c r="Y140" s="144"/>
      <c r="Z140" s="144"/>
      <c r="AA140" s="144"/>
      <c r="AB140" s="144"/>
      <c r="AC140" s="144"/>
      <c r="AD140" s="144"/>
      <c r="AE140" s="144"/>
      <c r="AF140" s="144"/>
      <c r="AG140" s="144" t="s">
        <v>141</v>
      </c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</row>
    <row r="141" spans="1:60" outlineLevel="1" x14ac:dyDescent="0.2">
      <c r="A141" s="249"/>
      <c r="B141" s="250"/>
      <c r="C141" s="256" t="s">
        <v>328</v>
      </c>
      <c r="D141" s="257"/>
      <c r="E141" s="258">
        <v>12.5</v>
      </c>
      <c r="F141" s="259"/>
      <c r="G141" s="255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4"/>
      <c r="Z141" s="144"/>
      <c r="AA141" s="144"/>
      <c r="AB141" s="144"/>
      <c r="AC141" s="144"/>
      <c r="AD141" s="144"/>
      <c r="AE141" s="144"/>
      <c r="AF141" s="144"/>
      <c r="AG141" s="144" t="s">
        <v>143</v>
      </c>
      <c r="AH141" s="144">
        <v>0</v>
      </c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</row>
    <row r="142" spans="1:60" outlineLevel="1" x14ac:dyDescent="0.2">
      <c r="A142" s="249">
        <v>52</v>
      </c>
      <c r="B142" s="250" t="s">
        <v>329</v>
      </c>
      <c r="C142" s="251" t="s">
        <v>330</v>
      </c>
      <c r="D142" s="252" t="s">
        <v>161</v>
      </c>
      <c r="E142" s="253">
        <v>81.11</v>
      </c>
      <c r="F142" s="254"/>
      <c r="G142" s="255">
        <f>ROUND(E142*F142,2)</f>
        <v>0</v>
      </c>
      <c r="H142" s="147"/>
      <c r="I142" s="146">
        <f>ROUND(E142*H142,2)</f>
        <v>0</v>
      </c>
      <c r="J142" s="147"/>
      <c r="K142" s="146">
        <f>ROUND(E142*J142,2)</f>
        <v>0</v>
      </c>
      <c r="L142" s="146">
        <v>21</v>
      </c>
      <c r="M142" s="146">
        <f>G142*(1+L142/100)</f>
        <v>0</v>
      </c>
      <c r="N142" s="146">
        <v>5.9199999999999999E-3</v>
      </c>
      <c r="O142" s="146">
        <f>ROUND(E142*N142,2)</f>
        <v>0.48</v>
      </c>
      <c r="P142" s="146">
        <v>0</v>
      </c>
      <c r="Q142" s="146">
        <f>ROUND(E142*P142,2)</f>
        <v>0</v>
      </c>
      <c r="R142" s="146"/>
      <c r="S142" s="146" t="s">
        <v>139</v>
      </c>
      <c r="T142" s="146" t="s">
        <v>139</v>
      </c>
      <c r="U142" s="146">
        <v>0.26</v>
      </c>
      <c r="V142" s="146">
        <f>ROUND(E142*U142,2)</f>
        <v>21.09</v>
      </c>
      <c r="W142" s="146"/>
      <c r="X142" s="146" t="s">
        <v>140</v>
      </c>
      <c r="Y142" s="144"/>
      <c r="Z142" s="144"/>
      <c r="AA142" s="144"/>
      <c r="AB142" s="144"/>
      <c r="AC142" s="144"/>
      <c r="AD142" s="144"/>
      <c r="AE142" s="144"/>
      <c r="AF142" s="144"/>
      <c r="AG142" s="144" t="s">
        <v>141</v>
      </c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</row>
    <row r="143" spans="1:60" outlineLevel="1" x14ac:dyDescent="0.2">
      <c r="A143" s="249"/>
      <c r="B143" s="250"/>
      <c r="C143" s="256" t="s">
        <v>331</v>
      </c>
      <c r="D143" s="257"/>
      <c r="E143" s="258">
        <v>36.75</v>
      </c>
      <c r="F143" s="259"/>
      <c r="G143" s="255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4"/>
      <c r="Z143" s="144"/>
      <c r="AA143" s="144"/>
      <c r="AB143" s="144"/>
      <c r="AC143" s="144"/>
      <c r="AD143" s="144"/>
      <c r="AE143" s="144"/>
      <c r="AF143" s="144"/>
      <c r="AG143" s="144" t="s">
        <v>143</v>
      </c>
      <c r="AH143" s="144">
        <v>0</v>
      </c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</row>
    <row r="144" spans="1:60" outlineLevel="1" x14ac:dyDescent="0.2">
      <c r="A144" s="249"/>
      <c r="B144" s="250"/>
      <c r="C144" s="256" t="s">
        <v>332</v>
      </c>
      <c r="D144" s="257"/>
      <c r="E144" s="258">
        <v>18.36</v>
      </c>
      <c r="F144" s="259"/>
      <c r="G144" s="255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4"/>
      <c r="Z144" s="144"/>
      <c r="AA144" s="144"/>
      <c r="AB144" s="144"/>
      <c r="AC144" s="144"/>
      <c r="AD144" s="144"/>
      <c r="AE144" s="144"/>
      <c r="AF144" s="144"/>
      <c r="AG144" s="144" t="s">
        <v>143</v>
      </c>
      <c r="AH144" s="144">
        <v>0</v>
      </c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</row>
    <row r="145" spans="1:60" outlineLevel="1" x14ac:dyDescent="0.2">
      <c r="A145" s="249"/>
      <c r="B145" s="250"/>
      <c r="C145" s="256" t="s">
        <v>333</v>
      </c>
      <c r="D145" s="257"/>
      <c r="E145" s="258">
        <v>12</v>
      </c>
      <c r="F145" s="259"/>
      <c r="G145" s="255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4"/>
      <c r="Z145" s="144"/>
      <c r="AA145" s="144"/>
      <c r="AB145" s="144"/>
      <c r="AC145" s="144"/>
      <c r="AD145" s="144"/>
      <c r="AE145" s="144"/>
      <c r="AF145" s="144"/>
      <c r="AG145" s="144" t="s">
        <v>143</v>
      </c>
      <c r="AH145" s="144">
        <v>0</v>
      </c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</row>
    <row r="146" spans="1:60" outlineLevel="1" x14ac:dyDescent="0.2">
      <c r="A146" s="249"/>
      <c r="B146" s="250"/>
      <c r="C146" s="256" t="s">
        <v>334</v>
      </c>
      <c r="D146" s="257"/>
      <c r="E146" s="258">
        <v>14</v>
      </c>
      <c r="F146" s="259"/>
      <c r="G146" s="255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4"/>
      <c r="Z146" s="144"/>
      <c r="AA146" s="144"/>
      <c r="AB146" s="144"/>
      <c r="AC146" s="144"/>
      <c r="AD146" s="144"/>
      <c r="AE146" s="144"/>
      <c r="AF146" s="144"/>
      <c r="AG146" s="144" t="s">
        <v>143</v>
      </c>
      <c r="AH146" s="144">
        <v>0</v>
      </c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</row>
    <row r="147" spans="1:60" ht="25.5" x14ac:dyDescent="0.2">
      <c r="A147" s="242" t="s">
        <v>134</v>
      </c>
      <c r="B147" s="243" t="s">
        <v>74</v>
      </c>
      <c r="C147" s="244" t="s">
        <v>75</v>
      </c>
      <c r="D147" s="245"/>
      <c r="E147" s="246"/>
      <c r="F147" s="247"/>
      <c r="G147" s="248">
        <f>SUMIF(AG148:AG150,"&lt;&gt;NOR",G148:G150)</f>
        <v>0</v>
      </c>
      <c r="H147" s="148"/>
      <c r="I147" s="148">
        <f>SUM(I148:I150)</f>
        <v>0</v>
      </c>
      <c r="J147" s="148"/>
      <c r="K147" s="148">
        <f>SUM(K148:K150)</f>
        <v>0</v>
      </c>
      <c r="L147" s="148"/>
      <c r="M147" s="148">
        <f>SUM(M148:M150)</f>
        <v>0</v>
      </c>
      <c r="N147" s="148"/>
      <c r="O147" s="148">
        <f>SUM(O148:O150)</f>
        <v>0.02</v>
      </c>
      <c r="P147" s="148"/>
      <c r="Q147" s="148">
        <f>SUM(Q148:Q150)</f>
        <v>0</v>
      </c>
      <c r="R147" s="148"/>
      <c r="S147" s="148"/>
      <c r="T147" s="148"/>
      <c r="U147" s="148"/>
      <c r="V147" s="148">
        <f>SUM(V148:V150)</f>
        <v>190.55</v>
      </c>
      <c r="W147" s="148"/>
      <c r="X147" s="148"/>
      <c r="AG147" t="s">
        <v>135</v>
      </c>
    </row>
    <row r="148" spans="1:60" outlineLevel="1" x14ac:dyDescent="0.2">
      <c r="A148" s="249">
        <v>53</v>
      </c>
      <c r="B148" s="250" t="s">
        <v>335</v>
      </c>
      <c r="C148" s="251" t="s">
        <v>336</v>
      </c>
      <c r="D148" s="252" t="s">
        <v>161</v>
      </c>
      <c r="E148" s="253">
        <v>550</v>
      </c>
      <c r="F148" s="254"/>
      <c r="G148" s="255">
        <f>ROUND(E148*F148,2)</f>
        <v>0</v>
      </c>
      <c r="H148" s="147"/>
      <c r="I148" s="146">
        <f>ROUND(E148*H148,2)</f>
        <v>0</v>
      </c>
      <c r="J148" s="147"/>
      <c r="K148" s="146">
        <f>ROUND(E148*J148,2)</f>
        <v>0</v>
      </c>
      <c r="L148" s="146">
        <v>21</v>
      </c>
      <c r="M148" s="146">
        <f>G148*(1+L148/100)</f>
        <v>0</v>
      </c>
      <c r="N148" s="146">
        <v>4.0000000000000003E-5</v>
      </c>
      <c r="O148" s="146">
        <f>ROUND(E148*N148,2)</f>
        <v>0.02</v>
      </c>
      <c r="P148" s="146">
        <v>0</v>
      </c>
      <c r="Q148" s="146">
        <f>ROUND(E148*P148,2)</f>
        <v>0</v>
      </c>
      <c r="R148" s="146"/>
      <c r="S148" s="146" t="s">
        <v>139</v>
      </c>
      <c r="T148" s="146" t="s">
        <v>139</v>
      </c>
      <c r="U148" s="146">
        <v>0.308</v>
      </c>
      <c r="V148" s="146">
        <f>ROUND(E148*U148,2)</f>
        <v>169.4</v>
      </c>
      <c r="W148" s="146"/>
      <c r="X148" s="146" t="s">
        <v>140</v>
      </c>
      <c r="Y148" s="144"/>
      <c r="Z148" s="144"/>
      <c r="AA148" s="144"/>
      <c r="AB148" s="144"/>
      <c r="AC148" s="144"/>
      <c r="AD148" s="144"/>
      <c r="AE148" s="144"/>
      <c r="AF148" s="144"/>
      <c r="AG148" s="144" t="s">
        <v>141</v>
      </c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</row>
    <row r="149" spans="1:60" outlineLevel="1" x14ac:dyDescent="0.2">
      <c r="A149" s="249"/>
      <c r="B149" s="250"/>
      <c r="C149" s="256" t="s">
        <v>337</v>
      </c>
      <c r="D149" s="257"/>
      <c r="E149" s="258">
        <v>550</v>
      </c>
      <c r="F149" s="259"/>
      <c r="G149" s="255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4"/>
      <c r="Z149" s="144"/>
      <c r="AA149" s="144"/>
      <c r="AB149" s="144"/>
      <c r="AC149" s="144"/>
      <c r="AD149" s="144"/>
      <c r="AE149" s="144"/>
      <c r="AF149" s="144"/>
      <c r="AG149" s="144" t="s">
        <v>143</v>
      </c>
      <c r="AH149" s="144">
        <v>0</v>
      </c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</row>
    <row r="150" spans="1:60" outlineLevel="1" x14ac:dyDescent="0.2">
      <c r="A150" s="249">
        <v>54</v>
      </c>
      <c r="B150" s="250" t="s">
        <v>338</v>
      </c>
      <c r="C150" s="251" t="s">
        <v>339</v>
      </c>
      <c r="D150" s="252" t="s">
        <v>156</v>
      </c>
      <c r="E150" s="253">
        <v>22.532250000000001</v>
      </c>
      <c r="F150" s="254"/>
      <c r="G150" s="255">
        <f>ROUND(E150*F150,2)</f>
        <v>0</v>
      </c>
      <c r="H150" s="147"/>
      <c r="I150" s="146">
        <f>ROUND(E150*H150,2)</f>
        <v>0</v>
      </c>
      <c r="J150" s="147"/>
      <c r="K150" s="146">
        <f>ROUND(E150*J150,2)</f>
        <v>0</v>
      </c>
      <c r="L150" s="146">
        <v>21</v>
      </c>
      <c r="M150" s="146">
        <f>G150*(1+L150/100)</f>
        <v>0</v>
      </c>
      <c r="N150" s="146">
        <v>0</v>
      </c>
      <c r="O150" s="146">
        <f>ROUND(E150*N150,2)</f>
        <v>0</v>
      </c>
      <c r="P150" s="146">
        <v>0</v>
      </c>
      <c r="Q150" s="146">
        <f>ROUND(E150*P150,2)</f>
        <v>0</v>
      </c>
      <c r="R150" s="146"/>
      <c r="S150" s="146" t="s">
        <v>139</v>
      </c>
      <c r="T150" s="146" t="s">
        <v>139</v>
      </c>
      <c r="U150" s="146">
        <v>0.9385</v>
      </c>
      <c r="V150" s="146">
        <f>ROUND(E150*U150,2)</f>
        <v>21.15</v>
      </c>
      <c r="W150" s="146"/>
      <c r="X150" s="146" t="s">
        <v>340</v>
      </c>
      <c r="Y150" s="144"/>
      <c r="Z150" s="144"/>
      <c r="AA150" s="144"/>
      <c r="AB150" s="144"/>
      <c r="AC150" s="144"/>
      <c r="AD150" s="144"/>
      <c r="AE150" s="144"/>
      <c r="AF150" s="144"/>
      <c r="AG150" s="144" t="s">
        <v>341</v>
      </c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</row>
    <row r="151" spans="1:60" x14ac:dyDescent="0.2">
      <c r="A151" s="242" t="s">
        <v>134</v>
      </c>
      <c r="B151" s="243" t="s">
        <v>76</v>
      </c>
      <c r="C151" s="244" t="s">
        <v>77</v>
      </c>
      <c r="D151" s="245"/>
      <c r="E151" s="246"/>
      <c r="F151" s="247"/>
      <c r="G151" s="248">
        <f>SUMIF(AG152:AG177,"&lt;&gt;NOR",G152:G177)</f>
        <v>0</v>
      </c>
      <c r="H151" s="148"/>
      <c r="I151" s="148">
        <f>SUM(I152:I177)</f>
        <v>0</v>
      </c>
      <c r="J151" s="148"/>
      <c r="K151" s="148">
        <f>SUM(K152:K177)</f>
        <v>0</v>
      </c>
      <c r="L151" s="148"/>
      <c r="M151" s="148">
        <f>SUM(M152:M177)</f>
        <v>0</v>
      </c>
      <c r="N151" s="148"/>
      <c r="O151" s="148">
        <f>SUM(O152:O177)</f>
        <v>7.0000000000000007E-2</v>
      </c>
      <c r="P151" s="148"/>
      <c r="Q151" s="148">
        <f>SUM(Q152:Q177)</f>
        <v>57.370000000000005</v>
      </c>
      <c r="R151" s="148"/>
      <c r="S151" s="148"/>
      <c r="T151" s="148"/>
      <c r="U151" s="148"/>
      <c r="V151" s="148">
        <f>SUM(V152:V177)</f>
        <v>212.44000000000003</v>
      </c>
      <c r="W151" s="148"/>
      <c r="X151" s="148"/>
      <c r="AG151" t="s">
        <v>135</v>
      </c>
    </row>
    <row r="152" spans="1:60" outlineLevel="1" x14ac:dyDescent="0.2">
      <c r="A152" s="249">
        <v>55</v>
      </c>
      <c r="B152" s="250" t="s">
        <v>342</v>
      </c>
      <c r="C152" s="251" t="s">
        <v>343</v>
      </c>
      <c r="D152" s="252" t="s">
        <v>172</v>
      </c>
      <c r="E152" s="253">
        <v>19.8</v>
      </c>
      <c r="F152" s="254"/>
      <c r="G152" s="255">
        <f>ROUND(E152*F152,2)</f>
        <v>0</v>
      </c>
      <c r="H152" s="147"/>
      <c r="I152" s="146">
        <f>ROUND(E152*H152,2)</f>
        <v>0</v>
      </c>
      <c r="J152" s="147"/>
      <c r="K152" s="146">
        <f>ROUND(E152*J152,2)</f>
        <v>0</v>
      </c>
      <c r="L152" s="146">
        <v>21</v>
      </c>
      <c r="M152" s="146">
        <f>G152*(1+L152/100)</f>
        <v>0</v>
      </c>
      <c r="N152" s="146">
        <v>0</v>
      </c>
      <c r="O152" s="146">
        <f>ROUND(E152*N152,2)</f>
        <v>0</v>
      </c>
      <c r="P152" s="146">
        <v>0</v>
      </c>
      <c r="Q152" s="146">
        <f>ROUND(E152*P152,2)</f>
        <v>0</v>
      </c>
      <c r="R152" s="146"/>
      <c r="S152" s="146" t="s">
        <v>139</v>
      </c>
      <c r="T152" s="146" t="s">
        <v>139</v>
      </c>
      <c r="U152" s="146">
        <v>7.3999999999999996E-2</v>
      </c>
      <c r="V152" s="146">
        <f>ROUND(E152*U152,2)</f>
        <v>1.47</v>
      </c>
      <c r="W152" s="146"/>
      <c r="X152" s="146" t="s">
        <v>140</v>
      </c>
      <c r="Y152" s="144"/>
      <c r="Z152" s="144"/>
      <c r="AA152" s="144"/>
      <c r="AB152" s="144"/>
      <c r="AC152" s="144"/>
      <c r="AD152" s="144"/>
      <c r="AE152" s="144"/>
      <c r="AF152" s="144"/>
      <c r="AG152" s="144" t="s">
        <v>141</v>
      </c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</row>
    <row r="153" spans="1:60" outlineLevel="1" x14ac:dyDescent="0.2">
      <c r="A153" s="249"/>
      <c r="B153" s="250"/>
      <c r="C153" s="256" t="s">
        <v>319</v>
      </c>
      <c r="D153" s="257"/>
      <c r="E153" s="258">
        <v>13.8</v>
      </c>
      <c r="F153" s="259"/>
      <c r="G153" s="255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4"/>
      <c r="Z153" s="144"/>
      <c r="AA153" s="144"/>
      <c r="AB153" s="144"/>
      <c r="AC153" s="144"/>
      <c r="AD153" s="144"/>
      <c r="AE153" s="144"/>
      <c r="AF153" s="144"/>
      <c r="AG153" s="144" t="s">
        <v>143</v>
      </c>
      <c r="AH153" s="144">
        <v>0</v>
      </c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</row>
    <row r="154" spans="1:60" outlineLevel="1" x14ac:dyDescent="0.2">
      <c r="A154" s="249"/>
      <c r="B154" s="250"/>
      <c r="C154" s="256" t="s">
        <v>60</v>
      </c>
      <c r="D154" s="257"/>
      <c r="E154" s="258">
        <v>6</v>
      </c>
      <c r="F154" s="259"/>
      <c r="G154" s="255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4"/>
      <c r="Z154" s="144"/>
      <c r="AA154" s="144"/>
      <c r="AB154" s="144"/>
      <c r="AC154" s="144"/>
      <c r="AD154" s="144"/>
      <c r="AE154" s="144"/>
      <c r="AF154" s="144"/>
      <c r="AG154" s="144" t="s">
        <v>143</v>
      </c>
      <c r="AH154" s="144">
        <v>0</v>
      </c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</row>
    <row r="155" spans="1:60" outlineLevel="1" x14ac:dyDescent="0.2">
      <c r="A155" s="249">
        <v>56</v>
      </c>
      <c r="B155" s="250" t="s">
        <v>344</v>
      </c>
      <c r="C155" s="251" t="s">
        <v>345</v>
      </c>
      <c r="D155" s="252" t="s">
        <v>161</v>
      </c>
      <c r="E155" s="253">
        <v>3.57</v>
      </c>
      <c r="F155" s="254"/>
      <c r="G155" s="255">
        <f>ROUND(E155*F155,2)</f>
        <v>0</v>
      </c>
      <c r="H155" s="147"/>
      <c r="I155" s="146">
        <f>ROUND(E155*H155,2)</f>
        <v>0</v>
      </c>
      <c r="J155" s="147"/>
      <c r="K155" s="146">
        <f>ROUND(E155*J155,2)</f>
        <v>0</v>
      </c>
      <c r="L155" s="146">
        <v>21</v>
      </c>
      <c r="M155" s="146">
        <f>G155*(1+L155/100)</f>
        <v>0</v>
      </c>
      <c r="N155" s="146">
        <v>1E-3</v>
      </c>
      <c r="O155" s="146">
        <f>ROUND(E155*N155,2)</f>
        <v>0</v>
      </c>
      <c r="P155" s="146">
        <v>6.7000000000000004E-2</v>
      </c>
      <c r="Q155" s="146">
        <f>ROUND(E155*P155,2)</f>
        <v>0.24</v>
      </c>
      <c r="R155" s="146"/>
      <c r="S155" s="146" t="s">
        <v>139</v>
      </c>
      <c r="T155" s="146" t="s">
        <v>139</v>
      </c>
      <c r="U155" s="146">
        <v>0.53300000000000003</v>
      </c>
      <c r="V155" s="146">
        <f>ROUND(E155*U155,2)</f>
        <v>1.9</v>
      </c>
      <c r="W155" s="146"/>
      <c r="X155" s="146" t="s">
        <v>140</v>
      </c>
      <c r="Y155" s="144"/>
      <c r="Z155" s="144"/>
      <c r="AA155" s="144"/>
      <c r="AB155" s="144"/>
      <c r="AC155" s="144"/>
      <c r="AD155" s="144"/>
      <c r="AE155" s="144"/>
      <c r="AF155" s="144"/>
      <c r="AG155" s="144" t="s">
        <v>141</v>
      </c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</row>
    <row r="156" spans="1:60" outlineLevel="1" x14ac:dyDescent="0.2">
      <c r="A156" s="249"/>
      <c r="B156" s="250"/>
      <c r="C156" s="256" t="s">
        <v>346</v>
      </c>
      <c r="D156" s="257"/>
      <c r="E156" s="258">
        <v>3.57</v>
      </c>
      <c r="F156" s="259"/>
      <c r="G156" s="255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4"/>
      <c r="Z156" s="144"/>
      <c r="AA156" s="144"/>
      <c r="AB156" s="144"/>
      <c r="AC156" s="144"/>
      <c r="AD156" s="144"/>
      <c r="AE156" s="144"/>
      <c r="AF156" s="144"/>
      <c r="AG156" s="144" t="s">
        <v>143</v>
      </c>
      <c r="AH156" s="144">
        <v>0</v>
      </c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</row>
    <row r="157" spans="1:60" outlineLevel="1" x14ac:dyDescent="0.2">
      <c r="A157" s="249">
        <v>57</v>
      </c>
      <c r="B157" s="250" t="s">
        <v>347</v>
      </c>
      <c r="C157" s="251" t="s">
        <v>348</v>
      </c>
      <c r="D157" s="252" t="s">
        <v>161</v>
      </c>
      <c r="E157" s="253">
        <v>3</v>
      </c>
      <c r="F157" s="254"/>
      <c r="G157" s="255">
        <f>ROUND(E157*F157,2)</f>
        <v>0</v>
      </c>
      <c r="H157" s="147"/>
      <c r="I157" s="146">
        <f>ROUND(E157*H157,2)</f>
        <v>0</v>
      </c>
      <c r="J157" s="147"/>
      <c r="K157" s="146">
        <f>ROUND(E157*J157,2)</f>
        <v>0</v>
      </c>
      <c r="L157" s="146">
        <v>21</v>
      </c>
      <c r="M157" s="146">
        <f>G157*(1+L157/100)</f>
        <v>0</v>
      </c>
      <c r="N157" s="146">
        <v>1.17E-3</v>
      </c>
      <c r="O157" s="146">
        <f>ROUND(E157*N157,2)</f>
        <v>0</v>
      </c>
      <c r="P157" s="146">
        <v>7.5999999999999998E-2</v>
      </c>
      <c r="Q157" s="146">
        <f>ROUND(E157*P157,2)</f>
        <v>0.23</v>
      </c>
      <c r="R157" s="146"/>
      <c r="S157" s="146" t="s">
        <v>139</v>
      </c>
      <c r="T157" s="146" t="s">
        <v>139</v>
      </c>
      <c r="U157" s="146">
        <v>0.93899999999999995</v>
      </c>
      <c r="V157" s="146">
        <f>ROUND(E157*U157,2)</f>
        <v>2.82</v>
      </c>
      <c r="W157" s="146"/>
      <c r="X157" s="146" t="s">
        <v>140</v>
      </c>
      <c r="Y157" s="144"/>
      <c r="Z157" s="144"/>
      <c r="AA157" s="144"/>
      <c r="AB157" s="144"/>
      <c r="AC157" s="144"/>
      <c r="AD157" s="144"/>
      <c r="AE157" s="144"/>
      <c r="AF157" s="144"/>
      <c r="AG157" s="144" t="s">
        <v>141</v>
      </c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</row>
    <row r="158" spans="1:60" outlineLevel="1" x14ac:dyDescent="0.2">
      <c r="A158" s="249"/>
      <c r="B158" s="250"/>
      <c r="C158" s="256" t="s">
        <v>349</v>
      </c>
      <c r="D158" s="257"/>
      <c r="E158" s="258">
        <v>3</v>
      </c>
      <c r="F158" s="259"/>
      <c r="G158" s="255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4"/>
      <c r="Z158" s="144"/>
      <c r="AA158" s="144"/>
      <c r="AB158" s="144"/>
      <c r="AC158" s="144"/>
      <c r="AD158" s="144"/>
      <c r="AE158" s="144"/>
      <c r="AF158" s="144"/>
      <c r="AG158" s="144" t="s">
        <v>143</v>
      </c>
      <c r="AH158" s="144">
        <v>0</v>
      </c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</row>
    <row r="159" spans="1:60" outlineLevel="1" x14ac:dyDescent="0.2">
      <c r="A159" s="249">
        <v>58</v>
      </c>
      <c r="B159" s="250" t="s">
        <v>350</v>
      </c>
      <c r="C159" s="251" t="s">
        <v>351</v>
      </c>
      <c r="D159" s="252" t="s">
        <v>172</v>
      </c>
      <c r="E159" s="253">
        <v>0.9</v>
      </c>
      <c r="F159" s="254"/>
      <c r="G159" s="255">
        <f>ROUND(E159*F159,2)</f>
        <v>0</v>
      </c>
      <c r="H159" s="147"/>
      <c r="I159" s="146">
        <f>ROUND(E159*H159,2)</f>
        <v>0</v>
      </c>
      <c r="J159" s="147"/>
      <c r="K159" s="146">
        <f>ROUND(E159*J159,2)</f>
        <v>0</v>
      </c>
      <c r="L159" s="146">
        <v>21</v>
      </c>
      <c r="M159" s="146">
        <f>G159*(1+L159/100)</f>
        <v>0</v>
      </c>
      <c r="N159" s="146">
        <v>0</v>
      </c>
      <c r="O159" s="146">
        <f>ROUND(E159*N159,2)</f>
        <v>0</v>
      </c>
      <c r="P159" s="146">
        <v>7.0699999999999999E-3</v>
      </c>
      <c r="Q159" s="146">
        <f>ROUND(E159*P159,2)</f>
        <v>0.01</v>
      </c>
      <c r="R159" s="146"/>
      <c r="S159" s="146" t="s">
        <v>139</v>
      </c>
      <c r="T159" s="146" t="s">
        <v>139</v>
      </c>
      <c r="U159" s="146">
        <v>2.5499999999999998</v>
      </c>
      <c r="V159" s="146">
        <f>ROUND(E159*U159,2)</f>
        <v>2.2999999999999998</v>
      </c>
      <c r="W159" s="146"/>
      <c r="X159" s="146" t="s">
        <v>140</v>
      </c>
      <c r="Y159" s="144"/>
      <c r="Z159" s="144"/>
      <c r="AA159" s="144"/>
      <c r="AB159" s="144"/>
      <c r="AC159" s="144"/>
      <c r="AD159" s="144"/>
      <c r="AE159" s="144"/>
      <c r="AF159" s="144"/>
      <c r="AG159" s="144" t="s">
        <v>141</v>
      </c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</row>
    <row r="160" spans="1:60" outlineLevel="1" x14ac:dyDescent="0.2">
      <c r="A160" s="249"/>
      <c r="B160" s="250"/>
      <c r="C160" s="256" t="s">
        <v>352</v>
      </c>
      <c r="D160" s="257"/>
      <c r="E160" s="258">
        <v>0.9</v>
      </c>
      <c r="F160" s="259"/>
      <c r="G160" s="255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4"/>
      <c r="Z160" s="144"/>
      <c r="AA160" s="144"/>
      <c r="AB160" s="144"/>
      <c r="AC160" s="144"/>
      <c r="AD160" s="144"/>
      <c r="AE160" s="144"/>
      <c r="AF160" s="144"/>
      <c r="AG160" s="144" t="s">
        <v>143</v>
      </c>
      <c r="AH160" s="144">
        <v>0</v>
      </c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</row>
    <row r="161" spans="1:60" outlineLevel="1" x14ac:dyDescent="0.2">
      <c r="A161" s="249">
        <v>59</v>
      </c>
      <c r="B161" s="250" t="s">
        <v>353</v>
      </c>
      <c r="C161" s="251" t="s">
        <v>354</v>
      </c>
      <c r="D161" s="252" t="s">
        <v>138</v>
      </c>
      <c r="E161" s="253">
        <v>6</v>
      </c>
      <c r="F161" s="254"/>
      <c r="G161" s="255">
        <f>ROUND(E161*F161,2)</f>
        <v>0</v>
      </c>
      <c r="H161" s="147"/>
      <c r="I161" s="146">
        <f>ROUND(E161*H161,2)</f>
        <v>0</v>
      </c>
      <c r="J161" s="147"/>
      <c r="K161" s="146">
        <f>ROUND(E161*J161,2)</f>
        <v>0</v>
      </c>
      <c r="L161" s="146">
        <v>21</v>
      </c>
      <c r="M161" s="146">
        <f>G161*(1+L161/100)</f>
        <v>0</v>
      </c>
      <c r="N161" s="146">
        <v>1.33E-3</v>
      </c>
      <c r="O161" s="146">
        <f>ROUND(E161*N161,2)</f>
        <v>0.01</v>
      </c>
      <c r="P161" s="146">
        <v>7.3999999999999996E-2</v>
      </c>
      <c r="Q161" s="146">
        <f>ROUND(E161*P161,2)</f>
        <v>0.44</v>
      </c>
      <c r="R161" s="146"/>
      <c r="S161" s="146" t="s">
        <v>139</v>
      </c>
      <c r="T161" s="146" t="s">
        <v>139</v>
      </c>
      <c r="U161" s="146">
        <v>0.79600000000000004</v>
      </c>
      <c r="V161" s="146">
        <f>ROUND(E161*U161,2)</f>
        <v>4.78</v>
      </c>
      <c r="W161" s="146"/>
      <c r="X161" s="146" t="s">
        <v>140</v>
      </c>
      <c r="Y161" s="144"/>
      <c r="Z161" s="144"/>
      <c r="AA161" s="144"/>
      <c r="AB161" s="144"/>
      <c r="AC161" s="144"/>
      <c r="AD161" s="144"/>
      <c r="AE161" s="144"/>
      <c r="AF161" s="144"/>
      <c r="AG161" s="144" t="s">
        <v>141</v>
      </c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</row>
    <row r="162" spans="1:60" outlineLevel="1" x14ac:dyDescent="0.2">
      <c r="A162" s="249"/>
      <c r="B162" s="250"/>
      <c r="C162" s="256" t="s">
        <v>355</v>
      </c>
      <c r="D162" s="257"/>
      <c r="E162" s="258">
        <v>6</v>
      </c>
      <c r="F162" s="259"/>
      <c r="G162" s="255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4"/>
      <c r="Z162" s="144"/>
      <c r="AA162" s="144"/>
      <c r="AB162" s="144"/>
      <c r="AC162" s="144"/>
      <c r="AD162" s="144"/>
      <c r="AE162" s="144"/>
      <c r="AF162" s="144"/>
      <c r="AG162" s="144" t="s">
        <v>143</v>
      </c>
      <c r="AH162" s="144">
        <v>0</v>
      </c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</row>
    <row r="163" spans="1:60" outlineLevel="1" x14ac:dyDescent="0.2">
      <c r="A163" s="249">
        <v>60</v>
      </c>
      <c r="B163" s="250" t="s">
        <v>356</v>
      </c>
      <c r="C163" s="251" t="s">
        <v>357</v>
      </c>
      <c r="D163" s="252" t="s">
        <v>138</v>
      </c>
      <c r="E163" s="253">
        <v>8</v>
      </c>
      <c r="F163" s="254"/>
      <c r="G163" s="255">
        <f>ROUND(E163*F163,2)</f>
        <v>0</v>
      </c>
      <c r="H163" s="147"/>
      <c r="I163" s="146">
        <f>ROUND(E163*H163,2)</f>
        <v>0</v>
      </c>
      <c r="J163" s="147"/>
      <c r="K163" s="146">
        <f>ROUND(E163*J163,2)</f>
        <v>0</v>
      </c>
      <c r="L163" s="146">
        <v>21</v>
      </c>
      <c r="M163" s="146">
        <f>G163*(1+L163/100)</f>
        <v>0</v>
      </c>
      <c r="N163" s="146">
        <v>1.33E-3</v>
      </c>
      <c r="O163" s="146">
        <f>ROUND(E163*N163,2)</f>
        <v>0.01</v>
      </c>
      <c r="P163" s="146">
        <v>0.20699999999999999</v>
      </c>
      <c r="Q163" s="146">
        <f>ROUND(E163*P163,2)</f>
        <v>1.66</v>
      </c>
      <c r="R163" s="146"/>
      <c r="S163" s="146" t="s">
        <v>139</v>
      </c>
      <c r="T163" s="146" t="s">
        <v>139</v>
      </c>
      <c r="U163" s="146">
        <v>1.538</v>
      </c>
      <c r="V163" s="146">
        <f>ROUND(E163*U163,2)</f>
        <v>12.3</v>
      </c>
      <c r="W163" s="146"/>
      <c r="X163" s="146" t="s">
        <v>140</v>
      </c>
      <c r="Y163" s="144"/>
      <c r="Z163" s="144"/>
      <c r="AA163" s="144"/>
      <c r="AB163" s="144"/>
      <c r="AC163" s="144"/>
      <c r="AD163" s="144"/>
      <c r="AE163" s="144"/>
      <c r="AF163" s="144"/>
      <c r="AG163" s="144" t="s">
        <v>141</v>
      </c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</row>
    <row r="164" spans="1:60" outlineLevel="1" x14ac:dyDescent="0.2">
      <c r="A164" s="249"/>
      <c r="B164" s="250"/>
      <c r="C164" s="256" t="s">
        <v>358</v>
      </c>
      <c r="D164" s="257"/>
      <c r="E164" s="258">
        <v>8</v>
      </c>
      <c r="F164" s="259"/>
      <c r="G164" s="255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4"/>
      <c r="Z164" s="144"/>
      <c r="AA164" s="144"/>
      <c r="AB164" s="144"/>
      <c r="AC164" s="144"/>
      <c r="AD164" s="144"/>
      <c r="AE164" s="144"/>
      <c r="AF164" s="144"/>
      <c r="AG164" s="144" t="s">
        <v>143</v>
      </c>
      <c r="AH164" s="144">
        <v>0</v>
      </c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</row>
    <row r="165" spans="1:60" outlineLevel="1" x14ac:dyDescent="0.2">
      <c r="A165" s="249">
        <v>61</v>
      </c>
      <c r="B165" s="250" t="s">
        <v>359</v>
      </c>
      <c r="C165" s="251" t="s">
        <v>360</v>
      </c>
      <c r="D165" s="252" t="s">
        <v>161</v>
      </c>
      <c r="E165" s="253">
        <v>2</v>
      </c>
      <c r="F165" s="254"/>
      <c r="G165" s="255">
        <f>ROUND(E165*F165,2)</f>
        <v>0</v>
      </c>
      <c r="H165" s="147"/>
      <c r="I165" s="146">
        <f>ROUND(E165*H165,2)</f>
        <v>0</v>
      </c>
      <c r="J165" s="147"/>
      <c r="K165" s="146">
        <f>ROUND(E165*J165,2)</f>
        <v>0</v>
      </c>
      <c r="L165" s="146">
        <v>21</v>
      </c>
      <c r="M165" s="146">
        <f>G165*(1+L165/100)</f>
        <v>0</v>
      </c>
      <c r="N165" s="146">
        <v>1.65E-3</v>
      </c>
      <c r="O165" s="146">
        <f>ROUND(E165*N165,2)</f>
        <v>0</v>
      </c>
      <c r="P165" s="146">
        <v>0.27</v>
      </c>
      <c r="Q165" s="146">
        <f>ROUND(E165*P165,2)</f>
        <v>0.54</v>
      </c>
      <c r="R165" s="146"/>
      <c r="S165" s="146" t="s">
        <v>139</v>
      </c>
      <c r="T165" s="146" t="s">
        <v>139</v>
      </c>
      <c r="U165" s="146">
        <v>0.70499999999999996</v>
      </c>
      <c r="V165" s="146">
        <f>ROUND(E165*U165,2)</f>
        <v>1.41</v>
      </c>
      <c r="W165" s="146"/>
      <c r="X165" s="146" t="s">
        <v>140</v>
      </c>
      <c r="Y165" s="144"/>
      <c r="Z165" s="144"/>
      <c r="AA165" s="144"/>
      <c r="AB165" s="144"/>
      <c r="AC165" s="144"/>
      <c r="AD165" s="144"/>
      <c r="AE165" s="144"/>
      <c r="AF165" s="144"/>
      <c r="AG165" s="144" t="s">
        <v>141</v>
      </c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</row>
    <row r="166" spans="1:60" outlineLevel="1" x14ac:dyDescent="0.2">
      <c r="A166" s="249"/>
      <c r="B166" s="250"/>
      <c r="C166" s="256" t="s">
        <v>361</v>
      </c>
      <c r="D166" s="257"/>
      <c r="E166" s="258">
        <v>2</v>
      </c>
      <c r="F166" s="259"/>
      <c r="G166" s="255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4"/>
      <c r="Z166" s="144"/>
      <c r="AA166" s="144"/>
      <c r="AB166" s="144"/>
      <c r="AC166" s="144"/>
      <c r="AD166" s="144"/>
      <c r="AE166" s="144"/>
      <c r="AF166" s="144"/>
      <c r="AG166" s="144" t="s">
        <v>143</v>
      </c>
      <c r="AH166" s="144">
        <v>0</v>
      </c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</row>
    <row r="167" spans="1:60" outlineLevel="1" x14ac:dyDescent="0.2">
      <c r="A167" s="249">
        <v>62</v>
      </c>
      <c r="B167" s="250" t="s">
        <v>362</v>
      </c>
      <c r="C167" s="251" t="s">
        <v>363</v>
      </c>
      <c r="D167" s="252" t="s">
        <v>149</v>
      </c>
      <c r="E167" s="253">
        <v>16.5</v>
      </c>
      <c r="F167" s="254"/>
      <c r="G167" s="255">
        <f>ROUND(E167*F167,2)</f>
        <v>0</v>
      </c>
      <c r="H167" s="147"/>
      <c r="I167" s="146">
        <f>ROUND(E167*H167,2)</f>
        <v>0</v>
      </c>
      <c r="J167" s="147"/>
      <c r="K167" s="146">
        <f>ROUND(E167*J167,2)</f>
        <v>0</v>
      </c>
      <c r="L167" s="146">
        <v>21</v>
      </c>
      <c r="M167" s="146">
        <f>G167*(1+L167/100)</f>
        <v>0</v>
      </c>
      <c r="N167" s="146">
        <v>1.82E-3</v>
      </c>
      <c r="O167" s="146">
        <f>ROUND(E167*N167,2)</f>
        <v>0.03</v>
      </c>
      <c r="P167" s="146">
        <v>1.8</v>
      </c>
      <c r="Q167" s="146">
        <f>ROUND(E167*P167,2)</f>
        <v>29.7</v>
      </c>
      <c r="R167" s="146"/>
      <c r="S167" s="146" t="s">
        <v>139</v>
      </c>
      <c r="T167" s="146" t="s">
        <v>139</v>
      </c>
      <c r="U167" s="146">
        <v>5.016</v>
      </c>
      <c r="V167" s="146">
        <f>ROUND(E167*U167,2)</f>
        <v>82.76</v>
      </c>
      <c r="W167" s="146"/>
      <c r="X167" s="146" t="s">
        <v>140</v>
      </c>
      <c r="Y167" s="144"/>
      <c r="Z167" s="144"/>
      <c r="AA167" s="144"/>
      <c r="AB167" s="144"/>
      <c r="AC167" s="144"/>
      <c r="AD167" s="144"/>
      <c r="AE167" s="144"/>
      <c r="AF167" s="144"/>
      <c r="AG167" s="144" t="s">
        <v>141</v>
      </c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</row>
    <row r="168" spans="1:60" outlineLevel="1" x14ac:dyDescent="0.2">
      <c r="A168" s="249"/>
      <c r="B168" s="250"/>
      <c r="C168" s="256" t="s">
        <v>364</v>
      </c>
      <c r="D168" s="257"/>
      <c r="E168" s="258">
        <v>16.5</v>
      </c>
      <c r="F168" s="259"/>
      <c r="G168" s="255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4"/>
      <c r="Z168" s="144"/>
      <c r="AA168" s="144"/>
      <c r="AB168" s="144"/>
      <c r="AC168" s="144"/>
      <c r="AD168" s="144"/>
      <c r="AE168" s="144"/>
      <c r="AF168" s="144"/>
      <c r="AG168" s="144" t="s">
        <v>143</v>
      </c>
      <c r="AH168" s="144">
        <v>0</v>
      </c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</row>
    <row r="169" spans="1:60" outlineLevel="1" x14ac:dyDescent="0.2">
      <c r="A169" s="249">
        <v>63</v>
      </c>
      <c r="B169" s="250" t="s">
        <v>365</v>
      </c>
      <c r="C169" s="251" t="s">
        <v>366</v>
      </c>
      <c r="D169" s="252" t="s">
        <v>149</v>
      </c>
      <c r="E169" s="253">
        <v>12.7875</v>
      </c>
      <c r="F169" s="254"/>
      <c r="G169" s="255">
        <f>ROUND(E169*F169,2)</f>
        <v>0</v>
      </c>
      <c r="H169" s="147"/>
      <c r="I169" s="146">
        <f>ROUND(E169*H169,2)</f>
        <v>0</v>
      </c>
      <c r="J169" s="147"/>
      <c r="K169" s="146">
        <f>ROUND(E169*J169,2)</f>
        <v>0</v>
      </c>
      <c r="L169" s="146">
        <v>21</v>
      </c>
      <c r="M169" s="146">
        <f>G169*(1+L169/100)</f>
        <v>0</v>
      </c>
      <c r="N169" s="146">
        <v>1.33E-3</v>
      </c>
      <c r="O169" s="146">
        <f>ROUND(E169*N169,2)</f>
        <v>0.02</v>
      </c>
      <c r="P169" s="146">
        <v>1.8</v>
      </c>
      <c r="Q169" s="146">
        <f>ROUND(E169*P169,2)</f>
        <v>23.02</v>
      </c>
      <c r="R169" s="146"/>
      <c r="S169" s="146" t="s">
        <v>139</v>
      </c>
      <c r="T169" s="146" t="s">
        <v>139</v>
      </c>
      <c r="U169" s="146">
        <v>6.6609999999999996</v>
      </c>
      <c r="V169" s="146">
        <f>ROUND(E169*U169,2)</f>
        <v>85.18</v>
      </c>
      <c r="W169" s="146"/>
      <c r="X169" s="146" t="s">
        <v>140</v>
      </c>
      <c r="Y169" s="144"/>
      <c r="Z169" s="144"/>
      <c r="AA169" s="144"/>
      <c r="AB169" s="144"/>
      <c r="AC169" s="144"/>
      <c r="AD169" s="144"/>
      <c r="AE169" s="144"/>
      <c r="AF169" s="144"/>
      <c r="AG169" s="144" t="s">
        <v>141</v>
      </c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</row>
    <row r="170" spans="1:60" outlineLevel="1" x14ac:dyDescent="0.2">
      <c r="A170" s="249"/>
      <c r="B170" s="250"/>
      <c r="C170" s="256" t="s">
        <v>367</v>
      </c>
      <c r="D170" s="257"/>
      <c r="E170" s="258">
        <v>11.5875</v>
      </c>
      <c r="F170" s="259"/>
      <c r="G170" s="255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4"/>
      <c r="Z170" s="144"/>
      <c r="AA170" s="144"/>
      <c r="AB170" s="144"/>
      <c r="AC170" s="144"/>
      <c r="AD170" s="144"/>
      <c r="AE170" s="144"/>
      <c r="AF170" s="144"/>
      <c r="AG170" s="144" t="s">
        <v>143</v>
      </c>
      <c r="AH170" s="144">
        <v>0</v>
      </c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</row>
    <row r="171" spans="1:60" outlineLevel="1" x14ac:dyDescent="0.2">
      <c r="A171" s="249"/>
      <c r="B171" s="250"/>
      <c r="C171" s="256" t="s">
        <v>368</v>
      </c>
      <c r="D171" s="257"/>
      <c r="E171" s="258">
        <v>1.2</v>
      </c>
      <c r="F171" s="259"/>
      <c r="G171" s="255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4"/>
      <c r="Z171" s="144"/>
      <c r="AA171" s="144"/>
      <c r="AB171" s="144"/>
      <c r="AC171" s="144"/>
      <c r="AD171" s="144"/>
      <c r="AE171" s="144"/>
      <c r="AF171" s="144"/>
      <c r="AG171" s="144" t="s">
        <v>143</v>
      </c>
      <c r="AH171" s="144">
        <v>0</v>
      </c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</row>
    <row r="172" spans="1:60" outlineLevel="1" x14ac:dyDescent="0.2">
      <c r="A172" s="249">
        <v>64</v>
      </c>
      <c r="B172" s="250" t="s">
        <v>369</v>
      </c>
      <c r="C172" s="251" t="s">
        <v>370</v>
      </c>
      <c r="D172" s="252" t="s">
        <v>172</v>
      </c>
      <c r="E172" s="253">
        <v>9.5</v>
      </c>
      <c r="F172" s="254"/>
      <c r="G172" s="255">
        <f>ROUND(E172*F172,2)</f>
        <v>0</v>
      </c>
      <c r="H172" s="147"/>
      <c r="I172" s="146">
        <f>ROUND(E172*H172,2)</f>
        <v>0</v>
      </c>
      <c r="J172" s="147"/>
      <c r="K172" s="146">
        <f>ROUND(E172*J172,2)</f>
        <v>0</v>
      </c>
      <c r="L172" s="146">
        <v>21</v>
      </c>
      <c r="M172" s="146">
        <f>G172*(1+L172/100)</f>
        <v>0</v>
      </c>
      <c r="N172" s="146">
        <v>4.8999999999999998E-4</v>
      </c>
      <c r="O172" s="146">
        <f>ROUND(E172*N172,2)</f>
        <v>0</v>
      </c>
      <c r="P172" s="146">
        <v>3.7999999999999999E-2</v>
      </c>
      <c r="Q172" s="146">
        <f>ROUND(E172*P172,2)</f>
        <v>0.36</v>
      </c>
      <c r="R172" s="146"/>
      <c r="S172" s="146" t="s">
        <v>139</v>
      </c>
      <c r="T172" s="146" t="s">
        <v>139</v>
      </c>
      <c r="U172" s="146">
        <v>0.59499999999999997</v>
      </c>
      <c r="V172" s="146">
        <f>ROUND(E172*U172,2)</f>
        <v>5.65</v>
      </c>
      <c r="W172" s="146"/>
      <c r="X172" s="146" t="s">
        <v>140</v>
      </c>
      <c r="Y172" s="144"/>
      <c r="Z172" s="144"/>
      <c r="AA172" s="144"/>
      <c r="AB172" s="144"/>
      <c r="AC172" s="144"/>
      <c r="AD172" s="144"/>
      <c r="AE172" s="144"/>
      <c r="AF172" s="144"/>
      <c r="AG172" s="144" t="s">
        <v>141</v>
      </c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</row>
    <row r="173" spans="1:60" outlineLevel="1" x14ac:dyDescent="0.2">
      <c r="A173" s="249"/>
      <c r="B173" s="250"/>
      <c r="C173" s="256" t="s">
        <v>174</v>
      </c>
      <c r="D173" s="257"/>
      <c r="E173" s="258"/>
      <c r="F173" s="259"/>
      <c r="G173" s="255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4"/>
      <c r="Z173" s="144"/>
      <c r="AA173" s="144"/>
      <c r="AB173" s="144"/>
      <c r="AC173" s="144"/>
      <c r="AD173" s="144"/>
      <c r="AE173" s="144"/>
      <c r="AF173" s="144"/>
      <c r="AG173" s="144" t="s">
        <v>143</v>
      </c>
      <c r="AH173" s="144">
        <v>0</v>
      </c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</row>
    <row r="174" spans="1:60" outlineLevel="1" x14ac:dyDescent="0.2">
      <c r="A174" s="249"/>
      <c r="B174" s="250"/>
      <c r="C174" s="256" t="s">
        <v>371</v>
      </c>
      <c r="D174" s="257"/>
      <c r="E174" s="258">
        <v>7</v>
      </c>
      <c r="F174" s="259"/>
      <c r="G174" s="255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4"/>
      <c r="Z174" s="144"/>
      <c r="AA174" s="144"/>
      <c r="AB174" s="144"/>
      <c r="AC174" s="144"/>
      <c r="AD174" s="144"/>
      <c r="AE174" s="144"/>
      <c r="AF174" s="144"/>
      <c r="AG174" s="144" t="s">
        <v>143</v>
      </c>
      <c r="AH174" s="144">
        <v>5</v>
      </c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</row>
    <row r="175" spans="1:60" outlineLevel="1" x14ac:dyDescent="0.2">
      <c r="A175" s="249"/>
      <c r="B175" s="250"/>
      <c r="C175" s="256" t="s">
        <v>372</v>
      </c>
      <c r="D175" s="257"/>
      <c r="E175" s="258">
        <v>2.5</v>
      </c>
      <c r="F175" s="259"/>
      <c r="G175" s="255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4"/>
      <c r="Z175" s="144"/>
      <c r="AA175" s="144"/>
      <c r="AB175" s="144"/>
      <c r="AC175" s="144"/>
      <c r="AD175" s="144"/>
      <c r="AE175" s="144"/>
      <c r="AF175" s="144"/>
      <c r="AG175" s="144" t="s">
        <v>143</v>
      </c>
      <c r="AH175" s="144">
        <v>0</v>
      </c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</row>
    <row r="176" spans="1:60" outlineLevel="1" x14ac:dyDescent="0.2">
      <c r="A176" s="249">
        <v>65</v>
      </c>
      <c r="B176" s="250" t="s">
        <v>373</v>
      </c>
      <c r="C176" s="251" t="s">
        <v>374</v>
      </c>
      <c r="D176" s="252" t="s">
        <v>161</v>
      </c>
      <c r="E176" s="253">
        <v>17.2</v>
      </c>
      <c r="F176" s="254"/>
      <c r="G176" s="255">
        <f>ROUND(E176*F176,2)</f>
        <v>0</v>
      </c>
      <c r="H176" s="147"/>
      <c r="I176" s="146">
        <f>ROUND(E176*H176,2)</f>
        <v>0</v>
      </c>
      <c r="J176" s="147"/>
      <c r="K176" s="146">
        <f>ROUND(E176*J176,2)</f>
        <v>0</v>
      </c>
      <c r="L176" s="146">
        <v>21</v>
      </c>
      <c r="M176" s="146">
        <f>G176*(1+L176/100)</f>
        <v>0</v>
      </c>
      <c r="N176" s="146">
        <v>0</v>
      </c>
      <c r="O176" s="146">
        <f>ROUND(E176*N176,2)</f>
        <v>0</v>
      </c>
      <c r="P176" s="146">
        <v>6.8000000000000005E-2</v>
      </c>
      <c r="Q176" s="146">
        <f>ROUND(E176*P176,2)</f>
        <v>1.17</v>
      </c>
      <c r="R176" s="146"/>
      <c r="S176" s="146" t="s">
        <v>139</v>
      </c>
      <c r="T176" s="146" t="s">
        <v>139</v>
      </c>
      <c r="U176" s="146">
        <v>0.69</v>
      </c>
      <c r="V176" s="146">
        <f>ROUND(E176*U176,2)</f>
        <v>11.87</v>
      </c>
      <c r="W176" s="146"/>
      <c r="X176" s="146" t="s">
        <v>140</v>
      </c>
      <c r="Y176" s="144"/>
      <c r="Z176" s="144"/>
      <c r="AA176" s="144"/>
      <c r="AB176" s="144"/>
      <c r="AC176" s="144"/>
      <c r="AD176" s="144"/>
      <c r="AE176" s="144"/>
      <c r="AF176" s="144"/>
      <c r="AG176" s="144" t="s">
        <v>141</v>
      </c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</row>
    <row r="177" spans="1:60" outlineLevel="1" x14ac:dyDescent="0.2">
      <c r="A177" s="249"/>
      <c r="B177" s="250"/>
      <c r="C177" s="256" t="s">
        <v>375</v>
      </c>
      <c r="D177" s="257"/>
      <c r="E177" s="258">
        <v>17.2</v>
      </c>
      <c r="F177" s="259"/>
      <c r="G177" s="255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4"/>
      <c r="Z177" s="144"/>
      <c r="AA177" s="144"/>
      <c r="AB177" s="144"/>
      <c r="AC177" s="144"/>
      <c r="AD177" s="144"/>
      <c r="AE177" s="144"/>
      <c r="AF177" s="144"/>
      <c r="AG177" s="144" t="s">
        <v>143</v>
      </c>
      <c r="AH177" s="144">
        <v>0</v>
      </c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  <c r="AU177" s="144"/>
      <c r="AV177" s="144"/>
      <c r="AW177" s="144"/>
      <c r="AX177" s="144"/>
      <c r="AY177" s="144"/>
      <c r="AZ177" s="144"/>
      <c r="BA177" s="144"/>
      <c r="BB177" s="144"/>
      <c r="BC177" s="144"/>
      <c r="BD177" s="144"/>
      <c r="BE177" s="144"/>
      <c r="BF177" s="144"/>
      <c r="BG177" s="144"/>
      <c r="BH177" s="144"/>
    </row>
    <row r="178" spans="1:60" x14ac:dyDescent="0.2">
      <c r="A178" s="242" t="s">
        <v>134</v>
      </c>
      <c r="B178" s="243" t="s">
        <v>78</v>
      </c>
      <c r="C178" s="244" t="s">
        <v>79</v>
      </c>
      <c r="D178" s="245"/>
      <c r="E178" s="246"/>
      <c r="F178" s="247"/>
      <c r="G178" s="248">
        <f>SUMIF(AG179:AG189,"&lt;&gt;NOR",G179:G189)</f>
        <v>0</v>
      </c>
      <c r="H178" s="148"/>
      <c r="I178" s="148">
        <f>SUM(I179:I189)</f>
        <v>0</v>
      </c>
      <c r="J178" s="148"/>
      <c r="K178" s="148">
        <f>SUM(K179:K189)</f>
        <v>0</v>
      </c>
      <c r="L178" s="148"/>
      <c r="M178" s="148">
        <f>SUM(M179:M189)</f>
        <v>0</v>
      </c>
      <c r="N178" s="148"/>
      <c r="O178" s="148">
        <f>SUM(O179:O189)</f>
        <v>0.03</v>
      </c>
      <c r="P178" s="148"/>
      <c r="Q178" s="148">
        <f>SUM(Q179:Q189)</f>
        <v>0.02</v>
      </c>
      <c r="R178" s="148"/>
      <c r="S178" s="148"/>
      <c r="T178" s="148"/>
      <c r="U178" s="148"/>
      <c r="V178" s="148">
        <f>SUM(V179:V189)</f>
        <v>8.9700000000000006</v>
      </c>
      <c r="W178" s="148"/>
      <c r="X178" s="148"/>
      <c r="AG178" t="s">
        <v>135</v>
      </c>
    </row>
    <row r="179" spans="1:60" outlineLevel="1" x14ac:dyDescent="0.2">
      <c r="A179" s="249">
        <v>66</v>
      </c>
      <c r="B179" s="250" t="s">
        <v>376</v>
      </c>
      <c r="C179" s="251" t="s">
        <v>377</v>
      </c>
      <c r="D179" s="252" t="s">
        <v>172</v>
      </c>
      <c r="E179" s="253">
        <v>2.2000000000000002</v>
      </c>
      <c r="F179" s="254"/>
      <c r="G179" s="255">
        <f>ROUND(E179*F179,2)</f>
        <v>0</v>
      </c>
      <c r="H179" s="147"/>
      <c r="I179" s="146">
        <f>ROUND(E179*H179,2)</f>
        <v>0</v>
      </c>
      <c r="J179" s="147"/>
      <c r="K179" s="146">
        <f>ROUND(E179*J179,2)</f>
        <v>0</v>
      </c>
      <c r="L179" s="146">
        <v>21</v>
      </c>
      <c r="M179" s="146">
        <f>G179*(1+L179/100)</f>
        <v>0</v>
      </c>
      <c r="N179" s="146">
        <v>4.6999999999999999E-4</v>
      </c>
      <c r="O179" s="146">
        <f>ROUND(E179*N179,2)</f>
        <v>0</v>
      </c>
      <c r="P179" s="146">
        <v>0</v>
      </c>
      <c r="Q179" s="146">
        <f>ROUND(E179*P179,2)</f>
        <v>0</v>
      </c>
      <c r="R179" s="146"/>
      <c r="S179" s="146" t="s">
        <v>139</v>
      </c>
      <c r="T179" s="146" t="s">
        <v>139</v>
      </c>
      <c r="U179" s="146">
        <v>0.35899999999999999</v>
      </c>
      <c r="V179" s="146">
        <f>ROUND(E179*U179,2)</f>
        <v>0.79</v>
      </c>
      <c r="W179" s="146"/>
      <c r="X179" s="146" t="s">
        <v>140</v>
      </c>
      <c r="Y179" s="144"/>
      <c r="Z179" s="144"/>
      <c r="AA179" s="144"/>
      <c r="AB179" s="144"/>
      <c r="AC179" s="144"/>
      <c r="AD179" s="144"/>
      <c r="AE179" s="144"/>
      <c r="AF179" s="144"/>
      <c r="AG179" s="144" t="s">
        <v>141</v>
      </c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</row>
    <row r="180" spans="1:60" outlineLevel="1" x14ac:dyDescent="0.2">
      <c r="A180" s="249"/>
      <c r="B180" s="250"/>
      <c r="C180" s="256" t="s">
        <v>378</v>
      </c>
      <c r="D180" s="257"/>
      <c r="E180" s="258">
        <v>2.2000000000000002</v>
      </c>
      <c r="F180" s="259"/>
      <c r="G180" s="255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4"/>
      <c r="Z180" s="144"/>
      <c r="AA180" s="144"/>
      <c r="AB180" s="144"/>
      <c r="AC180" s="144"/>
      <c r="AD180" s="144"/>
      <c r="AE180" s="144"/>
      <c r="AF180" s="144"/>
      <c r="AG180" s="144" t="s">
        <v>143</v>
      </c>
      <c r="AH180" s="144">
        <v>0</v>
      </c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</row>
    <row r="181" spans="1:60" outlineLevel="1" x14ac:dyDescent="0.2">
      <c r="A181" s="249">
        <v>67</v>
      </c>
      <c r="B181" s="250" t="s">
        <v>379</v>
      </c>
      <c r="C181" s="251" t="s">
        <v>380</v>
      </c>
      <c r="D181" s="252" t="s">
        <v>172</v>
      </c>
      <c r="E181" s="253">
        <v>5.6</v>
      </c>
      <c r="F181" s="254"/>
      <c r="G181" s="255">
        <f>ROUND(E181*F181,2)</f>
        <v>0</v>
      </c>
      <c r="H181" s="147"/>
      <c r="I181" s="146">
        <f>ROUND(E181*H181,2)</f>
        <v>0</v>
      </c>
      <c r="J181" s="147"/>
      <c r="K181" s="146">
        <f>ROUND(E181*J181,2)</f>
        <v>0</v>
      </c>
      <c r="L181" s="146">
        <v>21</v>
      </c>
      <c r="M181" s="146">
        <f>G181*(1+L181/100)</f>
        <v>0</v>
      </c>
      <c r="N181" s="146">
        <v>5.1799999999999997E-3</v>
      </c>
      <c r="O181" s="146">
        <f>ROUND(E181*N181,2)</f>
        <v>0.03</v>
      </c>
      <c r="P181" s="146">
        <v>0</v>
      </c>
      <c r="Q181" s="146">
        <f>ROUND(E181*P181,2)</f>
        <v>0</v>
      </c>
      <c r="R181" s="146"/>
      <c r="S181" s="146" t="s">
        <v>139</v>
      </c>
      <c r="T181" s="146" t="s">
        <v>139</v>
      </c>
      <c r="U181" s="146">
        <v>0.63429999999999997</v>
      </c>
      <c r="V181" s="146">
        <f>ROUND(E181*U181,2)</f>
        <v>3.55</v>
      </c>
      <c r="W181" s="146"/>
      <c r="X181" s="146" t="s">
        <v>140</v>
      </c>
      <c r="Y181" s="144"/>
      <c r="Z181" s="144"/>
      <c r="AA181" s="144"/>
      <c r="AB181" s="144"/>
      <c r="AC181" s="144"/>
      <c r="AD181" s="144"/>
      <c r="AE181" s="144"/>
      <c r="AF181" s="144"/>
      <c r="AG181" s="144" t="s">
        <v>141</v>
      </c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</row>
    <row r="182" spans="1:60" outlineLevel="1" x14ac:dyDescent="0.2">
      <c r="A182" s="249"/>
      <c r="B182" s="250"/>
      <c r="C182" s="256" t="s">
        <v>381</v>
      </c>
      <c r="D182" s="257"/>
      <c r="E182" s="258">
        <v>5.6</v>
      </c>
      <c r="F182" s="259"/>
      <c r="G182" s="255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4"/>
      <c r="Z182" s="144"/>
      <c r="AA182" s="144"/>
      <c r="AB182" s="144"/>
      <c r="AC182" s="144"/>
      <c r="AD182" s="144"/>
      <c r="AE182" s="144"/>
      <c r="AF182" s="144"/>
      <c r="AG182" s="144" t="s">
        <v>143</v>
      </c>
      <c r="AH182" s="144">
        <v>0</v>
      </c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</row>
    <row r="183" spans="1:60" outlineLevel="1" x14ac:dyDescent="0.2">
      <c r="A183" s="249">
        <v>68</v>
      </c>
      <c r="B183" s="250" t="s">
        <v>382</v>
      </c>
      <c r="C183" s="251" t="s">
        <v>383</v>
      </c>
      <c r="D183" s="252" t="s">
        <v>384</v>
      </c>
      <c r="E183" s="253">
        <v>1</v>
      </c>
      <c r="F183" s="254"/>
      <c r="G183" s="255">
        <f>ROUND(E183*F183,2)</f>
        <v>0</v>
      </c>
      <c r="H183" s="147"/>
      <c r="I183" s="146">
        <f>ROUND(E183*H183,2)</f>
        <v>0</v>
      </c>
      <c r="J183" s="147"/>
      <c r="K183" s="146">
        <f>ROUND(E183*J183,2)</f>
        <v>0</v>
      </c>
      <c r="L183" s="146">
        <v>21</v>
      </c>
      <c r="M183" s="146">
        <f>G183*(1+L183/100)</f>
        <v>0</v>
      </c>
      <c r="N183" s="146">
        <v>0</v>
      </c>
      <c r="O183" s="146">
        <f>ROUND(E183*N183,2)</f>
        <v>0</v>
      </c>
      <c r="P183" s="146">
        <v>1.7069999999999998E-2</v>
      </c>
      <c r="Q183" s="146">
        <f>ROUND(E183*P183,2)</f>
        <v>0.02</v>
      </c>
      <c r="R183" s="146"/>
      <c r="S183" s="146" t="s">
        <v>139</v>
      </c>
      <c r="T183" s="146" t="s">
        <v>139</v>
      </c>
      <c r="U183" s="146">
        <v>0.36199999999999999</v>
      </c>
      <c r="V183" s="146">
        <f>ROUND(E183*U183,2)</f>
        <v>0.36</v>
      </c>
      <c r="W183" s="146"/>
      <c r="X183" s="146" t="s">
        <v>140</v>
      </c>
      <c r="Y183" s="144"/>
      <c r="Z183" s="144"/>
      <c r="AA183" s="144"/>
      <c r="AB183" s="144"/>
      <c r="AC183" s="144"/>
      <c r="AD183" s="144"/>
      <c r="AE183" s="144"/>
      <c r="AF183" s="144"/>
      <c r="AG183" s="144" t="s">
        <v>141</v>
      </c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</row>
    <row r="184" spans="1:60" outlineLevel="1" x14ac:dyDescent="0.2">
      <c r="A184" s="249"/>
      <c r="B184" s="250"/>
      <c r="C184" s="256" t="s">
        <v>385</v>
      </c>
      <c r="D184" s="257"/>
      <c r="E184" s="258">
        <v>1</v>
      </c>
      <c r="F184" s="259"/>
      <c r="G184" s="255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4"/>
      <c r="Z184" s="144"/>
      <c r="AA184" s="144"/>
      <c r="AB184" s="144"/>
      <c r="AC184" s="144"/>
      <c r="AD184" s="144"/>
      <c r="AE184" s="144"/>
      <c r="AF184" s="144"/>
      <c r="AG184" s="144" t="s">
        <v>143</v>
      </c>
      <c r="AH184" s="144">
        <v>5</v>
      </c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</row>
    <row r="185" spans="1:60" ht="22.5" outlineLevel="1" x14ac:dyDescent="0.2">
      <c r="A185" s="249">
        <v>69</v>
      </c>
      <c r="B185" s="250" t="s">
        <v>386</v>
      </c>
      <c r="C185" s="251" t="s">
        <v>387</v>
      </c>
      <c r="D185" s="252" t="s">
        <v>138</v>
      </c>
      <c r="E185" s="253">
        <v>1</v>
      </c>
      <c r="F185" s="254"/>
      <c r="G185" s="255">
        <f>ROUND(E185*F185,2)</f>
        <v>0</v>
      </c>
      <c r="H185" s="147"/>
      <c r="I185" s="146">
        <f>ROUND(E185*H185,2)</f>
        <v>0</v>
      </c>
      <c r="J185" s="147"/>
      <c r="K185" s="146">
        <f>ROUND(E185*J185,2)</f>
        <v>0</v>
      </c>
      <c r="L185" s="146">
        <v>21</v>
      </c>
      <c r="M185" s="146">
        <f>G185*(1+L185/100)</f>
        <v>0</v>
      </c>
      <c r="N185" s="146">
        <v>2.5799999999999998E-3</v>
      </c>
      <c r="O185" s="146">
        <f>ROUND(E185*N185,2)</f>
        <v>0</v>
      </c>
      <c r="P185" s="146">
        <v>0</v>
      </c>
      <c r="Q185" s="146">
        <f>ROUND(E185*P185,2)</f>
        <v>0</v>
      </c>
      <c r="R185" s="146"/>
      <c r="S185" s="146" t="s">
        <v>173</v>
      </c>
      <c r="T185" s="146" t="s">
        <v>139</v>
      </c>
      <c r="U185" s="146">
        <v>3.9809999999999999</v>
      </c>
      <c r="V185" s="146">
        <f>ROUND(E185*U185,2)</f>
        <v>3.98</v>
      </c>
      <c r="W185" s="146"/>
      <c r="X185" s="146" t="s">
        <v>140</v>
      </c>
      <c r="Y185" s="144"/>
      <c r="Z185" s="144"/>
      <c r="AA185" s="144"/>
      <c r="AB185" s="144"/>
      <c r="AC185" s="144"/>
      <c r="AD185" s="144"/>
      <c r="AE185" s="144"/>
      <c r="AF185" s="144"/>
      <c r="AG185" s="144" t="s">
        <v>141</v>
      </c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</row>
    <row r="186" spans="1:60" outlineLevel="1" x14ac:dyDescent="0.2">
      <c r="A186" s="249"/>
      <c r="B186" s="250"/>
      <c r="C186" s="256" t="s">
        <v>388</v>
      </c>
      <c r="D186" s="257"/>
      <c r="E186" s="258">
        <v>1</v>
      </c>
      <c r="F186" s="259"/>
      <c r="G186" s="255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4"/>
      <c r="Z186" s="144"/>
      <c r="AA186" s="144"/>
      <c r="AB186" s="144"/>
      <c r="AC186" s="144"/>
      <c r="AD186" s="144"/>
      <c r="AE186" s="144"/>
      <c r="AF186" s="144"/>
      <c r="AG186" s="144" t="s">
        <v>143</v>
      </c>
      <c r="AH186" s="144">
        <v>0</v>
      </c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</row>
    <row r="187" spans="1:60" outlineLevel="1" x14ac:dyDescent="0.2">
      <c r="A187" s="249">
        <v>70</v>
      </c>
      <c r="B187" s="250" t="s">
        <v>389</v>
      </c>
      <c r="C187" s="251" t="s">
        <v>390</v>
      </c>
      <c r="D187" s="252" t="s">
        <v>138</v>
      </c>
      <c r="E187" s="253">
        <v>1</v>
      </c>
      <c r="F187" s="254"/>
      <c r="G187" s="255">
        <f>ROUND(E187*F187,2)</f>
        <v>0</v>
      </c>
      <c r="H187" s="147"/>
      <c r="I187" s="146">
        <f>ROUND(E187*H187,2)</f>
        <v>0</v>
      </c>
      <c r="J187" s="147"/>
      <c r="K187" s="146">
        <f>ROUND(E187*J187,2)</f>
        <v>0</v>
      </c>
      <c r="L187" s="146">
        <v>21</v>
      </c>
      <c r="M187" s="146">
        <f>G187*(1+L187/100)</f>
        <v>0</v>
      </c>
      <c r="N187" s="146">
        <v>3.6999999999999999E-4</v>
      </c>
      <c r="O187" s="146">
        <f>ROUND(E187*N187,2)</f>
        <v>0</v>
      </c>
      <c r="P187" s="146">
        <v>0</v>
      </c>
      <c r="Q187" s="146">
        <f>ROUND(E187*P187,2)</f>
        <v>0</v>
      </c>
      <c r="R187" s="146"/>
      <c r="S187" s="146" t="s">
        <v>173</v>
      </c>
      <c r="T187" s="146" t="s">
        <v>139</v>
      </c>
      <c r="U187" s="146">
        <v>0.23699999999999999</v>
      </c>
      <c r="V187" s="146">
        <f>ROUND(E187*U187,2)</f>
        <v>0.24</v>
      </c>
      <c r="W187" s="146"/>
      <c r="X187" s="146" t="s">
        <v>140</v>
      </c>
      <c r="Y187" s="144"/>
      <c r="Z187" s="144"/>
      <c r="AA187" s="144"/>
      <c r="AB187" s="144"/>
      <c r="AC187" s="144"/>
      <c r="AD187" s="144"/>
      <c r="AE187" s="144"/>
      <c r="AF187" s="144"/>
      <c r="AG187" s="144" t="s">
        <v>141</v>
      </c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</row>
    <row r="188" spans="1:60" outlineLevel="1" x14ac:dyDescent="0.2">
      <c r="A188" s="249"/>
      <c r="B188" s="250"/>
      <c r="C188" s="256" t="s">
        <v>385</v>
      </c>
      <c r="D188" s="257"/>
      <c r="E188" s="258">
        <v>1</v>
      </c>
      <c r="F188" s="259"/>
      <c r="G188" s="255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4"/>
      <c r="Z188" s="144"/>
      <c r="AA188" s="144"/>
      <c r="AB188" s="144"/>
      <c r="AC188" s="144"/>
      <c r="AD188" s="144"/>
      <c r="AE188" s="144"/>
      <c r="AF188" s="144"/>
      <c r="AG188" s="144" t="s">
        <v>143</v>
      </c>
      <c r="AH188" s="144">
        <v>5</v>
      </c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</row>
    <row r="189" spans="1:60" outlineLevel="1" x14ac:dyDescent="0.2">
      <c r="A189" s="249">
        <v>71</v>
      </c>
      <c r="B189" s="250" t="s">
        <v>391</v>
      </c>
      <c r="C189" s="251" t="s">
        <v>392</v>
      </c>
      <c r="D189" s="252" t="s">
        <v>156</v>
      </c>
      <c r="E189" s="253">
        <v>3.2989999999999998E-2</v>
      </c>
      <c r="F189" s="254"/>
      <c r="G189" s="255">
        <f>ROUND(E189*F189,2)</f>
        <v>0</v>
      </c>
      <c r="H189" s="147"/>
      <c r="I189" s="146">
        <f>ROUND(E189*H189,2)</f>
        <v>0</v>
      </c>
      <c r="J189" s="147"/>
      <c r="K189" s="146">
        <f>ROUND(E189*J189,2)</f>
        <v>0</v>
      </c>
      <c r="L189" s="146">
        <v>21</v>
      </c>
      <c r="M189" s="146">
        <f>G189*(1+L189/100)</f>
        <v>0</v>
      </c>
      <c r="N189" s="146">
        <v>0</v>
      </c>
      <c r="O189" s="146">
        <f>ROUND(E189*N189,2)</f>
        <v>0</v>
      </c>
      <c r="P189" s="146">
        <v>0</v>
      </c>
      <c r="Q189" s="146">
        <f>ROUND(E189*P189,2)</f>
        <v>0</v>
      </c>
      <c r="R189" s="146"/>
      <c r="S189" s="146" t="s">
        <v>139</v>
      </c>
      <c r="T189" s="146" t="s">
        <v>139</v>
      </c>
      <c r="U189" s="146">
        <v>1.5169999999999999</v>
      </c>
      <c r="V189" s="146">
        <f>ROUND(E189*U189,2)</f>
        <v>0.05</v>
      </c>
      <c r="W189" s="146"/>
      <c r="X189" s="146" t="s">
        <v>340</v>
      </c>
      <c r="Y189" s="144"/>
      <c r="Z189" s="144"/>
      <c r="AA189" s="144"/>
      <c r="AB189" s="144"/>
      <c r="AC189" s="144"/>
      <c r="AD189" s="144"/>
      <c r="AE189" s="144"/>
      <c r="AF189" s="144"/>
      <c r="AG189" s="144" t="s">
        <v>341</v>
      </c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  <c r="AU189" s="144"/>
      <c r="AV189" s="144"/>
      <c r="AW189" s="144"/>
      <c r="AX189" s="144"/>
      <c r="AY189" s="144"/>
      <c r="AZ189" s="144"/>
      <c r="BA189" s="144"/>
      <c r="BB189" s="144"/>
      <c r="BC189" s="144"/>
      <c r="BD189" s="144"/>
      <c r="BE189" s="144"/>
      <c r="BF189" s="144"/>
      <c r="BG189" s="144"/>
      <c r="BH189" s="144"/>
    </row>
    <row r="190" spans="1:60" x14ac:dyDescent="0.2">
      <c r="A190" s="242" t="s">
        <v>134</v>
      </c>
      <c r="B190" s="243" t="s">
        <v>80</v>
      </c>
      <c r="C190" s="244" t="s">
        <v>81</v>
      </c>
      <c r="D190" s="245"/>
      <c r="E190" s="246"/>
      <c r="F190" s="247"/>
      <c r="G190" s="248">
        <f>SUMIF(AG191:AG197,"&lt;&gt;NOR",G191:G197)</f>
        <v>0</v>
      </c>
      <c r="H190" s="148"/>
      <c r="I190" s="148">
        <f>SUM(I191:I197)</f>
        <v>0</v>
      </c>
      <c r="J190" s="148"/>
      <c r="K190" s="148">
        <f>SUM(K191:K197)</f>
        <v>0</v>
      </c>
      <c r="L190" s="148"/>
      <c r="M190" s="148">
        <f>SUM(M191:M197)</f>
        <v>0</v>
      </c>
      <c r="N190" s="148"/>
      <c r="O190" s="148">
        <f>SUM(O191:O197)</f>
        <v>0.04</v>
      </c>
      <c r="P190" s="148"/>
      <c r="Q190" s="148">
        <f>SUM(Q191:Q197)</f>
        <v>0</v>
      </c>
      <c r="R190" s="148"/>
      <c r="S190" s="148"/>
      <c r="T190" s="148"/>
      <c r="U190" s="148"/>
      <c r="V190" s="148">
        <f>SUM(V191:V197)</f>
        <v>5.86</v>
      </c>
      <c r="W190" s="148"/>
      <c r="X190" s="148"/>
      <c r="AG190" t="s">
        <v>135</v>
      </c>
    </row>
    <row r="191" spans="1:60" ht="22.5" outlineLevel="1" x14ac:dyDescent="0.2">
      <c r="A191" s="249">
        <v>72</v>
      </c>
      <c r="B191" s="250" t="s">
        <v>393</v>
      </c>
      <c r="C191" s="251" t="s">
        <v>394</v>
      </c>
      <c r="D191" s="252" t="s">
        <v>172</v>
      </c>
      <c r="E191" s="253">
        <v>14</v>
      </c>
      <c r="F191" s="254"/>
      <c r="G191" s="255">
        <f>ROUND(E191*F191,2)</f>
        <v>0</v>
      </c>
      <c r="H191" s="147"/>
      <c r="I191" s="146">
        <f>ROUND(E191*H191,2)</f>
        <v>0</v>
      </c>
      <c r="J191" s="147"/>
      <c r="K191" s="146">
        <f>ROUND(E191*J191,2)</f>
        <v>0</v>
      </c>
      <c r="L191" s="146">
        <v>21</v>
      </c>
      <c r="M191" s="146">
        <f>G191*(1+L191/100)</f>
        <v>0</v>
      </c>
      <c r="N191" s="146">
        <v>1.9000000000000001E-4</v>
      </c>
      <c r="O191" s="146">
        <f>ROUND(E191*N191,2)</f>
        <v>0</v>
      </c>
      <c r="P191" s="146">
        <v>0</v>
      </c>
      <c r="Q191" s="146">
        <f>ROUND(E191*P191,2)</f>
        <v>0</v>
      </c>
      <c r="R191" s="146"/>
      <c r="S191" s="146" t="s">
        <v>139</v>
      </c>
      <c r="T191" s="146" t="s">
        <v>139</v>
      </c>
      <c r="U191" s="146">
        <v>0.17</v>
      </c>
      <c r="V191" s="146">
        <f>ROUND(E191*U191,2)</f>
        <v>2.38</v>
      </c>
      <c r="W191" s="146"/>
      <c r="X191" s="146" t="s">
        <v>140</v>
      </c>
      <c r="Y191" s="144"/>
      <c r="Z191" s="144"/>
      <c r="AA191" s="144"/>
      <c r="AB191" s="144"/>
      <c r="AC191" s="144"/>
      <c r="AD191" s="144"/>
      <c r="AE191" s="144"/>
      <c r="AF191" s="144"/>
      <c r="AG191" s="144" t="s">
        <v>141</v>
      </c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</row>
    <row r="192" spans="1:60" outlineLevel="1" x14ac:dyDescent="0.2">
      <c r="A192" s="249"/>
      <c r="B192" s="250"/>
      <c r="C192" s="256" t="s">
        <v>395</v>
      </c>
      <c r="D192" s="257"/>
      <c r="E192" s="258">
        <v>14</v>
      </c>
      <c r="F192" s="259"/>
      <c r="G192" s="255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4"/>
      <c r="Z192" s="144"/>
      <c r="AA192" s="144"/>
      <c r="AB192" s="144"/>
      <c r="AC192" s="144"/>
      <c r="AD192" s="144"/>
      <c r="AE192" s="144"/>
      <c r="AF192" s="144"/>
      <c r="AG192" s="144" t="s">
        <v>143</v>
      </c>
      <c r="AH192" s="144">
        <v>5</v>
      </c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</row>
    <row r="193" spans="1:60" outlineLevel="1" x14ac:dyDescent="0.2">
      <c r="A193" s="249">
        <v>73</v>
      </c>
      <c r="B193" s="250" t="s">
        <v>396</v>
      </c>
      <c r="C193" s="251" t="s">
        <v>397</v>
      </c>
      <c r="D193" s="252" t="s">
        <v>172</v>
      </c>
      <c r="E193" s="253">
        <v>14</v>
      </c>
      <c r="F193" s="254"/>
      <c r="G193" s="255">
        <f>ROUND(E193*F193,2)</f>
        <v>0</v>
      </c>
      <c r="H193" s="147"/>
      <c r="I193" s="146">
        <f>ROUND(E193*H193,2)</f>
        <v>0</v>
      </c>
      <c r="J193" s="147"/>
      <c r="K193" s="146">
        <f>ROUND(E193*J193,2)</f>
        <v>0</v>
      </c>
      <c r="L193" s="146">
        <v>21</v>
      </c>
      <c r="M193" s="146">
        <f>G193*(1+L193/100)</f>
        <v>0</v>
      </c>
      <c r="N193" s="146">
        <v>1.8600000000000001E-3</v>
      </c>
      <c r="O193" s="146">
        <f>ROUND(E193*N193,2)</f>
        <v>0.03</v>
      </c>
      <c r="P193" s="146">
        <v>0</v>
      </c>
      <c r="Q193" s="146">
        <f>ROUND(E193*P193,2)</f>
        <v>0</v>
      </c>
      <c r="R193" s="146"/>
      <c r="S193" s="146" t="s">
        <v>139</v>
      </c>
      <c r="T193" s="146" t="s">
        <v>139</v>
      </c>
      <c r="U193" s="146">
        <v>0.23899999999999999</v>
      </c>
      <c r="V193" s="146">
        <f>ROUND(E193*U193,2)</f>
        <v>3.35</v>
      </c>
      <c r="W193" s="146"/>
      <c r="X193" s="146" t="s">
        <v>140</v>
      </c>
      <c r="Y193" s="144"/>
      <c r="Z193" s="144"/>
      <c r="AA193" s="144"/>
      <c r="AB193" s="144"/>
      <c r="AC193" s="144"/>
      <c r="AD193" s="144"/>
      <c r="AE193" s="144"/>
      <c r="AF193" s="144"/>
      <c r="AG193" s="144" t="s">
        <v>141</v>
      </c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/>
      <c r="BF193" s="144"/>
      <c r="BG193" s="144"/>
      <c r="BH193" s="144"/>
    </row>
    <row r="194" spans="1:60" outlineLevel="1" x14ac:dyDescent="0.2">
      <c r="A194" s="249"/>
      <c r="B194" s="250"/>
      <c r="C194" s="256" t="s">
        <v>398</v>
      </c>
      <c r="D194" s="257"/>
      <c r="E194" s="258">
        <v>14</v>
      </c>
      <c r="F194" s="259"/>
      <c r="G194" s="255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4"/>
      <c r="Z194" s="144"/>
      <c r="AA194" s="144"/>
      <c r="AB194" s="144"/>
      <c r="AC194" s="144"/>
      <c r="AD194" s="144"/>
      <c r="AE194" s="144"/>
      <c r="AF194" s="144"/>
      <c r="AG194" s="144" t="s">
        <v>143</v>
      </c>
      <c r="AH194" s="144">
        <v>0</v>
      </c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</row>
    <row r="195" spans="1:60" outlineLevel="1" x14ac:dyDescent="0.2">
      <c r="A195" s="249">
        <v>74</v>
      </c>
      <c r="B195" s="250" t="s">
        <v>399</v>
      </c>
      <c r="C195" s="251" t="s">
        <v>400</v>
      </c>
      <c r="D195" s="252" t="s">
        <v>138</v>
      </c>
      <c r="E195" s="253">
        <v>16</v>
      </c>
      <c r="F195" s="254"/>
      <c r="G195" s="255">
        <f>ROUND(E195*F195,2)</f>
        <v>0</v>
      </c>
      <c r="H195" s="147"/>
      <c r="I195" s="146">
        <f>ROUND(E195*H195,2)</f>
        <v>0</v>
      </c>
      <c r="J195" s="147"/>
      <c r="K195" s="146">
        <f>ROUND(E195*J195,2)</f>
        <v>0</v>
      </c>
      <c r="L195" s="146">
        <v>21</v>
      </c>
      <c r="M195" s="146">
        <f>G195*(1+L195/100)</f>
        <v>0</v>
      </c>
      <c r="N195" s="146">
        <v>4.0000000000000002E-4</v>
      </c>
      <c r="O195" s="146">
        <f>ROUND(E195*N195,2)</f>
        <v>0.01</v>
      </c>
      <c r="P195" s="146">
        <v>0</v>
      </c>
      <c r="Q195" s="146">
        <f>ROUND(E195*P195,2)</f>
        <v>0</v>
      </c>
      <c r="R195" s="146"/>
      <c r="S195" s="146" t="s">
        <v>173</v>
      </c>
      <c r="T195" s="146" t="s">
        <v>139</v>
      </c>
      <c r="U195" s="146">
        <v>0</v>
      </c>
      <c r="V195" s="146">
        <f>ROUND(E195*U195,2)</f>
        <v>0</v>
      </c>
      <c r="W195" s="146"/>
      <c r="X195" s="146" t="s">
        <v>188</v>
      </c>
      <c r="Y195" s="144"/>
      <c r="Z195" s="144"/>
      <c r="AA195" s="144"/>
      <c r="AB195" s="144"/>
      <c r="AC195" s="144"/>
      <c r="AD195" s="144"/>
      <c r="AE195" s="144"/>
      <c r="AF195" s="144"/>
      <c r="AG195" s="144" t="s">
        <v>189</v>
      </c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</row>
    <row r="196" spans="1:60" outlineLevel="1" x14ac:dyDescent="0.2">
      <c r="A196" s="249"/>
      <c r="B196" s="250"/>
      <c r="C196" s="256" t="s">
        <v>401</v>
      </c>
      <c r="D196" s="257"/>
      <c r="E196" s="258">
        <v>16</v>
      </c>
      <c r="F196" s="259"/>
      <c r="G196" s="255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4"/>
      <c r="Z196" s="144"/>
      <c r="AA196" s="144"/>
      <c r="AB196" s="144"/>
      <c r="AC196" s="144"/>
      <c r="AD196" s="144"/>
      <c r="AE196" s="144"/>
      <c r="AF196" s="144"/>
      <c r="AG196" s="144" t="s">
        <v>143</v>
      </c>
      <c r="AH196" s="144">
        <v>0</v>
      </c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</row>
    <row r="197" spans="1:60" outlineLevel="1" x14ac:dyDescent="0.2">
      <c r="A197" s="249">
        <v>75</v>
      </c>
      <c r="B197" s="250" t="s">
        <v>402</v>
      </c>
      <c r="C197" s="251" t="s">
        <v>403</v>
      </c>
      <c r="D197" s="252" t="s">
        <v>156</v>
      </c>
      <c r="E197" s="253">
        <v>3.5099999999999999E-2</v>
      </c>
      <c r="F197" s="254"/>
      <c r="G197" s="255">
        <f>ROUND(E197*F197,2)</f>
        <v>0</v>
      </c>
      <c r="H197" s="147"/>
      <c r="I197" s="146">
        <f>ROUND(E197*H197,2)</f>
        <v>0</v>
      </c>
      <c r="J197" s="147"/>
      <c r="K197" s="146">
        <f>ROUND(E197*J197,2)</f>
        <v>0</v>
      </c>
      <c r="L197" s="146">
        <v>21</v>
      </c>
      <c r="M197" s="146">
        <f>G197*(1+L197/100)</f>
        <v>0</v>
      </c>
      <c r="N197" s="146">
        <v>0</v>
      </c>
      <c r="O197" s="146">
        <f>ROUND(E197*N197,2)</f>
        <v>0</v>
      </c>
      <c r="P197" s="146">
        <v>0</v>
      </c>
      <c r="Q197" s="146">
        <f>ROUND(E197*P197,2)</f>
        <v>0</v>
      </c>
      <c r="R197" s="146"/>
      <c r="S197" s="146" t="s">
        <v>139</v>
      </c>
      <c r="T197" s="146" t="s">
        <v>139</v>
      </c>
      <c r="U197" s="146">
        <v>3.5630000000000002</v>
      </c>
      <c r="V197" s="146">
        <f>ROUND(E197*U197,2)</f>
        <v>0.13</v>
      </c>
      <c r="W197" s="146"/>
      <c r="X197" s="146" t="s">
        <v>340</v>
      </c>
      <c r="Y197" s="144"/>
      <c r="Z197" s="144"/>
      <c r="AA197" s="144"/>
      <c r="AB197" s="144"/>
      <c r="AC197" s="144"/>
      <c r="AD197" s="144"/>
      <c r="AE197" s="144"/>
      <c r="AF197" s="144"/>
      <c r="AG197" s="144" t="s">
        <v>341</v>
      </c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</row>
    <row r="198" spans="1:60" x14ac:dyDescent="0.2">
      <c r="A198" s="242" t="s">
        <v>134</v>
      </c>
      <c r="B198" s="243" t="s">
        <v>82</v>
      </c>
      <c r="C198" s="244" t="s">
        <v>83</v>
      </c>
      <c r="D198" s="245"/>
      <c r="E198" s="246"/>
      <c r="F198" s="247"/>
      <c r="G198" s="248">
        <f>SUMIF(AG199:AG242,"&lt;&gt;NOR",G199:G242)</f>
        <v>0</v>
      </c>
      <c r="H198" s="148"/>
      <c r="I198" s="148">
        <f>SUM(I199:I242)</f>
        <v>0</v>
      </c>
      <c r="J198" s="148"/>
      <c r="K198" s="148">
        <f>SUM(K199:K242)</f>
        <v>0</v>
      </c>
      <c r="L198" s="148"/>
      <c r="M198" s="148">
        <f>SUM(M199:M242)</f>
        <v>0</v>
      </c>
      <c r="N198" s="148"/>
      <c r="O198" s="148">
        <f>SUM(O199:O242)</f>
        <v>0.73</v>
      </c>
      <c r="P198" s="148"/>
      <c r="Q198" s="148">
        <f>SUM(Q199:Q242)</f>
        <v>0</v>
      </c>
      <c r="R198" s="148"/>
      <c r="S198" s="148"/>
      <c r="T198" s="148"/>
      <c r="U198" s="148"/>
      <c r="V198" s="148">
        <f>SUM(V199:V242)</f>
        <v>56.93</v>
      </c>
      <c r="W198" s="148"/>
      <c r="X198" s="148"/>
      <c r="AG198" t="s">
        <v>135</v>
      </c>
    </row>
    <row r="199" spans="1:60" outlineLevel="1" x14ac:dyDescent="0.2">
      <c r="A199" s="249">
        <v>76</v>
      </c>
      <c r="B199" s="250" t="s">
        <v>404</v>
      </c>
      <c r="C199" s="251" t="s">
        <v>405</v>
      </c>
      <c r="D199" s="252" t="s">
        <v>138</v>
      </c>
      <c r="E199" s="253">
        <v>1</v>
      </c>
      <c r="F199" s="254"/>
      <c r="G199" s="255">
        <f>ROUND(E199*F199,2)</f>
        <v>0</v>
      </c>
      <c r="H199" s="147"/>
      <c r="I199" s="146">
        <f>ROUND(E199*H199,2)</f>
        <v>0</v>
      </c>
      <c r="J199" s="147"/>
      <c r="K199" s="146">
        <f>ROUND(E199*J199,2)</f>
        <v>0</v>
      </c>
      <c r="L199" s="146">
        <v>21</v>
      </c>
      <c r="M199" s="146">
        <f>G199*(1+L199/100)</f>
        <v>0</v>
      </c>
      <c r="N199" s="146">
        <v>7.3999999999999999E-4</v>
      </c>
      <c r="O199" s="146">
        <f>ROUND(E199*N199,2)</f>
        <v>0</v>
      </c>
      <c r="P199" s="146">
        <v>0</v>
      </c>
      <c r="Q199" s="146">
        <f>ROUND(E199*P199,2)</f>
        <v>0</v>
      </c>
      <c r="R199" s="146"/>
      <c r="S199" s="146" t="s">
        <v>173</v>
      </c>
      <c r="T199" s="146" t="s">
        <v>139</v>
      </c>
      <c r="U199" s="146">
        <v>4.74</v>
      </c>
      <c r="V199" s="146">
        <f>ROUND(E199*U199,2)</f>
        <v>4.74</v>
      </c>
      <c r="W199" s="146"/>
      <c r="X199" s="146" t="s">
        <v>140</v>
      </c>
      <c r="Y199" s="144"/>
      <c r="Z199" s="144"/>
      <c r="AA199" s="144"/>
      <c r="AB199" s="144"/>
      <c r="AC199" s="144"/>
      <c r="AD199" s="144"/>
      <c r="AE199" s="144"/>
      <c r="AF199" s="144"/>
      <c r="AG199" s="144" t="s">
        <v>141</v>
      </c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</row>
    <row r="200" spans="1:60" outlineLevel="1" x14ac:dyDescent="0.2">
      <c r="A200" s="249"/>
      <c r="B200" s="250"/>
      <c r="C200" s="256" t="s">
        <v>406</v>
      </c>
      <c r="D200" s="257"/>
      <c r="E200" s="258">
        <v>1</v>
      </c>
      <c r="F200" s="259"/>
      <c r="G200" s="255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4"/>
      <c r="Z200" s="144"/>
      <c r="AA200" s="144"/>
      <c r="AB200" s="144"/>
      <c r="AC200" s="144"/>
      <c r="AD200" s="144"/>
      <c r="AE200" s="144"/>
      <c r="AF200" s="144"/>
      <c r="AG200" s="144" t="s">
        <v>143</v>
      </c>
      <c r="AH200" s="144">
        <v>5</v>
      </c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</row>
    <row r="201" spans="1:60" outlineLevel="1" x14ac:dyDescent="0.2">
      <c r="A201" s="249">
        <v>77</v>
      </c>
      <c r="B201" s="250" t="s">
        <v>407</v>
      </c>
      <c r="C201" s="251" t="s">
        <v>408</v>
      </c>
      <c r="D201" s="252" t="s">
        <v>138</v>
      </c>
      <c r="E201" s="253">
        <v>2</v>
      </c>
      <c r="F201" s="254"/>
      <c r="G201" s="255">
        <f>ROUND(E201*F201,2)</f>
        <v>0</v>
      </c>
      <c r="H201" s="147"/>
      <c r="I201" s="146">
        <f>ROUND(E201*H201,2)</f>
        <v>0</v>
      </c>
      <c r="J201" s="147"/>
      <c r="K201" s="146">
        <f>ROUND(E201*J201,2)</f>
        <v>0</v>
      </c>
      <c r="L201" s="146">
        <v>21</v>
      </c>
      <c r="M201" s="146">
        <f>G201*(1+L201/100)</f>
        <v>0</v>
      </c>
      <c r="N201" s="146">
        <v>1.6199999999999999E-3</v>
      </c>
      <c r="O201" s="146">
        <f>ROUND(E201*N201,2)</f>
        <v>0</v>
      </c>
      <c r="P201" s="146">
        <v>0</v>
      </c>
      <c r="Q201" s="146">
        <f>ROUND(E201*P201,2)</f>
        <v>0</v>
      </c>
      <c r="R201" s="146"/>
      <c r="S201" s="146" t="s">
        <v>139</v>
      </c>
      <c r="T201" s="146" t="s">
        <v>139</v>
      </c>
      <c r="U201" s="146">
        <v>2.04392</v>
      </c>
      <c r="V201" s="146">
        <f>ROUND(E201*U201,2)</f>
        <v>4.09</v>
      </c>
      <c r="W201" s="146"/>
      <c r="X201" s="146" t="s">
        <v>181</v>
      </c>
      <c r="Y201" s="144"/>
      <c r="Z201" s="144"/>
      <c r="AA201" s="144"/>
      <c r="AB201" s="144"/>
      <c r="AC201" s="144"/>
      <c r="AD201" s="144"/>
      <c r="AE201" s="144"/>
      <c r="AF201" s="144"/>
      <c r="AG201" s="144" t="s">
        <v>182</v>
      </c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</row>
    <row r="202" spans="1:60" outlineLevel="1" x14ac:dyDescent="0.2">
      <c r="A202" s="249"/>
      <c r="B202" s="250"/>
      <c r="C202" s="256" t="s">
        <v>409</v>
      </c>
      <c r="D202" s="257"/>
      <c r="E202" s="258">
        <v>2</v>
      </c>
      <c r="F202" s="259"/>
      <c r="G202" s="255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4"/>
      <c r="Z202" s="144"/>
      <c r="AA202" s="144"/>
      <c r="AB202" s="144"/>
      <c r="AC202" s="144"/>
      <c r="AD202" s="144"/>
      <c r="AE202" s="144"/>
      <c r="AF202" s="144"/>
      <c r="AG202" s="144" t="s">
        <v>143</v>
      </c>
      <c r="AH202" s="144">
        <v>5</v>
      </c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</row>
    <row r="203" spans="1:60" outlineLevel="1" x14ac:dyDescent="0.2">
      <c r="A203" s="249">
        <v>78</v>
      </c>
      <c r="B203" s="250" t="s">
        <v>410</v>
      </c>
      <c r="C203" s="251" t="s">
        <v>411</v>
      </c>
      <c r="D203" s="252" t="s">
        <v>138</v>
      </c>
      <c r="E203" s="253">
        <v>1</v>
      </c>
      <c r="F203" s="254"/>
      <c r="G203" s="255">
        <f>ROUND(E203*F203,2)</f>
        <v>0</v>
      </c>
      <c r="H203" s="147"/>
      <c r="I203" s="146">
        <f>ROUND(E203*H203,2)</f>
        <v>0</v>
      </c>
      <c r="J203" s="147"/>
      <c r="K203" s="146">
        <f>ROUND(E203*J203,2)</f>
        <v>0</v>
      </c>
      <c r="L203" s="146">
        <v>21</v>
      </c>
      <c r="M203" s="146">
        <f>G203*(1+L203/100)</f>
        <v>0</v>
      </c>
      <c r="N203" s="146">
        <v>2.2799999999999999E-3</v>
      </c>
      <c r="O203" s="146">
        <f>ROUND(E203*N203,2)</f>
        <v>0</v>
      </c>
      <c r="P203" s="146">
        <v>0</v>
      </c>
      <c r="Q203" s="146">
        <f>ROUND(E203*P203,2)</f>
        <v>0</v>
      </c>
      <c r="R203" s="146"/>
      <c r="S203" s="146" t="s">
        <v>139</v>
      </c>
      <c r="T203" s="146" t="s">
        <v>139</v>
      </c>
      <c r="U203" s="146">
        <v>3.4855200000000002</v>
      </c>
      <c r="V203" s="146">
        <f>ROUND(E203*U203,2)</f>
        <v>3.49</v>
      </c>
      <c r="W203" s="146"/>
      <c r="X203" s="146" t="s">
        <v>181</v>
      </c>
      <c r="Y203" s="144"/>
      <c r="Z203" s="144"/>
      <c r="AA203" s="144"/>
      <c r="AB203" s="144"/>
      <c r="AC203" s="144"/>
      <c r="AD203" s="144"/>
      <c r="AE203" s="144"/>
      <c r="AF203" s="144"/>
      <c r="AG203" s="144" t="s">
        <v>182</v>
      </c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</row>
    <row r="204" spans="1:60" outlineLevel="1" x14ac:dyDescent="0.2">
      <c r="A204" s="249"/>
      <c r="B204" s="250"/>
      <c r="C204" s="256" t="s">
        <v>412</v>
      </c>
      <c r="D204" s="257"/>
      <c r="E204" s="258">
        <v>1</v>
      </c>
      <c r="F204" s="259"/>
      <c r="G204" s="255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4"/>
      <c r="Z204" s="144"/>
      <c r="AA204" s="144"/>
      <c r="AB204" s="144"/>
      <c r="AC204" s="144"/>
      <c r="AD204" s="144"/>
      <c r="AE204" s="144"/>
      <c r="AF204" s="144"/>
      <c r="AG204" s="144" t="s">
        <v>143</v>
      </c>
      <c r="AH204" s="144">
        <v>0</v>
      </c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</row>
    <row r="205" spans="1:60" outlineLevel="1" x14ac:dyDescent="0.2">
      <c r="A205" s="249">
        <v>79</v>
      </c>
      <c r="B205" s="250" t="s">
        <v>413</v>
      </c>
      <c r="C205" s="251" t="s">
        <v>414</v>
      </c>
      <c r="D205" s="252" t="s">
        <v>138</v>
      </c>
      <c r="E205" s="253">
        <v>2</v>
      </c>
      <c r="F205" s="254"/>
      <c r="G205" s="255">
        <f>ROUND(E205*F205,2)</f>
        <v>0</v>
      </c>
      <c r="H205" s="147"/>
      <c r="I205" s="146">
        <f>ROUND(E205*H205,2)</f>
        <v>0</v>
      </c>
      <c r="J205" s="147"/>
      <c r="K205" s="146">
        <f>ROUND(E205*J205,2)</f>
        <v>0</v>
      </c>
      <c r="L205" s="146">
        <v>21</v>
      </c>
      <c r="M205" s="146">
        <f>G205*(1+L205/100)</f>
        <v>0</v>
      </c>
      <c r="N205" s="146">
        <v>2.64E-3</v>
      </c>
      <c r="O205" s="146">
        <f>ROUND(E205*N205,2)</f>
        <v>0.01</v>
      </c>
      <c r="P205" s="146">
        <v>0</v>
      </c>
      <c r="Q205" s="146">
        <f>ROUND(E205*P205,2)</f>
        <v>0</v>
      </c>
      <c r="R205" s="146"/>
      <c r="S205" s="146" t="s">
        <v>139</v>
      </c>
      <c r="T205" s="146" t="s">
        <v>139</v>
      </c>
      <c r="U205" s="146">
        <v>3.5363899999999999</v>
      </c>
      <c r="V205" s="146">
        <f>ROUND(E205*U205,2)</f>
        <v>7.07</v>
      </c>
      <c r="W205" s="146"/>
      <c r="X205" s="146" t="s">
        <v>181</v>
      </c>
      <c r="Y205" s="144"/>
      <c r="Z205" s="144"/>
      <c r="AA205" s="144"/>
      <c r="AB205" s="144"/>
      <c r="AC205" s="144"/>
      <c r="AD205" s="144"/>
      <c r="AE205" s="144"/>
      <c r="AF205" s="144"/>
      <c r="AG205" s="144" t="s">
        <v>182</v>
      </c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</row>
    <row r="206" spans="1:60" outlineLevel="1" x14ac:dyDescent="0.2">
      <c r="A206" s="249"/>
      <c r="B206" s="250"/>
      <c r="C206" s="256" t="s">
        <v>415</v>
      </c>
      <c r="D206" s="257"/>
      <c r="E206" s="258">
        <v>1</v>
      </c>
      <c r="F206" s="259"/>
      <c r="G206" s="255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4"/>
      <c r="Z206" s="144"/>
      <c r="AA206" s="144"/>
      <c r="AB206" s="144"/>
      <c r="AC206" s="144"/>
      <c r="AD206" s="144"/>
      <c r="AE206" s="144"/>
      <c r="AF206" s="144"/>
      <c r="AG206" s="144" t="s">
        <v>143</v>
      </c>
      <c r="AH206" s="144">
        <v>5</v>
      </c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</row>
    <row r="207" spans="1:60" outlineLevel="1" x14ac:dyDescent="0.2">
      <c r="A207" s="249"/>
      <c r="B207" s="250"/>
      <c r="C207" s="256" t="s">
        <v>416</v>
      </c>
      <c r="D207" s="257"/>
      <c r="E207" s="258">
        <v>1</v>
      </c>
      <c r="F207" s="259"/>
      <c r="G207" s="255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4"/>
      <c r="Z207" s="144"/>
      <c r="AA207" s="144"/>
      <c r="AB207" s="144"/>
      <c r="AC207" s="144"/>
      <c r="AD207" s="144"/>
      <c r="AE207" s="144"/>
      <c r="AF207" s="144"/>
      <c r="AG207" s="144" t="s">
        <v>143</v>
      </c>
      <c r="AH207" s="144">
        <v>5</v>
      </c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</row>
    <row r="208" spans="1:60" outlineLevel="1" x14ac:dyDescent="0.2">
      <c r="A208" s="249">
        <v>80</v>
      </c>
      <c r="B208" s="250" t="s">
        <v>417</v>
      </c>
      <c r="C208" s="251" t="s">
        <v>418</v>
      </c>
      <c r="D208" s="252" t="s">
        <v>138</v>
      </c>
      <c r="E208" s="253">
        <v>2</v>
      </c>
      <c r="F208" s="254"/>
      <c r="G208" s="255">
        <f>ROUND(E208*F208,2)</f>
        <v>0</v>
      </c>
      <c r="H208" s="147"/>
      <c r="I208" s="146">
        <f>ROUND(E208*H208,2)</f>
        <v>0</v>
      </c>
      <c r="J208" s="147"/>
      <c r="K208" s="146">
        <f>ROUND(E208*J208,2)</f>
        <v>0</v>
      </c>
      <c r="L208" s="146">
        <v>21</v>
      </c>
      <c r="M208" s="146">
        <f>G208*(1+L208/100)</f>
        <v>0</v>
      </c>
      <c r="N208" s="146">
        <v>1.64E-3</v>
      </c>
      <c r="O208" s="146">
        <f>ROUND(E208*N208,2)</f>
        <v>0</v>
      </c>
      <c r="P208" s="146">
        <v>0</v>
      </c>
      <c r="Q208" s="146">
        <f>ROUND(E208*P208,2)</f>
        <v>0</v>
      </c>
      <c r="R208" s="146"/>
      <c r="S208" s="146" t="s">
        <v>139</v>
      </c>
      <c r="T208" s="146" t="s">
        <v>139</v>
      </c>
      <c r="U208" s="146">
        <v>5.0589700000000004</v>
      </c>
      <c r="V208" s="146">
        <f>ROUND(E208*U208,2)</f>
        <v>10.119999999999999</v>
      </c>
      <c r="W208" s="146"/>
      <c r="X208" s="146" t="s">
        <v>181</v>
      </c>
      <c r="Y208" s="144"/>
      <c r="Z208" s="144"/>
      <c r="AA208" s="144"/>
      <c r="AB208" s="144"/>
      <c r="AC208" s="144"/>
      <c r="AD208" s="144"/>
      <c r="AE208" s="144"/>
      <c r="AF208" s="144"/>
      <c r="AG208" s="144" t="s">
        <v>182</v>
      </c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</row>
    <row r="209" spans="1:60" outlineLevel="1" x14ac:dyDescent="0.2">
      <c r="A209" s="249"/>
      <c r="B209" s="250"/>
      <c r="C209" s="256" t="s">
        <v>409</v>
      </c>
      <c r="D209" s="257"/>
      <c r="E209" s="258">
        <v>2</v>
      </c>
      <c r="F209" s="259"/>
      <c r="G209" s="255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4"/>
      <c r="Z209" s="144"/>
      <c r="AA209" s="144"/>
      <c r="AB209" s="144"/>
      <c r="AC209" s="144"/>
      <c r="AD209" s="144"/>
      <c r="AE209" s="144"/>
      <c r="AF209" s="144"/>
      <c r="AG209" s="144" t="s">
        <v>143</v>
      </c>
      <c r="AH209" s="144">
        <v>5</v>
      </c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</row>
    <row r="210" spans="1:60" outlineLevel="1" x14ac:dyDescent="0.2">
      <c r="A210" s="249">
        <v>81</v>
      </c>
      <c r="B210" s="250" t="s">
        <v>419</v>
      </c>
      <c r="C210" s="251" t="s">
        <v>420</v>
      </c>
      <c r="D210" s="252" t="s">
        <v>138</v>
      </c>
      <c r="E210" s="253">
        <v>2</v>
      </c>
      <c r="F210" s="254"/>
      <c r="G210" s="255">
        <f>ROUND(E210*F210,2)</f>
        <v>0</v>
      </c>
      <c r="H210" s="147"/>
      <c r="I210" s="146">
        <f>ROUND(E210*H210,2)</f>
        <v>0</v>
      </c>
      <c r="J210" s="147"/>
      <c r="K210" s="146">
        <f>ROUND(E210*J210,2)</f>
        <v>0</v>
      </c>
      <c r="L210" s="146">
        <v>21</v>
      </c>
      <c r="M210" s="146">
        <f>G210*(1+L210/100)</f>
        <v>0</v>
      </c>
      <c r="N210" s="146">
        <v>2.66E-3</v>
      </c>
      <c r="O210" s="146">
        <f>ROUND(E210*N210,2)</f>
        <v>0.01</v>
      </c>
      <c r="P210" s="146">
        <v>0</v>
      </c>
      <c r="Q210" s="146">
        <f>ROUND(E210*P210,2)</f>
        <v>0</v>
      </c>
      <c r="R210" s="146"/>
      <c r="S210" s="146" t="s">
        <v>139</v>
      </c>
      <c r="T210" s="146" t="s">
        <v>139</v>
      </c>
      <c r="U210" s="146">
        <v>5.1714399999999996</v>
      </c>
      <c r="V210" s="146">
        <f>ROUND(E210*U210,2)</f>
        <v>10.34</v>
      </c>
      <c r="W210" s="146"/>
      <c r="X210" s="146" t="s">
        <v>181</v>
      </c>
      <c r="Y210" s="144"/>
      <c r="Z210" s="144"/>
      <c r="AA210" s="144"/>
      <c r="AB210" s="144"/>
      <c r="AC210" s="144"/>
      <c r="AD210" s="144"/>
      <c r="AE210" s="144"/>
      <c r="AF210" s="144"/>
      <c r="AG210" s="144" t="s">
        <v>182</v>
      </c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</row>
    <row r="211" spans="1:60" outlineLevel="1" x14ac:dyDescent="0.2">
      <c r="A211" s="249"/>
      <c r="B211" s="250"/>
      <c r="C211" s="256" t="s">
        <v>415</v>
      </c>
      <c r="D211" s="257"/>
      <c r="E211" s="258">
        <v>1</v>
      </c>
      <c r="F211" s="259"/>
      <c r="G211" s="255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4"/>
      <c r="Z211" s="144"/>
      <c r="AA211" s="144"/>
      <c r="AB211" s="144"/>
      <c r="AC211" s="144"/>
      <c r="AD211" s="144"/>
      <c r="AE211" s="144"/>
      <c r="AF211" s="144"/>
      <c r="AG211" s="144" t="s">
        <v>143</v>
      </c>
      <c r="AH211" s="144">
        <v>5</v>
      </c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</row>
    <row r="212" spans="1:60" outlineLevel="1" x14ac:dyDescent="0.2">
      <c r="A212" s="249"/>
      <c r="B212" s="250"/>
      <c r="C212" s="256" t="s">
        <v>416</v>
      </c>
      <c r="D212" s="257"/>
      <c r="E212" s="258">
        <v>1</v>
      </c>
      <c r="F212" s="259"/>
      <c r="G212" s="255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4"/>
      <c r="Z212" s="144"/>
      <c r="AA212" s="144"/>
      <c r="AB212" s="144"/>
      <c r="AC212" s="144"/>
      <c r="AD212" s="144"/>
      <c r="AE212" s="144"/>
      <c r="AF212" s="144"/>
      <c r="AG212" s="144" t="s">
        <v>143</v>
      </c>
      <c r="AH212" s="144">
        <v>5</v>
      </c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</row>
    <row r="213" spans="1:60" outlineLevel="1" x14ac:dyDescent="0.2">
      <c r="A213" s="249">
        <v>82</v>
      </c>
      <c r="B213" s="250" t="s">
        <v>421</v>
      </c>
      <c r="C213" s="251" t="s">
        <v>422</v>
      </c>
      <c r="D213" s="252" t="s">
        <v>138</v>
      </c>
      <c r="E213" s="253">
        <v>2</v>
      </c>
      <c r="F213" s="254"/>
      <c r="G213" s="255">
        <f>ROUND(E213*F213,2)</f>
        <v>0</v>
      </c>
      <c r="H213" s="147"/>
      <c r="I213" s="146">
        <f>ROUND(E213*H213,2)</f>
        <v>0</v>
      </c>
      <c r="J213" s="147"/>
      <c r="K213" s="146">
        <f>ROUND(E213*J213,2)</f>
        <v>0</v>
      </c>
      <c r="L213" s="146">
        <v>21</v>
      </c>
      <c r="M213" s="146">
        <f>G213*(1+L213/100)</f>
        <v>0</v>
      </c>
      <c r="N213" s="146">
        <v>1.2199999999999999E-3</v>
      </c>
      <c r="O213" s="146">
        <f>ROUND(E213*N213,2)</f>
        <v>0</v>
      </c>
      <c r="P213" s="146">
        <v>0</v>
      </c>
      <c r="Q213" s="146">
        <f>ROUND(E213*P213,2)</f>
        <v>0</v>
      </c>
      <c r="R213" s="146"/>
      <c r="S213" s="146" t="s">
        <v>173</v>
      </c>
      <c r="T213" s="146" t="s">
        <v>139</v>
      </c>
      <c r="U213" s="146">
        <v>2.0429499999999998</v>
      </c>
      <c r="V213" s="146">
        <f>ROUND(E213*U213,2)</f>
        <v>4.09</v>
      </c>
      <c r="W213" s="146"/>
      <c r="X213" s="146" t="s">
        <v>181</v>
      </c>
      <c r="Y213" s="144"/>
      <c r="Z213" s="144"/>
      <c r="AA213" s="144"/>
      <c r="AB213" s="144"/>
      <c r="AC213" s="144"/>
      <c r="AD213" s="144"/>
      <c r="AE213" s="144"/>
      <c r="AF213" s="144"/>
      <c r="AG213" s="144" t="s">
        <v>182</v>
      </c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</row>
    <row r="214" spans="1:60" outlineLevel="1" x14ac:dyDescent="0.2">
      <c r="A214" s="249"/>
      <c r="B214" s="250"/>
      <c r="C214" s="256" t="s">
        <v>409</v>
      </c>
      <c r="D214" s="257"/>
      <c r="E214" s="258">
        <v>2</v>
      </c>
      <c r="F214" s="259"/>
      <c r="G214" s="255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4"/>
      <c r="Z214" s="144"/>
      <c r="AA214" s="144"/>
      <c r="AB214" s="144"/>
      <c r="AC214" s="144"/>
      <c r="AD214" s="144"/>
      <c r="AE214" s="144"/>
      <c r="AF214" s="144"/>
      <c r="AG214" s="144" t="s">
        <v>143</v>
      </c>
      <c r="AH214" s="144">
        <v>5</v>
      </c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</row>
    <row r="215" spans="1:60" ht="22.5" outlineLevel="1" x14ac:dyDescent="0.2">
      <c r="A215" s="249">
        <v>83</v>
      </c>
      <c r="B215" s="250" t="s">
        <v>423</v>
      </c>
      <c r="C215" s="251" t="s">
        <v>424</v>
      </c>
      <c r="D215" s="252" t="s">
        <v>138</v>
      </c>
      <c r="E215" s="253">
        <v>1</v>
      </c>
      <c r="F215" s="254"/>
      <c r="G215" s="255">
        <f>ROUND(E215*F215,2)</f>
        <v>0</v>
      </c>
      <c r="H215" s="147"/>
      <c r="I215" s="146">
        <f>ROUND(E215*H215,2)</f>
        <v>0</v>
      </c>
      <c r="J215" s="147"/>
      <c r="K215" s="146">
        <f>ROUND(E215*J215,2)</f>
        <v>0</v>
      </c>
      <c r="L215" s="146">
        <v>21</v>
      </c>
      <c r="M215" s="146">
        <f>G215*(1+L215/100)</f>
        <v>0</v>
      </c>
      <c r="N215" s="146">
        <v>2.5000000000000001E-2</v>
      </c>
      <c r="O215" s="146">
        <f>ROUND(E215*N215,2)</f>
        <v>0.03</v>
      </c>
      <c r="P215" s="146">
        <v>0</v>
      </c>
      <c r="Q215" s="146">
        <f>ROUND(E215*P215,2)</f>
        <v>0</v>
      </c>
      <c r="R215" s="146"/>
      <c r="S215" s="146" t="s">
        <v>173</v>
      </c>
      <c r="T215" s="146" t="s">
        <v>139</v>
      </c>
      <c r="U215" s="146">
        <v>5.7605300000000002</v>
      </c>
      <c r="V215" s="146">
        <f>ROUND(E215*U215,2)</f>
        <v>5.76</v>
      </c>
      <c r="W215" s="146"/>
      <c r="X215" s="146" t="s">
        <v>181</v>
      </c>
      <c r="Y215" s="144"/>
      <c r="Z215" s="144"/>
      <c r="AA215" s="144"/>
      <c r="AB215" s="144"/>
      <c r="AC215" s="144"/>
      <c r="AD215" s="144"/>
      <c r="AE215" s="144"/>
      <c r="AF215" s="144"/>
      <c r="AG215" s="144" t="s">
        <v>182</v>
      </c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  <c r="BG215" s="144"/>
      <c r="BH215" s="144"/>
    </row>
    <row r="216" spans="1:60" outlineLevel="1" x14ac:dyDescent="0.2">
      <c r="A216" s="249"/>
      <c r="B216" s="250"/>
      <c r="C216" s="256" t="s">
        <v>425</v>
      </c>
      <c r="D216" s="257"/>
      <c r="E216" s="258">
        <v>1</v>
      </c>
      <c r="F216" s="259"/>
      <c r="G216" s="255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4"/>
      <c r="Z216" s="144"/>
      <c r="AA216" s="144"/>
      <c r="AB216" s="144"/>
      <c r="AC216" s="144"/>
      <c r="AD216" s="144"/>
      <c r="AE216" s="144"/>
      <c r="AF216" s="144"/>
      <c r="AG216" s="144" t="s">
        <v>143</v>
      </c>
      <c r="AH216" s="144">
        <v>0</v>
      </c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  <c r="AU216" s="144"/>
      <c r="AV216" s="144"/>
      <c r="AW216" s="144"/>
      <c r="AX216" s="144"/>
      <c r="AY216" s="144"/>
      <c r="AZ216" s="144"/>
      <c r="BA216" s="144"/>
      <c r="BB216" s="144"/>
      <c r="BC216" s="144"/>
      <c r="BD216" s="144"/>
      <c r="BE216" s="144"/>
      <c r="BF216" s="144"/>
      <c r="BG216" s="144"/>
      <c r="BH216" s="144"/>
    </row>
    <row r="217" spans="1:60" ht="22.5" outlineLevel="1" x14ac:dyDescent="0.2">
      <c r="A217" s="249">
        <v>84</v>
      </c>
      <c r="B217" s="250" t="s">
        <v>426</v>
      </c>
      <c r="C217" s="251" t="s">
        <v>427</v>
      </c>
      <c r="D217" s="252" t="s">
        <v>138</v>
      </c>
      <c r="E217" s="253">
        <v>1</v>
      </c>
      <c r="F217" s="254"/>
      <c r="G217" s="255">
        <f>ROUND(E217*F217,2)</f>
        <v>0</v>
      </c>
      <c r="H217" s="147"/>
      <c r="I217" s="146">
        <f>ROUND(E217*H217,2)</f>
        <v>0</v>
      </c>
      <c r="J217" s="147"/>
      <c r="K217" s="146">
        <f>ROUND(E217*J217,2)</f>
        <v>0</v>
      </c>
      <c r="L217" s="146">
        <v>21</v>
      </c>
      <c r="M217" s="146">
        <f>G217*(1+L217/100)</f>
        <v>0</v>
      </c>
      <c r="N217" s="146">
        <v>3.1E-2</v>
      </c>
      <c r="O217" s="146">
        <f>ROUND(E217*N217,2)</f>
        <v>0.03</v>
      </c>
      <c r="P217" s="146">
        <v>0</v>
      </c>
      <c r="Q217" s="146">
        <f>ROUND(E217*P217,2)</f>
        <v>0</v>
      </c>
      <c r="R217" s="146"/>
      <c r="S217" s="146" t="s">
        <v>173</v>
      </c>
      <c r="T217" s="146" t="s">
        <v>139</v>
      </c>
      <c r="U217" s="146">
        <v>5.7750500000000002</v>
      </c>
      <c r="V217" s="146">
        <f>ROUND(E217*U217,2)</f>
        <v>5.78</v>
      </c>
      <c r="W217" s="146"/>
      <c r="X217" s="146" t="s">
        <v>181</v>
      </c>
      <c r="Y217" s="144"/>
      <c r="Z217" s="144"/>
      <c r="AA217" s="144"/>
      <c r="AB217" s="144"/>
      <c r="AC217" s="144"/>
      <c r="AD217" s="144"/>
      <c r="AE217" s="144"/>
      <c r="AF217" s="144"/>
      <c r="AG217" s="144" t="s">
        <v>182</v>
      </c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  <c r="AU217" s="144"/>
      <c r="AV217" s="144"/>
      <c r="AW217" s="144"/>
      <c r="AX217" s="144"/>
      <c r="AY217" s="144"/>
      <c r="AZ217" s="144"/>
      <c r="BA217" s="144"/>
      <c r="BB217" s="144"/>
      <c r="BC217" s="144"/>
      <c r="BD217" s="144"/>
      <c r="BE217" s="144"/>
      <c r="BF217" s="144"/>
      <c r="BG217" s="144"/>
      <c r="BH217" s="144"/>
    </row>
    <row r="218" spans="1:60" outlineLevel="1" x14ac:dyDescent="0.2">
      <c r="A218" s="249"/>
      <c r="B218" s="250"/>
      <c r="C218" s="256" t="s">
        <v>428</v>
      </c>
      <c r="D218" s="257"/>
      <c r="E218" s="258">
        <v>1</v>
      </c>
      <c r="F218" s="259"/>
      <c r="G218" s="255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4"/>
      <c r="Z218" s="144"/>
      <c r="AA218" s="144"/>
      <c r="AB218" s="144"/>
      <c r="AC218" s="144"/>
      <c r="AD218" s="144"/>
      <c r="AE218" s="144"/>
      <c r="AF218" s="144"/>
      <c r="AG218" s="144" t="s">
        <v>143</v>
      </c>
      <c r="AH218" s="144">
        <v>0</v>
      </c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  <c r="AU218" s="144"/>
      <c r="AV218" s="144"/>
      <c r="AW218" s="144"/>
      <c r="AX218" s="144"/>
      <c r="AY218" s="144"/>
      <c r="AZ218" s="144"/>
      <c r="BA218" s="144"/>
      <c r="BB218" s="144"/>
      <c r="BC218" s="144"/>
      <c r="BD218" s="144"/>
      <c r="BE218" s="144"/>
      <c r="BF218" s="144"/>
      <c r="BG218" s="144"/>
      <c r="BH218" s="144"/>
    </row>
    <row r="219" spans="1:60" outlineLevel="1" x14ac:dyDescent="0.2">
      <c r="A219" s="249">
        <v>85</v>
      </c>
      <c r="B219" s="250" t="s">
        <v>429</v>
      </c>
      <c r="C219" s="251" t="s">
        <v>430</v>
      </c>
      <c r="D219" s="252" t="s">
        <v>138</v>
      </c>
      <c r="E219" s="253">
        <v>2</v>
      </c>
      <c r="F219" s="254"/>
      <c r="G219" s="255">
        <f>ROUND(E219*F219,2)</f>
        <v>0</v>
      </c>
      <c r="H219" s="147"/>
      <c r="I219" s="146">
        <f>ROUND(E219*H219,2)</f>
        <v>0</v>
      </c>
      <c r="J219" s="147"/>
      <c r="K219" s="146">
        <f>ROUND(E219*J219,2)</f>
        <v>0</v>
      </c>
      <c r="L219" s="146">
        <v>21</v>
      </c>
      <c r="M219" s="146">
        <f>G219*(1+L219/100)</f>
        <v>0</v>
      </c>
      <c r="N219" s="146">
        <v>2.8E-3</v>
      </c>
      <c r="O219" s="146">
        <f>ROUND(E219*N219,2)</f>
        <v>0.01</v>
      </c>
      <c r="P219" s="146">
        <v>0</v>
      </c>
      <c r="Q219" s="146">
        <f>ROUND(E219*P219,2)</f>
        <v>0</v>
      </c>
      <c r="R219" s="146"/>
      <c r="S219" s="146" t="s">
        <v>173</v>
      </c>
      <c r="T219" s="146" t="s">
        <v>139</v>
      </c>
      <c r="U219" s="146">
        <v>0</v>
      </c>
      <c r="V219" s="146">
        <f>ROUND(E219*U219,2)</f>
        <v>0</v>
      </c>
      <c r="W219" s="146"/>
      <c r="X219" s="146" t="s">
        <v>188</v>
      </c>
      <c r="Y219" s="144"/>
      <c r="Z219" s="144"/>
      <c r="AA219" s="144"/>
      <c r="AB219" s="144"/>
      <c r="AC219" s="144"/>
      <c r="AD219" s="144"/>
      <c r="AE219" s="144"/>
      <c r="AF219" s="144"/>
      <c r="AG219" s="144" t="s">
        <v>189</v>
      </c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  <c r="AU219" s="144"/>
      <c r="AV219" s="144"/>
      <c r="AW219" s="144"/>
      <c r="AX219" s="144"/>
      <c r="AY219" s="144"/>
      <c r="AZ219" s="144"/>
      <c r="BA219" s="144"/>
      <c r="BB219" s="144"/>
      <c r="BC219" s="144"/>
      <c r="BD219" s="144"/>
      <c r="BE219" s="144"/>
      <c r="BF219" s="144"/>
      <c r="BG219" s="144"/>
      <c r="BH219" s="144"/>
    </row>
    <row r="220" spans="1:60" outlineLevel="1" x14ac:dyDescent="0.2">
      <c r="A220" s="249"/>
      <c r="B220" s="250"/>
      <c r="C220" s="256" t="s">
        <v>409</v>
      </c>
      <c r="D220" s="257"/>
      <c r="E220" s="258">
        <v>2</v>
      </c>
      <c r="F220" s="259"/>
      <c r="G220" s="255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4"/>
      <c r="Z220" s="144"/>
      <c r="AA220" s="144"/>
      <c r="AB220" s="144"/>
      <c r="AC220" s="144"/>
      <c r="AD220" s="144"/>
      <c r="AE220" s="144"/>
      <c r="AF220" s="144"/>
      <c r="AG220" s="144" t="s">
        <v>143</v>
      </c>
      <c r="AH220" s="144">
        <v>5</v>
      </c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  <c r="AU220" s="144"/>
      <c r="AV220" s="144"/>
      <c r="AW220" s="144"/>
      <c r="AX220" s="144"/>
      <c r="AY220" s="144"/>
      <c r="AZ220" s="144"/>
      <c r="BA220" s="144"/>
      <c r="BB220" s="144"/>
      <c r="BC220" s="144"/>
      <c r="BD220" s="144"/>
      <c r="BE220" s="144"/>
      <c r="BF220" s="144"/>
      <c r="BG220" s="144"/>
      <c r="BH220" s="144"/>
    </row>
    <row r="221" spans="1:60" outlineLevel="1" x14ac:dyDescent="0.2">
      <c r="A221" s="249">
        <v>86</v>
      </c>
      <c r="B221" s="250" t="s">
        <v>431</v>
      </c>
      <c r="C221" s="251" t="s">
        <v>432</v>
      </c>
      <c r="D221" s="252" t="s">
        <v>138</v>
      </c>
      <c r="E221" s="253">
        <v>4</v>
      </c>
      <c r="F221" s="254"/>
      <c r="G221" s="255">
        <f>ROUND(E221*F221,2)</f>
        <v>0</v>
      </c>
      <c r="H221" s="147"/>
      <c r="I221" s="146">
        <f>ROUND(E221*H221,2)</f>
        <v>0</v>
      </c>
      <c r="J221" s="147"/>
      <c r="K221" s="146">
        <f>ROUND(E221*J221,2)</f>
        <v>0</v>
      </c>
      <c r="L221" s="146">
        <v>21</v>
      </c>
      <c r="M221" s="146">
        <f>G221*(1+L221/100)</f>
        <v>0</v>
      </c>
      <c r="N221" s="146">
        <v>3.9E-2</v>
      </c>
      <c r="O221" s="146">
        <f>ROUND(E221*N221,2)</f>
        <v>0.16</v>
      </c>
      <c r="P221" s="146">
        <v>0</v>
      </c>
      <c r="Q221" s="146">
        <f>ROUND(E221*P221,2)</f>
        <v>0</v>
      </c>
      <c r="R221" s="146"/>
      <c r="S221" s="146" t="s">
        <v>173</v>
      </c>
      <c r="T221" s="146" t="s">
        <v>139</v>
      </c>
      <c r="U221" s="146">
        <v>0</v>
      </c>
      <c r="V221" s="146">
        <f>ROUND(E221*U221,2)</f>
        <v>0</v>
      </c>
      <c r="W221" s="146"/>
      <c r="X221" s="146" t="s">
        <v>188</v>
      </c>
      <c r="Y221" s="144"/>
      <c r="Z221" s="144"/>
      <c r="AA221" s="144"/>
      <c r="AB221" s="144"/>
      <c r="AC221" s="144"/>
      <c r="AD221" s="144"/>
      <c r="AE221" s="144"/>
      <c r="AF221" s="144"/>
      <c r="AG221" s="144" t="s">
        <v>189</v>
      </c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  <c r="AU221" s="144"/>
      <c r="AV221" s="144"/>
      <c r="AW221" s="144"/>
      <c r="AX221" s="144"/>
      <c r="AY221" s="144"/>
      <c r="AZ221" s="144"/>
      <c r="BA221" s="144"/>
      <c r="BB221" s="144"/>
      <c r="BC221" s="144"/>
      <c r="BD221" s="144"/>
      <c r="BE221" s="144"/>
      <c r="BF221" s="144"/>
      <c r="BG221" s="144"/>
      <c r="BH221" s="144"/>
    </row>
    <row r="222" spans="1:60" outlineLevel="1" x14ac:dyDescent="0.2">
      <c r="A222" s="249"/>
      <c r="B222" s="250"/>
      <c r="C222" s="256" t="s">
        <v>415</v>
      </c>
      <c r="D222" s="257"/>
      <c r="E222" s="258">
        <v>1</v>
      </c>
      <c r="F222" s="259"/>
      <c r="G222" s="255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4"/>
      <c r="Z222" s="144"/>
      <c r="AA222" s="144"/>
      <c r="AB222" s="144"/>
      <c r="AC222" s="144"/>
      <c r="AD222" s="144"/>
      <c r="AE222" s="144"/>
      <c r="AF222" s="144"/>
      <c r="AG222" s="144" t="s">
        <v>143</v>
      </c>
      <c r="AH222" s="144">
        <v>5</v>
      </c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</row>
    <row r="223" spans="1:60" outlineLevel="1" x14ac:dyDescent="0.2">
      <c r="A223" s="249"/>
      <c r="B223" s="250"/>
      <c r="C223" s="256" t="s">
        <v>416</v>
      </c>
      <c r="D223" s="257"/>
      <c r="E223" s="258">
        <v>1</v>
      </c>
      <c r="F223" s="259"/>
      <c r="G223" s="255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4"/>
      <c r="Z223" s="144"/>
      <c r="AA223" s="144"/>
      <c r="AB223" s="144"/>
      <c r="AC223" s="144"/>
      <c r="AD223" s="144"/>
      <c r="AE223" s="144"/>
      <c r="AF223" s="144"/>
      <c r="AG223" s="144" t="s">
        <v>143</v>
      </c>
      <c r="AH223" s="144">
        <v>5</v>
      </c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</row>
    <row r="224" spans="1:60" outlineLevel="1" x14ac:dyDescent="0.2">
      <c r="A224" s="249"/>
      <c r="B224" s="250"/>
      <c r="C224" s="260" t="s">
        <v>278</v>
      </c>
      <c r="D224" s="261"/>
      <c r="E224" s="262">
        <v>2</v>
      </c>
      <c r="F224" s="259"/>
      <c r="G224" s="255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4"/>
      <c r="Z224" s="144"/>
      <c r="AA224" s="144"/>
      <c r="AB224" s="144"/>
      <c r="AC224" s="144"/>
      <c r="AD224" s="144"/>
      <c r="AE224" s="144"/>
      <c r="AF224" s="144"/>
      <c r="AG224" s="144" t="s">
        <v>143</v>
      </c>
      <c r="AH224" s="144">
        <v>4</v>
      </c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  <c r="AU224" s="144"/>
      <c r="AV224" s="144"/>
      <c r="AW224" s="144"/>
      <c r="AX224" s="144"/>
      <c r="AY224" s="144"/>
      <c r="AZ224" s="144"/>
      <c r="BA224" s="144"/>
      <c r="BB224" s="144"/>
      <c r="BC224" s="144"/>
      <c r="BD224" s="144"/>
      <c r="BE224" s="144"/>
      <c r="BF224" s="144"/>
      <c r="BG224" s="144"/>
      <c r="BH224" s="144"/>
    </row>
    <row r="225" spans="1:60" outlineLevel="1" x14ac:dyDescent="0.2">
      <c r="A225" s="249"/>
      <c r="B225" s="250"/>
      <c r="C225" s="260" t="s">
        <v>195</v>
      </c>
      <c r="D225" s="261"/>
      <c r="E225" s="262"/>
      <c r="F225" s="259"/>
      <c r="G225" s="255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4"/>
      <c r="Z225" s="144"/>
      <c r="AA225" s="144"/>
      <c r="AB225" s="144"/>
      <c r="AC225" s="144"/>
      <c r="AD225" s="144"/>
      <c r="AE225" s="144"/>
      <c r="AF225" s="144"/>
      <c r="AG225" s="144" t="s">
        <v>143</v>
      </c>
      <c r="AH225" s="144">
        <v>4</v>
      </c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  <c r="AU225" s="144"/>
      <c r="AV225" s="144"/>
      <c r="AW225" s="144"/>
      <c r="AX225" s="144"/>
      <c r="AY225" s="144"/>
      <c r="AZ225" s="144"/>
      <c r="BA225" s="144"/>
      <c r="BB225" s="144"/>
      <c r="BC225" s="144"/>
      <c r="BD225" s="144"/>
      <c r="BE225" s="144"/>
      <c r="BF225" s="144"/>
      <c r="BG225" s="144"/>
      <c r="BH225" s="144"/>
    </row>
    <row r="226" spans="1:60" outlineLevel="1" x14ac:dyDescent="0.2">
      <c r="A226" s="249">
        <v>87</v>
      </c>
      <c r="B226" s="250" t="s">
        <v>433</v>
      </c>
      <c r="C226" s="251" t="s">
        <v>434</v>
      </c>
      <c r="D226" s="252" t="s">
        <v>138</v>
      </c>
      <c r="E226" s="253">
        <v>2</v>
      </c>
      <c r="F226" s="254"/>
      <c r="G226" s="255">
        <f>ROUND(E226*F226,2)</f>
        <v>0</v>
      </c>
      <c r="H226" s="147"/>
      <c r="I226" s="146">
        <f>ROUND(E226*H226,2)</f>
        <v>0</v>
      </c>
      <c r="J226" s="147"/>
      <c r="K226" s="146">
        <f>ROUND(E226*J226,2)</f>
        <v>0</v>
      </c>
      <c r="L226" s="146">
        <v>21</v>
      </c>
      <c r="M226" s="146">
        <f>G226*(1+L226/100)</f>
        <v>0</v>
      </c>
      <c r="N226" s="146">
        <v>4.4299999999999999E-2</v>
      </c>
      <c r="O226" s="146">
        <f>ROUND(E226*N226,2)</f>
        <v>0.09</v>
      </c>
      <c r="P226" s="146">
        <v>0</v>
      </c>
      <c r="Q226" s="146">
        <f>ROUND(E226*P226,2)</f>
        <v>0</v>
      </c>
      <c r="R226" s="146" t="s">
        <v>187</v>
      </c>
      <c r="S226" s="146" t="s">
        <v>139</v>
      </c>
      <c r="T226" s="146" t="s">
        <v>139</v>
      </c>
      <c r="U226" s="146">
        <v>0</v>
      </c>
      <c r="V226" s="146">
        <f>ROUND(E226*U226,2)</f>
        <v>0</v>
      </c>
      <c r="W226" s="146"/>
      <c r="X226" s="146" t="s">
        <v>188</v>
      </c>
      <c r="Y226" s="144"/>
      <c r="Z226" s="144"/>
      <c r="AA226" s="144"/>
      <c r="AB226" s="144"/>
      <c r="AC226" s="144"/>
      <c r="AD226" s="144"/>
      <c r="AE226" s="144"/>
      <c r="AF226" s="144"/>
      <c r="AG226" s="144" t="s">
        <v>189</v>
      </c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144"/>
      <c r="AY226" s="144"/>
      <c r="AZ226" s="144"/>
      <c r="BA226" s="144"/>
      <c r="BB226" s="144"/>
      <c r="BC226" s="144"/>
      <c r="BD226" s="144"/>
      <c r="BE226" s="144"/>
      <c r="BF226" s="144"/>
      <c r="BG226" s="144"/>
      <c r="BH226" s="144"/>
    </row>
    <row r="227" spans="1:60" outlineLevel="1" x14ac:dyDescent="0.2">
      <c r="A227" s="249"/>
      <c r="B227" s="250"/>
      <c r="C227" s="256" t="s">
        <v>435</v>
      </c>
      <c r="D227" s="257"/>
      <c r="E227" s="258">
        <v>1</v>
      </c>
      <c r="F227" s="259"/>
      <c r="G227" s="255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4"/>
      <c r="Z227" s="144"/>
      <c r="AA227" s="144"/>
      <c r="AB227" s="144"/>
      <c r="AC227" s="144"/>
      <c r="AD227" s="144"/>
      <c r="AE227" s="144"/>
      <c r="AF227" s="144"/>
      <c r="AG227" s="144" t="s">
        <v>143</v>
      </c>
      <c r="AH227" s="144">
        <v>0</v>
      </c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  <c r="AU227" s="144"/>
      <c r="AV227" s="144"/>
      <c r="AW227" s="144"/>
      <c r="AX227" s="144"/>
      <c r="AY227" s="144"/>
      <c r="AZ227" s="144"/>
      <c r="BA227" s="144"/>
      <c r="BB227" s="144"/>
      <c r="BC227" s="144"/>
      <c r="BD227" s="144"/>
      <c r="BE227" s="144"/>
      <c r="BF227" s="144"/>
      <c r="BG227" s="144"/>
      <c r="BH227" s="144"/>
    </row>
    <row r="228" spans="1:60" outlineLevel="1" x14ac:dyDescent="0.2">
      <c r="A228" s="249"/>
      <c r="B228" s="250"/>
      <c r="C228" s="256" t="s">
        <v>436</v>
      </c>
      <c r="D228" s="257"/>
      <c r="E228" s="258">
        <v>1</v>
      </c>
      <c r="F228" s="259"/>
      <c r="G228" s="255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4"/>
      <c r="Z228" s="144"/>
      <c r="AA228" s="144"/>
      <c r="AB228" s="144"/>
      <c r="AC228" s="144"/>
      <c r="AD228" s="144"/>
      <c r="AE228" s="144"/>
      <c r="AF228" s="144"/>
      <c r="AG228" s="144" t="s">
        <v>143</v>
      </c>
      <c r="AH228" s="144">
        <v>0</v>
      </c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  <c r="AU228" s="144"/>
      <c r="AV228" s="144"/>
      <c r="AW228" s="144"/>
      <c r="AX228" s="144"/>
      <c r="AY228" s="144"/>
      <c r="AZ228" s="144"/>
      <c r="BA228" s="144"/>
      <c r="BB228" s="144"/>
      <c r="BC228" s="144"/>
      <c r="BD228" s="144"/>
      <c r="BE228" s="144"/>
      <c r="BF228" s="144"/>
      <c r="BG228" s="144"/>
      <c r="BH228" s="144"/>
    </row>
    <row r="229" spans="1:60" outlineLevel="1" x14ac:dyDescent="0.2">
      <c r="A229" s="249">
        <v>88</v>
      </c>
      <c r="B229" s="250" t="s">
        <v>437</v>
      </c>
      <c r="C229" s="251" t="s">
        <v>438</v>
      </c>
      <c r="D229" s="252" t="s">
        <v>138</v>
      </c>
      <c r="E229" s="253">
        <v>1</v>
      </c>
      <c r="F229" s="254"/>
      <c r="G229" s="255">
        <f>ROUND(E229*F229,2)</f>
        <v>0</v>
      </c>
      <c r="H229" s="147"/>
      <c r="I229" s="146">
        <f>ROUND(E229*H229,2)</f>
        <v>0</v>
      </c>
      <c r="J229" s="147"/>
      <c r="K229" s="146">
        <f>ROUND(E229*J229,2)</f>
        <v>0</v>
      </c>
      <c r="L229" s="146">
        <v>21</v>
      </c>
      <c r="M229" s="146">
        <f>G229*(1+L229/100)</f>
        <v>0</v>
      </c>
      <c r="N229" s="146">
        <v>4.4299999999999999E-2</v>
      </c>
      <c r="O229" s="146">
        <f>ROUND(E229*N229,2)</f>
        <v>0.04</v>
      </c>
      <c r="P229" s="146">
        <v>0</v>
      </c>
      <c r="Q229" s="146">
        <f>ROUND(E229*P229,2)</f>
        <v>0</v>
      </c>
      <c r="R229" s="146"/>
      <c r="S229" s="146" t="s">
        <v>173</v>
      </c>
      <c r="T229" s="146" t="s">
        <v>253</v>
      </c>
      <c r="U229" s="146">
        <v>0</v>
      </c>
      <c r="V229" s="146">
        <f>ROUND(E229*U229,2)</f>
        <v>0</v>
      </c>
      <c r="W229" s="146"/>
      <c r="X229" s="146" t="s">
        <v>188</v>
      </c>
      <c r="Y229" s="144"/>
      <c r="Z229" s="144"/>
      <c r="AA229" s="144"/>
      <c r="AB229" s="144"/>
      <c r="AC229" s="144"/>
      <c r="AD229" s="144"/>
      <c r="AE229" s="144"/>
      <c r="AF229" s="144"/>
      <c r="AG229" s="144" t="s">
        <v>189</v>
      </c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  <c r="AU229" s="144"/>
      <c r="AV229" s="144"/>
      <c r="AW229" s="144"/>
      <c r="AX229" s="144"/>
      <c r="AY229" s="144"/>
      <c r="AZ229" s="144"/>
      <c r="BA229" s="144"/>
      <c r="BB229" s="144"/>
      <c r="BC229" s="144"/>
      <c r="BD229" s="144"/>
      <c r="BE229" s="144"/>
      <c r="BF229" s="144"/>
      <c r="BG229" s="144"/>
      <c r="BH229" s="144"/>
    </row>
    <row r="230" spans="1:60" outlineLevel="1" x14ac:dyDescent="0.2">
      <c r="A230" s="249"/>
      <c r="B230" s="250"/>
      <c r="C230" s="256" t="s">
        <v>412</v>
      </c>
      <c r="D230" s="257"/>
      <c r="E230" s="258">
        <v>1</v>
      </c>
      <c r="F230" s="259"/>
      <c r="G230" s="255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4"/>
      <c r="Z230" s="144"/>
      <c r="AA230" s="144"/>
      <c r="AB230" s="144"/>
      <c r="AC230" s="144"/>
      <c r="AD230" s="144"/>
      <c r="AE230" s="144"/>
      <c r="AF230" s="144"/>
      <c r="AG230" s="144" t="s">
        <v>143</v>
      </c>
      <c r="AH230" s="144">
        <v>0</v>
      </c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  <c r="AU230" s="144"/>
      <c r="AV230" s="144"/>
      <c r="AW230" s="144"/>
      <c r="AX230" s="144"/>
      <c r="AY230" s="144"/>
      <c r="AZ230" s="144"/>
      <c r="BA230" s="144"/>
      <c r="BB230" s="144"/>
      <c r="BC230" s="144"/>
      <c r="BD230" s="144"/>
      <c r="BE230" s="144"/>
      <c r="BF230" s="144"/>
      <c r="BG230" s="144"/>
      <c r="BH230" s="144"/>
    </row>
    <row r="231" spans="1:60" ht="22.5" outlineLevel="1" x14ac:dyDescent="0.2">
      <c r="A231" s="249">
        <v>89</v>
      </c>
      <c r="B231" s="250" t="s">
        <v>439</v>
      </c>
      <c r="C231" s="251" t="s">
        <v>440</v>
      </c>
      <c r="D231" s="252" t="s">
        <v>138</v>
      </c>
      <c r="E231" s="253">
        <v>4</v>
      </c>
      <c r="F231" s="254"/>
      <c r="G231" s="255">
        <f>ROUND(E231*F231,2)</f>
        <v>0</v>
      </c>
      <c r="H231" s="147"/>
      <c r="I231" s="146">
        <f>ROUND(E231*H231,2)</f>
        <v>0</v>
      </c>
      <c r="J231" s="147"/>
      <c r="K231" s="146">
        <f>ROUND(E231*J231,2)</f>
        <v>0</v>
      </c>
      <c r="L231" s="146">
        <v>21</v>
      </c>
      <c r="M231" s="146">
        <f>G231*(1+L231/100)</f>
        <v>0</v>
      </c>
      <c r="N231" s="146">
        <v>4.4330000000000001E-2</v>
      </c>
      <c r="O231" s="146">
        <f>ROUND(E231*N231,2)</f>
        <v>0.18</v>
      </c>
      <c r="P231" s="146">
        <v>0</v>
      </c>
      <c r="Q231" s="146">
        <f>ROUND(E231*P231,2)</f>
        <v>0</v>
      </c>
      <c r="R231" s="146"/>
      <c r="S231" s="146" t="s">
        <v>173</v>
      </c>
      <c r="T231" s="146" t="s">
        <v>139</v>
      </c>
      <c r="U231" s="146">
        <v>0</v>
      </c>
      <c r="V231" s="146">
        <f>ROUND(E231*U231,2)</f>
        <v>0</v>
      </c>
      <c r="W231" s="146"/>
      <c r="X231" s="146" t="s">
        <v>188</v>
      </c>
      <c r="Y231" s="144"/>
      <c r="Z231" s="144"/>
      <c r="AA231" s="144"/>
      <c r="AB231" s="144"/>
      <c r="AC231" s="144"/>
      <c r="AD231" s="144"/>
      <c r="AE231" s="144"/>
      <c r="AF231" s="144"/>
      <c r="AG231" s="144" t="s">
        <v>189</v>
      </c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  <c r="BG231" s="144"/>
      <c r="BH231" s="144"/>
    </row>
    <row r="232" spans="1:60" outlineLevel="1" x14ac:dyDescent="0.2">
      <c r="A232" s="249"/>
      <c r="B232" s="250"/>
      <c r="C232" s="256" t="s">
        <v>441</v>
      </c>
      <c r="D232" s="257"/>
      <c r="E232" s="258">
        <v>4</v>
      </c>
      <c r="F232" s="259"/>
      <c r="G232" s="255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4"/>
      <c r="Z232" s="144"/>
      <c r="AA232" s="144"/>
      <c r="AB232" s="144"/>
      <c r="AC232" s="144"/>
      <c r="AD232" s="144"/>
      <c r="AE232" s="144"/>
      <c r="AF232" s="144"/>
      <c r="AG232" s="144" t="s">
        <v>143</v>
      </c>
      <c r="AH232" s="144">
        <v>5</v>
      </c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144"/>
    </row>
    <row r="233" spans="1:60" outlineLevel="1" x14ac:dyDescent="0.2">
      <c r="A233" s="249">
        <v>90</v>
      </c>
      <c r="B233" s="250" t="s">
        <v>442</v>
      </c>
      <c r="C233" s="251" t="s">
        <v>443</v>
      </c>
      <c r="D233" s="252" t="s">
        <v>138</v>
      </c>
      <c r="E233" s="253">
        <v>2</v>
      </c>
      <c r="F233" s="254"/>
      <c r="G233" s="255">
        <f>ROUND(E233*F233,2)</f>
        <v>0</v>
      </c>
      <c r="H233" s="147"/>
      <c r="I233" s="146">
        <f>ROUND(E233*H233,2)</f>
        <v>0</v>
      </c>
      <c r="J233" s="147"/>
      <c r="K233" s="146">
        <f>ROUND(E233*J233,2)</f>
        <v>0</v>
      </c>
      <c r="L233" s="146">
        <v>21</v>
      </c>
      <c r="M233" s="146">
        <f>G233*(1+L233/100)</f>
        <v>0</v>
      </c>
      <c r="N233" s="146">
        <v>1.575E-2</v>
      </c>
      <c r="O233" s="146">
        <f>ROUND(E233*N233,2)</f>
        <v>0.03</v>
      </c>
      <c r="P233" s="146">
        <v>0</v>
      </c>
      <c r="Q233" s="146">
        <f>ROUND(E233*P233,2)</f>
        <v>0</v>
      </c>
      <c r="R233" s="146"/>
      <c r="S233" s="146" t="s">
        <v>173</v>
      </c>
      <c r="T233" s="146" t="s">
        <v>139</v>
      </c>
      <c r="U233" s="146">
        <v>0</v>
      </c>
      <c r="V233" s="146">
        <f>ROUND(E233*U233,2)</f>
        <v>0</v>
      </c>
      <c r="W233" s="146"/>
      <c r="X233" s="146" t="s">
        <v>188</v>
      </c>
      <c r="Y233" s="144"/>
      <c r="Z233" s="144"/>
      <c r="AA233" s="144"/>
      <c r="AB233" s="144"/>
      <c r="AC233" s="144"/>
      <c r="AD233" s="144"/>
      <c r="AE233" s="144"/>
      <c r="AF233" s="144"/>
      <c r="AG233" s="144" t="s">
        <v>189</v>
      </c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  <c r="AU233" s="144"/>
      <c r="AV233" s="144"/>
      <c r="AW233" s="144"/>
      <c r="AX233" s="144"/>
      <c r="AY233" s="144"/>
      <c r="AZ233" s="144"/>
      <c r="BA233" s="144"/>
      <c r="BB233" s="144"/>
      <c r="BC233" s="144"/>
      <c r="BD233" s="144"/>
      <c r="BE233" s="144"/>
      <c r="BF233" s="144"/>
      <c r="BG233" s="144"/>
      <c r="BH233" s="144"/>
    </row>
    <row r="234" spans="1:60" outlineLevel="1" x14ac:dyDescent="0.2">
      <c r="A234" s="249"/>
      <c r="B234" s="250"/>
      <c r="C234" s="256" t="s">
        <v>409</v>
      </c>
      <c r="D234" s="257"/>
      <c r="E234" s="258">
        <v>2</v>
      </c>
      <c r="F234" s="259"/>
      <c r="G234" s="255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4"/>
      <c r="Z234" s="144"/>
      <c r="AA234" s="144"/>
      <c r="AB234" s="144"/>
      <c r="AC234" s="144"/>
      <c r="AD234" s="144"/>
      <c r="AE234" s="144"/>
      <c r="AF234" s="144"/>
      <c r="AG234" s="144" t="s">
        <v>143</v>
      </c>
      <c r="AH234" s="144">
        <v>5</v>
      </c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  <c r="AU234" s="144"/>
      <c r="AV234" s="144"/>
      <c r="AW234" s="144"/>
      <c r="AX234" s="144"/>
      <c r="AY234" s="144"/>
      <c r="AZ234" s="144"/>
      <c r="BA234" s="144"/>
      <c r="BB234" s="144"/>
      <c r="BC234" s="144"/>
      <c r="BD234" s="144"/>
      <c r="BE234" s="144"/>
      <c r="BF234" s="144"/>
      <c r="BG234" s="144"/>
      <c r="BH234" s="144"/>
    </row>
    <row r="235" spans="1:60" ht="22.5" outlineLevel="1" x14ac:dyDescent="0.2">
      <c r="A235" s="249">
        <v>91</v>
      </c>
      <c r="B235" s="250" t="s">
        <v>444</v>
      </c>
      <c r="C235" s="251" t="s">
        <v>445</v>
      </c>
      <c r="D235" s="252" t="s">
        <v>138</v>
      </c>
      <c r="E235" s="253">
        <v>1</v>
      </c>
      <c r="F235" s="254"/>
      <c r="G235" s="255">
        <f>ROUND(E235*F235,2)</f>
        <v>0</v>
      </c>
      <c r="H235" s="147"/>
      <c r="I235" s="146">
        <f>ROUND(E235*H235,2)</f>
        <v>0</v>
      </c>
      <c r="J235" s="147"/>
      <c r="K235" s="146">
        <f>ROUND(E235*J235,2)</f>
        <v>0</v>
      </c>
      <c r="L235" s="146">
        <v>21</v>
      </c>
      <c r="M235" s="146">
        <f>G235*(1+L235/100)</f>
        <v>0</v>
      </c>
      <c r="N235" s="146">
        <v>3.5999999999999997E-2</v>
      </c>
      <c r="O235" s="146">
        <f>ROUND(E235*N235,2)</f>
        <v>0.04</v>
      </c>
      <c r="P235" s="146">
        <v>0</v>
      </c>
      <c r="Q235" s="146">
        <f>ROUND(E235*P235,2)</f>
        <v>0</v>
      </c>
      <c r="R235" s="146"/>
      <c r="S235" s="146" t="s">
        <v>173</v>
      </c>
      <c r="T235" s="146" t="s">
        <v>139</v>
      </c>
      <c r="U235" s="146">
        <v>0</v>
      </c>
      <c r="V235" s="146">
        <f>ROUND(E235*U235,2)</f>
        <v>0</v>
      </c>
      <c r="W235" s="146"/>
      <c r="X235" s="146" t="s">
        <v>188</v>
      </c>
      <c r="Y235" s="144"/>
      <c r="Z235" s="144"/>
      <c r="AA235" s="144"/>
      <c r="AB235" s="144"/>
      <c r="AC235" s="144"/>
      <c r="AD235" s="144"/>
      <c r="AE235" s="144"/>
      <c r="AF235" s="144"/>
      <c r="AG235" s="144" t="s">
        <v>189</v>
      </c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  <c r="AU235" s="144"/>
      <c r="AV235" s="144"/>
      <c r="AW235" s="144"/>
      <c r="AX235" s="144"/>
      <c r="AY235" s="144"/>
      <c r="AZ235" s="144"/>
      <c r="BA235" s="144"/>
      <c r="BB235" s="144"/>
      <c r="BC235" s="144"/>
      <c r="BD235" s="144"/>
      <c r="BE235" s="144"/>
      <c r="BF235" s="144"/>
      <c r="BG235" s="144"/>
      <c r="BH235" s="144"/>
    </row>
    <row r="236" spans="1:60" outlineLevel="1" x14ac:dyDescent="0.2">
      <c r="A236" s="249"/>
      <c r="B236" s="250"/>
      <c r="C236" s="256" t="s">
        <v>446</v>
      </c>
      <c r="D236" s="257"/>
      <c r="E236" s="258">
        <v>1</v>
      </c>
      <c r="F236" s="259"/>
      <c r="G236" s="255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4"/>
      <c r="Z236" s="144"/>
      <c r="AA236" s="144"/>
      <c r="AB236" s="144"/>
      <c r="AC236" s="144"/>
      <c r="AD236" s="144"/>
      <c r="AE236" s="144"/>
      <c r="AF236" s="144"/>
      <c r="AG236" s="144" t="s">
        <v>143</v>
      </c>
      <c r="AH236" s="144">
        <v>0</v>
      </c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  <c r="AU236" s="144"/>
      <c r="AV236" s="144"/>
      <c r="AW236" s="144"/>
      <c r="AX236" s="144"/>
      <c r="AY236" s="144"/>
      <c r="AZ236" s="144"/>
      <c r="BA236" s="144"/>
      <c r="BB236" s="144"/>
      <c r="BC236" s="144"/>
      <c r="BD236" s="144"/>
      <c r="BE236" s="144"/>
      <c r="BF236" s="144"/>
      <c r="BG236" s="144"/>
      <c r="BH236" s="144"/>
    </row>
    <row r="237" spans="1:60" ht="22.5" outlineLevel="1" x14ac:dyDescent="0.2">
      <c r="A237" s="249">
        <v>92</v>
      </c>
      <c r="B237" s="250" t="s">
        <v>447</v>
      </c>
      <c r="C237" s="251" t="s">
        <v>448</v>
      </c>
      <c r="D237" s="252" t="s">
        <v>138</v>
      </c>
      <c r="E237" s="253">
        <v>2</v>
      </c>
      <c r="F237" s="254"/>
      <c r="G237" s="255">
        <f>ROUND(E237*F237,2)</f>
        <v>0</v>
      </c>
      <c r="H237" s="147"/>
      <c r="I237" s="146">
        <f>ROUND(E237*H237,2)</f>
        <v>0</v>
      </c>
      <c r="J237" s="147"/>
      <c r="K237" s="146">
        <f>ROUND(E237*J237,2)</f>
        <v>0</v>
      </c>
      <c r="L237" s="146">
        <v>21</v>
      </c>
      <c r="M237" s="146">
        <f>G237*(1+L237/100)</f>
        <v>0</v>
      </c>
      <c r="N237" s="146">
        <v>1.6E-2</v>
      </c>
      <c r="O237" s="146">
        <f>ROUND(E237*N237,2)</f>
        <v>0.03</v>
      </c>
      <c r="P237" s="146">
        <v>0</v>
      </c>
      <c r="Q237" s="146">
        <f>ROUND(E237*P237,2)</f>
        <v>0</v>
      </c>
      <c r="R237" s="146" t="s">
        <v>187</v>
      </c>
      <c r="S237" s="146" t="s">
        <v>139</v>
      </c>
      <c r="T237" s="146" t="s">
        <v>139</v>
      </c>
      <c r="U237" s="146">
        <v>0</v>
      </c>
      <c r="V237" s="146">
        <f>ROUND(E237*U237,2)</f>
        <v>0</v>
      </c>
      <c r="W237" s="146"/>
      <c r="X237" s="146" t="s">
        <v>188</v>
      </c>
      <c r="Y237" s="144"/>
      <c r="Z237" s="144"/>
      <c r="AA237" s="144"/>
      <c r="AB237" s="144"/>
      <c r="AC237" s="144"/>
      <c r="AD237" s="144"/>
      <c r="AE237" s="144"/>
      <c r="AF237" s="144"/>
      <c r="AG237" s="144" t="s">
        <v>189</v>
      </c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  <c r="AU237" s="144"/>
      <c r="AV237" s="144"/>
      <c r="AW237" s="144"/>
      <c r="AX237" s="144"/>
      <c r="AY237" s="144"/>
      <c r="AZ237" s="144"/>
      <c r="BA237" s="144"/>
      <c r="BB237" s="144"/>
      <c r="BC237" s="144"/>
      <c r="BD237" s="144"/>
      <c r="BE237" s="144"/>
      <c r="BF237" s="144"/>
      <c r="BG237" s="144"/>
      <c r="BH237" s="144"/>
    </row>
    <row r="238" spans="1:60" outlineLevel="1" x14ac:dyDescent="0.2">
      <c r="A238" s="249"/>
      <c r="B238" s="250"/>
      <c r="C238" s="256" t="s">
        <v>409</v>
      </c>
      <c r="D238" s="257"/>
      <c r="E238" s="258">
        <v>2</v>
      </c>
      <c r="F238" s="259"/>
      <c r="G238" s="255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6"/>
      <c r="Y238" s="144"/>
      <c r="Z238" s="144"/>
      <c r="AA238" s="144"/>
      <c r="AB238" s="144"/>
      <c r="AC238" s="144"/>
      <c r="AD238" s="144"/>
      <c r="AE238" s="144"/>
      <c r="AF238" s="144"/>
      <c r="AG238" s="144" t="s">
        <v>143</v>
      </c>
      <c r="AH238" s="144">
        <v>5</v>
      </c>
      <c r="AI238" s="144"/>
      <c r="AJ238" s="144"/>
      <c r="AK238" s="144"/>
      <c r="AL238" s="144"/>
      <c r="AM238" s="144"/>
      <c r="AN238" s="144"/>
      <c r="AO238" s="144"/>
      <c r="AP238" s="144"/>
      <c r="AQ238" s="144"/>
      <c r="AR238" s="144"/>
      <c r="AS238" s="144"/>
      <c r="AT238" s="144"/>
      <c r="AU238" s="144"/>
      <c r="AV238" s="144"/>
      <c r="AW238" s="144"/>
      <c r="AX238" s="144"/>
      <c r="AY238" s="144"/>
      <c r="AZ238" s="144"/>
      <c r="BA238" s="144"/>
      <c r="BB238" s="144"/>
      <c r="BC238" s="144"/>
      <c r="BD238" s="144"/>
      <c r="BE238" s="144"/>
      <c r="BF238" s="144"/>
      <c r="BG238" s="144"/>
      <c r="BH238" s="144"/>
    </row>
    <row r="239" spans="1:60" ht="22.5" outlineLevel="1" x14ac:dyDescent="0.2">
      <c r="A239" s="249">
        <v>93</v>
      </c>
      <c r="B239" s="250" t="s">
        <v>449</v>
      </c>
      <c r="C239" s="251" t="s">
        <v>450</v>
      </c>
      <c r="D239" s="252" t="s">
        <v>138</v>
      </c>
      <c r="E239" s="253">
        <v>2</v>
      </c>
      <c r="F239" s="254"/>
      <c r="G239" s="255">
        <f>ROUND(E239*F239,2)</f>
        <v>0</v>
      </c>
      <c r="H239" s="147"/>
      <c r="I239" s="146">
        <f>ROUND(E239*H239,2)</f>
        <v>0</v>
      </c>
      <c r="J239" s="147"/>
      <c r="K239" s="146">
        <f>ROUND(E239*J239,2)</f>
        <v>0</v>
      </c>
      <c r="L239" s="146">
        <v>21</v>
      </c>
      <c r="M239" s="146">
        <f>G239*(1+L239/100)</f>
        <v>0</v>
      </c>
      <c r="N239" s="146">
        <v>3.5000000000000003E-2</v>
      </c>
      <c r="O239" s="146">
        <f>ROUND(E239*N239,2)</f>
        <v>7.0000000000000007E-2</v>
      </c>
      <c r="P239" s="146">
        <v>0</v>
      </c>
      <c r="Q239" s="146">
        <f>ROUND(E239*P239,2)</f>
        <v>0</v>
      </c>
      <c r="R239" s="146" t="s">
        <v>187</v>
      </c>
      <c r="S239" s="146" t="s">
        <v>139</v>
      </c>
      <c r="T239" s="146" t="s">
        <v>139</v>
      </c>
      <c r="U239" s="146">
        <v>0</v>
      </c>
      <c r="V239" s="146">
        <f>ROUND(E239*U239,2)</f>
        <v>0</v>
      </c>
      <c r="W239" s="146"/>
      <c r="X239" s="146" t="s">
        <v>188</v>
      </c>
      <c r="Y239" s="144"/>
      <c r="Z239" s="144"/>
      <c r="AA239" s="144"/>
      <c r="AB239" s="144"/>
      <c r="AC239" s="144"/>
      <c r="AD239" s="144"/>
      <c r="AE239" s="144"/>
      <c r="AF239" s="144"/>
      <c r="AG239" s="144" t="s">
        <v>189</v>
      </c>
      <c r="AH239" s="144"/>
      <c r="AI239" s="144"/>
      <c r="AJ239" s="144"/>
      <c r="AK239" s="144"/>
      <c r="AL239" s="144"/>
      <c r="AM239" s="144"/>
      <c r="AN239" s="144"/>
      <c r="AO239" s="144"/>
      <c r="AP239" s="144"/>
      <c r="AQ239" s="144"/>
      <c r="AR239" s="144"/>
      <c r="AS239" s="144"/>
      <c r="AT239" s="144"/>
      <c r="AU239" s="144"/>
      <c r="AV239" s="144"/>
      <c r="AW239" s="144"/>
      <c r="AX239" s="144"/>
      <c r="AY239" s="144"/>
      <c r="AZ239" s="144"/>
      <c r="BA239" s="144"/>
      <c r="BB239" s="144"/>
      <c r="BC239" s="144"/>
      <c r="BD239" s="144"/>
      <c r="BE239" s="144"/>
      <c r="BF239" s="144"/>
      <c r="BG239" s="144"/>
      <c r="BH239" s="144"/>
    </row>
    <row r="240" spans="1:60" outlineLevel="1" x14ac:dyDescent="0.2">
      <c r="A240" s="249"/>
      <c r="B240" s="250"/>
      <c r="C240" s="256" t="s">
        <v>415</v>
      </c>
      <c r="D240" s="257"/>
      <c r="E240" s="258">
        <v>1</v>
      </c>
      <c r="F240" s="259"/>
      <c r="G240" s="255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4"/>
      <c r="Z240" s="144"/>
      <c r="AA240" s="144"/>
      <c r="AB240" s="144"/>
      <c r="AC240" s="144"/>
      <c r="AD240" s="144"/>
      <c r="AE240" s="144"/>
      <c r="AF240" s="144"/>
      <c r="AG240" s="144" t="s">
        <v>143</v>
      </c>
      <c r="AH240" s="144">
        <v>5</v>
      </c>
      <c r="AI240" s="144"/>
      <c r="AJ240" s="144"/>
      <c r="AK240" s="144"/>
      <c r="AL240" s="144"/>
      <c r="AM240" s="144"/>
      <c r="AN240" s="144"/>
      <c r="AO240" s="144"/>
      <c r="AP240" s="144"/>
      <c r="AQ240" s="144"/>
      <c r="AR240" s="144"/>
      <c r="AS240" s="144"/>
      <c r="AT240" s="144"/>
      <c r="AU240" s="144"/>
      <c r="AV240" s="144"/>
      <c r="AW240" s="144"/>
      <c r="AX240" s="144"/>
      <c r="AY240" s="144"/>
      <c r="AZ240" s="144"/>
      <c r="BA240" s="144"/>
      <c r="BB240" s="144"/>
      <c r="BC240" s="144"/>
      <c r="BD240" s="144"/>
      <c r="BE240" s="144"/>
      <c r="BF240" s="144"/>
      <c r="BG240" s="144"/>
      <c r="BH240" s="144"/>
    </row>
    <row r="241" spans="1:60" outlineLevel="1" x14ac:dyDescent="0.2">
      <c r="A241" s="249"/>
      <c r="B241" s="250"/>
      <c r="C241" s="256" t="s">
        <v>416</v>
      </c>
      <c r="D241" s="257"/>
      <c r="E241" s="258">
        <v>1</v>
      </c>
      <c r="F241" s="259"/>
      <c r="G241" s="255"/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4"/>
      <c r="Z241" s="144"/>
      <c r="AA241" s="144"/>
      <c r="AB241" s="144"/>
      <c r="AC241" s="144"/>
      <c r="AD241" s="144"/>
      <c r="AE241" s="144"/>
      <c r="AF241" s="144"/>
      <c r="AG241" s="144" t="s">
        <v>143</v>
      </c>
      <c r="AH241" s="144">
        <v>5</v>
      </c>
      <c r="AI241" s="144"/>
      <c r="AJ241" s="144"/>
      <c r="AK241" s="144"/>
      <c r="AL241" s="144"/>
      <c r="AM241" s="144"/>
      <c r="AN241" s="144"/>
      <c r="AO241" s="144"/>
      <c r="AP241" s="144"/>
      <c r="AQ241" s="144"/>
      <c r="AR241" s="144"/>
      <c r="AS241" s="144"/>
      <c r="AT241" s="144"/>
      <c r="AU241" s="144"/>
      <c r="AV241" s="144"/>
      <c r="AW241" s="144"/>
      <c r="AX241" s="144"/>
      <c r="AY241" s="144"/>
      <c r="AZ241" s="144"/>
      <c r="BA241" s="144"/>
      <c r="BB241" s="144"/>
      <c r="BC241" s="144"/>
      <c r="BD241" s="144"/>
      <c r="BE241" s="144"/>
      <c r="BF241" s="144"/>
      <c r="BG241" s="144"/>
      <c r="BH241" s="144"/>
    </row>
    <row r="242" spans="1:60" outlineLevel="1" x14ac:dyDescent="0.2">
      <c r="A242" s="249">
        <v>94</v>
      </c>
      <c r="B242" s="250" t="s">
        <v>451</v>
      </c>
      <c r="C242" s="251" t="s">
        <v>452</v>
      </c>
      <c r="D242" s="252" t="s">
        <v>156</v>
      </c>
      <c r="E242" s="253">
        <v>0.64205999999999996</v>
      </c>
      <c r="F242" s="254"/>
      <c r="G242" s="255">
        <f>ROUND(E242*F242,2)</f>
        <v>0</v>
      </c>
      <c r="H242" s="147"/>
      <c r="I242" s="146">
        <f>ROUND(E242*H242,2)</f>
        <v>0</v>
      </c>
      <c r="J242" s="147"/>
      <c r="K242" s="146">
        <f>ROUND(E242*J242,2)</f>
        <v>0</v>
      </c>
      <c r="L242" s="146">
        <v>21</v>
      </c>
      <c r="M242" s="146">
        <f>G242*(1+L242/100)</f>
        <v>0</v>
      </c>
      <c r="N242" s="146">
        <v>0</v>
      </c>
      <c r="O242" s="146">
        <f>ROUND(E242*N242,2)</f>
        <v>0</v>
      </c>
      <c r="P242" s="146">
        <v>0</v>
      </c>
      <c r="Q242" s="146">
        <f>ROUND(E242*P242,2)</f>
        <v>0</v>
      </c>
      <c r="R242" s="146"/>
      <c r="S242" s="146" t="s">
        <v>139</v>
      </c>
      <c r="T242" s="146" t="s">
        <v>139</v>
      </c>
      <c r="U242" s="146">
        <v>2.2549999999999999</v>
      </c>
      <c r="V242" s="146">
        <f>ROUND(E242*U242,2)</f>
        <v>1.45</v>
      </c>
      <c r="W242" s="146"/>
      <c r="X242" s="146" t="s">
        <v>340</v>
      </c>
      <c r="Y242" s="144"/>
      <c r="Z242" s="144"/>
      <c r="AA242" s="144"/>
      <c r="AB242" s="144"/>
      <c r="AC242" s="144"/>
      <c r="AD242" s="144"/>
      <c r="AE242" s="144"/>
      <c r="AF242" s="144"/>
      <c r="AG242" s="144" t="s">
        <v>341</v>
      </c>
      <c r="AH242" s="144"/>
      <c r="AI242" s="144"/>
      <c r="AJ242" s="144"/>
      <c r="AK242" s="144"/>
      <c r="AL242" s="144"/>
      <c r="AM242" s="144"/>
      <c r="AN242" s="144"/>
      <c r="AO242" s="144"/>
      <c r="AP242" s="144"/>
      <c r="AQ242" s="144"/>
      <c r="AR242" s="144"/>
      <c r="AS242" s="144"/>
      <c r="AT242" s="144"/>
      <c r="AU242" s="144"/>
      <c r="AV242" s="144"/>
      <c r="AW242" s="144"/>
      <c r="AX242" s="144"/>
      <c r="AY242" s="144"/>
      <c r="AZ242" s="144"/>
      <c r="BA242" s="144"/>
      <c r="BB242" s="144"/>
      <c r="BC242" s="144"/>
      <c r="BD242" s="144"/>
      <c r="BE242" s="144"/>
      <c r="BF242" s="144"/>
      <c r="BG242" s="144"/>
      <c r="BH242" s="144"/>
    </row>
    <row r="243" spans="1:60" x14ac:dyDescent="0.2">
      <c r="A243" s="242" t="s">
        <v>134</v>
      </c>
      <c r="B243" s="243" t="s">
        <v>84</v>
      </c>
      <c r="C243" s="244" t="s">
        <v>85</v>
      </c>
      <c r="D243" s="245"/>
      <c r="E243" s="246"/>
      <c r="F243" s="247"/>
      <c r="G243" s="248">
        <f>SUMIF(AG244:AG259,"&lt;&gt;NOR",G244:G259)</f>
        <v>0</v>
      </c>
      <c r="H243" s="148"/>
      <c r="I243" s="148">
        <f>SUM(I244:I259)</f>
        <v>0</v>
      </c>
      <c r="J243" s="148"/>
      <c r="K243" s="148">
        <f>SUM(K244:K259)</f>
        <v>0</v>
      </c>
      <c r="L243" s="148"/>
      <c r="M243" s="148">
        <f>SUM(M244:M259)</f>
        <v>0</v>
      </c>
      <c r="N243" s="148"/>
      <c r="O243" s="148">
        <f>SUM(O244:O259)</f>
        <v>0.30000000000000004</v>
      </c>
      <c r="P243" s="148"/>
      <c r="Q243" s="148">
        <f>SUM(Q244:Q259)</f>
        <v>0.78</v>
      </c>
      <c r="R243" s="148"/>
      <c r="S243" s="148"/>
      <c r="T243" s="148"/>
      <c r="U243" s="148"/>
      <c r="V243" s="148">
        <f>SUM(V244:V259)</f>
        <v>87.590000000000018</v>
      </c>
      <c r="W243" s="148"/>
      <c r="X243" s="148"/>
      <c r="AG243" t="s">
        <v>135</v>
      </c>
    </row>
    <row r="244" spans="1:60" ht="22.5" outlineLevel="1" x14ac:dyDescent="0.2">
      <c r="A244" s="249">
        <v>95</v>
      </c>
      <c r="B244" s="250" t="s">
        <v>453</v>
      </c>
      <c r="C244" s="251" t="s">
        <v>454</v>
      </c>
      <c r="D244" s="252" t="s">
        <v>172</v>
      </c>
      <c r="E244" s="253">
        <v>6</v>
      </c>
      <c r="F244" s="254"/>
      <c r="G244" s="255">
        <f>ROUND(E244*F244,2)</f>
        <v>0</v>
      </c>
      <c r="H244" s="147"/>
      <c r="I244" s="146">
        <f>ROUND(E244*H244,2)</f>
        <v>0</v>
      </c>
      <c r="J244" s="147"/>
      <c r="K244" s="146">
        <f>ROUND(E244*J244,2)</f>
        <v>0</v>
      </c>
      <c r="L244" s="146">
        <v>21</v>
      </c>
      <c r="M244" s="146">
        <f>G244*(1+L244/100)</f>
        <v>0</v>
      </c>
      <c r="N244" s="146">
        <v>3.3899999999999998E-3</v>
      </c>
      <c r="O244" s="146">
        <f>ROUND(E244*N244,2)</f>
        <v>0.02</v>
      </c>
      <c r="P244" s="146">
        <v>0</v>
      </c>
      <c r="Q244" s="146">
        <f>ROUND(E244*P244,2)</f>
        <v>0</v>
      </c>
      <c r="R244" s="146"/>
      <c r="S244" s="146" t="s">
        <v>139</v>
      </c>
      <c r="T244" s="146" t="s">
        <v>139</v>
      </c>
      <c r="U244" s="146">
        <v>0.70099999999999996</v>
      </c>
      <c r="V244" s="146">
        <f>ROUND(E244*U244,2)</f>
        <v>4.21</v>
      </c>
      <c r="W244" s="146"/>
      <c r="X244" s="146" t="s">
        <v>140</v>
      </c>
      <c r="Y244" s="144"/>
      <c r="Z244" s="144"/>
      <c r="AA244" s="144"/>
      <c r="AB244" s="144"/>
      <c r="AC244" s="144"/>
      <c r="AD244" s="144"/>
      <c r="AE244" s="144"/>
      <c r="AF244" s="144"/>
      <c r="AG244" s="144" t="s">
        <v>141</v>
      </c>
      <c r="AH244" s="144"/>
      <c r="AI244" s="144"/>
      <c r="AJ244" s="144"/>
      <c r="AK244" s="144"/>
      <c r="AL244" s="144"/>
      <c r="AM244" s="144"/>
      <c r="AN244" s="144"/>
      <c r="AO244" s="144"/>
      <c r="AP244" s="144"/>
      <c r="AQ244" s="144"/>
      <c r="AR244" s="144"/>
      <c r="AS244" s="144"/>
      <c r="AT244" s="144"/>
      <c r="AU244" s="144"/>
      <c r="AV244" s="144"/>
      <c r="AW244" s="144"/>
      <c r="AX244" s="144"/>
      <c r="AY244" s="144"/>
      <c r="AZ244" s="144"/>
      <c r="BA244" s="144"/>
      <c r="BB244" s="144"/>
      <c r="BC244" s="144"/>
      <c r="BD244" s="144"/>
      <c r="BE244" s="144"/>
      <c r="BF244" s="144"/>
      <c r="BG244" s="144"/>
      <c r="BH244" s="144"/>
    </row>
    <row r="245" spans="1:60" outlineLevel="1" x14ac:dyDescent="0.2">
      <c r="A245" s="249"/>
      <c r="B245" s="250"/>
      <c r="C245" s="256" t="s">
        <v>455</v>
      </c>
      <c r="D245" s="257"/>
      <c r="E245" s="258">
        <v>6</v>
      </c>
      <c r="F245" s="259"/>
      <c r="G245" s="255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4"/>
      <c r="Z245" s="144"/>
      <c r="AA245" s="144"/>
      <c r="AB245" s="144"/>
      <c r="AC245" s="144"/>
      <c r="AD245" s="144"/>
      <c r="AE245" s="144"/>
      <c r="AF245" s="144"/>
      <c r="AG245" s="144" t="s">
        <v>143</v>
      </c>
      <c r="AH245" s="144">
        <v>0</v>
      </c>
      <c r="AI245" s="144"/>
      <c r="AJ245" s="144"/>
      <c r="AK245" s="144"/>
      <c r="AL245" s="144"/>
      <c r="AM245" s="144"/>
      <c r="AN245" s="144"/>
      <c r="AO245" s="144"/>
      <c r="AP245" s="144"/>
      <c r="AQ245" s="144"/>
      <c r="AR245" s="144"/>
      <c r="AS245" s="144"/>
      <c r="AT245" s="144"/>
      <c r="AU245" s="144"/>
      <c r="AV245" s="144"/>
      <c r="AW245" s="144"/>
      <c r="AX245" s="144"/>
      <c r="AY245" s="144"/>
      <c r="AZ245" s="144"/>
      <c r="BA245" s="144"/>
      <c r="BB245" s="144"/>
      <c r="BC245" s="144"/>
      <c r="BD245" s="144"/>
      <c r="BE245" s="144"/>
      <c r="BF245" s="144"/>
      <c r="BG245" s="144"/>
      <c r="BH245" s="144"/>
    </row>
    <row r="246" spans="1:60" outlineLevel="1" x14ac:dyDescent="0.2">
      <c r="A246" s="249">
        <v>96</v>
      </c>
      <c r="B246" s="250" t="s">
        <v>456</v>
      </c>
      <c r="C246" s="251" t="s">
        <v>457</v>
      </c>
      <c r="D246" s="252" t="s">
        <v>138</v>
      </c>
      <c r="E246" s="253">
        <v>2</v>
      </c>
      <c r="F246" s="254"/>
      <c r="G246" s="255">
        <f>ROUND(E246*F246,2)</f>
        <v>0</v>
      </c>
      <c r="H246" s="147"/>
      <c r="I246" s="146">
        <f>ROUND(E246*H246,2)</f>
        <v>0</v>
      </c>
      <c r="J246" s="147"/>
      <c r="K246" s="146">
        <f>ROUND(E246*J246,2)</f>
        <v>0</v>
      </c>
      <c r="L246" s="146">
        <v>21</v>
      </c>
      <c r="M246" s="146">
        <f>G246*(1+L246/100)</f>
        <v>0</v>
      </c>
      <c r="N246" s="146">
        <v>1.0000000000000001E-5</v>
      </c>
      <c r="O246" s="146">
        <f>ROUND(E246*N246,2)</f>
        <v>0</v>
      </c>
      <c r="P246" s="146">
        <v>0</v>
      </c>
      <c r="Q246" s="146">
        <f>ROUND(E246*P246,2)</f>
        <v>0</v>
      </c>
      <c r="R246" s="146"/>
      <c r="S246" s="146" t="s">
        <v>139</v>
      </c>
      <c r="T246" s="146" t="s">
        <v>139</v>
      </c>
      <c r="U246" s="146">
        <v>0.09</v>
      </c>
      <c r="V246" s="146">
        <f>ROUND(E246*U246,2)</f>
        <v>0.18</v>
      </c>
      <c r="W246" s="146"/>
      <c r="X246" s="146" t="s">
        <v>140</v>
      </c>
      <c r="Y246" s="144"/>
      <c r="Z246" s="144"/>
      <c r="AA246" s="144"/>
      <c r="AB246" s="144"/>
      <c r="AC246" s="144"/>
      <c r="AD246" s="144"/>
      <c r="AE246" s="144"/>
      <c r="AF246" s="144"/>
      <c r="AG246" s="144" t="s">
        <v>141</v>
      </c>
      <c r="AH246" s="144"/>
      <c r="AI246" s="144"/>
      <c r="AJ246" s="144"/>
      <c r="AK246" s="144"/>
      <c r="AL246" s="144"/>
      <c r="AM246" s="144"/>
      <c r="AN246" s="144"/>
      <c r="AO246" s="144"/>
      <c r="AP246" s="144"/>
      <c r="AQ246" s="144"/>
      <c r="AR246" s="144"/>
      <c r="AS246" s="144"/>
      <c r="AT246" s="144"/>
      <c r="AU246" s="144"/>
      <c r="AV246" s="144"/>
      <c r="AW246" s="144"/>
      <c r="AX246" s="144"/>
      <c r="AY246" s="144"/>
      <c r="AZ246" s="144"/>
      <c r="BA246" s="144"/>
      <c r="BB246" s="144"/>
      <c r="BC246" s="144"/>
      <c r="BD246" s="144"/>
      <c r="BE246" s="144"/>
      <c r="BF246" s="144"/>
      <c r="BG246" s="144"/>
      <c r="BH246" s="144"/>
    </row>
    <row r="247" spans="1:60" outlineLevel="1" x14ac:dyDescent="0.2">
      <c r="A247" s="249"/>
      <c r="B247" s="250"/>
      <c r="C247" s="256" t="s">
        <v>458</v>
      </c>
      <c r="D247" s="257"/>
      <c r="E247" s="258">
        <v>2</v>
      </c>
      <c r="F247" s="259"/>
      <c r="G247" s="255"/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4"/>
      <c r="Z247" s="144"/>
      <c r="AA247" s="144"/>
      <c r="AB247" s="144"/>
      <c r="AC247" s="144"/>
      <c r="AD247" s="144"/>
      <c r="AE247" s="144"/>
      <c r="AF247" s="144"/>
      <c r="AG247" s="144" t="s">
        <v>143</v>
      </c>
      <c r="AH247" s="144">
        <v>0</v>
      </c>
      <c r="AI247" s="144"/>
      <c r="AJ247" s="144"/>
      <c r="AK247" s="144"/>
      <c r="AL247" s="144"/>
      <c r="AM247" s="144"/>
      <c r="AN247" s="144"/>
      <c r="AO247" s="144"/>
      <c r="AP247" s="144"/>
      <c r="AQ247" s="144"/>
      <c r="AR247" s="144"/>
      <c r="AS247" s="144"/>
      <c r="AT247" s="144"/>
      <c r="AU247" s="144"/>
      <c r="AV247" s="144"/>
      <c r="AW247" s="144"/>
      <c r="AX247" s="144"/>
      <c r="AY247" s="144"/>
      <c r="AZ247" s="144"/>
      <c r="BA247" s="144"/>
      <c r="BB247" s="144"/>
      <c r="BC247" s="144"/>
      <c r="BD247" s="144"/>
      <c r="BE247" s="144"/>
      <c r="BF247" s="144"/>
      <c r="BG247" s="144"/>
      <c r="BH247" s="144"/>
    </row>
    <row r="248" spans="1:60" outlineLevel="1" x14ac:dyDescent="0.2">
      <c r="A248" s="249">
        <v>97</v>
      </c>
      <c r="B248" s="250" t="s">
        <v>459</v>
      </c>
      <c r="C248" s="251" t="s">
        <v>460</v>
      </c>
      <c r="D248" s="252" t="s">
        <v>266</v>
      </c>
      <c r="E248" s="253">
        <v>227</v>
      </c>
      <c r="F248" s="254"/>
      <c r="G248" s="255">
        <f>ROUND(E248*F248,2)</f>
        <v>0</v>
      </c>
      <c r="H248" s="147"/>
      <c r="I248" s="146">
        <f>ROUND(E248*H248,2)</f>
        <v>0</v>
      </c>
      <c r="J248" s="147"/>
      <c r="K248" s="146">
        <f>ROUND(E248*J248,2)</f>
        <v>0</v>
      </c>
      <c r="L248" s="146">
        <v>21</v>
      </c>
      <c r="M248" s="146">
        <f>G248*(1+L248/100)</f>
        <v>0</v>
      </c>
      <c r="N248" s="146">
        <v>6.0000000000000002E-5</v>
      </c>
      <c r="O248" s="146">
        <f>ROUND(E248*N248,2)</f>
        <v>0.01</v>
      </c>
      <c r="P248" s="146">
        <v>0</v>
      </c>
      <c r="Q248" s="146">
        <f>ROUND(E248*P248,2)</f>
        <v>0</v>
      </c>
      <c r="R248" s="146"/>
      <c r="S248" s="146" t="s">
        <v>139</v>
      </c>
      <c r="T248" s="146" t="s">
        <v>139</v>
      </c>
      <c r="U248" s="146">
        <v>0.221</v>
      </c>
      <c r="V248" s="146">
        <f>ROUND(E248*U248,2)</f>
        <v>50.17</v>
      </c>
      <c r="W248" s="146"/>
      <c r="X248" s="146" t="s">
        <v>140</v>
      </c>
      <c r="Y248" s="144"/>
      <c r="Z248" s="144"/>
      <c r="AA248" s="144"/>
      <c r="AB248" s="144"/>
      <c r="AC248" s="144"/>
      <c r="AD248" s="144"/>
      <c r="AE248" s="144"/>
      <c r="AF248" s="144"/>
      <c r="AG248" s="144" t="s">
        <v>461</v>
      </c>
      <c r="AH248" s="144"/>
      <c r="AI248" s="144"/>
      <c r="AJ248" s="144"/>
      <c r="AK248" s="144"/>
      <c r="AL248" s="144"/>
      <c r="AM248" s="144"/>
      <c r="AN248" s="144"/>
      <c r="AO248" s="144"/>
      <c r="AP248" s="144"/>
      <c r="AQ248" s="144"/>
      <c r="AR248" s="144"/>
      <c r="AS248" s="144"/>
      <c r="AT248" s="144"/>
      <c r="AU248" s="144"/>
      <c r="AV248" s="144"/>
      <c r="AW248" s="144"/>
      <c r="AX248" s="144"/>
      <c r="AY248" s="144"/>
      <c r="AZ248" s="144"/>
      <c r="BA248" s="144"/>
      <c r="BB248" s="144"/>
      <c r="BC248" s="144"/>
      <c r="BD248" s="144"/>
      <c r="BE248" s="144"/>
      <c r="BF248" s="144"/>
      <c r="BG248" s="144"/>
      <c r="BH248" s="144"/>
    </row>
    <row r="249" spans="1:60" outlineLevel="1" x14ac:dyDescent="0.2">
      <c r="A249" s="249"/>
      <c r="B249" s="250"/>
      <c r="C249" s="256" t="s">
        <v>462</v>
      </c>
      <c r="D249" s="257"/>
      <c r="E249" s="258">
        <v>227</v>
      </c>
      <c r="F249" s="259"/>
      <c r="G249" s="255"/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6"/>
      <c r="Y249" s="144"/>
      <c r="Z249" s="144"/>
      <c r="AA249" s="144"/>
      <c r="AB249" s="144"/>
      <c r="AC249" s="144"/>
      <c r="AD249" s="144"/>
      <c r="AE249" s="144"/>
      <c r="AF249" s="144"/>
      <c r="AG249" s="144" t="s">
        <v>143</v>
      </c>
      <c r="AH249" s="144">
        <v>0</v>
      </c>
      <c r="AI249" s="144"/>
      <c r="AJ249" s="144"/>
      <c r="AK249" s="144"/>
      <c r="AL249" s="144"/>
      <c r="AM249" s="144"/>
      <c r="AN249" s="144"/>
      <c r="AO249" s="144"/>
      <c r="AP249" s="144"/>
      <c r="AQ249" s="144"/>
      <c r="AR249" s="144"/>
      <c r="AS249" s="144"/>
      <c r="AT249" s="144"/>
      <c r="AU249" s="144"/>
      <c r="AV249" s="144"/>
      <c r="AW249" s="144"/>
      <c r="AX249" s="144"/>
      <c r="AY249" s="144"/>
      <c r="AZ249" s="144"/>
      <c r="BA249" s="144"/>
      <c r="BB249" s="144"/>
      <c r="BC249" s="144"/>
      <c r="BD249" s="144"/>
      <c r="BE249" s="144"/>
      <c r="BF249" s="144"/>
      <c r="BG249" s="144"/>
      <c r="BH249" s="144"/>
    </row>
    <row r="250" spans="1:60" outlineLevel="1" x14ac:dyDescent="0.2">
      <c r="A250" s="249">
        <v>98</v>
      </c>
      <c r="B250" s="250" t="s">
        <v>463</v>
      </c>
      <c r="C250" s="251" t="s">
        <v>464</v>
      </c>
      <c r="D250" s="252" t="s">
        <v>266</v>
      </c>
      <c r="E250" s="253">
        <v>781</v>
      </c>
      <c r="F250" s="254"/>
      <c r="G250" s="255">
        <f>ROUND(E250*F250,2)</f>
        <v>0</v>
      </c>
      <c r="H250" s="147"/>
      <c r="I250" s="146">
        <f>ROUND(E250*H250,2)</f>
        <v>0</v>
      </c>
      <c r="J250" s="147"/>
      <c r="K250" s="146">
        <f>ROUND(E250*J250,2)</f>
        <v>0</v>
      </c>
      <c r="L250" s="146">
        <v>21</v>
      </c>
      <c r="M250" s="146">
        <f>G250*(1+L250/100)</f>
        <v>0</v>
      </c>
      <c r="N250" s="146">
        <v>5.0000000000000002E-5</v>
      </c>
      <c r="O250" s="146">
        <f>ROUND(E250*N250,2)</f>
        <v>0.04</v>
      </c>
      <c r="P250" s="146">
        <v>1E-3</v>
      </c>
      <c r="Q250" s="146">
        <f>ROUND(E250*P250,2)</f>
        <v>0.78</v>
      </c>
      <c r="R250" s="146"/>
      <c r="S250" s="146" t="s">
        <v>139</v>
      </c>
      <c r="T250" s="146" t="s">
        <v>139</v>
      </c>
      <c r="U250" s="146">
        <v>4.1000000000000002E-2</v>
      </c>
      <c r="V250" s="146">
        <f>ROUND(E250*U250,2)</f>
        <v>32.020000000000003</v>
      </c>
      <c r="W250" s="146"/>
      <c r="X250" s="146" t="s">
        <v>140</v>
      </c>
      <c r="Y250" s="144"/>
      <c r="Z250" s="144"/>
      <c r="AA250" s="144"/>
      <c r="AB250" s="144"/>
      <c r="AC250" s="144"/>
      <c r="AD250" s="144"/>
      <c r="AE250" s="144"/>
      <c r="AF250" s="144"/>
      <c r="AG250" s="144" t="s">
        <v>141</v>
      </c>
      <c r="AH250" s="144"/>
      <c r="AI250" s="144"/>
      <c r="AJ250" s="144"/>
      <c r="AK250" s="144"/>
      <c r="AL250" s="144"/>
      <c r="AM250" s="144"/>
      <c r="AN250" s="144"/>
      <c r="AO250" s="144"/>
      <c r="AP250" s="144"/>
      <c r="AQ250" s="144"/>
      <c r="AR250" s="144"/>
      <c r="AS250" s="144"/>
      <c r="AT250" s="144"/>
      <c r="AU250" s="144"/>
      <c r="AV250" s="144"/>
      <c r="AW250" s="144"/>
      <c r="AX250" s="144"/>
      <c r="AY250" s="144"/>
      <c r="AZ250" s="144"/>
      <c r="BA250" s="144"/>
      <c r="BB250" s="144"/>
      <c r="BC250" s="144"/>
      <c r="BD250" s="144"/>
      <c r="BE250" s="144"/>
      <c r="BF250" s="144"/>
      <c r="BG250" s="144"/>
      <c r="BH250" s="144"/>
    </row>
    <row r="251" spans="1:60" outlineLevel="1" x14ac:dyDescent="0.2">
      <c r="A251" s="249"/>
      <c r="B251" s="250"/>
      <c r="C251" s="256" t="s">
        <v>465</v>
      </c>
      <c r="D251" s="257"/>
      <c r="E251" s="258">
        <v>457</v>
      </c>
      <c r="F251" s="259"/>
      <c r="G251" s="255"/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6"/>
      <c r="Y251" s="144"/>
      <c r="Z251" s="144"/>
      <c r="AA251" s="144"/>
      <c r="AB251" s="144"/>
      <c r="AC251" s="144"/>
      <c r="AD251" s="144"/>
      <c r="AE251" s="144"/>
      <c r="AF251" s="144"/>
      <c r="AG251" s="144" t="s">
        <v>143</v>
      </c>
      <c r="AH251" s="144">
        <v>0</v>
      </c>
      <c r="AI251" s="144"/>
      <c r="AJ251" s="144"/>
      <c r="AK251" s="144"/>
      <c r="AL251" s="144"/>
      <c r="AM251" s="144"/>
      <c r="AN251" s="144"/>
      <c r="AO251" s="144"/>
      <c r="AP251" s="144"/>
      <c r="AQ251" s="144"/>
      <c r="AR251" s="144"/>
      <c r="AS251" s="144"/>
      <c r="AT251" s="144"/>
      <c r="AU251" s="144"/>
      <c r="AV251" s="144"/>
      <c r="AW251" s="144"/>
      <c r="AX251" s="144"/>
      <c r="AY251" s="144"/>
      <c r="AZ251" s="144"/>
      <c r="BA251" s="144"/>
      <c r="BB251" s="144"/>
      <c r="BC251" s="144"/>
      <c r="BD251" s="144"/>
      <c r="BE251" s="144"/>
      <c r="BF251" s="144"/>
      <c r="BG251" s="144"/>
      <c r="BH251" s="144"/>
    </row>
    <row r="252" spans="1:60" outlineLevel="1" x14ac:dyDescent="0.2">
      <c r="A252" s="249"/>
      <c r="B252" s="250"/>
      <c r="C252" s="256" t="s">
        <v>466</v>
      </c>
      <c r="D252" s="257"/>
      <c r="E252" s="258">
        <v>324</v>
      </c>
      <c r="F252" s="259"/>
      <c r="G252" s="255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6"/>
      <c r="Y252" s="144"/>
      <c r="Z252" s="144"/>
      <c r="AA252" s="144"/>
      <c r="AB252" s="144"/>
      <c r="AC252" s="144"/>
      <c r="AD252" s="144"/>
      <c r="AE252" s="144"/>
      <c r="AF252" s="144"/>
      <c r="AG252" s="144" t="s">
        <v>143</v>
      </c>
      <c r="AH252" s="144">
        <v>0</v>
      </c>
      <c r="AI252" s="144"/>
      <c r="AJ252" s="144"/>
      <c r="AK252" s="144"/>
      <c r="AL252" s="144"/>
      <c r="AM252" s="144"/>
      <c r="AN252" s="144"/>
      <c r="AO252" s="144"/>
      <c r="AP252" s="144"/>
      <c r="AQ252" s="144"/>
      <c r="AR252" s="144"/>
      <c r="AS252" s="144"/>
      <c r="AT252" s="144"/>
      <c r="AU252" s="144"/>
      <c r="AV252" s="144"/>
      <c r="AW252" s="144"/>
      <c r="AX252" s="144"/>
      <c r="AY252" s="144"/>
      <c r="AZ252" s="144"/>
      <c r="BA252" s="144"/>
      <c r="BB252" s="144"/>
      <c r="BC252" s="144"/>
      <c r="BD252" s="144"/>
      <c r="BE252" s="144"/>
      <c r="BF252" s="144"/>
      <c r="BG252" s="144"/>
      <c r="BH252" s="144"/>
    </row>
    <row r="253" spans="1:60" outlineLevel="1" x14ac:dyDescent="0.2">
      <c r="A253" s="249">
        <v>99</v>
      </c>
      <c r="B253" s="250" t="s">
        <v>467</v>
      </c>
      <c r="C253" s="251" t="s">
        <v>468</v>
      </c>
      <c r="D253" s="252" t="s">
        <v>469</v>
      </c>
      <c r="E253" s="253">
        <v>6</v>
      </c>
      <c r="F253" s="254"/>
      <c r="G253" s="255">
        <f>ROUND(E253*F253,2)</f>
        <v>0</v>
      </c>
      <c r="H253" s="147"/>
      <c r="I253" s="146">
        <f>ROUND(E253*H253,2)</f>
        <v>0</v>
      </c>
      <c r="J253" s="147"/>
      <c r="K253" s="146">
        <f>ROUND(E253*J253,2)</f>
        <v>0</v>
      </c>
      <c r="L253" s="146">
        <v>21</v>
      </c>
      <c r="M253" s="146">
        <f>G253*(1+L253/100)</f>
        <v>0</v>
      </c>
      <c r="N253" s="146">
        <v>0</v>
      </c>
      <c r="O253" s="146">
        <f>ROUND(E253*N253,2)</f>
        <v>0</v>
      </c>
      <c r="P253" s="146">
        <v>0</v>
      </c>
      <c r="Q253" s="146">
        <f>ROUND(E253*P253,2)</f>
        <v>0</v>
      </c>
      <c r="R253" s="146"/>
      <c r="S253" s="146" t="s">
        <v>173</v>
      </c>
      <c r="T253" s="146" t="s">
        <v>289</v>
      </c>
      <c r="U253" s="146">
        <v>0</v>
      </c>
      <c r="V253" s="146">
        <f>ROUND(E253*U253,2)</f>
        <v>0</v>
      </c>
      <c r="W253" s="146"/>
      <c r="X253" s="146" t="s">
        <v>181</v>
      </c>
      <c r="Y253" s="144"/>
      <c r="Z253" s="144"/>
      <c r="AA253" s="144"/>
      <c r="AB253" s="144"/>
      <c r="AC253" s="144"/>
      <c r="AD253" s="144"/>
      <c r="AE253" s="144"/>
      <c r="AF253" s="144"/>
      <c r="AG253" s="144" t="s">
        <v>182</v>
      </c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4"/>
      <c r="AX253" s="144"/>
      <c r="AY253" s="144"/>
      <c r="AZ253" s="144"/>
      <c r="BA253" s="144"/>
      <c r="BB253" s="144"/>
      <c r="BC253" s="144"/>
      <c r="BD253" s="144"/>
      <c r="BE253" s="144"/>
      <c r="BF253" s="144"/>
      <c r="BG253" s="144"/>
      <c r="BH253" s="144"/>
    </row>
    <row r="254" spans="1:60" outlineLevel="1" x14ac:dyDescent="0.2">
      <c r="A254" s="249"/>
      <c r="B254" s="250"/>
      <c r="C254" s="256" t="s">
        <v>470</v>
      </c>
      <c r="D254" s="257"/>
      <c r="E254" s="258">
        <v>6</v>
      </c>
      <c r="F254" s="259"/>
      <c r="G254" s="255"/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6"/>
      <c r="Y254" s="144"/>
      <c r="Z254" s="144"/>
      <c r="AA254" s="144"/>
      <c r="AB254" s="144"/>
      <c r="AC254" s="144"/>
      <c r="AD254" s="144"/>
      <c r="AE254" s="144"/>
      <c r="AF254" s="144"/>
      <c r="AG254" s="144" t="s">
        <v>143</v>
      </c>
      <c r="AH254" s="144">
        <v>0</v>
      </c>
      <c r="AI254" s="144"/>
      <c r="AJ254" s="144"/>
      <c r="AK254" s="144"/>
      <c r="AL254" s="144"/>
      <c r="AM254" s="144"/>
      <c r="AN254" s="144"/>
      <c r="AO254" s="144"/>
      <c r="AP254" s="144"/>
      <c r="AQ254" s="144"/>
      <c r="AR254" s="144"/>
      <c r="AS254" s="144"/>
      <c r="AT254" s="144"/>
      <c r="AU254" s="144"/>
      <c r="AV254" s="144"/>
      <c r="AW254" s="144"/>
      <c r="AX254" s="144"/>
      <c r="AY254" s="144"/>
      <c r="AZ254" s="144"/>
      <c r="BA254" s="144"/>
      <c r="BB254" s="144"/>
      <c r="BC254" s="144"/>
      <c r="BD254" s="144"/>
      <c r="BE254" s="144"/>
      <c r="BF254" s="144"/>
      <c r="BG254" s="144"/>
      <c r="BH254" s="144"/>
    </row>
    <row r="255" spans="1:60" outlineLevel="1" x14ac:dyDescent="0.2">
      <c r="A255" s="249">
        <v>100</v>
      </c>
      <c r="B255" s="250" t="s">
        <v>471</v>
      </c>
      <c r="C255" s="251" t="s">
        <v>472</v>
      </c>
      <c r="D255" s="252" t="s">
        <v>172</v>
      </c>
      <c r="E255" s="253">
        <v>2</v>
      </c>
      <c r="F255" s="254"/>
      <c r="G255" s="255">
        <f>ROUND(E255*F255,2)</f>
        <v>0</v>
      </c>
      <c r="H255" s="147"/>
      <c r="I255" s="146">
        <f>ROUND(E255*H255,2)</f>
        <v>0</v>
      </c>
      <c r="J255" s="147"/>
      <c r="K255" s="146">
        <f>ROUND(E255*J255,2)</f>
        <v>0</v>
      </c>
      <c r="L255" s="146">
        <v>21</v>
      </c>
      <c r="M255" s="146">
        <f>G255*(1+L255/100)</f>
        <v>0</v>
      </c>
      <c r="N255" s="146">
        <v>1.2600000000000001E-3</v>
      </c>
      <c r="O255" s="146">
        <f>ROUND(E255*N255,2)</f>
        <v>0</v>
      </c>
      <c r="P255" s="146">
        <v>0</v>
      </c>
      <c r="Q255" s="146">
        <f>ROUND(E255*P255,2)</f>
        <v>0</v>
      </c>
      <c r="R255" s="146"/>
      <c r="S255" s="146" t="s">
        <v>173</v>
      </c>
      <c r="T255" s="146" t="s">
        <v>139</v>
      </c>
      <c r="U255" s="146">
        <v>0</v>
      </c>
      <c r="V255" s="146">
        <f>ROUND(E255*U255,2)</f>
        <v>0</v>
      </c>
      <c r="W255" s="146"/>
      <c r="X255" s="146" t="s">
        <v>188</v>
      </c>
      <c r="Y255" s="144"/>
      <c r="Z255" s="144"/>
      <c r="AA255" s="144"/>
      <c r="AB255" s="144"/>
      <c r="AC255" s="144"/>
      <c r="AD255" s="144"/>
      <c r="AE255" s="144"/>
      <c r="AF255" s="144"/>
      <c r="AG255" s="144" t="s">
        <v>189</v>
      </c>
      <c r="AH255" s="144"/>
      <c r="AI255" s="144"/>
      <c r="AJ255" s="144"/>
      <c r="AK255" s="144"/>
      <c r="AL255" s="144"/>
      <c r="AM255" s="144"/>
      <c r="AN255" s="144"/>
      <c r="AO255" s="144"/>
      <c r="AP255" s="144"/>
      <c r="AQ255" s="144"/>
      <c r="AR255" s="144"/>
      <c r="AS255" s="144"/>
      <c r="AT255" s="144"/>
      <c r="AU255" s="144"/>
      <c r="AV255" s="144"/>
      <c r="AW255" s="144"/>
      <c r="AX255" s="144"/>
      <c r="AY255" s="144"/>
      <c r="AZ255" s="144"/>
      <c r="BA255" s="144"/>
      <c r="BB255" s="144"/>
      <c r="BC255" s="144"/>
      <c r="BD255" s="144"/>
      <c r="BE255" s="144"/>
      <c r="BF255" s="144"/>
      <c r="BG255" s="144"/>
      <c r="BH255" s="144"/>
    </row>
    <row r="256" spans="1:60" outlineLevel="1" x14ac:dyDescent="0.2">
      <c r="A256" s="249"/>
      <c r="B256" s="250"/>
      <c r="C256" s="256" t="s">
        <v>473</v>
      </c>
      <c r="D256" s="257"/>
      <c r="E256" s="258">
        <v>2</v>
      </c>
      <c r="F256" s="259"/>
      <c r="G256" s="255"/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6"/>
      <c r="Y256" s="144"/>
      <c r="Z256" s="144"/>
      <c r="AA256" s="144"/>
      <c r="AB256" s="144"/>
      <c r="AC256" s="144"/>
      <c r="AD256" s="144"/>
      <c r="AE256" s="144"/>
      <c r="AF256" s="144"/>
      <c r="AG256" s="144" t="s">
        <v>143</v>
      </c>
      <c r="AH256" s="144">
        <v>5</v>
      </c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4"/>
      <c r="AX256" s="144"/>
      <c r="AY256" s="144"/>
      <c r="AZ256" s="144"/>
      <c r="BA256" s="144"/>
      <c r="BB256" s="144"/>
      <c r="BC256" s="144"/>
      <c r="BD256" s="144"/>
      <c r="BE256" s="144"/>
      <c r="BF256" s="144"/>
      <c r="BG256" s="144"/>
      <c r="BH256" s="144"/>
    </row>
    <row r="257" spans="1:60" outlineLevel="1" x14ac:dyDescent="0.2">
      <c r="A257" s="249">
        <v>101</v>
      </c>
      <c r="B257" s="250" t="s">
        <v>474</v>
      </c>
      <c r="C257" s="251" t="s">
        <v>475</v>
      </c>
      <c r="D257" s="252" t="s">
        <v>266</v>
      </c>
      <c r="E257" s="253">
        <v>227</v>
      </c>
      <c r="F257" s="254"/>
      <c r="G257" s="255">
        <f>ROUND(E257*F257,2)</f>
        <v>0</v>
      </c>
      <c r="H257" s="147"/>
      <c r="I257" s="146">
        <f>ROUND(E257*H257,2)</f>
        <v>0</v>
      </c>
      <c r="J257" s="147"/>
      <c r="K257" s="146">
        <f>ROUND(E257*J257,2)</f>
        <v>0</v>
      </c>
      <c r="L257" s="146">
        <v>21</v>
      </c>
      <c r="M257" s="146">
        <f>G257*(1+L257/100)</f>
        <v>0</v>
      </c>
      <c r="N257" s="146">
        <v>1E-3</v>
      </c>
      <c r="O257" s="146">
        <f>ROUND(E257*N257,2)</f>
        <v>0.23</v>
      </c>
      <c r="P257" s="146">
        <v>0</v>
      </c>
      <c r="Q257" s="146">
        <f>ROUND(E257*P257,2)</f>
        <v>0</v>
      </c>
      <c r="R257" s="146" t="s">
        <v>187</v>
      </c>
      <c r="S257" s="146" t="s">
        <v>139</v>
      </c>
      <c r="T257" s="146" t="s">
        <v>139</v>
      </c>
      <c r="U257" s="146">
        <v>0</v>
      </c>
      <c r="V257" s="146">
        <f>ROUND(E257*U257,2)</f>
        <v>0</v>
      </c>
      <c r="W257" s="146"/>
      <c r="X257" s="146" t="s">
        <v>188</v>
      </c>
      <c r="Y257" s="144"/>
      <c r="Z257" s="144"/>
      <c r="AA257" s="144"/>
      <c r="AB257" s="144"/>
      <c r="AC257" s="144"/>
      <c r="AD257" s="144"/>
      <c r="AE257" s="144"/>
      <c r="AF257" s="144"/>
      <c r="AG257" s="144" t="s">
        <v>189</v>
      </c>
      <c r="AH257" s="144"/>
      <c r="AI257" s="144"/>
      <c r="AJ257" s="144"/>
      <c r="AK257" s="144"/>
      <c r="AL257" s="144"/>
      <c r="AM257" s="144"/>
      <c r="AN257" s="144"/>
      <c r="AO257" s="144"/>
      <c r="AP257" s="144"/>
      <c r="AQ257" s="144"/>
      <c r="AR257" s="144"/>
      <c r="AS257" s="144"/>
      <c r="AT257" s="144"/>
      <c r="AU257" s="144"/>
      <c r="AV257" s="144"/>
      <c r="AW257" s="144"/>
      <c r="AX257" s="144"/>
      <c r="AY257" s="144"/>
      <c r="AZ257" s="144"/>
      <c r="BA257" s="144"/>
      <c r="BB257" s="144"/>
      <c r="BC257" s="144"/>
      <c r="BD257" s="144"/>
      <c r="BE257" s="144"/>
      <c r="BF257" s="144"/>
      <c r="BG257" s="144"/>
      <c r="BH257" s="144"/>
    </row>
    <row r="258" spans="1:60" outlineLevel="1" x14ac:dyDescent="0.2">
      <c r="A258" s="249"/>
      <c r="B258" s="250"/>
      <c r="C258" s="256" t="s">
        <v>476</v>
      </c>
      <c r="D258" s="257"/>
      <c r="E258" s="258">
        <v>227</v>
      </c>
      <c r="F258" s="259"/>
      <c r="G258" s="255"/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6"/>
      <c r="Y258" s="144"/>
      <c r="Z258" s="144"/>
      <c r="AA258" s="144"/>
      <c r="AB258" s="144"/>
      <c r="AC258" s="144"/>
      <c r="AD258" s="144"/>
      <c r="AE258" s="144"/>
      <c r="AF258" s="144"/>
      <c r="AG258" s="144" t="s">
        <v>143</v>
      </c>
      <c r="AH258" s="144">
        <v>5</v>
      </c>
      <c r="AI258" s="144"/>
      <c r="AJ258" s="144"/>
      <c r="AK258" s="144"/>
      <c r="AL258" s="144"/>
      <c r="AM258" s="144"/>
      <c r="AN258" s="144"/>
      <c r="AO258" s="144"/>
      <c r="AP258" s="144"/>
      <c r="AQ258" s="144"/>
      <c r="AR258" s="144"/>
      <c r="AS258" s="144"/>
      <c r="AT258" s="144"/>
      <c r="AU258" s="144"/>
      <c r="AV258" s="144"/>
      <c r="AW258" s="144"/>
      <c r="AX258" s="144"/>
      <c r="AY258" s="144"/>
      <c r="AZ258" s="144"/>
      <c r="BA258" s="144"/>
      <c r="BB258" s="144"/>
      <c r="BC258" s="144"/>
      <c r="BD258" s="144"/>
      <c r="BE258" s="144"/>
      <c r="BF258" s="144"/>
      <c r="BG258" s="144"/>
      <c r="BH258" s="144"/>
    </row>
    <row r="259" spans="1:60" outlineLevel="1" x14ac:dyDescent="0.2">
      <c r="A259" s="249">
        <v>102</v>
      </c>
      <c r="B259" s="250" t="s">
        <v>477</v>
      </c>
      <c r="C259" s="251" t="s">
        <v>478</v>
      </c>
      <c r="D259" s="252" t="s">
        <v>156</v>
      </c>
      <c r="E259" s="253">
        <v>0.30254999999999999</v>
      </c>
      <c r="F259" s="254"/>
      <c r="G259" s="255">
        <f>ROUND(E259*F259,2)</f>
        <v>0</v>
      </c>
      <c r="H259" s="147"/>
      <c r="I259" s="146">
        <f>ROUND(E259*H259,2)</f>
        <v>0</v>
      </c>
      <c r="J259" s="147"/>
      <c r="K259" s="146">
        <f>ROUND(E259*J259,2)</f>
        <v>0</v>
      </c>
      <c r="L259" s="146">
        <v>21</v>
      </c>
      <c r="M259" s="146">
        <f>G259*(1+L259/100)</f>
        <v>0</v>
      </c>
      <c r="N259" s="146">
        <v>0</v>
      </c>
      <c r="O259" s="146">
        <f>ROUND(E259*N259,2)</f>
        <v>0</v>
      </c>
      <c r="P259" s="146">
        <v>0</v>
      </c>
      <c r="Q259" s="146">
        <f>ROUND(E259*P259,2)</f>
        <v>0</v>
      </c>
      <c r="R259" s="146"/>
      <c r="S259" s="146" t="s">
        <v>139</v>
      </c>
      <c r="T259" s="146" t="s">
        <v>139</v>
      </c>
      <c r="U259" s="146">
        <v>3.327</v>
      </c>
      <c r="V259" s="146">
        <f>ROUND(E259*U259,2)</f>
        <v>1.01</v>
      </c>
      <c r="W259" s="146"/>
      <c r="X259" s="146" t="s">
        <v>340</v>
      </c>
      <c r="Y259" s="144"/>
      <c r="Z259" s="144"/>
      <c r="AA259" s="144"/>
      <c r="AB259" s="144"/>
      <c r="AC259" s="144"/>
      <c r="AD259" s="144"/>
      <c r="AE259" s="144"/>
      <c r="AF259" s="144"/>
      <c r="AG259" s="144" t="s">
        <v>479</v>
      </c>
      <c r="AH259" s="144"/>
      <c r="AI259" s="144"/>
      <c r="AJ259" s="144"/>
      <c r="AK259" s="144"/>
      <c r="AL259" s="144"/>
      <c r="AM259" s="144"/>
      <c r="AN259" s="144"/>
      <c r="AO259" s="144"/>
      <c r="AP259" s="144"/>
      <c r="AQ259" s="144"/>
      <c r="AR259" s="144"/>
      <c r="AS259" s="144"/>
      <c r="AT259" s="144"/>
      <c r="AU259" s="144"/>
      <c r="AV259" s="144"/>
      <c r="AW259" s="144"/>
      <c r="AX259" s="144"/>
      <c r="AY259" s="144"/>
      <c r="AZ259" s="144"/>
      <c r="BA259" s="144"/>
      <c r="BB259" s="144"/>
      <c r="BC259" s="144"/>
      <c r="BD259" s="144"/>
      <c r="BE259" s="144"/>
      <c r="BF259" s="144"/>
      <c r="BG259" s="144"/>
      <c r="BH259" s="144"/>
    </row>
    <row r="260" spans="1:60" x14ac:dyDescent="0.2">
      <c r="A260" s="242" t="s">
        <v>134</v>
      </c>
      <c r="B260" s="243" t="s">
        <v>86</v>
      </c>
      <c r="C260" s="244" t="s">
        <v>87</v>
      </c>
      <c r="D260" s="245"/>
      <c r="E260" s="246"/>
      <c r="F260" s="247"/>
      <c r="G260" s="248">
        <f>SUMIF(AG261:AG291,"&lt;&gt;NOR",G261:G291)</f>
        <v>0</v>
      </c>
      <c r="H260" s="148"/>
      <c r="I260" s="148">
        <f>SUM(I261:I291)</f>
        <v>0</v>
      </c>
      <c r="J260" s="148"/>
      <c r="K260" s="148">
        <f>SUM(K261:K291)</f>
        <v>0</v>
      </c>
      <c r="L260" s="148"/>
      <c r="M260" s="148">
        <f>SUM(M261:M291)</f>
        <v>0</v>
      </c>
      <c r="N260" s="148"/>
      <c r="O260" s="148">
        <f>SUM(O261:O291)</f>
        <v>0.91</v>
      </c>
      <c r="P260" s="148"/>
      <c r="Q260" s="148">
        <f>SUM(Q261:Q291)</f>
        <v>0</v>
      </c>
      <c r="R260" s="148"/>
      <c r="S260" s="148"/>
      <c r="T260" s="148"/>
      <c r="U260" s="148"/>
      <c r="V260" s="148">
        <f>SUM(V261:V291)</f>
        <v>49.77</v>
      </c>
      <c r="W260" s="148"/>
      <c r="X260" s="148"/>
      <c r="AG260" t="s">
        <v>135</v>
      </c>
    </row>
    <row r="261" spans="1:60" ht="22.5" outlineLevel="1" x14ac:dyDescent="0.2">
      <c r="A261" s="249">
        <v>103</v>
      </c>
      <c r="B261" s="250" t="s">
        <v>480</v>
      </c>
      <c r="C261" s="251" t="s">
        <v>481</v>
      </c>
      <c r="D261" s="252" t="s">
        <v>161</v>
      </c>
      <c r="E261" s="253">
        <v>26.45</v>
      </c>
      <c r="F261" s="254"/>
      <c r="G261" s="255">
        <f>ROUND(E261*F261,2)</f>
        <v>0</v>
      </c>
      <c r="H261" s="147"/>
      <c r="I261" s="146">
        <f>ROUND(E261*H261,2)</f>
        <v>0</v>
      </c>
      <c r="J261" s="147"/>
      <c r="K261" s="146">
        <f>ROUND(E261*J261,2)</f>
        <v>0</v>
      </c>
      <c r="L261" s="146">
        <v>21</v>
      </c>
      <c r="M261" s="146">
        <f>G261*(1+L261/100)</f>
        <v>0</v>
      </c>
      <c r="N261" s="146">
        <v>7.0000000000000001E-3</v>
      </c>
      <c r="O261" s="146">
        <f>ROUND(E261*N261,2)</f>
        <v>0.19</v>
      </c>
      <c r="P261" s="146">
        <v>0</v>
      </c>
      <c r="Q261" s="146">
        <f>ROUND(E261*P261,2)</f>
        <v>0</v>
      </c>
      <c r="R261" s="146"/>
      <c r="S261" s="146" t="s">
        <v>139</v>
      </c>
      <c r="T261" s="146" t="s">
        <v>139</v>
      </c>
      <c r="U261" s="146">
        <v>0.254</v>
      </c>
      <c r="V261" s="146">
        <f>ROUND(E261*U261,2)</f>
        <v>6.72</v>
      </c>
      <c r="W261" s="146"/>
      <c r="X261" s="146" t="s">
        <v>140</v>
      </c>
      <c r="Y261" s="144"/>
      <c r="Z261" s="144"/>
      <c r="AA261" s="144"/>
      <c r="AB261" s="144"/>
      <c r="AC261" s="144"/>
      <c r="AD261" s="144"/>
      <c r="AE261" s="144"/>
      <c r="AF261" s="144"/>
      <c r="AG261" s="144" t="s">
        <v>141</v>
      </c>
      <c r="AH261" s="144"/>
      <c r="AI261" s="144"/>
      <c r="AJ261" s="144"/>
      <c r="AK261" s="144"/>
      <c r="AL261" s="144"/>
      <c r="AM261" s="144"/>
      <c r="AN261" s="144"/>
      <c r="AO261" s="144"/>
      <c r="AP261" s="144"/>
      <c r="AQ261" s="144"/>
      <c r="AR261" s="144"/>
      <c r="AS261" s="144"/>
      <c r="AT261" s="144"/>
      <c r="AU261" s="144"/>
      <c r="AV261" s="144"/>
      <c r="AW261" s="144"/>
      <c r="AX261" s="144"/>
      <c r="AY261" s="144"/>
      <c r="AZ261" s="144"/>
      <c r="BA261" s="144"/>
      <c r="BB261" s="144"/>
      <c r="BC261" s="144"/>
      <c r="BD261" s="144"/>
      <c r="BE261" s="144"/>
      <c r="BF261" s="144"/>
      <c r="BG261" s="144"/>
      <c r="BH261" s="144"/>
    </row>
    <row r="262" spans="1:60" outlineLevel="1" x14ac:dyDescent="0.2">
      <c r="A262" s="249"/>
      <c r="B262" s="250"/>
      <c r="C262" s="256" t="s">
        <v>482</v>
      </c>
      <c r="D262" s="257"/>
      <c r="E262" s="258">
        <v>26.45</v>
      </c>
      <c r="F262" s="259"/>
      <c r="G262" s="255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6"/>
      <c r="Y262" s="144"/>
      <c r="Z262" s="144"/>
      <c r="AA262" s="144"/>
      <c r="AB262" s="144"/>
      <c r="AC262" s="144"/>
      <c r="AD262" s="144"/>
      <c r="AE262" s="144"/>
      <c r="AF262" s="144"/>
      <c r="AG262" s="144" t="s">
        <v>143</v>
      </c>
      <c r="AH262" s="144">
        <v>5</v>
      </c>
      <c r="AI262" s="144"/>
      <c r="AJ262" s="144"/>
      <c r="AK262" s="144"/>
      <c r="AL262" s="144"/>
      <c r="AM262" s="144"/>
      <c r="AN262" s="144"/>
      <c r="AO262" s="144"/>
      <c r="AP262" s="144"/>
      <c r="AQ262" s="144"/>
      <c r="AR262" s="144"/>
      <c r="AS262" s="144"/>
      <c r="AT262" s="144"/>
      <c r="AU262" s="144"/>
      <c r="AV262" s="144"/>
      <c r="AW262" s="144"/>
      <c r="AX262" s="144"/>
      <c r="AY262" s="144"/>
      <c r="AZ262" s="144"/>
      <c r="BA262" s="144"/>
      <c r="BB262" s="144"/>
      <c r="BC262" s="144"/>
      <c r="BD262" s="144"/>
      <c r="BE262" s="144"/>
      <c r="BF262" s="144"/>
      <c r="BG262" s="144"/>
      <c r="BH262" s="144"/>
    </row>
    <row r="263" spans="1:60" outlineLevel="1" x14ac:dyDescent="0.2">
      <c r="A263" s="249">
        <v>104</v>
      </c>
      <c r="B263" s="250" t="s">
        <v>483</v>
      </c>
      <c r="C263" s="251" t="s">
        <v>484</v>
      </c>
      <c r="D263" s="252" t="s">
        <v>161</v>
      </c>
      <c r="E263" s="253">
        <v>26.45</v>
      </c>
      <c r="F263" s="254"/>
      <c r="G263" s="255">
        <f>ROUND(E263*F263,2)</f>
        <v>0</v>
      </c>
      <c r="H263" s="147"/>
      <c r="I263" s="146">
        <f>ROUND(E263*H263,2)</f>
        <v>0</v>
      </c>
      <c r="J263" s="147"/>
      <c r="K263" s="146">
        <f>ROUND(E263*J263,2)</f>
        <v>0</v>
      </c>
      <c r="L263" s="146">
        <v>21</v>
      </c>
      <c r="M263" s="146">
        <f>G263*(1+L263/100)</f>
        <v>0</v>
      </c>
      <c r="N263" s="146">
        <v>0</v>
      </c>
      <c r="O263" s="146">
        <f>ROUND(E263*N263,2)</f>
        <v>0</v>
      </c>
      <c r="P263" s="146">
        <v>0</v>
      </c>
      <c r="Q263" s="146">
        <f>ROUND(E263*P263,2)</f>
        <v>0</v>
      </c>
      <c r="R263" s="146"/>
      <c r="S263" s="146" t="s">
        <v>139</v>
      </c>
      <c r="T263" s="146" t="s">
        <v>139</v>
      </c>
      <c r="U263" s="146">
        <v>0.33500000000000002</v>
      </c>
      <c r="V263" s="146">
        <f>ROUND(E263*U263,2)</f>
        <v>8.86</v>
      </c>
      <c r="W263" s="146"/>
      <c r="X263" s="146" t="s">
        <v>140</v>
      </c>
      <c r="Y263" s="144"/>
      <c r="Z263" s="144"/>
      <c r="AA263" s="144"/>
      <c r="AB263" s="144"/>
      <c r="AC263" s="144"/>
      <c r="AD263" s="144"/>
      <c r="AE263" s="144"/>
      <c r="AF263" s="144"/>
      <c r="AG263" s="144" t="s">
        <v>141</v>
      </c>
      <c r="AH263" s="144"/>
      <c r="AI263" s="144"/>
      <c r="AJ263" s="144"/>
      <c r="AK263" s="144"/>
      <c r="AL263" s="144"/>
      <c r="AM263" s="144"/>
      <c r="AN263" s="144"/>
      <c r="AO263" s="144"/>
      <c r="AP263" s="144"/>
      <c r="AQ263" s="144"/>
      <c r="AR263" s="144"/>
      <c r="AS263" s="144"/>
      <c r="AT263" s="144"/>
      <c r="AU263" s="144"/>
      <c r="AV263" s="144"/>
      <c r="AW263" s="144"/>
      <c r="AX263" s="144"/>
      <c r="AY263" s="144"/>
      <c r="AZ263" s="144"/>
      <c r="BA263" s="144"/>
      <c r="BB263" s="144"/>
      <c r="BC263" s="144"/>
      <c r="BD263" s="144"/>
      <c r="BE263" s="144"/>
      <c r="BF263" s="144"/>
      <c r="BG263" s="144"/>
      <c r="BH263" s="144"/>
    </row>
    <row r="264" spans="1:60" outlineLevel="1" x14ac:dyDescent="0.2">
      <c r="A264" s="249"/>
      <c r="B264" s="250"/>
      <c r="C264" s="256" t="s">
        <v>485</v>
      </c>
      <c r="D264" s="257"/>
      <c r="E264" s="258">
        <v>10.4</v>
      </c>
      <c r="F264" s="259"/>
      <c r="G264" s="255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6"/>
      <c r="Y264" s="144"/>
      <c r="Z264" s="144"/>
      <c r="AA264" s="144"/>
      <c r="AB264" s="144"/>
      <c r="AC264" s="144"/>
      <c r="AD264" s="144"/>
      <c r="AE264" s="144"/>
      <c r="AF264" s="144"/>
      <c r="AG264" s="144" t="s">
        <v>143</v>
      </c>
      <c r="AH264" s="144">
        <v>0</v>
      </c>
      <c r="AI264" s="144"/>
      <c r="AJ264" s="144"/>
      <c r="AK264" s="144"/>
      <c r="AL264" s="144"/>
      <c r="AM264" s="144"/>
      <c r="AN264" s="144"/>
      <c r="AO264" s="144"/>
      <c r="AP264" s="144"/>
      <c r="AQ264" s="144"/>
      <c r="AR264" s="144"/>
      <c r="AS264" s="144"/>
      <c r="AT264" s="144"/>
      <c r="AU264" s="144"/>
      <c r="AV264" s="144"/>
      <c r="AW264" s="144"/>
      <c r="AX264" s="144"/>
      <c r="AY264" s="144"/>
      <c r="AZ264" s="144"/>
      <c r="BA264" s="144"/>
      <c r="BB264" s="144"/>
      <c r="BC264" s="144"/>
      <c r="BD264" s="144"/>
      <c r="BE264" s="144"/>
      <c r="BF264" s="144"/>
      <c r="BG264" s="144"/>
      <c r="BH264" s="144"/>
    </row>
    <row r="265" spans="1:60" outlineLevel="1" x14ac:dyDescent="0.2">
      <c r="A265" s="249"/>
      <c r="B265" s="250"/>
      <c r="C265" s="256" t="s">
        <v>486</v>
      </c>
      <c r="D265" s="257"/>
      <c r="E265" s="258">
        <v>3.35</v>
      </c>
      <c r="F265" s="259"/>
      <c r="G265" s="255"/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6"/>
      <c r="Y265" s="144"/>
      <c r="Z265" s="144"/>
      <c r="AA265" s="144"/>
      <c r="AB265" s="144"/>
      <c r="AC265" s="144"/>
      <c r="AD265" s="144"/>
      <c r="AE265" s="144"/>
      <c r="AF265" s="144"/>
      <c r="AG265" s="144" t="s">
        <v>143</v>
      </c>
      <c r="AH265" s="144">
        <v>0</v>
      </c>
      <c r="AI265" s="144"/>
      <c r="AJ265" s="144"/>
      <c r="AK265" s="144"/>
      <c r="AL265" s="144"/>
      <c r="AM265" s="144"/>
      <c r="AN265" s="144"/>
      <c r="AO265" s="144"/>
      <c r="AP265" s="144"/>
      <c r="AQ265" s="144"/>
      <c r="AR265" s="144"/>
      <c r="AS265" s="144"/>
      <c r="AT265" s="144"/>
      <c r="AU265" s="144"/>
      <c r="AV265" s="144"/>
      <c r="AW265" s="144"/>
      <c r="AX265" s="144"/>
      <c r="AY265" s="144"/>
      <c r="AZ265" s="144"/>
      <c r="BA265" s="144"/>
      <c r="BB265" s="144"/>
      <c r="BC265" s="144"/>
      <c r="BD265" s="144"/>
      <c r="BE265" s="144"/>
      <c r="BF265" s="144"/>
      <c r="BG265" s="144"/>
      <c r="BH265" s="144"/>
    </row>
    <row r="266" spans="1:60" outlineLevel="1" x14ac:dyDescent="0.2">
      <c r="A266" s="249"/>
      <c r="B266" s="250"/>
      <c r="C266" s="256" t="s">
        <v>487</v>
      </c>
      <c r="D266" s="257"/>
      <c r="E266" s="258">
        <v>4.5999999999999996</v>
      </c>
      <c r="F266" s="259"/>
      <c r="G266" s="255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6"/>
      <c r="Y266" s="144"/>
      <c r="Z266" s="144"/>
      <c r="AA266" s="144"/>
      <c r="AB266" s="144"/>
      <c r="AC266" s="144"/>
      <c r="AD266" s="144"/>
      <c r="AE266" s="144"/>
      <c r="AF266" s="144"/>
      <c r="AG266" s="144" t="s">
        <v>143</v>
      </c>
      <c r="AH266" s="144">
        <v>0</v>
      </c>
      <c r="AI266" s="144"/>
      <c r="AJ266" s="144"/>
      <c r="AK266" s="144"/>
      <c r="AL266" s="144"/>
      <c r="AM266" s="144"/>
      <c r="AN266" s="144"/>
      <c r="AO266" s="144"/>
      <c r="AP266" s="144"/>
      <c r="AQ266" s="144"/>
      <c r="AR266" s="144"/>
      <c r="AS266" s="144"/>
      <c r="AT266" s="144"/>
      <c r="AU266" s="144"/>
      <c r="AV266" s="144"/>
      <c r="AW266" s="144"/>
      <c r="AX266" s="144"/>
      <c r="AY266" s="144"/>
      <c r="AZ266" s="144"/>
      <c r="BA266" s="144"/>
      <c r="BB266" s="144"/>
      <c r="BC266" s="144"/>
      <c r="BD266" s="144"/>
      <c r="BE266" s="144"/>
      <c r="BF266" s="144"/>
      <c r="BG266" s="144"/>
      <c r="BH266" s="144"/>
    </row>
    <row r="267" spans="1:60" outlineLevel="1" x14ac:dyDescent="0.2">
      <c r="A267" s="249"/>
      <c r="B267" s="250"/>
      <c r="C267" s="256" t="s">
        <v>488</v>
      </c>
      <c r="D267" s="257"/>
      <c r="E267" s="258">
        <v>6.7</v>
      </c>
      <c r="F267" s="259"/>
      <c r="G267" s="255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6"/>
      <c r="Y267" s="144"/>
      <c r="Z267" s="144"/>
      <c r="AA267" s="144"/>
      <c r="AB267" s="144"/>
      <c r="AC267" s="144"/>
      <c r="AD267" s="144"/>
      <c r="AE267" s="144"/>
      <c r="AF267" s="144"/>
      <c r="AG267" s="144" t="s">
        <v>143</v>
      </c>
      <c r="AH267" s="144">
        <v>0</v>
      </c>
      <c r="AI267" s="144"/>
      <c r="AJ267" s="144"/>
      <c r="AK267" s="144"/>
      <c r="AL267" s="144"/>
      <c r="AM267" s="144"/>
      <c r="AN267" s="144"/>
      <c r="AO267" s="144"/>
      <c r="AP267" s="144"/>
      <c r="AQ267" s="144"/>
      <c r="AR267" s="144"/>
      <c r="AS267" s="144"/>
      <c r="AT267" s="144"/>
      <c r="AU267" s="144"/>
      <c r="AV267" s="144"/>
      <c r="AW267" s="144"/>
      <c r="AX267" s="144"/>
      <c r="AY267" s="144"/>
      <c r="AZ267" s="144"/>
      <c r="BA267" s="144"/>
      <c r="BB267" s="144"/>
      <c r="BC267" s="144"/>
      <c r="BD267" s="144"/>
      <c r="BE267" s="144"/>
      <c r="BF267" s="144"/>
      <c r="BG267" s="144"/>
      <c r="BH267" s="144"/>
    </row>
    <row r="268" spans="1:60" outlineLevel="1" x14ac:dyDescent="0.2">
      <c r="A268" s="249"/>
      <c r="B268" s="250"/>
      <c r="C268" s="256" t="s">
        <v>489</v>
      </c>
      <c r="D268" s="257"/>
      <c r="E268" s="258">
        <v>1.4</v>
      </c>
      <c r="F268" s="259"/>
      <c r="G268" s="255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6"/>
      <c r="Y268" s="144"/>
      <c r="Z268" s="144"/>
      <c r="AA268" s="144"/>
      <c r="AB268" s="144"/>
      <c r="AC268" s="144"/>
      <c r="AD268" s="144"/>
      <c r="AE268" s="144"/>
      <c r="AF268" s="144"/>
      <c r="AG268" s="144" t="s">
        <v>143</v>
      </c>
      <c r="AH268" s="144">
        <v>0</v>
      </c>
      <c r="AI268" s="144"/>
      <c r="AJ268" s="144"/>
      <c r="AK268" s="144"/>
      <c r="AL268" s="144"/>
      <c r="AM268" s="144"/>
      <c r="AN268" s="144"/>
      <c r="AO268" s="144"/>
      <c r="AP268" s="144"/>
      <c r="AQ268" s="144"/>
      <c r="AR268" s="144"/>
      <c r="AS268" s="144"/>
      <c r="AT268" s="144"/>
      <c r="AU268" s="144"/>
      <c r="AV268" s="144"/>
      <c r="AW268" s="144"/>
      <c r="AX268" s="144"/>
      <c r="AY268" s="144"/>
      <c r="AZ268" s="144"/>
      <c r="BA268" s="144"/>
      <c r="BB268" s="144"/>
      <c r="BC268" s="144"/>
      <c r="BD268" s="144"/>
      <c r="BE268" s="144"/>
      <c r="BF268" s="144"/>
      <c r="BG268" s="144"/>
      <c r="BH268" s="144"/>
    </row>
    <row r="269" spans="1:60" outlineLevel="1" x14ac:dyDescent="0.2">
      <c r="A269" s="249">
        <v>105</v>
      </c>
      <c r="B269" s="250" t="s">
        <v>490</v>
      </c>
      <c r="C269" s="251" t="s">
        <v>491</v>
      </c>
      <c r="D269" s="252" t="s">
        <v>172</v>
      </c>
      <c r="E269" s="253">
        <v>10.8</v>
      </c>
      <c r="F269" s="254"/>
      <c r="G269" s="255">
        <f>ROUND(E269*F269,2)</f>
        <v>0</v>
      </c>
      <c r="H269" s="147"/>
      <c r="I269" s="146">
        <f>ROUND(E269*H269,2)</f>
        <v>0</v>
      </c>
      <c r="J269" s="147"/>
      <c r="K269" s="146">
        <f>ROUND(E269*J269,2)</f>
        <v>0</v>
      </c>
      <c r="L269" s="146">
        <v>21</v>
      </c>
      <c r="M269" s="146">
        <f>G269*(1+L269/100)</f>
        <v>0</v>
      </c>
      <c r="N269" s="146">
        <v>0</v>
      </c>
      <c r="O269" s="146">
        <f>ROUND(E269*N269,2)</f>
        <v>0</v>
      </c>
      <c r="P269" s="146">
        <v>0</v>
      </c>
      <c r="Q269" s="146">
        <f>ROUND(E269*P269,2)</f>
        <v>0</v>
      </c>
      <c r="R269" s="146"/>
      <c r="S269" s="146" t="s">
        <v>139</v>
      </c>
      <c r="T269" s="146" t="s">
        <v>139</v>
      </c>
      <c r="U269" s="146">
        <v>0.20799999999999999</v>
      </c>
      <c r="V269" s="146">
        <f>ROUND(E269*U269,2)</f>
        <v>2.25</v>
      </c>
      <c r="W269" s="146"/>
      <c r="X269" s="146" t="s">
        <v>140</v>
      </c>
      <c r="Y269" s="144"/>
      <c r="Z269" s="144"/>
      <c r="AA269" s="144"/>
      <c r="AB269" s="144"/>
      <c r="AC269" s="144"/>
      <c r="AD269" s="144"/>
      <c r="AE269" s="144"/>
      <c r="AF269" s="144"/>
      <c r="AG269" s="144" t="s">
        <v>141</v>
      </c>
      <c r="AH269" s="144"/>
      <c r="AI269" s="144"/>
      <c r="AJ269" s="144"/>
      <c r="AK269" s="144"/>
      <c r="AL269" s="144"/>
      <c r="AM269" s="144"/>
      <c r="AN269" s="144"/>
      <c r="AO269" s="144"/>
      <c r="AP269" s="144"/>
      <c r="AQ269" s="144"/>
      <c r="AR269" s="144"/>
      <c r="AS269" s="144"/>
      <c r="AT269" s="144"/>
      <c r="AU269" s="144"/>
      <c r="AV269" s="144"/>
      <c r="AW269" s="144"/>
      <c r="AX269" s="144"/>
      <c r="AY269" s="144"/>
      <c r="AZ269" s="144"/>
      <c r="BA269" s="144"/>
      <c r="BB269" s="144"/>
      <c r="BC269" s="144"/>
      <c r="BD269" s="144"/>
      <c r="BE269" s="144"/>
      <c r="BF269" s="144"/>
      <c r="BG269" s="144"/>
      <c r="BH269" s="144"/>
    </row>
    <row r="270" spans="1:60" outlineLevel="1" x14ac:dyDescent="0.2">
      <c r="A270" s="249"/>
      <c r="B270" s="250"/>
      <c r="C270" s="256" t="s">
        <v>492</v>
      </c>
      <c r="D270" s="257"/>
      <c r="E270" s="258">
        <v>7.6</v>
      </c>
      <c r="F270" s="259"/>
      <c r="G270" s="255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6"/>
      <c r="Y270" s="144"/>
      <c r="Z270" s="144"/>
      <c r="AA270" s="144"/>
      <c r="AB270" s="144"/>
      <c r="AC270" s="144"/>
      <c r="AD270" s="144"/>
      <c r="AE270" s="144"/>
      <c r="AF270" s="144"/>
      <c r="AG270" s="144" t="s">
        <v>143</v>
      </c>
      <c r="AH270" s="144">
        <v>0</v>
      </c>
      <c r="AI270" s="144"/>
      <c r="AJ270" s="144"/>
      <c r="AK270" s="144"/>
      <c r="AL270" s="144"/>
      <c r="AM270" s="144"/>
      <c r="AN270" s="144"/>
      <c r="AO270" s="144"/>
      <c r="AP270" s="144"/>
      <c r="AQ270" s="144"/>
      <c r="AR270" s="144"/>
      <c r="AS270" s="144"/>
      <c r="AT270" s="144"/>
      <c r="AU270" s="144"/>
      <c r="AV270" s="144"/>
      <c r="AW270" s="144"/>
      <c r="AX270" s="144"/>
      <c r="AY270" s="144"/>
      <c r="AZ270" s="144"/>
      <c r="BA270" s="144"/>
      <c r="BB270" s="144"/>
      <c r="BC270" s="144"/>
      <c r="BD270" s="144"/>
      <c r="BE270" s="144"/>
      <c r="BF270" s="144"/>
      <c r="BG270" s="144"/>
      <c r="BH270" s="144"/>
    </row>
    <row r="271" spans="1:60" outlineLevel="1" x14ac:dyDescent="0.2">
      <c r="A271" s="249"/>
      <c r="B271" s="250"/>
      <c r="C271" s="256" t="s">
        <v>493</v>
      </c>
      <c r="D271" s="257"/>
      <c r="E271" s="258">
        <v>3.2</v>
      </c>
      <c r="F271" s="259"/>
      <c r="G271" s="255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6"/>
      <c r="Y271" s="144"/>
      <c r="Z271" s="144"/>
      <c r="AA271" s="144"/>
      <c r="AB271" s="144"/>
      <c r="AC271" s="144"/>
      <c r="AD271" s="144"/>
      <c r="AE271" s="144"/>
      <c r="AF271" s="144"/>
      <c r="AG271" s="144" t="s">
        <v>143</v>
      </c>
      <c r="AH271" s="144">
        <v>0</v>
      </c>
      <c r="AI271" s="144"/>
      <c r="AJ271" s="144"/>
      <c r="AK271" s="144"/>
      <c r="AL271" s="144"/>
      <c r="AM271" s="144"/>
      <c r="AN271" s="144"/>
      <c r="AO271" s="144"/>
      <c r="AP271" s="144"/>
      <c r="AQ271" s="144"/>
      <c r="AR271" s="144"/>
      <c r="AS271" s="144"/>
      <c r="AT271" s="144"/>
      <c r="AU271" s="144"/>
      <c r="AV271" s="144"/>
      <c r="AW271" s="144"/>
      <c r="AX271" s="144"/>
      <c r="AY271" s="144"/>
      <c r="AZ271" s="144"/>
      <c r="BA271" s="144"/>
      <c r="BB271" s="144"/>
      <c r="BC271" s="144"/>
      <c r="BD271" s="144"/>
      <c r="BE271" s="144"/>
      <c r="BF271" s="144"/>
      <c r="BG271" s="144"/>
      <c r="BH271" s="144"/>
    </row>
    <row r="272" spans="1:60" ht="22.5" outlineLevel="1" x14ac:dyDescent="0.2">
      <c r="A272" s="249">
        <v>106</v>
      </c>
      <c r="B272" s="250" t="s">
        <v>494</v>
      </c>
      <c r="C272" s="251" t="s">
        <v>495</v>
      </c>
      <c r="D272" s="252" t="s">
        <v>161</v>
      </c>
      <c r="E272" s="253">
        <v>26.45</v>
      </c>
      <c r="F272" s="254"/>
      <c r="G272" s="255">
        <f>ROUND(E272*F272,2)</f>
        <v>0</v>
      </c>
      <c r="H272" s="147"/>
      <c r="I272" s="146">
        <f>ROUND(E272*H272,2)</f>
        <v>0</v>
      </c>
      <c r="J272" s="147"/>
      <c r="K272" s="146">
        <f>ROUND(E272*J272,2)</f>
        <v>0</v>
      </c>
      <c r="L272" s="146">
        <v>21</v>
      </c>
      <c r="M272" s="146">
        <f>G272*(1+L272/100)</f>
        <v>0</v>
      </c>
      <c r="N272" s="146">
        <v>0</v>
      </c>
      <c r="O272" s="146">
        <f>ROUND(E272*N272,2)</f>
        <v>0</v>
      </c>
      <c r="P272" s="146">
        <v>0</v>
      </c>
      <c r="Q272" s="146">
        <f>ROUND(E272*P272,2)</f>
        <v>0</v>
      </c>
      <c r="R272" s="146"/>
      <c r="S272" s="146" t="s">
        <v>139</v>
      </c>
      <c r="T272" s="146" t="s">
        <v>139</v>
      </c>
      <c r="U272" s="146">
        <v>0.97799999999999998</v>
      </c>
      <c r="V272" s="146">
        <f>ROUND(E272*U272,2)</f>
        <v>25.87</v>
      </c>
      <c r="W272" s="146"/>
      <c r="X272" s="146" t="s">
        <v>140</v>
      </c>
      <c r="Y272" s="144"/>
      <c r="Z272" s="144"/>
      <c r="AA272" s="144"/>
      <c r="AB272" s="144"/>
      <c r="AC272" s="144"/>
      <c r="AD272" s="144"/>
      <c r="AE272" s="144"/>
      <c r="AF272" s="144"/>
      <c r="AG272" s="144" t="s">
        <v>141</v>
      </c>
      <c r="AH272" s="144"/>
      <c r="AI272" s="144"/>
      <c r="AJ272" s="144"/>
      <c r="AK272" s="144"/>
      <c r="AL272" s="144"/>
      <c r="AM272" s="144"/>
      <c r="AN272" s="144"/>
      <c r="AO272" s="144"/>
      <c r="AP272" s="144"/>
      <c r="AQ272" s="144"/>
      <c r="AR272" s="144"/>
      <c r="AS272" s="144"/>
      <c r="AT272" s="144"/>
      <c r="AU272" s="144"/>
      <c r="AV272" s="144"/>
      <c r="AW272" s="144"/>
      <c r="AX272" s="144"/>
      <c r="AY272" s="144"/>
      <c r="AZ272" s="144"/>
      <c r="BA272" s="144"/>
      <c r="BB272" s="144"/>
      <c r="BC272" s="144"/>
      <c r="BD272" s="144"/>
      <c r="BE272" s="144"/>
      <c r="BF272" s="144"/>
      <c r="BG272" s="144"/>
      <c r="BH272" s="144"/>
    </row>
    <row r="273" spans="1:60" outlineLevel="1" x14ac:dyDescent="0.2">
      <c r="A273" s="249"/>
      <c r="B273" s="250"/>
      <c r="C273" s="256" t="s">
        <v>496</v>
      </c>
      <c r="D273" s="257"/>
      <c r="E273" s="258">
        <v>26.45</v>
      </c>
      <c r="F273" s="259"/>
      <c r="G273" s="255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6"/>
      <c r="Y273" s="144"/>
      <c r="Z273" s="144"/>
      <c r="AA273" s="144"/>
      <c r="AB273" s="144"/>
      <c r="AC273" s="144"/>
      <c r="AD273" s="144"/>
      <c r="AE273" s="144"/>
      <c r="AF273" s="144"/>
      <c r="AG273" s="144" t="s">
        <v>143</v>
      </c>
      <c r="AH273" s="144">
        <v>5</v>
      </c>
      <c r="AI273" s="144"/>
      <c r="AJ273" s="144"/>
      <c r="AK273" s="144"/>
      <c r="AL273" s="144"/>
      <c r="AM273" s="144"/>
      <c r="AN273" s="144"/>
      <c r="AO273" s="144"/>
      <c r="AP273" s="144"/>
      <c r="AQ273" s="144"/>
      <c r="AR273" s="144"/>
      <c r="AS273" s="144"/>
      <c r="AT273" s="144"/>
      <c r="AU273" s="144"/>
      <c r="AV273" s="144"/>
      <c r="AW273" s="144"/>
      <c r="AX273" s="144"/>
      <c r="AY273" s="144"/>
      <c r="AZ273" s="144"/>
      <c r="BA273" s="144"/>
      <c r="BB273" s="144"/>
      <c r="BC273" s="144"/>
      <c r="BD273" s="144"/>
      <c r="BE273" s="144"/>
      <c r="BF273" s="144"/>
      <c r="BG273" s="144"/>
      <c r="BH273" s="144"/>
    </row>
    <row r="274" spans="1:60" outlineLevel="1" x14ac:dyDescent="0.2">
      <c r="A274" s="249">
        <v>107</v>
      </c>
      <c r="B274" s="250" t="s">
        <v>497</v>
      </c>
      <c r="C274" s="251" t="s">
        <v>498</v>
      </c>
      <c r="D274" s="252" t="s">
        <v>172</v>
      </c>
      <c r="E274" s="253">
        <v>19.600000000000001</v>
      </c>
      <c r="F274" s="254"/>
      <c r="G274" s="255">
        <f>ROUND(E274*F274,2)</f>
        <v>0</v>
      </c>
      <c r="H274" s="147"/>
      <c r="I274" s="146">
        <f>ROUND(E274*H274,2)</f>
        <v>0</v>
      </c>
      <c r="J274" s="147"/>
      <c r="K274" s="146">
        <f>ROUND(E274*J274,2)</f>
        <v>0</v>
      </c>
      <c r="L274" s="146">
        <v>21</v>
      </c>
      <c r="M274" s="146">
        <f>G274*(1+L274/100)</f>
        <v>0</v>
      </c>
      <c r="N274" s="146">
        <v>3.2000000000000003E-4</v>
      </c>
      <c r="O274" s="146">
        <f>ROUND(E274*N274,2)</f>
        <v>0.01</v>
      </c>
      <c r="P274" s="146">
        <v>0</v>
      </c>
      <c r="Q274" s="146">
        <f>ROUND(E274*P274,2)</f>
        <v>0</v>
      </c>
      <c r="R274" s="146"/>
      <c r="S274" s="146" t="s">
        <v>139</v>
      </c>
      <c r="T274" s="146" t="s">
        <v>139</v>
      </c>
      <c r="U274" s="146">
        <v>0.23599999999999999</v>
      </c>
      <c r="V274" s="146">
        <f>ROUND(E274*U274,2)</f>
        <v>4.63</v>
      </c>
      <c r="W274" s="146"/>
      <c r="X274" s="146" t="s">
        <v>140</v>
      </c>
      <c r="Y274" s="144"/>
      <c r="Z274" s="144"/>
      <c r="AA274" s="144"/>
      <c r="AB274" s="144"/>
      <c r="AC274" s="144"/>
      <c r="AD274" s="144"/>
      <c r="AE274" s="144"/>
      <c r="AF274" s="144"/>
      <c r="AG274" s="144" t="s">
        <v>141</v>
      </c>
      <c r="AH274" s="144"/>
      <c r="AI274" s="144"/>
      <c r="AJ274" s="144"/>
      <c r="AK274" s="144"/>
      <c r="AL274" s="144"/>
      <c r="AM274" s="144"/>
      <c r="AN274" s="144"/>
      <c r="AO274" s="144"/>
      <c r="AP274" s="144"/>
      <c r="AQ274" s="144"/>
      <c r="AR274" s="144"/>
      <c r="AS274" s="144"/>
      <c r="AT274" s="144"/>
      <c r="AU274" s="144"/>
      <c r="AV274" s="144"/>
      <c r="AW274" s="144"/>
      <c r="AX274" s="144"/>
      <c r="AY274" s="144"/>
      <c r="AZ274" s="144"/>
      <c r="BA274" s="144"/>
      <c r="BB274" s="144"/>
      <c r="BC274" s="144"/>
      <c r="BD274" s="144"/>
      <c r="BE274" s="144"/>
      <c r="BF274" s="144"/>
      <c r="BG274" s="144"/>
      <c r="BH274" s="144"/>
    </row>
    <row r="275" spans="1:60" outlineLevel="1" x14ac:dyDescent="0.2">
      <c r="A275" s="249"/>
      <c r="B275" s="250"/>
      <c r="C275" s="256" t="s">
        <v>499</v>
      </c>
      <c r="D275" s="257"/>
      <c r="E275" s="258">
        <v>16</v>
      </c>
      <c r="F275" s="259"/>
      <c r="G275" s="255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6"/>
      <c r="Y275" s="144"/>
      <c r="Z275" s="144"/>
      <c r="AA275" s="144"/>
      <c r="AB275" s="144"/>
      <c r="AC275" s="144"/>
      <c r="AD275" s="144"/>
      <c r="AE275" s="144"/>
      <c r="AF275" s="144"/>
      <c r="AG275" s="144" t="s">
        <v>143</v>
      </c>
      <c r="AH275" s="144">
        <v>0</v>
      </c>
      <c r="AI275" s="144"/>
      <c r="AJ275" s="144"/>
      <c r="AK275" s="144"/>
      <c r="AL275" s="144"/>
      <c r="AM275" s="144"/>
      <c r="AN275" s="144"/>
      <c r="AO275" s="144"/>
      <c r="AP275" s="144"/>
      <c r="AQ275" s="144"/>
      <c r="AR275" s="144"/>
      <c r="AS275" s="144"/>
      <c r="AT275" s="144"/>
      <c r="AU275" s="144"/>
      <c r="AV275" s="144"/>
      <c r="AW275" s="144"/>
      <c r="AX275" s="144"/>
      <c r="AY275" s="144"/>
      <c r="AZ275" s="144"/>
      <c r="BA275" s="144"/>
      <c r="BB275" s="144"/>
      <c r="BC275" s="144"/>
      <c r="BD275" s="144"/>
      <c r="BE275" s="144"/>
      <c r="BF275" s="144"/>
      <c r="BG275" s="144"/>
      <c r="BH275" s="144"/>
    </row>
    <row r="276" spans="1:60" outlineLevel="1" x14ac:dyDescent="0.2">
      <c r="A276" s="249"/>
      <c r="B276" s="250"/>
      <c r="C276" s="256" t="s">
        <v>500</v>
      </c>
      <c r="D276" s="257"/>
      <c r="E276" s="258">
        <v>3.6</v>
      </c>
      <c r="F276" s="259"/>
      <c r="G276" s="255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6"/>
      <c r="Y276" s="144"/>
      <c r="Z276" s="144"/>
      <c r="AA276" s="144"/>
      <c r="AB276" s="144"/>
      <c r="AC276" s="144"/>
      <c r="AD276" s="144"/>
      <c r="AE276" s="144"/>
      <c r="AF276" s="144"/>
      <c r="AG276" s="144" t="s">
        <v>143</v>
      </c>
      <c r="AH276" s="144">
        <v>0</v>
      </c>
      <c r="AI276" s="144"/>
      <c r="AJ276" s="144"/>
      <c r="AK276" s="144"/>
      <c r="AL276" s="144"/>
      <c r="AM276" s="144"/>
      <c r="AN276" s="144"/>
      <c r="AO276" s="144"/>
      <c r="AP276" s="144"/>
      <c r="AQ276" s="144"/>
      <c r="AR276" s="144"/>
      <c r="AS276" s="144"/>
      <c r="AT276" s="144"/>
      <c r="AU276" s="144"/>
      <c r="AV276" s="144"/>
      <c r="AW276" s="144"/>
      <c r="AX276" s="144"/>
      <c r="AY276" s="144"/>
      <c r="AZ276" s="144"/>
      <c r="BA276" s="144"/>
      <c r="BB276" s="144"/>
      <c r="BC276" s="144"/>
      <c r="BD276" s="144"/>
      <c r="BE276" s="144"/>
      <c r="BF276" s="144"/>
      <c r="BG276" s="144"/>
      <c r="BH276" s="144"/>
    </row>
    <row r="277" spans="1:60" outlineLevel="1" x14ac:dyDescent="0.2">
      <c r="A277" s="249">
        <v>108</v>
      </c>
      <c r="B277" s="250" t="s">
        <v>501</v>
      </c>
      <c r="C277" s="251" t="s">
        <v>502</v>
      </c>
      <c r="D277" s="252" t="s">
        <v>161</v>
      </c>
      <c r="E277" s="253">
        <v>34.384999999999998</v>
      </c>
      <c r="F277" s="254"/>
      <c r="G277" s="255">
        <f>ROUND(E277*F277,2)</f>
        <v>0</v>
      </c>
      <c r="H277" s="147"/>
      <c r="I277" s="146">
        <f>ROUND(E277*H277,2)</f>
        <v>0</v>
      </c>
      <c r="J277" s="147"/>
      <c r="K277" s="146">
        <f>ROUND(E277*J277,2)</f>
        <v>0</v>
      </c>
      <c r="L277" s="146">
        <v>21</v>
      </c>
      <c r="M277" s="146">
        <f>G277*(1+L277/100)</f>
        <v>0</v>
      </c>
      <c r="N277" s="146">
        <v>1.1999999999999999E-3</v>
      </c>
      <c r="O277" s="146">
        <f>ROUND(E277*N277,2)</f>
        <v>0.04</v>
      </c>
      <c r="P277" s="146">
        <v>0</v>
      </c>
      <c r="Q277" s="146">
        <f>ROUND(E277*P277,2)</f>
        <v>0</v>
      </c>
      <c r="R277" s="146"/>
      <c r="S277" s="146" t="s">
        <v>139</v>
      </c>
      <c r="T277" s="146" t="s">
        <v>139</v>
      </c>
      <c r="U277" s="146">
        <v>0</v>
      </c>
      <c r="V277" s="146">
        <f>ROUND(E277*U277,2)</f>
        <v>0</v>
      </c>
      <c r="W277" s="146"/>
      <c r="X277" s="146" t="s">
        <v>140</v>
      </c>
      <c r="Y277" s="144"/>
      <c r="Z277" s="144"/>
      <c r="AA277" s="144"/>
      <c r="AB277" s="144"/>
      <c r="AC277" s="144"/>
      <c r="AD277" s="144"/>
      <c r="AE277" s="144"/>
      <c r="AF277" s="144"/>
      <c r="AG277" s="144" t="s">
        <v>141</v>
      </c>
      <c r="AH277" s="144"/>
      <c r="AI277" s="144"/>
      <c r="AJ277" s="144"/>
      <c r="AK277" s="144"/>
      <c r="AL277" s="144"/>
      <c r="AM277" s="144"/>
      <c r="AN277" s="144"/>
      <c r="AO277" s="144"/>
      <c r="AP277" s="144"/>
      <c r="AQ277" s="144"/>
      <c r="AR277" s="144"/>
      <c r="AS277" s="144"/>
      <c r="AT277" s="144"/>
      <c r="AU277" s="144"/>
      <c r="AV277" s="144"/>
      <c r="AW277" s="144"/>
      <c r="AX277" s="144"/>
      <c r="AY277" s="144"/>
      <c r="AZ277" s="144"/>
      <c r="BA277" s="144"/>
      <c r="BB277" s="144"/>
      <c r="BC277" s="144"/>
      <c r="BD277" s="144"/>
      <c r="BE277" s="144"/>
      <c r="BF277" s="144"/>
      <c r="BG277" s="144"/>
      <c r="BH277" s="144"/>
    </row>
    <row r="278" spans="1:60" outlineLevel="1" x14ac:dyDescent="0.2">
      <c r="A278" s="249"/>
      <c r="B278" s="250"/>
      <c r="C278" s="256" t="s">
        <v>503</v>
      </c>
      <c r="D278" s="257"/>
      <c r="E278" s="258">
        <v>34.384999999999998</v>
      </c>
      <c r="F278" s="259"/>
      <c r="G278" s="255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6"/>
      <c r="Y278" s="144"/>
      <c r="Z278" s="144"/>
      <c r="AA278" s="144"/>
      <c r="AB278" s="144"/>
      <c r="AC278" s="144"/>
      <c r="AD278" s="144"/>
      <c r="AE278" s="144"/>
      <c r="AF278" s="144"/>
      <c r="AG278" s="144" t="s">
        <v>143</v>
      </c>
      <c r="AH278" s="144">
        <v>5</v>
      </c>
      <c r="AI278" s="144"/>
      <c r="AJ278" s="144"/>
      <c r="AK278" s="144"/>
      <c r="AL278" s="144"/>
      <c r="AM278" s="144"/>
      <c r="AN278" s="144"/>
      <c r="AO278" s="144"/>
      <c r="AP278" s="144"/>
      <c r="AQ278" s="144"/>
      <c r="AR278" s="144"/>
      <c r="AS278" s="144"/>
      <c r="AT278" s="144"/>
      <c r="AU278" s="144"/>
      <c r="AV278" s="144"/>
      <c r="AW278" s="144"/>
      <c r="AX278" s="144"/>
      <c r="AY278" s="144"/>
      <c r="AZ278" s="144"/>
      <c r="BA278" s="144"/>
      <c r="BB278" s="144"/>
      <c r="BC278" s="144"/>
      <c r="BD278" s="144"/>
      <c r="BE278" s="144"/>
      <c r="BF278" s="144"/>
      <c r="BG278" s="144"/>
      <c r="BH278" s="144"/>
    </row>
    <row r="279" spans="1:60" outlineLevel="1" x14ac:dyDescent="0.2">
      <c r="A279" s="249">
        <v>109</v>
      </c>
      <c r="B279" s="250" t="s">
        <v>504</v>
      </c>
      <c r="C279" s="251" t="s">
        <v>505</v>
      </c>
      <c r="D279" s="252" t="s">
        <v>172</v>
      </c>
      <c r="E279" s="253">
        <v>11.88</v>
      </c>
      <c r="F279" s="254"/>
      <c r="G279" s="255">
        <f>ROUND(E279*F279,2)</f>
        <v>0</v>
      </c>
      <c r="H279" s="147"/>
      <c r="I279" s="146">
        <f>ROUND(E279*H279,2)</f>
        <v>0</v>
      </c>
      <c r="J279" s="147"/>
      <c r="K279" s="146">
        <f>ROUND(E279*J279,2)</f>
        <v>0</v>
      </c>
      <c r="L279" s="146">
        <v>21</v>
      </c>
      <c r="M279" s="146">
        <f>G279*(1+L279/100)</f>
        <v>0</v>
      </c>
      <c r="N279" s="146">
        <v>2.2000000000000001E-4</v>
      </c>
      <c r="O279" s="146">
        <f>ROUND(E279*N279,2)</f>
        <v>0</v>
      </c>
      <c r="P279" s="146">
        <v>0</v>
      </c>
      <c r="Q279" s="146">
        <f>ROUND(E279*P279,2)</f>
        <v>0</v>
      </c>
      <c r="R279" s="146"/>
      <c r="S279" s="146" t="s">
        <v>173</v>
      </c>
      <c r="T279" s="146" t="s">
        <v>253</v>
      </c>
      <c r="U279" s="146">
        <v>0</v>
      </c>
      <c r="V279" s="146">
        <f>ROUND(E279*U279,2)</f>
        <v>0</v>
      </c>
      <c r="W279" s="146"/>
      <c r="X279" s="146" t="s">
        <v>188</v>
      </c>
      <c r="Y279" s="144"/>
      <c r="Z279" s="144"/>
      <c r="AA279" s="144"/>
      <c r="AB279" s="144"/>
      <c r="AC279" s="144"/>
      <c r="AD279" s="144"/>
      <c r="AE279" s="144"/>
      <c r="AF279" s="144"/>
      <c r="AG279" s="144" t="s">
        <v>189</v>
      </c>
      <c r="AH279" s="144"/>
      <c r="AI279" s="144"/>
      <c r="AJ279" s="144"/>
      <c r="AK279" s="144"/>
      <c r="AL279" s="144"/>
      <c r="AM279" s="144"/>
      <c r="AN279" s="144"/>
      <c r="AO279" s="144"/>
      <c r="AP279" s="144"/>
      <c r="AQ279" s="144"/>
      <c r="AR279" s="144"/>
      <c r="AS279" s="144"/>
      <c r="AT279" s="144"/>
      <c r="AU279" s="144"/>
      <c r="AV279" s="144"/>
      <c r="AW279" s="144"/>
      <c r="AX279" s="144"/>
      <c r="AY279" s="144"/>
      <c r="AZ279" s="144"/>
      <c r="BA279" s="144"/>
      <c r="BB279" s="144"/>
      <c r="BC279" s="144"/>
      <c r="BD279" s="144"/>
      <c r="BE279" s="144"/>
      <c r="BF279" s="144"/>
      <c r="BG279" s="144"/>
      <c r="BH279" s="144"/>
    </row>
    <row r="280" spans="1:60" outlineLevel="1" x14ac:dyDescent="0.2">
      <c r="A280" s="249"/>
      <c r="B280" s="250"/>
      <c r="C280" s="256" t="s">
        <v>506</v>
      </c>
      <c r="D280" s="257"/>
      <c r="E280" s="258">
        <v>11.88</v>
      </c>
      <c r="F280" s="259"/>
      <c r="G280" s="255"/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6"/>
      <c r="Y280" s="144"/>
      <c r="Z280" s="144"/>
      <c r="AA280" s="144"/>
      <c r="AB280" s="144"/>
      <c r="AC280" s="144"/>
      <c r="AD280" s="144"/>
      <c r="AE280" s="144"/>
      <c r="AF280" s="144"/>
      <c r="AG280" s="144" t="s">
        <v>143</v>
      </c>
      <c r="AH280" s="144">
        <v>5</v>
      </c>
      <c r="AI280" s="144"/>
      <c r="AJ280" s="144"/>
      <c r="AK280" s="144"/>
      <c r="AL280" s="144"/>
      <c r="AM280" s="144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144"/>
      <c r="BB280" s="144"/>
      <c r="BC280" s="144"/>
      <c r="BD280" s="144"/>
      <c r="BE280" s="144"/>
      <c r="BF280" s="144"/>
      <c r="BG280" s="144"/>
      <c r="BH280" s="144"/>
    </row>
    <row r="281" spans="1:60" outlineLevel="1" x14ac:dyDescent="0.2">
      <c r="A281" s="249">
        <v>110</v>
      </c>
      <c r="B281" s="250" t="s">
        <v>507</v>
      </c>
      <c r="C281" s="251" t="s">
        <v>508</v>
      </c>
      <c r="D281" s="252" t="s">
        <v>161</v>
      </c>
      <c r="E281" s="253">
        <v>29.094999999999999</v>
      </c>
      <c r="F281" s="254"/>
      <c r="G281" s="255">
        <f>ROUND(E281*F281,2)</f>
        <v>0</v>
      </c>
      <c r="H281" s="147"/>
      <c r="I281" s="146">
        <f>ROUND(E281*H281,2)</f>
        <v>0</v>
      </c>
      <c r="J281" s="147"/>
      <c r="K281" s="146">
        <f>ROUND(E281*J281,2)</f>
        <v>0</v>
      </c>
      <c r="L281" s="146">
        <v>21</v>
      </c>
      <c r="M281" s="146">
        <f>G281*(1+L281/100)</f>
        <v>0</v>
      </c>
      <c r="N281" s="146">
        <v>1.9199999999999998E-2</v>
      </c>
      <c r="O281" s="146">
        <f>ROUND(E281*N281,2)</f>
        <v>0.56000000000000005</v>
      </c>
      <c r="P281" s="146">
        <v>0</v>
      </c>
      <c r="Q281" s="146">
        <f>ROUND(E281*P281,2)</f>
        <v>0</v>
      </c>
      <c r="R281" s="146" t="s">
        <v>187</v>
      </c>
      <c r="S281" s="146" t="s">
        <v>139</v>
      </c>
      <c r="T281" s="146" t="s">
        <v>139</v>
      </c>
      <c r="U281" s="146">
        <v>0</v>
      </c>
      <c r="V281" s="146">
        <f>ROUND(E281*U281,2)</f>
        <v>0</v>
      </c>
      <c r="W281" s="146"/>
      <c r="X281" s="146" t="s">
        <v>188</v>
      </c>
      <c r="Y281" s="144"/>
      <c r="Z281" s="144"/>
      <c r="AA281" s="144"/>
      <c r="AB281" s="144"/>
      <c r="AC281" s="144"/>
      <c r="AD281" s="144"/>
      <c r="AE281" s="144"/>
      <c r="AF281" s="144"/>
      <c r="AG281" s="144" t="s">
        <v>189</v>
      </c>
      <c r="AH281" s="144"/>
      <c r="AI281" s="144"/>
      <c r="AJ281" s="144"/>
      <c r="AK281" s="144"/>
      <c r="AL281" s="144"/>
      <c r="AM281" s="144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144"/>
      <c r="BB281" s="144"/>
      <c r="BC281" s="144"/>
      <c r="BD281" s="144"/>
      <c r="BE281" s="144"/>
      <c r="BF281" s="144"/>
      <c r="BG281" s="144"/>
      <c r="BH281" s="144"/>
    </row>
    <row r="282" spans="1:60" outlineLevel="1" x14ac:dyDescent="0.2">
      <c r="A282" s="249"/>
      <c r="B282" s="250"/>
      <c r="C282" s="256" t="s">
        <v>496</v>
      </c>
      <c r="D282" s="257"/>
      <c r="E282" s="258">
        <v>26.45</v>
      </c>
      <c r="F282" s="259"/>
      <c r="G282" s="255"/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6"/>
      <c r="Y282" s="144"/>
      <c r="Z282" s="144"/>
      <c r="AA282" s="144"/>
      <c r="AB282" s="144"/>
      <c r="AC282" s="144"/>
      <c r="AD282" s="144"/>
      <c r="AE282" s="144"/>
      <c r="AF282" s="144"/>
      <c r="AG282" s="144" t="s">
        <v>143</v>
      </c>
      <c r="AH282" s="144">
        <v>5</v>
      </c>
      <c r="AI282" s="144"/>
      <c r="AJ282" s="144"/>
      <c r="AK282" s="144"/>
      <c r="AL282" s="144"/>
      <c r="AM282" s="144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144"/>
      <c r="BB282" s="144"/>
      <c r="BC282" s="144"/>
      <c r="BD282" s="144"/>
      <c r="BE282" s="144"/>
      <c r="BF282" s="144"/>
      <c r="BG282" s="144"/>
      <c r="BH282" s="144"/>
    </row>
    <row r="283" spans="1:60" outlineLevel="1" x14ac:dyDescent="0.2">
      <c r="A283" s="249"/>
      <c r="B283" s="250"/>
      <c r="C283" s="260" t="s">
        <v>191</v>
      </c>
      <c r="D283" s="261"/>
      <c r="E283" s="262">
        <v>2.645</v>
      </c>
      <c r="F283" s="259"/>
      <c r="G283" s="255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6"/>
      <c r="Y283" s="144"/>
      <c r="Z283" s="144"/>
      <c r="AA283" s="144"/>
      <c r="AB283" s="144"/>
      <c r="AC283" s="144"/>
      <c r="AD283" s="144"/>
      <c r="AE283" s="144"/>
      <c r="AF283" s="144"/>
      <c r="AG283" s="144" t="s">
        <v>143</v>
      </c>
      <c r="AH283" s="144">
        <v>4</v>
      </c>
      <c r="AI283" s="144"/>
      <c r="AJ283" s="144"/>
      <c r="AK283" s="144"/>
      <c r="AL283" s="144"/>
      <c r="AM283" s="144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144"/>
      <c r="BB283" s="144"/>
      <c r="BC283" s="144"/>
      <c r="BD283" s="144"/>
      <c r="BE283" s="144"/>
      <c r="BF283" s="144"/>
      <c r="BG283" s="144"/>
      <c r="BH283" s="144"/>
    </row>
    <row r="284" spans="1:60" outlineLevel="1" x14ac:dyDescent="0.2">
      <c r="A284" s="249">
        <v>111</v>
      </c>
      <c r="B284" s="250" t="s">
        <v>509</v>
      </c>
      <c r="C284" s="251" t="s">
        <v>510</v>
      </c>
      <c r="D284" s="252" t="s">
        <v>161</v>
      </c>
      <c r="E284" s="253">
        <v>5.0599999999999996</v>
      </c>
      <c r="F284" s="254"/>
      <c r="G284" s="255">
        <f>ROUND(E284*F284,2)</f>
        <v>0</v>
      </c>
      <c r="H284" s="147"/>
      <c r="I284" s="146">
        <f>ROUND(E284*H284,2)</f>
        <v>0</v>
      </c>
      <c r="J284" s="147"/>
      <c r="K284" s="146">
        <f>ROUND(E284*J284,2)</f>
        <v>0</v>
      </c>
      <c r="L284" s="146">
        <v>21</v>
      </c>
      <c r="M284" s="146">
        <f>G284*(1+L284/100)</f>
        <v>0</v>
      </c>
      <c r="N284" s="146">
        <v>1.9199999999999998E-2</v>
      </c>
      <c r="O284" s="146">
        <f>ROUND(E284*N284,2)</f>
        <v>0.1</v>
      </c>
      <c r="P284" s="146">
        <v>0</v>
      </c>
      <c r="Q284" s="146">
        <f>ROUND(E284*P284,2)</f>
        <v>0</v>
      </c>
      <c r="R284" s="146" t="s">
        <v>187</v>
      </c>
      <c r="S284" s="146" t="s">
        <v>139</v>
      </c>
      <c r="T284" s="146" t="s">
        <v>253</v>
      </c>
      <c r="U284" s="146">
        <v>0</v>
      </c>
      <c r="V284" s="146">
        <f>ROUND(E284*U284,2)</f>
        <v>0</v>
      </c>
      <c r="W284" s="146"/>
      <c r="X284" s="146" t="s">
        <v>188</v>
      </c>
      <c r="Y284" s="144"/>
      <c r="Z284" s="144"/>
      <c r="AA284" s="144"/>
      <c r="AB284" s="144"/>
      <c r="AC284" s="144"/>
      <c r="AD284" s="144"/>
      <c r="AE284" s="144"/>
      <c r="AF284" s="144"/>
      <c r="AG284" s="144" t="s">
        <v>189</v>
      </c>
      <c r="AH284" s="144"/>
      <c r="AI284" s="144"/>
      <c r="AJ284" s="144"/>
      <c r="AK284" s="144"/>
      <c r="AL284" s="144"/>
      <c r="AM284" s="144"/>
      <c r="AN284" s="144"/>
      <c r="AO284" s="144"/>
      <c r="AP284" s="144"/>
      <c r="AQ284" s="144"/>
      <c r="AR284" s="144"/>
      <c r="AS284" s="144"/>
      <c r="AT284" s="144"/>
      <c r="AU284" s="144"/>
      <c r="AV284" s="144"/>
      <c r="AW284" s="144"/>
      <c r="AX284" s="144"/>
      <c r="AY284" s="144"/>
      <c r="AZ284" s="144"/>
      <c r="BA284" s="144"/>
      <c r="BB284" s="144"/>
      <c r="BC284" s="144"/>
      <c r="BD284" s="144"/>
      <c r="BE284" s="144"/>
      <c r="BF284" s="144"/>
      <c r="BG284" s="144"/>
      <c r="BH284" s="144"/>
    </row>
    <row r="285" spans="1:60" outlineLevel="1" x14ac:dyDescent="0.2">
      <c r="A285" s="249"/>
      <c r="B285" s="250"/>
      <c r="C285" s="256" t="s">
        <v>511</v>
      </c>
      <c r="D285" s="257"/>
      <c r="E285" s="258">
        <v>4.5999999999999996</v>
      </c>
      <c r="F285" s="259"/>
      <c r="G285" s="255"/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6"/>
      <c r="Y285" s="144"/>
      <c r="Z285" s="144"/>
      <c r="AA285" s="144"/>
      <c r="AB285" s="144"/>
      <c r="AC285" s="144"/>
      <c r="AD285" s="144"/>
      <c r="AE285" s="144"/>
      <c r="AF285" s="144"/>
      <c r="AG285" s="144" t="s">
        <v>143</v>
      </c>
      <c r="AH285" s="144">
        <v>0</v>
      </c>
      <c r="AI285" s="144"/>
      <c r="AJ285" s="144"/>
      <c r="AK285" s="144"/>
      <c r="AL285" s="144"/>
      <c r="AM285" s="144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144"/>
      <c r="BB285" s="144"/>
      <c r="BC285" s="144"/>
      <c r="BD285" s="144"/>
      <c r="BE285" s="144"/>
      <c r="BF285" s="144"/>
      <c r="BG285" s="144"/>
      <c r="BH285" s="144"/>
    </row>
    <row r="286" spans="1:60" outlineLevel="1" x14ac:dyDescent="0.2">
      <c r="A286" s="249"/>
      <c r="B286" s="250"/>
      <c r="C286" s="260" t="s">
        <v>191</v>
      </c>
      <c r="D286" s="261"/>
      <c r="E286" s="262">
        <v>0.46</v>
      </c>
      <c r="F286" s="259"/>
      <c r="G286" s="255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6"/>
      <c r="Y286" s="144"/>
      <c r="Z286" s="144"/>
      <c r="AA286" s="144"/>
      <c r="AB286" s="144"/>
      <c r="AC286" s="144"/>
      <c r="AD286" s="144"/>
      <c r="AE286" s="144"/>
      <c r="AF286" s="144"/>
      <c r="AG286" s="144" t="s">
        <v>143</v>
      </c>
      <c r="AH286" s="144">
        <v>4</v>
      </c>
      <c r="AI286" s="144"/>
      <c r="AJ286" s="144"/>
      <c r="AK286" s="144"/>
      <c r="AL286" s="144"/>
      <c r="AM286" s="144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144"/>
      <c r="BB286" s="144"/>
      <c r="BC286" s="144"/>
      <c r="BD286" s="144"/>
      <c r="BE286" s="144"/>
      <c r="BF286" s="144"/>
      <c r="BG286" s="144"/>
      <c r="BH286" s="144"/>
    </row>
    <row r="287" spans="1:60" outlineLevel="1" x14ac:dyDescent="0.2">
      <c r="A287" s="249">
        <v>112</v>
      </c>
      <c r="B287" s="250" t="s">
        <v>512</v>
      </c>
      <c r="C287" s="251" t="s">
        <v>513</v>
      </c>
      <c r="D287" s="252" t="s">
        <v>138</v>
      </c>
      <c r="E287" s="253">
        <v>22.54</v>
      </c>
      <c r="F287" s="254"/>
      <c r="G287" s="255">
        <f>ROUND(E287*F287,2)</f>
        <v>0</v>
      </c>
      <c r="H287" s="147"/>
      <c r="I287" s="146">
        <f>ROUND(E287*H287,2)</f>
        <v>0</v>
      </c>
      <c r="J287" s="147"/>
      <c r="K287" s="146">
        <f>ROUND(E287*J287,2)</f>
        <v>0</v>
      </c>
      <c r="L287" s="146">
        <v>21</v>
      </c>
      <c r="M287" s="146">
        <f>G287*(1+L287/100)</f>
        <v>0</v>
      </c>
      <c r="N287" s="146">
        <v>4.4999999999999999E-4</v>
      </c>
      <c r="O287" s="146">
        <f>ROUND(E287*N287,2)</f>
        <v>0.01</v>
      </c>
      <c r="P287" s="146">
        <v>0</v>
      </c>
      <c r="Q287" s="146">
        <f>ROUND(E287*P287,2)</f>
        <v>0</v>
      </c>
      <c r="R287" s="146" t="s">
        <v>187</v>
      </c>
      <c r="S287" s="146" t="s">
        <v>139</v>
      </c>
      <c r="T287" s="146" t="s">
        <v>139</v>
      </c>
      <c r="U287" s="146">
        <v>0</v>
      </c>
      <c r="V287" s="146">
        <f>ROUND(E287*U287,2)</f>
        <v>0</v>
      </c>
      <c r="W287" s="146"/>
      <c r="X287" s="146" t="s">
        <v>188</v>
      </c>
      <c r="Y287" s="144"/>
      <c r="Z287" s="144"/>
      <c r="AA287" s="144"/>
      <c r="AB287" s="144"/>
      <c r="AC287" s="144"/>
      <c r="AD287" s="144"/>
      <c r="AE287" s="144"/>
      <c r="AF287" s="144"/>
      <c r="AG287" s="144" t="s">
        <v>189</v>
      </c>
      <c r="AH287" s="144"/>
      <c r="AI287" s="144"/>
      <c r="AJ287" s="144"/>
      <c r="AK287" s="144"/>
      <c r="AL287" s="144"/>
      <c r="AM287" s="144"/>
      <c r="AN287" s="144"/>
      <c r="AO287" s="144"/>
      <c r="AP287" s="144"/>
      <c r="AQ287" s="144"/>
      <c r="AR287" s="144"/>
      <c r="AS287" s="144"/>
      <c r="AT287" s="144"/>
      <c r="AU287" s="144"/>
      <c r="AV287" s="144"/>
      <c r="AW287" s="144"/>
      <c r="AX287" s="144"/>
      <c r="AY287" s="144"/>
      <c r="AZ287" s="144"/>
      <c r="BA287" s="144"/>
      <c r="BB287" s="144"/>
      <c r="BC287" s="144"/>
      <c r="BD287" s="144"/>
      <c r="BE287" s="144"/>
      <c r="BF287" s="144"/>
      <c r="BG287" s="144"/>
      <c r="BH287" s="144"/>
    </row>
    <row r="288" spans="1:60" outlineLevel="1" x14ac:dyDescent="0.2">
      <c r="A288" s="249"/>
      <c r="B288" s="250"/>
      <c r="C288" s="256" t="s">
        <v>514</v>
      </c>
      <c r="D288" s="257"/>
      <c r="E288" s="258">
        <v>19.600000000000001</v>
      </c>
      <c r="F288" s="259"/>
      <c r="G288" s="255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6"/>
      <c r="Y288" s="144"/>
      <c r="Z288" s="144"/>
      <c r="AA288" s="144"/>
      <c r="AB288" s="144"/>
      <c r="AC288" s="144"/>
      <c r="AD288" s="144"/>
      <c r="AE288" s="144"/>
      <c r="AF288" s="144"/>
      <c r="AG288" s="144" t="s">
        <v>143</v>
      </c>
      <c r="AH288" s="144">
        <v>5</v>
      </c>
      <c r="AI288" s="144"/>
      <c r="AJ288" s="144"/>
      <c r="AK288" s="144"/>
      <c r="AL288" s="144"/>
      <c r="AM288" s="144"/>
      <c r="AN288" s="144"/>
      <c r="AO288" s="144"/>
      <c r="AP288" s="144"/>
      <c r="AQ288" s="144"/>
      <c r="AR288" s="144"/>
      <c r="AS288" s="144"/>
      <c r="AT288" s="144"/>
      <c r="AU288" s="144"/>
      <c r="AV288" s="144"/>
      <c r="AW288" s="144"/>
      <c r="AX288" s="144"/>
      <c r="AY288" s="144"/>
      <c r="AZ288" s="144"/>
      <c r="BA288" s="144"/>
      <c r="BB288" s="144"/>
      <c r="BC288" s="144"/>
      <c r="BD288" s="144"/>
      <c r="BE288" s="144"/>
      <c r="BF288" s="144"/>
      <c r="BG288" s="144"/>
      <c r="BH288" s="144"/>
    </row>
    <row r="289" spans="1:60" outlineLevel="1" x14ac:dyDescent="0.2">
      <c r="A289" s="249"/>
      <c r="B289" s="250"/>
      <c r="C289" s="260" t="s">
        <v>515</v>
      </c>
      <c r="D289" s="261"/>
      <c r="E289" s="262">
        <v>2.94</v>
      </c>
      <c r="F289" s="259"/>
      <c r="G289" s="255"/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6"/>
      <c r="Y289" s="144"/>
      <c r="Z289" s="144"/>
      <c r="AA289" s="144"/>
      <c r="AB289" s="144"/>
      <c r="AC289" s="144"/>
      <c r="AD289" s="144"/>
      <c r="AE289" s="144"/>
      <c r="AF289" s="144"/>
      <c r="AG289" s="144" t="s">
        <v>143</v>
      </c>
      <c r="AH289" s="144">
        <v>4</v>
      </c>
      <c r="AI289" s="144"/>
      <c r="AJ289" s="144"/>
      <c r="AK289" s="144"/>
      <c r="AL289" s="144"/>
      <c r="AM289" s="144"/>
      <c r="AN289" s="144"/>
      <c r="AO289" s="144"/>
      <c r="AP289" s="144"/>
      <c r="AQ289" s="144"/>
      <c r="AR289" s="144"/>
      <c r="AS289" s="144"/>
      <c r="AT289" s="144"/>
      <c r="AU289" s="144"/>
      <c r="AV289" s="144"/>
      <c r="AW289" s="144"/>
      <c r="AX289" s="144"/>
      <c r="AY289" s="144"/>
      <c r="AZ289" s="144"/>
      <c r="BA289" s="144"/>
      <c r="BB289" s="144"/>
      <c r="BC289" s="144"/>
      <c r="BD289" s="144"/>
      <c r="BE289" s="144"/>
      <c r="BF289" s="144"/>
      <c r="BG289" s="144"/>
      <c r="BH289" s="144"/>
    </row>
    <row r="290" spans="1:60" outlineLevel="1" x14ac:dyDescent="0.2">
      <c r="A290" s="249"/>
      <c r="B290" s="250"/>
      <c r="C290" s="260" t="s">
        <v>195</v>
      </c>
      <c r="D290" s="261"/>
      <c r="E290" s="262"/>
      <c r="F290" s="259"/>
      <c r="G290" s="255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6"/>
      <c r="Y290" s="144"/>
      <c r="Z290" s="144"/>
      <c r="AA290" s="144"/>
      <c r="AB290" s="144"/>
      <c r="AC290" s="144"/>
      <c r="AD290" s="144"/>
      <c r="AE290" s="144"/>
      <c r="AF290" s="144"/>
      <c r="AG290" s="144" t="s">
        <v>143</v>
      </c>
      <c r="AH290" s="144">
        <v>4</v>
      </c>
      <c r="AI290" s="144"/>
      <c r="AJ290" s="144"/>
      <c r="AK290" s="144"/>
      <c r="AL290" s="144"/>
      <c r="AM290" s="144"/>
      <c r="AN290" s="144"/>
      <c r="AO290" s="144"/>
      <c r="AP290" s="144"/>
      <c r="AQ290" s="144"/>
      <c r="AR290" s="144"/>
      <c r="AS290" s="144"/>
      <c r="AT290" s="144"/>
      <c r="AU290" s="144"/>
      <c r="AV290" s="144"/>
      <c r="AW290" s="144"/>
      <c r="AX290" s="144"/>
      <c r="AY290" s="144"/>
      <c r="AZ290" s="144"/>
      <c r="BA290" s="144"/>
      <c r="BB290" s="144"/>
      <c r="BC290" s="144"/>
      <c r="BD290" s="144"/>
      <c r="BE290" s="144"/>
      <c r="BF290" s="144"/>
      <c r="BG290" s="144"/>
      <c r="BH290" s="144"/>
    </row>
    <row r="291" spans="1:60" outlineLevel="1" x14ac:dyDescent="0.2">
      <c r="A291" s="249">
        <v>113</v>
      </c>
      <c r="B291" s="250" t="s">
        <v>516</v>
      </c>
      <c r="C291" s="251" t="s">
        <v>517</v>
      </c>
      <c r="D291" s="252" t="s">
        <v>156</v>
      </c>
      <c r="E291" s="253">
        <v>0.90122000000000002</v>
      </c>
      <c r="F291" s="254"/>
      <c r="G291" s="255">
        <f>ROUND(E291*F291,2)</f>
        <v>0</v>
      </c>
      <c r="H291" s="147"/>
      <c r="I291" s="146">
        <f>ROUND(E291*H291,2)</f>
        <v>0</v>
      </c>
      <c r="J291" s="147"/>
      <c r="K291" s="146">
        <f>ROUND(E291*J291,2)</f>
        <v>0</v>
      </c>
      <c r="L291" s="146">
        <v>21</v>
      </c>
      <c r="M291" s="146">
        <f>G291*(1+L291/100)</f>
        <v>0</v>
      </c>
      <c r="N291" s="146">
        <v>0</v>
      </c>
      <c r="O291" s="146">
        <f>ROUND(E291*N291,2)</f>
        <v>0</v>
      </c>
      <c r="P291" s="146">
        <v>0</v>
      </c>
      <c r="Q291" s="146">
        <f>ROUND(E291*P291,2)</f>
        <v>0</v>
      </c>
      <c r="R291" s="146"/>
      <c r="S291" s="146" t="s">
        <v>139</v>
      </c>
      <c r="T291" s="146" t="s">
        <v>139</v>
      </c>
      <c r="U291" s="146">
        <v>1.5980000000000001</v>
      </c>
      <c r="V291" s="146">
        <f>ROUND(E291*U291,2)</f>
        <v>1.44</v>
      </c>
      <c r="W291" s="146"/>
      <c r="X291" s="146" t="s">
        <v>340</v>
      </c>
      <c r="Y291" s="144"/>
      <c r="Z291" s="144"/>
      <c r="AA291" s="144"/>
      <c r="AB291" s="144"/>
      <c r="AC291" s="144"/>
      <c r="AD291" s="144"/>
      <c r="AE291" s="144"/>
      <c r="AF291" s="144"/>
      <c r="AG291" s="144" t="s">
        <v>341</v>
      </c>
      <c r="AH291" s="144"/>
      <c r="AI291" s="144"/>
      <c r="AJ291" s="144"/>
      <c r="AK291" s="144"/>
      <c r="AL291" s="144"/>
      <c r="AM291" s="144"/>
      <c r="AN291" s="144"/>
      <c r="AO291" s="144"/>
      <c r="AP291" s="144"/>
      <c r="AQ291" s="144"/>
      <c r="AR291" s="144"/>
      <c r="AS291" s="144"/>
      <c r="AT291" s="144"/>
      <c r="AU291" s="144"/>
      <c r="AV291" s="144"/>
      <c r="AW291" s="144"/>
      <c r="AX291" s="144"/>
      <c r="AY291" s="144"/>
      <c r="AZ291" s="144"/>
      <c r="BA291" s="144"/>
      <c r="BB291" s="144"/>
      <c r="BC291" s="144"/>
      <c r="BD291" s="144"/>
      <c r="BE291" s="144"/>
      <c r="BF291" s="144"/>
      <c r="BG291" s="144"/>
      <c r="BH291" s="144"/>
    </row>
    <row r="292" spans="1:60" x14ac:dyDescent="0.2">
      <c r="A292" s="242" t="s">
        <v>134</v>
      </c>
      <c r="B292" s="243" t="s">
        <v>88</v>
      </c>
      <c r="C292" s="244" t="s">
        <v>89</v>
      </c>
      <c r="D292" s="245"/>
      <c r="E292" s="246"/>
      <c r="F292" s="247"/>
      <c r="G292" s="248">
        <f>SUMIF(AG293:AG303,"&lt;&gt;NOR",G293:G303)</f>
        <v>0</v>
      </c>
      <c r="H292" s="148"/>
      <c r="I292" s="148">
        <f>SUM(I293:I303)</f>
        <v>0</v>
      </c>
      <c r="J292" s="148"/>
      <c r="K292" s="148">
        <f>SUM(K293:K303)</f>
        <v>0</v>
      </c>
      <c r="L292" s="148"/>
      <c r="M292" s="148">
        <f>SUM(M293:M303)</f>
        <v>0</v>
      </c>
      <c r="N292" s="148"/>
      <c r="O292" s="148">
        <f>SUM(O293:O303)</f>
        <v>0.05</v>
      </c>
      <c r="P292" s="148"/>
      <c r="Q292" s="148">
        <f>SUM(Q293:Q303)</f>
        <v>0</v>
      </c>
      <c r="R292" s="148"/>
      <c r="S292" s="148"/>
      <c r="T292" s="148"/>
      <c r="U292" s="148"/>
      <c r="V292" s="148">
        <f>SUM(V293:V303)</f>
        <v>13.28</v>
      </c>
      <c r="W292" s="148"/>
      <c r="X292" s="148"/>
      <c r="AG292" t="s">
        <v>135</v>
      </c>
    </row>
    <row r="293" spans="1:60" outlineLevel="1" x14ac:dyDescent="0.2">
      <c r="A293" s="249">
        <v>114</v>
      </c>
      <c r="B293" s="250" t="s">
        <v>518</v>
      </c>
      <c r="C293" s="251" t="s">
        <v>519</v>
      </c>
      <c r="D293" s="252" t="s">
        <v>161</v>
      </c>
      <c r="E293" s="253">
        <v>12.8</v>
      </c>
      <c r="F293" s="254"/>
      <c r="G293" s="255">
        <f>ROUND(E293*F293,2)</f>
        <v>0</v>
      </c>
      <c r="H293" s="147"/>
      <c r="I293" s="146">
        <f>ROUND(E293*H293,2)</f>
        <v>0</v>
      </c>
      <c r="J293" s="147"/>
      <c r="K293" s="146">
        <f>ROUND(E293*J293,2)</f>
        <v>0</v>
      </c>
      <c r="L293" s="146">
        <v>21</v>
      </c>
      <c r="M293" s="146">
        <f>G293*(1+L293/100)</f>
        <v>0</v>
      </c>
      <c r="N293" s="146">
        <v>8.3000000000000001E-4</v>
      </c>
      <c r="O293" s="146">
        <f>ROUND(E293*N293,2)</f>
        <v>0.01</v>
      </c>
      <c r="P293" s="146">
        <v>0</v>
      </c>
      <c r="Q293" s="146">
        <f>ROUND(E293*P293,2)</f>
        <v>0</v>
      </c>
      <c r="R293" s="146"/>
      <c r="S293" s="146" t="s">
        <v>139</v>
      </c>
      <c r="T293" s="146" t="s">
        <v>139</v>
      </c>
      <c r="U293" s="146">
        <v>0.21</v>
      </c>
      <c r="V293" s="146">
        <f>ROUND(E293*U293,2)</f>
        <v>2.69</v>
      </c>
      <c r="W293" s="146"/>
      <c r="X293" s="146" t="s">
        <v>140</v>
      </c>
      <c r="Y293" s="144"/>
      <c r="Z293" s="144"/>
      <c r="AA293" s="144"/>
      <c r="AB293" s="144"/>
      <c r="AC293" s="144"/>
      <c r="AD293" s="144"/>
      <c r="AE293" s="144"/>
      <c r="AF293" s="144"/>
      <c r="AG293" s="144" t="s">
        <v>141</v>
      </c>
      <c r="AH293" s="144"/>
      <c r="AI293" s="144"/>
      <c r="AJ293" s="144"/>
      <c r="AK293" s="144"/>
      <c r="AL293" s="144"/>
      <c r="AM293" s="144"/>
      <c r="AN293" s="144"/>
      <c r="AO293" s="144"/>
      <c r="AP293" s="144"/>
      <c r="AQ293" s="144"/>
      <c r="AR293" s="144"/>
      <c r="AS293" s="144"/>
      <c r="AT293" s="144"/>
      <c r="AU293" s="144"/>
      <c r="AV293" s="144"/>
      <c r="AW293" s="144"/>
      <c r="AX293" s="144"/>
      <c r="AY293" s="144"/>
      <c r="AZ293" s="144"/>
      <c r="BA293" s="144"/>
      <c r="BB293" s="144"/>
      <c r="BC293" s="144"/>
      <c r="BD293" s="144"/>
      <c r="BE293" s="144"/>
      <c r="BF293" s="144"/>
      <c r="BG293" s="144"/>
      <c r="BH293" s="144"/>
    </row>
    <row r="294" spans="1:60" outlineLevel="1" x14ac:dyDescent="0.2">
      <c r="A294" s="249"/>
      <c r="B294" s="250"/>
      <c r="C294" s="256" t="s">
        <v>520</v>
      </c>
      <c r="D294" s="257"/>
      <c r="E294" s="258">
        <v>12.8</v>
      </c>
      <c r="F294" s="259"/>
      <c r="G294" s="255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6"/>
      <c r="Y294" s="144"/>
      <c r="Z294" s="144"/>
      <c r="AA294" s="144"/>
      <c r="AB294" s="144"/>
      <c r="AC294" s="144"/>
      <c r="AD294" s="144"/>
      <c r="AE294" s="144"/>
      <c r="AF294" s="144"/>
      <c r="AG294" s="144" t="s">
        <v>143</v>
      </c>
      <c r="AH294" s="144">
        <v>5</v>
      </c>
      <c r="AI294" s="144"/>
      <c r="AJ294" s="144"/>
      <c r="AK294" s="144"/>
      <c r="AL294" s="144"/>
      <c r="AM294" s="144"/>
      <c r="AN294" s="144"/>
      <c r="AO294" s="144"/>
      <c r="AP294" s="144"/>
      <c r="AQ294" s="144"/>
      <c r="AR294" s="144"/>
      <c r="AS294" s="144"/>
      <c r="AT294" s="144"/>
      <c r="AU294" s="144"/>
      <c r="AV294" s="144"/>
      <c r="AW294" s="144"/>
      <c r="AX294" s="144"/>
      <c r="AY294" s="144"/>
      <c r="AZ294" s="144"/>
      <c r="BA294" s="144"/>
      <c r="BB294" s="144"/>
      <c r="BC294" s="144"/>
      <c r="BD294" s="144"/>
      <c r="BE294" s="144"/>
      <c r="BF294" s="144"/>
      <c r="BG294" s="144"/>
      <c r="BH294" s="144"/>
    </row>
    <row r="295" spans="1:60" outlineLevel="1" x14ac:dyDescent="0.2">
      <c r="A295" s="249">
        <v>115</v>
      </c>
      <c r="B295" s="250" t="s">
        <v>521</v>
      </c>
      <c r="C295" s="251" t="s">
        <v>522</v>
      </c>
      <c r="D295" s="252" t="s">
        <v>161</v>
      </c>
      <c r="E295" s="253">
        <v>6.4</v>
      </c>
      <c r="F295" s="254"/>
      <c r="G295" s="255">
        <f>ROUND(E295*F295,2)</f>
        <v>0</v>
      </c>
      <c r="H295" s="147"/>
      <c r="I295" s="146">
        <f>ROUND(E295*H295,2)</f>
        <v>0</v>
      </c>
      <c r="J295" s="147"/>
      <c r="K295" s="146">
        <f>ROUND(E295*J295,2)</f>
        <v>0</v>
      </c>
      <c r="L295" s="146">
        <v>21</v>
      </c>
      <c r="M295" s="146">
        <f>G295*(1+L295/100)</f>
        <v>0</v>
      </c>
      <c r="N295" s="146">
        <v>0</v>
      </c>
      <c r="O295" s="146">
        <f>ROUND(E295*N295,2)</f>
        <v>0</v>
      </c>
      <c r="P295" s="146">
        <v>0</v>
      </c>
      <c r="Q295" s="146">
        <f>ROUND(E295*P295,2)</f>
        <v>0</v>
      </c>
      <c r="R295" s="146"/>
      <c r="S295" s="146" t="s">
        <v>139</v>
      </c>
      <c r="T295" s="146" t="s">
        <v>139</v>
      </c>
      <c r="U295" s="146">
        <v>0.6</v>
      </c>
      <c r="V295" s="146">
        <f>ROUND(E295*U295,2)</f>
        <v>3.84</v>
      </c>
      <c r="W295" s="146"/>
      <c r="X295" s="146" t="s">
        <v>140</v>
      </c>
      <c r="Y295" s="144"/>
      <c r="Z295" s="144"/>
      <c r="AA295" s="144"/>
      <c r="AB295" s="144"/>
      <c r="AC295" s="144"/>
      <c r="AD295" s="144"/>
      <c r="AE295" s="144"/>
      <c r="AF295" s="144"/>
      <c r="AG295" s="144" t="s">
        <v>141</v>
      </c>
      <c r="AH295" s="144"/>
      <c r="AI295" s="144"/>
      <c r="AJ295" s="144"/>
      <c r="AK295" s="144"/>
      <c r="AL295" s="144"/>
      <c r="AM295" s="144"/>
      <c r="AN295" s="144"/>
      <c r="AO295" s="144"/>
      <c r="AP295" s="144"/>
      <c r="AQ295" s="144"/>
      <c r="AR295" s="144"/>
      <c r="AS295" s="144"/>
      <c r="AT295" s="144"/>
      <c r="AU295" s="144"/>
      <c r="AV295" s="144"/>
      <c r="AW295" s="144"/>
      <c r="AX295" s="144"/>
      <c r="AY295" s="144"/>
      <c r="AZ295" s="144"/>
      <c r="BA295" s="144"/>
      <c r="BB295" s="144"/>
      <c r="BC295" s="144"/>
      <c r="BD295" s="144"/>
      <c r="BE295" s="144"/>
      <c r="BF295" s="144"/>
      <c r="BG295" s="144"/>
      <c r="BH295" s="144"/>
    </row>
    <row r="296" spans="1:60" outlineLevel="1" x14ac:dyDescent="0.2">
      <c r="A296" s="249"/>
      <c r="B296" s="250"/>
      <c r="C296" s="256" t="s">
        <v>523</v>
      </c>
      <c r="D296" s="257"/>
      <c r="E296" s="258">
        <v>5.0999999999999996</v>
      </c>
      <c r="F296" s="259"/>
      <c r="G296" s="255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6"/>
      <c r="Y296" s="144"/>
      <c r="Z296" s="144"/>
      <c r="AA296" s="144"/>
      <c r="AB296" s="144"/>
      <c r="AC296" s="144"/>
      <c r="AD296" s="144"/>
      <c r="AE296" s="144"/>
      <c r="AF296" s="144"/>
      <c r="AG296" s="144" t="s">
        <v>143</v>
      </c>
      <c r="AH296" s="144">
        <v>0</v>
      </c>
      <c r="AI296" s="144"/>
      <c r="AJ296" s="144"/>
      <c r="AK296" s="144"/>
      <c r="AL296" s="144"/>
      <c r="AM296" s="144"/>
      <c r="AN296" s="144"/>
      <c r="AO296" s="144"/>
      <c r="AP296" s="144"/>
      <c r="AQ296" s="144"/>
      <c r="AR296" s="144"/>
      <c r="AS296" s="144"/>
      <c r="AT296" s="144"/>
      <c r="AU296" s="144"/>
      <c r="AV296" s="144"/>
      <c r="AW296" s="144"/>
      <c r="AX296" s="144"/>
      <c r="AY296" s="144"/>
      <c r="AZ296" s="144"/>
      <c r="BA296" s="144"/>
      <c r="BB296" s="144"/>
      <c r="BC296" s="144"/>
      <c r="BD296" s="144"/>
      <c r="BE296" s="144"/>
      <c r="BF296" s="144"/>
      <c r="BG296" s="144"/>
      <c r="BH296" s="144"/>
    </row>
    <row r="297" spans="1:60" outlineLevel="1" x14ac:dyDescent="0.2">
      <c r="A297" s="249"/>
      <c r="B297" s="250"/>
      <c r="C297" s="256" t="s">
        <v>524</v>
      </c>
      <c r="D297" s="257"/>
      <c r="E297" s="258">
        <v>1.3</v>
      </c>
      <c r="F297" s="259"/>
      <c r="G297" s="255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6"/>
      <c r="Y297" s="144"/>
      <c r="Z297" s="144"/>
      <c r="AA297" s="144"/>
      <c r="AB297" s="144"/>
      <c r="AC297" s="144"/>
      <c r="AD297" s="144"/>
      <c r="AE297" s="144"/>
      <c r="AF297" s="144"/>
      <c r="AG297" s="144" t="s">
        <v>143</v>
      </c>
      <c r="AH297" s="144">
        <v>0</v>
      </c>
      <c r="AI297" s="144"/>
      <c r="AJ297" s="144"/>
      <c r="AK297" s="144"/>
      <c r="AL297" s="144"/>
      <c r="AM297" s="144"/>
      <c r="AN297" s="144"/>
      <c r="AO297" s="144"/>
      <c r="AP297" s="144"/>
      <c r="AQ297" s="144"/>
      <c r="AR297" s="144"/>
      <c r="AS297" s="144"/>
      <c r="AT297" s="144"/>
      <c r="AU297" s="144"/>
      <c r="AV297" s="144"/>
      <c r="AW297" s="144"/>
      <c r="AX297" s="144"/>
      <c r="AY297" s="144"/>
      <c r="AZ297" s="144"/>
      <c r="BA297" s="144"/>
      <c r="BB297" s="144"/>
      <c r="BC297" s="144"/>
      <c r="BD297" s="144"/>
      <c r="BE297" s="144"/>
      <c r="BF297" s="144"/>
      <c r="BG297" s="144"/>
      <c r="BH297" s="144"/>
    </row>
    <row r="298" spans="1:60" outlineLevel="1" x14ac:dyDescent="0.2">
      <c r="A298" s="249">
        <v>116</v>
      </c>
      <c r="B298" s="250" t="s">
        <v>525</v>
      </c>
      <c r="C298" s="251" t="s">
        <v>526</v>
      </c>
      <c r="D298" s="252" t="s">
        <v>172</v>
      </c>
      <c r="E298" s="253">
        <v>0.3</v>
      </c>
      <c r="F298" s="254"/>
      <c r="G298" s="255">
        <f>ROUND(E298*F298,2)</f>
        <v>0</v>
      </c>
      <c r="H298" s="147"/>
      <c r="I298" s="146">
        <f>ROUND(E298*H298,2)</f>
        <v>0</v>
      </c>
      <c r="J298" s="147"/>
      <c r="K298" s="146">
        <f>ROUND(E298*J298,2)</f>
        <v>0</v>
      </c>
      <c r="L298" s="146">
        <v>21</v>
      </c>
      <c r="M298" s="146">
        <f>G298*(1+L298/100)</f>
        <v>0</v>
      </c>
      <c r="N298" s="146">
        <v>7.3999999999999999E-4</v>
      </c>
      <c r="O298" s="146">
        <f>ROUND(E298*N298,2)</f>
        <v>0</v>
      </c>
      <c r="P298" s="146">
        <v>0</v>
      </c>
      <c r="Q298" s="146">
        <f>ROUND(E298*P298,2)</f>
        <v>0</v>
      </c>
      <c r="R298" s="146"/>
      <c r="S298" s="146" t="s">
        <v>139</v>
      </c>
      <c r="T298" s="146" t="s">
        <v>139</v>
      </c>
      <c r="U298" s="146">
        <v>0.108</v>
      </c>
      <c r="V298" s="146">
        <f>ROUND(E298*U298,2)</f>
        <v>0.03</v>
      </c>
      <c r="W298" s="146"/>
      <c r="X298" s="146" t="s">
        <v>140</v>
      </c>
      <c r="Y298" s="144"/>
      <c r="Z298" s="144"/>
      <c r="AA298" s="144"/>
      <c r="AB298" s="144"/>
      <c r="AC298" s="144"/>
      <c r="AD298" s="144"/>
      <c r="AE298" s="144"/>
      <c r="AF298" s="144"/>
      <c r="AG298" s="144" t="s">
        <v>141</v>
      </c>
      <c r="AH298" s="144"/>
      <c r="AI298" s="144"/>
      <c r="AJ298" s="144"/>
      <c r="AK298" s="144"/>
      <c r="AL298" s="144"/>
      <c r="AM298" s="144"/>
      <c r="AN298" s="144"/>
      <c r="AO298" s="144"/>
      <c r="AP298" s="144"/>
      <c r="AQ298" s="144"/>
      <c r="AR298" s="144"/>
      <c r="AS298" s="144"/>
      <c r="AT298" s="144"/>
      <c r="AU298" s="144"/>
      <c r="AV298" s="144"/>
      <c r="AW298" s="144"/>
      <c r="AX298" s="144"/>
      <c r="AY298" s="144"/>
      <c r="AZ298" s="144"/>
      <c r="BA298" s="144"/>
      <c r="BB298" s="144"/>
      <c r="BC298" s="144"/>
      <c r="BD298" s="144"/>
      <c r="BE298" s="144"/>
      <c r="BF298" s="144"/>
      <c r="BG298" s="144"/>
      <c r="BH298" s="144"/>
    </row>
    <row r="299" spans="1:60" outlineLevel="1" x14ac:dyDescent="0.2">
      <c r="A299" s="249">
        <v>117</v>
      </c>
      <c r="B299" s="250" t="s">
        <v>527</v>
      </c>
      <c r="C299" s="251" t="s">
        <v>528</v>
      </c>
      <c r="D299" s="252" t="s">
        <v>172</v>
      </c>
      <c r="E299" s="253">
        <v>10.5</v>
      </c>
      <c r="F299" s="254"/>
      <c r="G299" s="255">
        <f>ROUND(E299*F299,2)</f>
        <v>0</v>
      </c>
      <c r="H299" s="147"/>
      <c r="I299" s="146">
        <f>ROUND(E299*H299,2)</f>
        <v>0</v>
      </c>
      <c r="J299" s="147"/>
      <c r="K299" s="146">
        <f>ROUND(E299*J299,2)</f>
        <v>0</v>
      </c>
      <c r="L299" s="146">
        <v>21</v>
      </c>
      <c r="M299" s="146">
        <f>G299*(1+L299/100)</f>
        <v>0</v>
      </c>
      <c r="N299" s="146">
        <v>2.5000000000000001E-3</v>
      </c>
      <c r="O299" s="146">
        <f>ROUND(E299*N299,2)</f>
        <v>0.03</v>
      </c>
      <c r="P299" s="146">
        <v>0</v>
      </c>
      <c r="Q299" s="146">
        <f>ROUND(E299*P299,2)</f>
        <v>0</v>
      </c>
      <c r="R299" s="146"/>
      <c r="S299" s="146" t="s">
        <v>139</v>
      </c>
      <c r="T299" s="146" t="s">
        <v>139</v>
      </c>
      <c r="U299" s="146">
        <v>0.48</v>
      </c>
      <c r="V299" s="146">
        <f>ROUND(E299*U299,2)</f>
        <v>5.04</v>
      </c>
      <c r="W299" s="146"/>
      <c r="X299" s="146" t="s">
        <v>140</v>
      </c>
      <c r="Y299" s="144"/>
      <c r="Z299" s="144"/>
      <c r="AA299" s="144"/>
      <c r="AB299" s="144"/>
      <c r="AC299" s="144"/>
      <c r="AD299" s="144"/>
      <c r="AE299" s="144"/>
      <c r="AF299" s="144"/>
      <c r="AG299" s="144" t="s">
        <v>141</v>
      </c>
      <c r="AH299" s="144"/>
      <c r="AI299" s="144"/>
      <c r="AJ299" s="144"/>
      <c r="AK299" s="144"/>
      <c r="AL299" s="144"/>
      <c r="AM299" s="144"/>
      <c r="AN299" s="144"/>
      <c r="AO299" s="144"/>
      <c r="AP299" s="144"/>
      <c r="AQ299" s="144"/>
      <c r="AR299" s="144"/>
      <c r="AS299" s="144"/>
      <c r="AT299" s="144"/>
      <c r="AU299" s="144"/>
      <c r="AV299" s="144"/>
      <c r="AW299" s="144"/>
      <c r="AX299" s="144"/>
      <c r="AY299" s="144"/>
      <c r="AZ299" s="144"/>
      <c r="BA299" s="144"/>
      <c r="BB299" s="144"/>
      <c r="BC299" s="144"/>
      <c r="BD299" s="144"/>
      <c r="BE299" s="144"/>
      <c r="BF299" s="144"/>
      <c r="BG299" s="144"/>
      <c r="BH299" s="144"/>
    </row>
    <row r="300" spans="1:60" outlineLevel="1" x14ac:dyDescent="0.2">
      <c r="A300" s="249"/>
      <c r="B300" s="250"/>
      <c r="C300" s="256" t="s">
        <v>529</v>
      </c>
      <c r="D300" s="257"/>
      <c r="E300" s="258">
        <v>10.5</v>
      </c>
      <c r="F300" s="259"/>
      <c r="G300" s="255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6"/>
      <c r="Y300" s="144"/>
      <c r="Z300" s="144"/>
      <c r="AA300" s="144"/>
      <c r="AB300" s="144"/>
      <c r="AC300" s="144"/>
      <c r="AD300" s="144"/>
      <c r="AE300" s="144"/>
      <c r="AF300" s="144"/>
      <c r="AG300" s="144" t="s">
        <v>143</v>
      </c>
      <c r="AH300" s="144">
        <v>0</v>
      </c>
      <c r="AI300" s="144"/>
      <c r="AJ300" s="144"/>
      <c r="AK300" s="144"/>
      <c r="AL300" s="144"/>
      <c r="AM300" s="144"/>
      <c r="AN300" s="144"/>
      <c r="AO300" s="144"/>
      <c r="AP300" s="144"/>
      <c r="AQ300" s="144"/>
      <c r="AR300" s="144"/>
      <c r="AS300" s="144"/>
      <c r="AT300" s="144"/>
      <c r="AU300" s="144"/>
      <c r="AV300" s="144"/>
      <c r="AW300" s="144"/>
      <c r="AX300" s="144"/>
      <c r="AY300" s="144"/>
      <c r="AZ300" s="144"/>
      <c r="BA300" s="144"/>
      <c r="BB300" s="144"/>
      <c r="BC300" s="144"/>
      <c r="BD300" s="144"/>
      <c r="BE300" s="144"/>
      <c r="BF300" s="144"/>
      <c r="BG300" s="144"/>
      <c r="BH300" s="144"/>
    </row>
    <row r="301" spans="1:60" outlineLevel="1" x14ac:dyDescent="0.2">
      <c r="A301" s="249">
        <v>118</v>
      </c>
      <c r="B301" s="250" t="s">
        <v>530</v>
      </c>
      <c r="C301" s="251" t="s">
        <v>531</v>
      </c>
      <c r="D301" s="252" t="s">
        <v>161</v>
      </c>
      <c r="E301" s="253">
        <v>7.68</v>
      </c>
      <c r="F301" s="254"/>
      <c r="G301" s="255">
        <f>ROUND(E301*F301,2)</f>
        <v>0</v>
      </c>
      <c r="H301" s="147"/>
      <c r="I301" s="146">
        <f>ROUND(E301*H301,2)</f>
        <v>0</v>
      </c>
      <c r="J301" s="147"/>
      <c r="K301" s="146">
        <f>ROUND(E301*J301,2)</f>
        <v>0</v>
      </c>
      <c r="L301" s="146">
        <v>21</v>
      </c>
      <c r="M301" s="146">
        <f>G301*(1+L301/100)</f>
        <v>0</v>
      </c>
      <c r="N301" s="146">
        <v>8.3000000000000001E-4</v>
      </c>
      <c r="O301" s="146">
        <f>ROUND(E301*N301,2)</f>
        <v>0.01</v>
      </c>
      <c r="P301" s="146">
        <v>0</v>
      </c>
      <c r="Q301" s="146">
        <f>ROUND(E301*P301,2)</f>
        <v>0</v>
      </c>
      <c r="R301" s="146"/>
      <c r="S301" s="146" t="s">
        <v>173</v>
      </c>
      <c r="T301" s="146" t="s">
        <v>139</v>
      </c>
      <c r="U301" s="146">
        <v>0.21</v>
      </c>
      <c r="V301" s="146">
        <f>ROUND(E301*U301,2)</f>
        <v>1.61</v>
      </c>
      <c r="W301" s="146"/>
      <c r="X301" s="146" t="s">
        <v>140</v>
      </c>
      <c r="Y301" s="144"/>
      <c r="Z301" s="144"/>
      <c r="AA301" s="144"/>
      <c r="AB301" s="144"/>
      <c r="AC301" s="144"/>
      <c r="AD301" s="144"/>
      <c r="AE301" s="144"/>
      <c r="AF301" s="144"/>
      <c r="AG301" s="144" t="s">
        <v>141</v>
      </c>
      <c r="AH301" s="144"/>
      <c r="AI301" s="144"/>
      <c r="AJ301" s="144"/>
      <c r="AK301" s="144"/>
      <c r="AL301" s="144"/>
      <c r="AM301" s="144"/>
      <c r="AN301" s="144"/>
      <c r="AO301" s="144"/>
      <c r="AP301" s="144"/>
      <c r="AQ301" s="144"/>
      <c r="AR301" s="144"/>
      <c r="AS301" s="144"/>
      <c r="AT301" s="144"/>
      <c r="AU301" s="144"/>
      <c r="AV301" s="144"/>
      <c r="AW301" s="144"/>
      <c r="AX301" s="144"/>
      <c r="AY301" s="144"/>
      <c r="AZ301" s="144"/>
      <c r="BA301" s="144"/>
      <c r="BB301" s="144"/>
      <c r="BC301" s="144"/>
      <c r="BD301" s="144"/>
      <c r="BE301" s="144"/>
      <c r="BF301" s="144"/>
      <c r="BG301" s="144"/>
      <c r="BH301" s="144"/>
    </row>
    <row r="302" spans="1:60" outlineLevel="1" x14ac:dyDescent="0.2">
      <c r="A302" s="249"/>
      <c r="B302" s="250"/>
      <c r="C302" s="256" t="s">
        <v>532</v>
      </c>
      <c r="D302" s="257"/>
      <c r="E302" s="258">
        <v>7.68</v>
      </c>
      <c r="F302" s="259"/>
      <c r="G302" s="255"/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6"/>
      <c r="Y302" s="144"/>
      <c r="Z302" s="144"/>
      <c r="AA302" s="144"/>
      <c r="AB302" s="144"/>
      <c r="AC302" s="144"/>
      <c r="AD302" s="144"/>
      <c r="AE302" s="144"/>
      <c r="AF302" s="144"/>
      <c r="AG302" s="144" t="s">
        <v>143</v>
      </c>
      <c r="AH302" s="144">
        <v>5</v>
      </c>
      <c r="AI302" s="144"/>
      <c r="AJ302" s="144"/>
      <c r="AK302" s="144"/>
      <c r="AL302" s="144"/>
      <c r="AM302" s="144"/>
      <c r="AN302" s="144"/>
      <c r="AO302" s="144"/>
      <c r="AP302" s="144"/>
      <c r="AQ302" s="144"/>
      <c r="AR302" s="144"/>
      <c r="AS302" s="144"/>
      <c r="AT302" s="144"/>
      <c r="AU302" s="144"/>
      <c r="AV302" s="144"/>
      <c r="AW302" s="144"/>
      <c r="AX302" s="144"/>
      <c r="AY302" s="144"/>
      <c r="AZ302" s="144"/>
      <c r="BA302" s="144"/>
      <c r="BB302" s="144"/>
      <c r="BC302" s="144"/>
      <c r="BD302" s="144"/>
      <c r="BE302" s="144"/>
      <c r="BF302" s="144"/>
      <c r="BG302" s="144"/>
      <c r="BH302" s="144"/>
    </row>
    <row r="303" spans="1:60" outlineLevel="1" x14ac:dyDescent="0.2">
      <c r="A303" s="249">
        <v>119</v>
      </c>
      <c r="B303" s="250" t="s">
        <v>533</v>
      </c>
      <c r="C303" s="251" t="s">
        <v>534</v>
      </c>
      <c r="D303" s="252" t="s">
        <v>156</v>
      </c>
      <c r="E303" s="253">
        <v>4.3470000000000002E-2</v>
      </c>
      <c r="F303" s="254"/>
      <c r="G303" s="255">
        <f>ROUND(E303*F303,2)</f>
        <v>0</v>
      </c>
      <c r="H303" s="147"/>
      <c r="I303" s="146">
        <f>ROUND(E303*H303,2)</f>
        <v>0</v>
      </c>
      <c r="J303" s="147"/>
      <c r="K303" s="146">
        <f>ROUND(E303*J303,2)</f>
        <v>0</v>
      </c>
      <c r="L303" s="146">
        <v>21</v>
      </c>
      <c r="M303" s="146">
        <f>G303*(1+L303/100)</f>
        <v>0</v>
      </c>
      <c r="N303" s="146">
        <v>0</v>
      </c>
      <c r="O303" s="146">
        <f>ROUND(E303*N303,2)</f>
        <v>0</v>
      </c>
      <c r="P303" s="146">
        <v>0</v>
      </c>
      <c r="Q303" s="146">
        <f>ROUND(E303*P303,2)</f>
        <v>0</v>
      </c>
      <c r="R303" s="146"/>
      <c r="S303" s="146" t="s">
        <v>139</v>
      </c>
      <c r="T303" s="146" t="s">
        <v>139</v>
      </c>
      <c r="U303" s="146">
        <v>1.4990000000000001</v>
      </c>
      <c r="V303" s="146">
        <f>ROUND(E303*U303,2)</f>
        <v>7.0000000000000007E-2</v>
      </c>
      <c r="W303" s="146"/>
      <c r="X303" s="146" t="s">
        <v>340</v>
      </c>
      <c r="Y303" s="144"/>
      <c r="Z303" s="144"/>
      <c r="AA303" s="144"/>
      <c r="AB303" s="144"/>
      <c r="AC303" s="144"/>
      <c r="AD303" s="144"/>
      <c r="AE303" s="144"/>
      <c r="AF303" s="144"/>
      <c r="AG303" s="144" t="s">
        <v>341</v>
      </c>
      <c r="AH303" s="144"/>
      <c r="AI303" s="144"/>
      <c r="AJ303" s="144"/>
      <c r="AK303" s="144"/>
      <c r="AL303" s="144"/>
      <c r="AM303" s="144"/>
      <c r="AN303" s="144"/>
      <c r="AO303" s="144"/>
      <c r="AP303" s="144"/>
      <c r="AQ303" s="144"/>
      <c r="AR303" s="144"/>
      <c r="AS303" s="144"/>
      <c r="AT303" s="144"/>
      <c r="AU303" s="144"/>
      <c r="AV303" s="144"/>
      <c r="AW303" s="144"/>
      <c r="AX303" s="144"/>
      <c r="AY303" s="144"/>
      <c r="AZ303" s="144"/>
      <c r="BA303" s="144"/>
      <c r="BB303" s="144"/>
      <c r="BC303" s="144"/>
      <c r="BD303" s="144"/>
      <c r="BE303" s="144"/>
      <c r="BF303" s="144"/>
      <c r="BG303" s="144"/>
      <c r="BH303" s="144"/>
    </row>
    <row r="304" spans="1:60" x14ac:dyDescent="0.2">
      <c r="A304" s="242" t="s">
        <v>134</v>
      </c>
      <c r="B304" s="243" t="s">
        <v>90</v>
      </c>
      <c r="C304" s="244" t="s">
        <v>91</v>
      </c>
      <c r="D304" s="245"/>
      <c r="E304" s="246"/>
      <c r="F304" s="247"/>
      <c r="G304" s="248">
        <f>SUMIF(AG305:AG316,"&lt;&gt;NOR",G305:G316)</f>
        <v>0</v>
      </c>
      <c r="H304" s="148"/>
      <c r="I304" s="148">
        <f>SUM(I305:I316)</f>
        <v>0</v>
      </c>
      <c r="J304" s="148"/>
      <c r="K304" s="148">
        <f>SUM(K305:K316)</f>
        <v>0</v>
      </c>
      <c r="L304" s="148"/>
      <c r="M304" s="148">
        <f>SUM(M305:M316)</f>
        <v>0</v>
      </c>
      <c r="N304" s="148"/>
      <c r="O304" s="148">
        <f>SUM(O305:O316)</f>
        <v>0.7</v>
      </c>
      <c r="P304" s="148"/>
      <c r="Q304" s="148">
        <f>SUM(Q305:Q316)</f>
        <v>0</v>
      </c>
      <c r="R304" s="148"/>
      <c r="S304" s="148"/>
      <c r="T304" s="148"/>
      <c r="U304" s="148"/>
      <c r="V304" s="148">
        <f>SUM(V305:V316)</f>
        <v>66.19</v>
      </c>
      <c r="W304" s="148"/>
      <c r="X304" s="148"/>
      <c r="AG304" t="s">
        <v>135</v>
      </c>
    </row>
    <row r="305" spans="1:60" outlineLevel="1" x14ac:dyDescent="0.2">
      <c r="A305" s="249">
        <v>120</v>
      </c>
      <c r="B305" s="250" t="s">
        <v>535</v>
      </c>
      <c r="C305" s="251" t="s">
        <v>536</v>
      </c>
      <c r="D305" s="252" t="s">
        <v>161</v>
      </c>
      <c r="E305" s="253">
        <v>38.6</v>
      </c>
      <c r="F305" s="254"/>
      <c r="G305" s="255">
        <f>ROUND(E305*F305,2)</f>
        <v>0</v>
      </c>
      <c r="H305" s="147"/>
      <c r="I305" s="146">
        <f>ROUND(E305*H305,2)</f>
        <v>0</v>
      </c>
      <c r="J305" s="147"/>
      <c r="K305" s="146">
        <f>ROUND(E305*J305,2)</f>
        <v>0</v>
      </c>
      <c r="L305" s="146">
        <v>21</v>
      </c>
      <c r="M305" s="146">
        <f>G305*(1+L305/100)</f>
        <v>0</v>
      </c>
      <c r="N305" s="146">
        <v>2.1000000000000001E-4</v>
      </c>
      <c r="O305" s="146">
        <f>ROUND(E305*N305,2)</f>
        <v>0.01</v>
      </c>
      <c r="P305" s="146">
        <v>0</v>
      </c>
      <c r="Q305" s="146">
        <f>ROUND(E305*P305,2)</f>
        <v>0</v>
      </c>
      <c r="R305" s="146"/>
      <c r="S305" s="146" t="s">
        <v>139</v>
      </c>
      <c r="T305" s="146" t="s">
        <v>139</v>
      </c>
      <c r="U305" s="146">
        <v>0.05</v>
      </c>
      <c r="V305" s="146">
        <f>ROUND(E305*U305,2)</f>
        <v>1.93</v>
      </c>
      <c r="W305" s="146"/>
      <c r="X305" s="146" t="s">
        <v>140</v>
      </c>
      <c r="Y305" s="144"/>
      <c r="Z305" s="144"/>
      <c r="AA305" s="144"/>
      <c r="AB305" s="144"/>
      <c r="AC305" s="144"/>
      <c r="AD305" s="144"/>
      <c r="AE305" s="144"/>
      <c r="AF305" s="144"/>
      <c r="AG305" s="144" t="s">
        <v>141</v>
      </c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4"/>
      <c r="AX305" s="144"/>
      <c r="AY305" s="144"/>
      <c r="AZ305" s="144"/>
      <c r="BA305" s="144"/>
      <c r="BB305" s="144"/>
      <c r="BC305" s="144"/>
      <c r="BD305" s="144"/>
      <c r="BE305" s="144"/>
      <c r="BF305" s="144"/>
      <c r="BG305" s="144"/>
      <c r="BH305" s="144"/>
    </row>
    <row r="306" spans="1:60" outlineLevel="1" x14ac:dyDescent="0.2">
      <c r="A306" s="249"/>
      <c r="B306" s="250"/>
      <c r="C306" s="256" t="s">
        <v>537</v>
      </c>
      <c r="D306" s="257"/>
      <c r="E306" s="258">
        <v>17.399999999999999</v>
      </c>
      <c r="F306" s="259"/>
      <c r="G306" s="255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  <c r="U306" s="146"/>
      <c r="V306" s="146"/>
      <c r="W306" s="146"/>
      <c r="X306" s="146"/>
      <c r="Y306" s="144"/>
      <c r="Z306" s="144"/>
      <c r="AA306" s="144"/>
      <c r="AB306" s="144"/>
      <c r="AC306" s="144"/>
      <c r="AD306" s="144"/>
      <c r="AE306" s="144"/>
      <c r="AF306" s="144"/>
      <c r="AG306" s="144" t="s">
        <v>143</v>
      </c>
      <c r="AH306" s="144">
        <v>0</v>
      </c>
      <c r="AI306" s="144"/>
      <c r="AJ306" s="144"/>
      <c r="AK306" s="144"/>
      <c r="AL306" s="144"/>
      <c r="AM306" s="144"/>
      <c r="AN306" s="144"/>
      <c r="AO306" s="144"/>
      <c r="AP306" s="144"/>
      <c r="AQ306" s="144"/>
      <c r="AR306" s="144"/>
      <c r="AS306" s="144"/>
      <c r="AT306" s="144"/>
      <c r="AU306" s="144"/>
      <c r="AV306" s="144"/>
      <c r="AW306" s="144"/>
      <c r="AX306" s="144"/>
      <c r="AY306" s="144"/>
      <c r="AZ306" s="144"/>
      <c r="BA306" s="144"/>
      <c r="BB306" s="144"/>
      <c r="BC306" s="144"/>
      <c r="BD306" s="144"/>
      <c r="BE306" s="144"/>
      <c r="BF306" s="144"/>
      <c r="BG306" s="144"/>
      <c r="BH306" s="144"/>
    </row>
    <row r="307" spans="1:60" outlineLevel="1" x14ac:dyDescent="0.2">
      <c r="A307" s="249"/>
      <c r="B307" s="250"/>
      <c r="C307" s="256" t="s">
        <v>538</v>
      </c>
      <c r="D307" s="257"/>
      <c r="E307" s="258">
        <v>13</v>
      </c>
      <c r="F307" s="259"/>
      <c r="G307" s="255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  <c r="U307" s="146"/>
      <c r="V307" s="146"/>
      <c r="W307" s="146"/>
      <c r="X307" s="146"/>
      <c r="Y307" s="144"/>
      <c r="Z307" s="144"/>
      <c r="AA307" s="144"/>
      <c r="AB307" s="144"/>
      <c r="AC307" s="144"/>
      <c r="AD307" s="144"/>
      <c r="AE307" s="144"/>
      <c r="AF307" s="144"/>
      <c r="AG307" s="144" t="s">
        <v>143</v>
      </c>
      <c r="AH307" s="144">
        <v>0</v>
      </c>
      <c r="AI307" s="144"/>
      <c r="AJ307" s="144"/>
      <c r="AK307" s="144"/>
      <c r="AL307" s="144"/>
      <c r="AM307" s="144"/>
      <c r="AN307" s="144"/>
      <c r="AO307" s="144"/>
      <c r="AP307" s="144"/>
      <c r="AQ307" s="144"/>
      <c r="AR307" s="144"/>
      <c r="AS307" s="144"/>
      <c r="AT307" s="144"/>
      <c r="AU307" s="144"/>
      <c r="AV307" s="144"/>
      <c r="AW307" s="144"/>
      <c r="AX307" s="144"/>
      <c r="AY307" s="144"/>
      <c r="AZ307" s="144"/>
      <c r="BA307" s="144"/>
      <c r="BB307" s="144"/>
      <c r="BC307" s="144"/>
      <c r="BD307" s="144"/>
      <c r="BE307" s="144"/>
      <c r="BF307" s="144"/>
      <c r="BG307" s="144"/>
      <c r="BH307" s="144"/>
    </row>
    <row r="308" spans="1:60" outlineLevel="1" x14ac:dyDescent="0.2">
      <c r="A308" s="249"/>
      <c r="B308" s="250"/>
      <c r="C308" s="256" t="s">
        <v>539</v>
      </c>
      <c r="D308" s="257"/>
      <c r="E308" s="258">
        <v>5.6</v>
      </c>
      <c r="F308" s="259"/>
      <c r="G308" s="255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  <c r="U308" s="146"/>
      <c r="V308" s="146"/>
      <c r="W308" s="146"/>
      <c r="X308" s="146"/>
      <c r="Y308" s="144"/>
      <c r="Z308" s="144"/>
      <c r="AA308" s="144"/>
      <c r="AB308" s="144"/>
      <c r="AC308" s="144"/>
      <c r="AD308" s="144"/>
      <c r="AE308" s="144"/>
      <c r="AF308" s="144"/>
      <c r="AG308" s="144" t="s">
        <v>143</v>
      </c>
      <c r="AH308" s="144">
        <v>0</v>
      </c>
      <c r="AI308" s="144"/>
      <c r="AJ308" s="144"/>
      <c r="AK308" s="144"/>
      <c r="AL308" s="144"/>
      <c r="AM308" s="144"/>
      <c r="AN308" s="144"/>
      <c r="AO308" s="144"/>
      <c r="AP308" s="144"/>
      <c r="AQ308" s="144"/>
      <c r="AR308" s="144"/>
      <c r="AS308" s="144"/>
      <c r="AT308" s="144"/>
      <c r="AU308" s="144"/>
      <c r="AV308" s="144"/>
      <c r="AW308" s="144"/>
      <c r="AX308" s="144"/>
      <c r="AY308" s="144"/>
      <c r="AZ308" s="144"/>
      <c r="BA308" s="144"/>
      <c r="BB308" s="144"/>
      <c r="BC308" s="144"/>
      <c r="BD308" s="144"/>
      <c r="BE308" s="144"/>
      <c r="BF308" s="144"/>
      <c r="BG308" s="144"/>
      <c r="BH308" s="144"/>
    </row>
    <row r="309" spans="1:60" outlineLevel="1" x14ac:dyDescent="0.2">
      <c r="A309" s="249"/>
      <c r="B309" s="250"/>
      <c r="C309" s="256" t="s">
        <v>540</v>
      </c>
      <c r="D309" s="257"/>
      <c r="E309" s="258">
        <v>2.6</v>
      </c>
      <c r="F309" s="259"/>
      <c r="G309" s="255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  <c r="U309" s="146"/>
      <c r="V309" s="146"/>
      <c r="W309" s="146"/>
      <c r="X309" s="146"/>
      <c r="Y309" s="144"/>
      <c r="Z309" s="144"/>
      <c r="AA309" s="144"/>
      <c r="AB309" s="144"/>
      <c r="AC309" s="144"/>
      <c r="AD309" s="144"/>
      <c r="AE309" s="144"/>
      <c r="AF309" s="144"/>
      <c r="AG309" s="144" t="s">
        <v>143</v>
      </c>
      <c r="AH309" s="144">
        <v>0</v>
      </c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4"/>
      <c r="AX309" s="144"/>
      <c r="AY309" s="144"/>
      <c r="AZ309" s="144"/>
      <c r="BA309" s="144"/>
      <c r="BB309" s="144"/>
      <c r="BC309" s="144"/>
      <c r="BD309" s="144"/>
      <c r="BE309" s="144"/>
      <c r="BF309" s="144"/>
      <c r="BG309" s="144"/>
      <c r="BH309" s="144"/>
    </row>
    <row r="310" spans="1:60" ht="22.5" outlineLevel="1" x14ac:dyDescent="0.2">
      <c r="A310" s="249">
        <v>121</v>
      </c>
      <c r="B310" s="250" t="s">
        <v>541</v>
      </c>
      <c r="C310" s="251" t="s">
        <v>542</v>
      </c>
      <c r="D310" s="252" t="s">
        <v>161</v>
      </c>
      <c r="E310" s="253">
        <v>38.6</v>
      </c>
      <c r="F310" s="254"/>
      <c r="G310" s="255">
        <f>ROUND(E310*F310,2)</f>
        <v>0</v>
      </c>
      <c r="H310" s="147"/>
      <c r="I310" s="146">
        <f>ROUND(E310*H310,2)</f>
        <v>0</v>
      </c>
      <c r="J310" s="147"/>
      <c r="K310" s="146">
        <f>ROUND(E310*J310,2)</f>
        <v>0</v>
      </c>
      <c r="L310" s="146">
        <v>21</v>
      </c>
      <c r="M310" s="146">
        <f>G310*(1+L310/100)</f>
        <v>0</v>
      </c>
      <c r="N310" s="146">
        <v>0</v>
      </c>
      <c r="O310" s="146">
        <f>ROUND(E310*N310,2)</f>
        <v>0</v>
      </c>
      <c r="P310" s="146">
        <v>0</v>
      </c>
      <c r="Q310" s="146">
        <f>ROUND(E310*P310,2)</f>
        <v>0</v>
      </c>
      <c r="R310" s="146"/>
      <c r="S310" s="146" t="s">
        <v>139</v>
      </c>
      <c r="T310" s="146" t="s">
        <v>139</v>
      </c>
      <c r="U310" s="146">
        <v>0.56699999999999995</v>
      </c>
      <c r="V310" s="146">
        <f>ROUND(E310*U310,2)</f>
        <v>21.89</v>
      </c>
      <c r="W310" s="146"/>
      <c r="X310" s="146" t="s">
        <v>140</v>
      </c>
      <c r="Y310" s="144"/>
      <c r="Z310" s="144"/>
      <c r="AA310" s="144"/>
      <c r="AB310" s="144"/>
      <c r="AC310" s="144"/>
      <c r="AD310" s="144"/>
      <c r="AE310" s="144"/>
      <c r="AF310" s="144"/>
      <c r="AG310" s="144" t="s">
        <v>141</v>
      </c>
      <c r="AH310" s="144"/>
      <c r="AI310" s="144"/>
      <c r="AJ310" s="144"/>
      <c r="AK310" s="144"/>
      <c r="AL310" s="144"/>
      <c r="AM310" s="144"/>
      <c r="AN310" s="144"/>
      <c r="AO310" s="144"/>
      <c r="AP310" s="144"/>
      <c r="AQ310" s="144"/>
      <c r="AR310" s="144"/>
      <c r="AS310" s="144"/>
      <c r="AT310" s="144"/>
      <c r="AU310" s="144"/>
      <c r="AV310" s="144"/>
      <c r="AW310" s="144"/>
      <c r="AX310" s="144"/>
      <c r="AY310" s="144"/>
      <c r="AZ310" s="144"/>
      <c r="BA310" s="144"/>
      <c r="BB310" s="144"/>
      <c r="BC310" s="144"/>
      <c r="BD310" s="144"/>
      <c r="BE310" s="144"/>
      <c r="BF310" s="144"/>
      <c r="BG310" s="144"/>
      <c r="BH310" s="144"/>
    </row>
    <row r="311" spans="1:60" outlineLevel="1" x14ac:dyDescent="0.2">
      <c r="A311" s="249"/>
      <c r="B311" s="250"/>
      <c r="C311" s="256" t="s">
        <v>543</v>
      </c>
      <c r="D311" s="257"/>
      <c r="E311" s="258">
        <v>38.6</v>
      </c>
      <c r="F311" s="259"/>
      <c r="G311" s="255"/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  <c r="U311" s="146"/>
      <c r="V311" s="146"/>
      <c r="W311" s="146"/>
      <c r="X311" s="146"/>
      <c r="Y311" s="144"/>
      <c r="Z311" s="144"/>
      <c r="AA311" s="144"/>
      <c r="AB311" s="144"/>
      <c r="AC311" s="144"/>
      <c r="AD311" s="144"/>
      <c r="AE311" s="144"/>
      <c r="AF311" s="144"/>
      <c r="AG311" s="144" t="s">
        <v>143</v>
      </c>
      <c r="AH311" s="144">
        <v>5</v>
      </c>
      <c r="AI311" s="144"/>
      <c r="AJ311" s="144"/>
      <c r="AK311" s="144"/>
      <c r="AL311" s="144"/>
      <c r="AM311" s="144"/>
      <c r="AN311" s="144"/>
      <c r="AO311" s="144"/>
      <c r="AP311" s="144"/>
      <c r="AQ311" s="144"/>
      <c r="AR311" s="144"/>
      <c r="AS311" s="144"/>
      <c r="AT311" s="144"/>
      <c r="AU311" s="144"/>
      <c r="AV311" s="144"/>
      <c r="AW311" s="144"/>
      <c r="AX311" s="144"/>
      <c r="AY311" s="144"/>
      <c r="AZ311" s="144"/>
      <c r="BA311" s="144"/>
      <c r="BB311" s="144"/>
      <c r="BC311" s="144"/>
      <c r="BD311" s="144"/>
      <c r="BE311" s="144"/>
      <c r="BF311" s="144"/>
      <c r="BG311" s="144"/>
      <c r="BH311" s="144"/>
    </row>
    <row r="312" spans="1:60" ht="22.5" outlineLevel="1" x14ac:dyDescent="0.2">
      <c r="A312" s="249">
        <v>122</v>
      </c>
      <c r="B312" s="250" t="s">
        <v>544</v>
      </c>
      <c r="C312" s="251" t="s">
        <v>545</v>
      </c>
      <c r="D312" s="252" t="s">
        <v>161</v>
      </c>
      <c r="E312" s="253">
        <v>38.6</v>
      </c>
      <c r="F312" s="254"/>
      <c r="G312" s="255">
        <f>ROUND(E312*F312,2)</f>
        <v>0</v>
      </c>
      <c r="H312" s="147"/>
      <c r="I312" s="146">
        <f>ROUND(E312*H312,2)</f>
        <v>0</v>
      </c>
      <c r="J312" s="147"/>
      <c r="K312" s="146">
        <f>ROUND(E312*J312,2)</f>
        <v>0</v>
      </c>
      <c r="L312" s="146">
        <v>21</v>
      </c>
      <c r="M312" s="146">
        <f>G312*(1+L312/100)</f>
        <v>0</v>
      </c>
      <c r="N312" s="146">
        <v>5.0299999999999997E-3</v>
      </c>
      <c r="O312" s="146">
        <f>ROUND(E312*N312,2)</f>
        <v>0.19</v>
      </c>
      <c r="P312" s="146">
        <v>0</v>
      </c>
      <c r="Q312" s="146">
        <f>ROUND(E312*P312,2)</f>
        <v>0</v>
      </c>
      <c r="R312" s="146"/>
      <c r="S312" s="146" t="s">
        <v>139</v>
      </c>
      <c r="T312" s="146" t="s">
        <v>139</v>
      </c>
      <c r="U312" s="146">
        <v>1.0746</v>
      </c>
      <c r="V312" s="146">
        <f>ROUND(E312*U312,2)</f>
        <v>41.48</v>
      </c>
      <c r="W312" s="146"/>
      <c r="X312" s="146" t="s">
        <v>140</v>
      </c>
      <c r="Y312" s="144"/>
      <c r="Z312" s="144"/>
      <c r="AA312" s="144"/>
      <c r="AB312" s="144"/>
      <c r="AC312" s="144"/>
      <c r="AD312" s="144"/>
      <c r="AE312" s="144"/>
      <c r="AF312" s="144"/>
      <c r="AG312" s="144" t="s">
        <v>141</v>
      </c>
      <c r="AH312" s="144"/>
      <c r="AI312" s="144"/>
      <c r="AJ312" s="144"/>
      <c r="AK312" s="144"/>
      <c r="AL312" s="144"/>
      <c r="AM312" s="144"/>
      <c r="AN312" s="144"/>
      <c r="AO312" s="144"/>
      <c r="AP312" s="144"/>
      <c r="AQ312" s="144"/>
      <c r="AR312" s="144"/>
      <c r="AS312" s="144"/>
      <c r="AT312" s="144"/>
      <c r="AU312" s="144"/>
      <c r="AV312" s="144"/>
      <c r="AW312" s="144"/>
      <c r="AX312" s="144"/>
      <c r="AY312" s="144"/>
      <c r="AZ312" s="144"/>
      <c r="BA312" s="144"/>
      <c r="BB312" s="144"/>
      <c r="BC312" s="144"/>
      <c r="BD312" s="144"/>
      <c r="BE312" s="144"/>
      <c r="BF312" s="144"/>
      <c r="BG312" s="144"/>
      <c r="BH312" s="144"/>
    </row>
    <row r="313" spans="1:60" outlineLevel="1" x14ac:dyDescent="0.2">
      <c r="A313" s="249"/>
      <c r="B313" s="250"/>
      <c r="C313" s="256" t="s">
        <v>543</v>
      </c>
      <c r="D313" s="257"/>
      <c r="E313" s="258">
        <v>38.6</v>
      </c>
      <c r="F313" s="259"/>
      <c r="G313" s="255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4"/>
      <c r="Z313" s="144"/>
      <c r="AA313" s="144"/>
      <c r="AB313" s="144"/>
      <c r="AC313" s="144"/>
      <c r="AD313" s="144"/>
      <c r="AE313" s="144"/>
      <c r="AF313" s="144"/>
      <c r="AG313" s="144" t="s">
        <v>143</v>
      </c>
      <c r="AH313" s="144">
        <v>5</v>
      </c>
      <c r="AI313" s="144"/>
      <c r="AJ313" s="144"/>
      <c r="AK313" s="144"/>
      <c r="AL313" s="144"/>
      <c r="AM313" s="144"/>
      <c r="AN313" s="144"/>
      <c r="AO313" s="144"/>
      <c r="AP313" s="144"/>
      <c r="AQ313" s="144"/>
      <c r="AR313" s="144"/>
      <c r="AS313" s="144"/>
      <c r="AT313" s="144"/>
      <c r="AU313" s="144"/>
      <c r="AV313" s="144"/>
      <c r="AW313" s="144"/>
      <c r="AX313" s="144"/>
      <c r="AY313" s="144"/>
      <c r="AZ313" s="144"/>
      <c r="BA313" s="144"/>
      <c r="BB313" s="144"/>
      <c r="BC313" s="144"/>
      <c r="BD313" s="144"/>
      <c r="BE313" s="144"/>
      <c r="BF313" s="144"/>
      <c r="BG313" s="144"/>
      <c r="BH313" s="144"/>
    </row>
    <row r="314" spans="1:60" outlineLevel="1" x14ac:dyDescent="0.2">
      <c r="A314" s="249">
        <v>123</v>
      </c>
      <c r="B314" s="250" t="s">
        <v>546</v>
      </c>
      <c r="C314" s="251" t="s">
        <v>547</v>
      </c>
      <c r="D314" s="252" t="s">
        <v>161</v>
      </c>
      <c r="E314" s="253">
        <v>42.46</v>
      </c>
      <c r="F314" s="254"/>
      <c r="G314" s="255">
        <f>ROUND(E314*F314,2)</f>
        <v>0</v>
      </c>
      <c r="H314" s="147"/>
      <c r="I314" s="146">
        <f>ROUND(E314*H314,2)</f>
        <v>0</v>
      </c>
      <c r="J314" s="147"/>
      <c r="K314" s="146">
        <f>ROUND(E314*J314,2)</f>
        <v>0</v>
      </c>
      <c r="L314" s="146">
        <v>21</v>
      </c>
      <c r="M314" s="146">
        <f>G314*(1+L314/100)</f>
        <v>0</v>
      </c>
      <c r="N314" s="146">
        <v>1.18E-2</v>
      </c>
      <c r="O314" s="146">
        <f>ROUND(E314*N314,2)</f>
        <v>0.5</v>
      </c>
      <c r="P314" s="146">
        <v>0</v>
      </c>
      <c r="Q314" s="146">
        <f>ROUND(E314*P314,2)</f>
        <v>0</v>
      </c>
      <c r="R314" s="146" t="s">
        <v>187</v>
      </c>
      <c r="S314" s="146" t="s">
        <v>139</v>
      </c>
      <c r="T314" s="146" t="s">
        <v>139</v>
      </c>
      <c r="U314" s="146">
        <v>0</v>
      </c>
      <c r="V314" s="146">
        <f>ROUND(E314*U314,2)</f>
        <v>0</v>
      </c>
      <c r="W314" s="146"/>
      <c r="X314" s="146" t="s">
        <v>188</v>
      </c>
      <c r="Y314" s="144"/>
      <c r="Z314" s="144"/>
      <c r="AA314" s="144"/>
      <c r="AB314" s="144"/>
      <c r="AC314" s="144"/>
      <c r="AD314" s="144"/>
      <c r="AE314" s="144"/>
      <c r="AF314" s="144"/>
      <c r="AG314" s="144" t="s">
        <v>189</v>
      </c>
      <c r="AH314" s="144"/>
      <c r="AI314" s="144"/>
      <c r="AJ314" s="144"/>
      <c r="AK314" s="144"/>
      <c r="AL314" s="144"/>
      <c r="AM314" s="144"/>
      <c r="AN314" s="144"/>
      <c r="AO314" s="144"/>
      <c r="AP314" s="144"/>
      <c r="AQ314" s="144"/>
      <c r="AR314" s="144"/>
      <c r="AS314" s="144"/>
      <c r="AT314" s="144"/>
      <c r="AU314" s="144"/>
      <c r="AV314" s="144"/>
      <c r="AW314" s="144"/>
      <c r="AX314" s="144"/>
      <c r="AY314" s="144"/>
      <c r="AZ314" s="144"/>
      <c r="BA314" s="144"/>
      <c r="BB314" s="144"/>
      <c r="BC314" s="144"/>
      <c r="BD314" s="144"/>
      <c r="BE314" s="144"/>
      <c r="BF314" s="144"/>
      <c r="BG314" s="144"/>
      <c r="BH314" s="144"/>
    </row>
    <row r="315" spans="1:60" outlineLevel="1" x14ac:dyDescent="0.2">
      <c r="A315" s="249"/>
      <c r="B315" s="250"/>
      <c r="C315" s="256" t="s">
        <v>548</v>
      </c>
      <c r="D315" s="257"/>
      <c r="E315" s="258">
        <v>42.46</v>
      </c>
      <c r="F315" s="259"/>
      <c r="G315" s="255"/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4"/>
      <c r="Z315" s="144"/>
      <c r="AA315" s="144"/>
      <c r="AB315" s="144"/>
      <c r="AC315" s="144"/>
      <c r="AD315" s="144"/>
      <c r="AE315" s="144"/>
      <c r="AF315" s="144"/>
      <c r="AG315" s="144" t="s">
        <v>143</v>
      </c>
      <c r="AH315" s="144">
        <v>5</v>
      </c>
      <c r="AI315" s="144"/>
      <c r="AJ315" s="144"/>
      <c r="AK315" s="144"/>
      <c r="AL315" s="144"/>
      <c r="AM315" s="144"/>
      <c r="AN315" s="144"/>
      <c r="AO315" s="144"/>
      <c r="AP315" s="144"/>
      <c r="AQ315" s="144"/>
      <c r="AR315" s="144"/>
      <c r="AS315" s="144"/>
      <c r="AT315" s="144"/>
      <c r="AU315" s="144"/>
      <c r="AV315" s="144"/>
      <c r="AW315" s="144"/>
      <c r="AX315" s="144"/>
      <c r="AY315" s="144"/>
      <c r="AZ315" s="144"/>
      <c r="BA315" s="144"/>
      <c r="BB315" s="144"/>
      <c r="BC315" s="144"/>
      <c r="BD315" s="144"/>
      <c r="BE315" s="144"/>
      <c r="BF315" s="144"/>
      <c r="BG315" s="144"/>
      <c r="BH315" s="144"/>
    </row>
    <row r="316" spans="1:60" outlineLevel="1" x14ac:dyDescent="0.2">
      <c r="A316" s="249">
        <v>124</v>
      </c>
      <c r="B316" s="250" t="s">
        <v>549</v>
      </c>
      <c r="C316" s="251" t="s">
        <v>550</v>
      </c>
      <c r="D316" s="252" t="s">
        <v>156</v>
      </c>
      <c r="E316" s="253">
        <v>0.70328999999999997</v>
      </c>
      <c r="F316" s="254"/>
      <c r="G316" s="255">
        <f>ROUND(E316*F316,2)</f>
        <v>0</v>
      </c>
      <c r="H316" s="147"/>
      <c r="I316" s="146">
        <f>ROUND(E316*H316,2)</f>
        <v>0</v>
      </c>
      <c r="J316" s="147"/>
      <c r="K316" s="146">
        <f>ROUND(E316*J316,2)</f>
        <v>0</v>
      </c>
      <c r="L316" s="146">
        <v>21</v>
      </c>
      <c r="M316" s="146">
        <f>G316*(1+L316/100)</f>
        <v>0</v>
      </c>
      <c r="N316" s="146">
        <v>0</v>
      </c>
      <c r="O316" s="146">
        <f>ROUND(E316*N316,2)</f>
        <v>0</v>
      </c>
      <c r="P316" s="146">
        <v>0</v>
      </c>
      <c r="Q316" s="146">
        <f>ROUND(E316*P316,2)</f>
        <v>0</v>
      </c>
      <c r="R316" s="146"/>
      <c r="S316" s="146" t="s">
        <v>139</v>
      </c>
      <c r="T316" s="146" t="s">
        <v>139</v>
      </c>
      <c r="U316" s="146">
        <v>1.2649999999999999</v>
      </c>
      <c r="V316" s="146">
        <f>ROUND(E316*U316,2)</f>
        <v>0.89</v>
      </c>
      <c r="W316" s="146"/>
      <c r="X316" s="146" t="s">
        <v>340</v>
      </c>
      <c r="Y316" s="144"/>
      <c r="Z316" s="144"/>
      <c r="AA316" s="144"/>
      <c r="AB316" s="144"/>
      <c r="AC316" s="144"/>
      <c r="AD316" s="144"/>
      <c r="AE316" s="144"/>
      <c r="AF316" s="144"/>
      <c r="AG316" s="144" t="s">
        <v>341</v>
      </c>
      <c r="AH316" s="144"/>
      <c r="AI316" s="144"/>
      <c r="AJ316" s="144"/>
      <c r="AK316" s="144"/>
      <c r="AL316" s="144"/>
      <c r="AM316" s="144"/>
      <c r="AN316" s="144"/>
      <c r="AO316" s="144"/>
      <c r="AP316" s="144"/>
      <c r="AQ316" s="144"/>
      <c r="AR316" s="144"/>
      <c r="AS316" s="144"/>
      <c r="AT316" s="144"/>
      <c r="AU316" s="144"/>
      <c r="AV316" s="144"/>
      <c r="AW316" s="144"/>
      <c r="AX316" s="144"/>
      <c r="AY316" s="144"/>
      <c r="AZ316" s="144"/>
      <c r="BA316" s="144"/>
      <c r="BB316" s="144"/>
      <c r="BC316" s="144"/>
      <c r="BD316" s="144"/>
      <c r="BE316" s="144"/>
      <c r="BF316" s="144"/>
      <c r="BG316" s="144"/>
      <c r="BH316" s="144"/>
    </row>
    <row r="317" spans="1:60" x14ac:dyDescent="0.2">
      <c r="A317" s="242" t="s">
        <v>134</v>
      </c>
      <c r="B317" s="243" t="s">
        <v>92</v>
      </c>
      <c r="C317" s="244" t="s">
        <v>93</v>
      </c>
      <c r="D317" s="245"/>
      <c r="E317" s="246"/>
      <c r="F317" s="247"/>
      <c r="G317" s="248">
        <f>SUMIF(AG318:AG323,"&lt;&gt;NOR",G318:G323)</f>
        <v>0</v>
      </c>
      <c r="H317" s="148"/>
      <c r="I317" s="148">
        <f>SUM(I318:I323)</f>
        <v>0</v>
      </c>
      <c r="J317" s="148"/>
      <c r="K317" s="148">
        <f>SUM(K318:K323)</f>
        <v>0</v>
      </c>
      <c r="L317" s="148"/>
      <c r="M317" s="148">
        <f>SUM(M318:M323)</f>
        <v>0</v>
      </c>
      <c r="N317" s="148"/>
      <c r="O317" s="148">
        <f>SUM(O318:O323)</f>
        <v>0</v>
      </c>
      <c r="P317" s="148"/>
      <c r="Q317" s="148">
        <f>SUM(Q318:Q323)</f>
        <v>0</v>
      </c>
      <c r="R317" s="148"/>
      <c r="S317" s="148"/>
      <c r="T317" s="148"/>
      <c r="U317" s="148"/>
      <c r="V317" s="148">
        <f>SUM(V318:V323)</f>
        <v>5.52</v>
      </c>
      <c r="W317" s="148"/>
      <c r="X317" s="148"/>
      <c r="AG317" t="s">
        <v>135</v>
      </c>
    </row>
    <row r="318" spans="1:60" outlineLevel="1" x14ac:dyDescent="0.2">
      <c r="A318" s="249">
        <v>125</v>
      </c>
      <c r="B318" s="250" t="s">
        <v>551</v>
      </c>
      <c r="C318" s="251" t="s">
        <v>552</v>
      </c>
      <c r="D318" s="252" t="s">
        <v>161</v>
      </c>
      <c r="E318" s="253">
        <v>9.08</v>
      </c>
      <c r="F318" s="254"/>
      <c r="G318" s="255">
        <f>ROUND(E318*F318,2)</f>
        <v>0</v>
      </c>
      <c r="H318" s="147"/>
      <c r="I318" s="146">
        <f>ROUND(E318*H318,2)</f>
        <v>0</v>
      </c>
      <c r="J318" s="147"/>
      <c r="K318" s="146">
        <f>ROUND(E318*J318,2)</f>
        <v>0</v>
      </c>
      <c r="L318" s="146">
        <v>21</v>
      </c>
      <c r="M318" s="146">
        <f>G318*(1+L318/100)</f>
        <v>0</v>
      </c>
      <c r="N318" s="146">
        <v>2.7999999999999998E-4</v>
      </c>
      <c r="O318" s="146">
        <f>ROUND(E318*N318,2)</f>
        <v>0</v>
      </c>
      <c r="P318" s="146">
        <v>0</v>
      </c>
      <c r="Q318" s="146">
        <f>ROUND(E318*P318,2)</f>
        <v>0</v>
      </c>
      <c r="R318" s="146"/>
      <c r="S318" s="146" t="s">
        <v>139</v>
      </c>
      <c r="T318" s="146" t="s">
        <v>139</v>
      </c>
      <c r="U318" s="146">
        <v>0.307</v>
      </c>
      <c r="V318" s="146">
        <f>ROUND(E318*U318,2)</f>
        <v>2.79</v>
      </c>
      <c r="W318" s="146"/>
      <c r="X318" s="146" t="s">
        <v>140</v>
      </c>
      <c r="Y318" s="144"/>
      <c r="Z318" s="144"/>
      <c r="AA318" s="144"/>
      <c r="AB318" s="144"/>
      <c r="AC318" s="144"/>
      <c r="AD318" s="144"/>
      <c r="AE318" s="144"/>
      <c r="AF318" s="144"/>
      <c r="AG318" s="144" t="s">
        <v>141</v>
      </c>
      <c r="AH318" s="144"/>
      <c r="AI318" s="144"/>
      <c r="AJ318" s="144"/>
      <c r="AK318" s="144"/>
      <c r="AL318" s="144"/>
      <c r="AM318" s="144"/>
      <c r="AN318" s="144"/>
      <c r="AO318" s="144"/>
      <c r="AP318" s="144"/>
      <c r="AQ318" s="144"/>
      <c r="AR318" s="144"/>
      <c r="AS318" s="144"/>
      <c r="AT318" s="144"/>
      <c r="AU318" s="144"/>
      <c r="AV318" s="144"/>
      <c r="AW318" s="144"/>
      <c r="AX318" s="144"/>
      <c r="AY318" s="144"/>
      <c r="AZ318" s="144"/>
      <c r="BA318" s="144"/>
      <c r="BB318" s="144"/>
      <c r="BC318" s="144"/>
      <c r="BD318" s="144"/>
      <c r="BE318" s="144"/>
      <c r="BF318" s="144"/>
      <c r="BG318" s="144"/>
      <c r="BH318" s="144"/>
    </row>
    <row r="319" spans="1:60" outlineLevel="1" x14ac:dyDescent="0.2">
      <c r="A319" s="249"/>
      <c r="B319" s="250"/>
      <c r="C319" s="256" t="s">
        <v>553</v>
      </c>
      <c r="D319" s="257"/>
      <c r="E319" s="258">
        <v>9.08</v>
      </c>
      <c r="F319" s="259"/>
      <c r="G319" s="255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4"/>
      <c r="Z319" s="144"/>
      <c r="AA319" s="144"/>
      <c r="AB319" s="144"/>
      <c r="AC319" s="144"/>
      <c r="AD319" s="144"/>
      <c r="AE319" s="144"/>
      <c r="AF319" s="144"/>
      <c r="AG319" s="144" t="s">
        <v>143</v>
      </c>
      <c r="AH319" s="144">
        <v>5</v>
      </c>
      <c r="AI319" s="144"/>
      <c r="AJ319" s="144"/>
      <c r="AK319" s="144"/>
      <c r="AL319" s="144"/>
      <c r="AM319" s="144"/>
      <c r="AN319" s="144"/>
      <c r="AO319" s="144"/>
      <c r="AP319" s="144"/>
      <c r="AQ319" s="144"/>
      <c r="AR319" s="144"/>
      <c r="AS319" s="144"/>
      <c r="AT319" s="144"/>
      <c r="AU319" s="144"/>
      <c r="AV319" s="144"/>
      <c r="AW319" s="144"/>
      <c r="AX319" s="144"/>
      <c r="AY319" s="144"/>
      <c r="AZ319" s="144"/>
      <c r="BA319" s="144"/>
      <c r="BB319" s="144"/>
      <c r="BC319" s="144"/>
      <c r="BD319" s="144"/>
      <c r="BE319" s="144"/>
      <c r="BF319" s="144"/>
      <c r="BG319" s="144"/>
      <c r="BH319" s="144"/>
    </row>
    <row r="320" spans="1:60" outlineLevel="1" x14ac:dyDescent="0.2">
      <c r="A320" s="249">
        <v>126</v>
      </c>
      <c r="B320" s="250" t="s">
        <v>554</v>
      </c>
      <c r="C320" s="251" t="s">
        <v>555</v>
      </c>
      <c r="D320" s="252" t="s">
        <v>161</v>
      </c>
      <c r="E320" s="253">
        <v>9.08</v>
      </c>
      <c r="F320" s="254"/>
      <c r="G320" s="255">
        <f>ROUND(E320*F320,2)</f>
        <v>0</v>
      </c>
      <c r="H320" s="147"/>
      <c r="I320" s="146">
        <f>ROUND(E320*H320,2)</f>
        <v>0</v>
      </c>
      <c r="J320" s="147"/>
      <c r="K320" s="146">
        <f>ROUND(E320*J320,2)</f>
        <v>0</v>
      </c>
      <c r="L320" s="146">
        <v>21</v>
      </c>
      <c r="M320" s="146">
        <f>G320*(1+L320/100)</f>
        <v>0</v>
      </c>
      <c r="N320" s="146">
        <v>8.0000000000000007E-5</v>
      </c>
      <c r="O320" s="146">
        <f>ROUND(E320*N320,2)</f>
        <v>0</v>
      </c>
      <c r="P320" s="146">
        <v>0</v>
      </c>
      <c r="Q320" s="146">
        <f>ROUND(E320*P320,2)</f>
        <v>0</v>
      </c>
      <c r="R320" s="146"/>
      <c r="S320" s="146" t="s">
        <v>139</v>
      </c>
      <c r="T320" s="146" t="s">
        <v>139</v>
      </c>
      <c r="U320" s="146">
        <v>0.156</v>
      </c>
      <c r="V320" s="146">
        <f>ROUND(E320*U320,2)</f>
        <v>1.42</v>
      </c>
      <c r="W320" s="146"/>
      <c r="X320" s="146" t="s">
        <v>140</v>
      </c>
      <c r="Y320" s="144"/>
      <c r="Z320" s="144"/>
      <c r="AA320" s="144"/>
      <c r="AB320" s="144"/>
      <c r="AC320" s="144"/>
      <c r="AD320" s="144"/>
      <c r="AE320" s="144"/>
      <c r="AF320" s="144"/>
      <c r="AG320" s="144" t="s">
        <v>141</v>
      </c>
      <c r="AH320" s="144"/>
      <c r="AI320" s="144"/>
      <c r="AJ320" s="144"/>
      <c r="AK320" s="144"/>
      <c r="AL320" s="144"/>
      <c r="AM320" s="144"/>
      <c r="AN320" s="144"/>
      <c r="AO320" s="144"/>
      <c r="AP320" s="144"/>
      <c r="AQ320" s="144"/>
      <c r="AR320" s="144"/>
      <c r="AS320" s="144"/>
      <c r="AT320" s="144"/>
      <c r="AU320" s="144"/>
      <c r="AV320" s="144"/>
      <c r="AW320" s="144"/>
      <c r="AX320" s="144"/>
      <c r="AY320" s="144"/>
      <c r="AZ320" s="144"/>
      <c r="BA320" s="144"/>
      <c r="BB320" s="144"/>
      <c r="BC320" s="144"/>
      <c r="BD320" s="144"/>
      <c r="BE320" s="144"/>
      <c r="BF320" s="144"/>
      <c r="BG320" s="144"/>
      <c r="BH320" s="144"/>
    </row>
    <row r="321" spans="1:60" outlineLevel="1" x14ac:dyDescent="0.2">
      <c r="A321" s="249"/>
      <c r="B321" s="250"/>
      <c r="C321" s="256" t="s">
        <v>553</v>
      </c>
      <c r="D321" s="257"/>
      <c r="E321" s="258">
        <v>9.08</v>
      </c>
      <c r="F321" s="259"/>
      <c r="G321" s="255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  <c r="U321" s="146"/>
      <c r="V321" s="146"/>
      <c r="W321" s="146"/>
      <c r="X321" s="146"/>
      <c r="Y321" s="144"/>
      <c r="Z321" s="144"/>
      <c r="AA321" s="144"/>
      <c r="AB321" s="144"/>
      <c r="AC321" s="144"/>
      <c r="AD321" s="144"/>
      <c r="AE321" s="144"/>
      <c r="AF321" s="144"/>
      <c r="AG321" s="144" t="s">
        <v>143</v>
      </c>
      <c r="AH321" s="144">
        <v>5</v>
      </c>
      <c r="AI321" s="144"/>
      <c r="AJ321" s="144"/>
      <c r="AK321" s="144"/>
      <c r="AL321" s="144"/>
      <c r="AM321" s="144"/>
      <c r="AN321" s="144"/>
      <c r="AO321" s="144"/>
      <c r="AP321" s="144"/>
      <c r="AQ321" s="144"/>
      <c r="AR321" s="144"/>
      <c r="AS321" s="144"/>
      <c r="AT321" s="144"/>
      <c r="AU321" s="144"/>
      <c r="AV321" s="144"/>
      <c r="AW321" s="144"/>
      <c r="AX321" s="144"/>
      <c r="AY321" s="144"/>
      <c r="AZ321" s="144"/>
      <c r="BA321" s="144"/>
      <c r="BB321" s="144"/>
      <c r="BC321" s="144"/>
      <c r="BD321" s="144"/>
      <c r="BE321" s="144"/>
      <c r="BF321" s="144"/>
      <c r="BG321" s="144"/>
      <c r="BH321" s="144"/>
    </row>
    <row r="322" spans="1:60" outlineLevel="1" x14ac:dyDescent="0.2">
      <c r="A322" s="249">
        <v>127</v>
      </c>
      <c r="B322" s="250" t="s">
        <v>244</v>
      </c>
      <c r="C322" s="251" t="s">
        <v>245</v>
      </c>
      <c r="D322" s="252" t="s">
        <v>161</v>
      </c>
      <c r="E322" s="253">
        <v>9.08</v>
      </c>
      <c r="F322" s="254"/>
      <c r="G322" s="255">
        <f>ROUND(E322*F322,2)</f>
        <v>0</v>
      </c>
      <c r="H322" s="147"/>
      <c r="I322" s="146">
        <f>ROUND(E322*H322,2)</f>
        <v>0</v>
      </c>
      <c r="J322" s="147"/>
      <c r="K322" s="146">
        <f>ROUND(E322*J322,2)</f>
        <v>0</v>
      </c>
      <c r="L322" s="146">
        <v>21</v>
      </c>
      <c r="M322" s="146">
        <f>G322*(1+L322/100)</f>
        <v>0</v>
      </c>
      <c r="N322" s="146">
        <v>6.9999999999999994E-5</v>
      </c>
      <c r="O322" s="146">
        <f>ROUND(E322*N322,2)</f>
        <v>0</v>
      </c>
      <c r="P322" s="146">
        <v>0</v>
      </c>
      <c r="Q322" s="146">
        <f>ROUND(E322*P322,2)</f>
        <v>0</v>
      </c>
      <c r="R322" s="146"/>
      <c r="S322" s="146" t="s">
        <v>139</v>
      </c>
      <c r="T322" s="146" t="s">
        <v>139</v>
      </c>
      <c r="U322" s="146">
        <v>0.14399999999999999</v>
      </c>
      <c r="V322" s="146">
        <f>ROUND(E322*U322,2)</f>
        <v>1.31</v>
      </c>
      <c r="W322" s="146"/>
      <c r="X322" s="146" t="s">
        <v>140</v>
      </c>
      <c r="Y322" s="144"/>
      <c r="Z322" s="144"/>
      <c r="AA322" s="144"/>
      <c r="AB322" s="144"/>
      <c r="AC322" s="144"/>
      <c r="AD322" s="144"/>
      <c r="AE322" s="144"/>
      <c r="AF322" s="144"/>
      <c r="AG322" s="144" t="s">
        <v>141</v>
      </c>
      <c r="AH322" s="144"/>
      <c r="AI322" s="144"/>
      <c r="AJ322" s="144"/>
      <c r="AK322" s="144"/>
      <c r="AL322" s="144"/>
      <c r="AM322" s="144"/>
      <c r="AN322" s="144"/>
      <c r="AO322" s="144"/>
      <c r="AP322" s="144"/>
      <c r="AQ322" s="144"/>
      <c r="AR322" s="144"/>
      <c r="AS322" s="144"/>
      <c r="AT322" s="144"/>
      <c r="AU322" s="144"/>
      <c r="AV322" s="144"/>
      <c r="AW322" s="144"/>
      <c r="AX322" s="144"/>
      <c r="AY322" s="144"/>
      <c r="AZ322" s="144"/>
      <c r="BA322" s="144"/>
      <c r="BB322" s="144"/>
      <c r="BC322" s="144"/>
      <c r="BD322" s="144"/>
      <c r="BE322" s="144"/>
      <c r="BF322" s="144"/>
      <c r="BG322" s="144"/>
      <c r="BH322" s="144"/>
    </row>
    <row r="323" spans="1:60" outlineLevel="1" x14ac:dyDescent="0.2">
      <c r="A323" s="249"/>
      <c r="B323" s="250"/>
      <c r="C323" s="256" t="s">
        <v>553</v>
      </c>
      <c r="D323" s="257"/>
      <c r="E323" s="258">
        <v>9.08</v>
      </c>
      <c r="F323" s="259"/>
      <c r="G323" s="255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  <c r="U323" s="146"/>
      <c r="V323" s="146"/>
      <c r="W323" s="146"/>
      <c r="X323" s="146"/>
      <c r="Y323" s="144"/>
      <c r="Z323" s="144"/>
      <c r="AA323" s="144"/>
      <c r="AB323" s="144"/>
      <c r="AC323" s="144"/>
      <c r="AD323" s="144"/>
      <c r="AE323" s="144"/>
      <c r="AF323" s="144"/>
      <c r="AG323" s="144" t="s">
        <v>143</v>
      </c>
      <c r="AH323" s="144">
        <v>5</v>
      </c>
      <c r="AI323" s="144"/>
      <c r="AJ323" s="144"/>
      <c r="AK323" s="144"/>
      <c r="AL323" s="144"/>
      <c r="AM323" s="144"/>
      <c r="AN323" s="144"/>
      <c r="AO323" s="144"/>
      <c r="AP323" s="144"/>
      <c r="AQ323" s="144"/>
      <c r="AR323" s="144"/>
      <c r="AS323" s="144"/>
      <c r="AT323" s="144"/>
      <c r="AU323" s="144"/>
      <c r="AV323" s="144"/>
      <c r="AW323" s="144"/>
      <c r="AX323" s="144"/>
      <c r="AY323" s="144"/>
      <c r="AZ323" s="144"/>
      <c r="BA323" s="144"/>
      <c r="BB323" s="144"/>
      <c r="BC323" s="144"/>
      <c r="BD323" s="144"/>
      <c r="BE323" s="144"/>
      <c r="BF323" s="144"/>
      <c r="BG323" s="144"/>
      <c r="BH323" s="144"/>
    </row>
    <row r="324" spans="1:60" x14ac:dyDescent="0.2">
      <c r="A324" s="242" t="s">
        <v>134</v>
      </c>
      <c r="B324" s="243" t="s">
        <v>94</v>
      </c>
      <c r="C324" s="244" t="s">
        <v>95</v>
      </c>
      <c r="D324" s="245"/>
      <c r="E324" s="246"/>
      <c r="F324" s="247"/>
      <c r="G324" s="248">
        <f>SUMIF(AG325:AG339,"&lt;&gt;NOR",G325:G339)</f>
        <v>0</v>
      </c>
      <c r="H324" s="148"/>
      <c r="I324" s="148">
        <f>SUM(I325:I339)</f>
        <v>0</v>
      </c>
      <c r="J324" s="148"/>
      <c r="K324" s="148">
        <f>SUM(K325:K339)</f>
        <v>0</v>
      </c>
      <c r="L324" s="148"/>
      <c r="M324" s="148">
        <f>SUM(M325:M339)</f>
        <v>0</v>
      </c>
      <c r="N324" s="148"/>
      <c r="O324" s="148">
        <f>SUM(O325:O339)</f>
        <v>0.16</v>
      </c>
      <c r="P324" s="148"/>
      <c r="Q324" s="148">
        <f>SUM(Q325:Q339)</f>
        <v>0</v>
      </c>
      <c r="R324" s="148"/>
      <c r="S324" s="148"/>
      <c r="T324" s="148"/>
      <c r="U324" s="148"/>
      <c r="V324" s="148">
        <f>SUM(V325:V339)</f>
        <v>230.59</v>
      </c>
      <c r="W324" s="148"/>
      <c r="X324" s="148"/>
      <c r="AG324" t="s">
        <v>135</v>
      </c>
    </row>
    <row r="325" spans="1:60" outlineLevel="1" x14ac:dyDescent="0.2">
      <c r="A325" s="249">
        <v>128</v>
      </c>
      <c r="B325" s="250" t="s">
        <v>556</v>
      </c>
      <c r="C325" s="251" t="s">
        <v>557</v>
      </c>
      <c r="D325" s="252" t="s">
        <v>161</v>
      </c>
      <c r="E325" s="253">
        <v>394.67</v>
      </c>
      <c r="F325" s="254"/>
      <c r="G325" s="255">
        <f>ROUND(E325*F325,2)</f>
        <v>0</v>
      </c>
      <c r="H325" s="147"/>
      <c r="I325" s="146">
        <f>ROUND(E325*H325,2)</f>
        <v>0</v>
      </c>
      <c r="J325" s="147"/>
      <c r="K325" s="146">
        <f>ROUND(E325*J325,2)</f>
        <v>0</v>
      </c>
      <c r="L325" s="146">
        <v>21</v>
      </c>
      <c r="M325" s="146">
        <f>G325*(1+L325/100)</f>
        <v>0</v>
      </c>
      <c r="N325" s="146">
        <v>0</v>
      </c>
      <c r="O325" s="146">
        <f>ROUND(E325*N325,2)</f>
        <v>0</v>
      </c>
      <c r="P325" s="146">
        <v>0</v>
      </c>
      <c r="Q325" s="146">
        <f>ROUND(E325*P325,2)</f>
        <v>0</v>
      </c>
      <c r="R325" s="146"/>
      <c r="S325" s="146" t="s">
        <v>139</v>
      </c>
      <c r="T325" s="146" t="s">
        <v>139</v>
      </c>
      <c r="U325" s="146">
        <v>0.43</v>
      </c>
      <c r="V325" s="146">
        <f>ROUND(E325*U325,2)</f>
        <v>169.71</v>
      </c>
      <c r="W325" s="146"/>
      <c r="X325" s="146" t="s">
        <v>140</v>
      </c>
      <c r="Y325" s="144"/>
      <c r="Z325" s="144"/>
      <c r="AA325" s="144"/>
      <c r="AB325" s="144"/>
      <c r="AC325" s="144"/>
      <c r="AD325" s="144"/>
      <c r="AE325" s="144"/>
      <c r="AF325" s="144"/>
      <c r="AG325" s="144" t="s">
        <v>141</v>
      </c>
      <c r="AH325" s="144"/>
      <c r="AI325" s="144"/>
      <c r="AJ325" s="144"/>
      <c r="AK325" s="144"/>
      <c r="AL325" s="144"/>
      <c r="AM325" s="144"/>
      <c r="AN325" s="144"/>
      <c r="AO325" s="144"/>
      <c r="AP325" s="144"/>
      <c r="AQ325" s="144"/>
      <c r="AR325" s="144"/>
      <c r="AS325" s="144"/>
      <c r="AT325" s="144"/>
      <c r="AU325" s="144"/>
      <c r="AV325" s="144"/>
      <c r="AW325" s="144"/>
      <c r="AX325" s="144"/>
      <c r="AY325" s="144"/>
      <c r="AZ325" s="144"/>
      <c r="BA325" s="144"/>
      <c r="BB325" s="144"/>
      <c r="BC325" s="144"/>
      <c r="BD325" s="144"/>
      <c r="BE325" s="144"/>
      <c r="BF325" s="144"/>
      <c r="BG325" s="144"/>
      <c r="BH325" s="144"/>
    </row>
    <row r="326" spans="1:60" outlineLevel="1" x14ac:dyDescent="0.2">
      <c r="A326" s="249"/>
      <c r="B326" s="250"/>
      <c r="C326" s="256" t="s">
        <v>558</v>
      </c>
      <c r="D326" s="257"/>
      <c r="E326" s="258">
        <v>144</v>
      </c>
      <c r="F326" s="259"/>
      <c r="G326" s="255"/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  <c r="U326" s="146"/>
      <c r="V326" s="146"/>
      <c r="W326" s="146"/>
      <c r="X326" s="146"/>
      <c r="Y326" s="144"/>
      <c r="Z326" s="144"/>
      <c r="AA326" s="144"/>
      <c r="AB326" s="144"/>
      <c r="AC326" s="144"/>
      <c r="AD326" s="144"/>
      <c r="AE326" s="144"/>
      <c r="AF326" s="144"/>
      <c r="AG326" s="144" t="s">
        <v>143</v>
      </c>
      <c r="AH326" s="144">
        <v>0</v>
      </c>
      <c r="AI326" s="144"/>
      <c r="AJ326" s="144"/>
      <c r="AK326" s="144"/>
      <c r="AL326" s="144"/>
      <c r="AM326" s="144"/>
      <c r="AN326" s="144"/>
      <c r="AO326" s="144"/>
      <c r="AP326" s="144"/>
      <c r="AQ326" s="144"/>
      <c r="AR326" s="144"/>
      <c r="AS326" s="144"/>
      <c r="AT326" s="144"/>
      <c r="AU326" s="144"/>
      <c r="AV326" s="144"/>
      <c r="AW326" s="144"/>
      <c r="AX326" s="144"/>
      <c r="AY326" s="144"/>
      <c r="AZ326" s="144"/>
      <c r="BA326" s="144"/>
      <c r="BB326" s="144"/>
      <c r="BC326" s="144"/>
      <c r="BD326" s="144"/>
      <c r="BE326" s="144"/>
      <c r="BF326" s="144"/>
      <c r="BG326" s="144"/>
      <c r="BH326" s="144"/>
    </row>
    <row r="327" spans="1:60" outlineLevel="1" x14ac:dyDescent="0.2">
      <c r="A327" s="249"/>
      <c r="B327" s="250"/>
      <c r="C327" s="256" t="s">
        <v>559</v>
      </c>
      <c r="D327" s="257"/>
      <c r="E327" s="258">
        <v>69</v>
      </c>
      <c r="F327" s="259"/>
      <c r="G327" s="255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  <c r="U327" s="146"/>
      <c r="V327" s="146"/>
      <c r="W327" s="146"/>
      <c r="X327" s="146"/>
      <c r="Y327" s="144"/>
      <c r="Z327" s="144"/>
      <c r="AA327" s="144"/>
      <c r="AB327" s="144"/>
      <c r="AC327" s="144"/>
      <c r="AD327" s="144"/>
      <c r="AE327" s="144"/>
      <c r="AF327" s="144"/>
      <c r="AG327" s="144" t="s">
        <v>143</v>
      </c>
      <c r="AH327" s="144">
        <v>0</v>
      </c>
      <c r="AI327" s="144"/>
      <c r="AJ327" s="144"/>
      <c r="AK327" s="144"/>
      <c r="AL327" s="144"/>
      <c r="AM327" s="144"/>
      <c r="AN327" s="144"/>
      <c r="AO327" s="144"/>
      <c r="AP327" s="144"/>
      <c r="AQ327" s="144"/>
      <c r="AR327" s="144"/>
      <c r="AS327" s="144"/>
      <c r="AT327" s="144"/>
      <c r="AU327" s="144"/>
      <c r="AV327" s="144"/>
      <c r="AW327" s="144"/>
      <c r="AX327" s="144"/>
      <c r="AY327" s="144"/>
      <c r="AZ327" s="144"/>
      <c r="BA327" s="144"/>
      <c r="BB327" s="144"/>
      <c r="BC327" s="144"/>
      <c r="BD327" s="144"/>
      <c r="BE327" s="144"/>
      <c r="BF327" s="144"/>
      <c r="BG327" s="144"/>
      <c r="BH327" s="144"/>
    </row>
    <row r="328" spans="1:60" outlineLevel="1" x14ac:dyDescent="0.2">
      <c r="A328" s="249"/>
      <c r="B328" s="250"/>
      <c r="C328" s="256" t="s">
        <v>560</v>
      </c>
      <c r="D328" s="257"/>
      <c r="E328" s="258">
        <v>80</v>
      </c>
      <c r="F328" s="259"/>
      <c r="G328" s="255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  <c r="U328" s="146"/>
      <c r="V328" s="146"/>
      <c r="W328" s="146"/>
      <c r="X328" s="146"/>
      <c r="Y328" s="144"/>
      <c r="Z328" s="144"/>
      <c r="AA328" s="144"/>
      <c r="AB328" s="144"/>
      <c r="AC328" s="144"/>
      <c r="AD328" s="144"/>
      <c r="AE328" s="144"/>
      <c r="AF328" s="144"/>
      <c r="AG328" s="144" t="s">
        <v>143</v>
      </c>
      <c r="AH328" s="144">
        <v>0</v>
      </c>
      <c r="AI328" s="144"/>
      <c r="AJ328" s="144"/>
      <c r="AK328" s="144"/>
      <c r="AL328" s="144"/>
      <c r="AM328" s="144"/>
      <c r="AN328" s="144"/>
      <c r="AO328" s="144"/>
      <c r="AP328" s="144"/>
      <c r="AQ328" s="144"/>
      <c r="AR328" s="144"/>
      <c r="AS328" s="144"/>
      <c r="AT328" s="144"/>
      <c r="AU328" s="144"/>
      <c r="AV328" s="144"/>
      <c r="AW328" s="144"/>
      <c r="AX328" s="144"/>
      <c r="AY328" s="144"/>
      <c r="AZ328" s="144"/>
      <c r="BA328" s="144"/>
      <c r="BB328" s="144"/>
      <c r="BC328" s="144"/>
      <c r="BD328" s="144"/>
      <c r="BE328" s="144"/>
      <c r="BF328" s="144"/>
      <c r="BG328" s="144"/>
      <c r="BH328" s="144"/>
    </row>
    <row r="329" spans="1:60" outlineLevel="1" x14ac:dyDescent="0.2">
      <c r="A329" s="249"/>
      <c r="B329" s="250"/>
      <c r="C329" s="256" t="s">
        <v>561</v>
      </c>
      <c r="D329" s="257"/>
      <c r="E329" s="258">
        <v>71.760000000000005</v>
      </c>
      <c r="F329" s="259"/>
      <c r="G329" s="255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  <c r="U329" s="146"/>
      <c r="V329" s="146"/>
      <c r="W329" s="146"/>
      <c r="X329" s="146"/>
      <c r="Y329" s="144"/>
      <c r="Z329" s="144"/>
      <c r="AA329" s="144"/>
      <c r="AB329" s="144"/>
      <c r="AC329" s="144"/>
      <c r="AD329" s="144"/>
      <c r="AE329" s="144"/>
      <c r="AF329" s="144"/>
      <c r="AG329" s="144" t="s">
        <v>143</v>
      </c>
      <c r="AH329" s="144">
        <v>0</v>
      </c>
      <c r="AI329" s="144"/>
      <c r="AJ329" s="144"/>
      <c r="AK329" s="144"/>
      <c r="AL329" s="144"/>
      <c r="AM329" s="144"/>
      <c r="AN329" s="144"/>
      <c r="AO329" s="144"/>
      <c r="AP329" s="144"/>
      <c r="AQ329" s="144"/>
      <c r="AR329" s="144"/>
      <c r="AS329" s="144"/>
      <c r="AT329" s="144"/>
      <c r="AU329" s="144"/>
      <c r="AV329" s="144"/>
      <c r="AW329" s="144"/>
      <c r="AX329" s="144"/>
      <c r="AY329" s="144"/>
      <c r="AZ329" s="144"/>
      <c r="BA329" s="144"/>
      <c r="BB329" s="144"/>
      <c r="BC329" s="144"/>
      <c r="BD329" s="144"/>
      <c r="BE329" s="144"/>
      <c r="BF329" s="144"/>
      <c r="BG329" s="144"/>
      <c r="BH329" s="144"/>
    </row>
    <row r="330" spans="1:60" outlineLevel="1" x14ac:dyDescent="0.2">
      <c r="A330" s="249"/>
      <c r="B330" s="250"/>
      <c r="C330" s="256" t="s">
        <v>562</v>
      </c>
      <c r="D330" s="257"/>
      <c r="E330" s="258">
        <v>13.65</v>
      </c>
      <c r="F330" s="259"/>
      <c r="G330" s="255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4"/>
      <c r="Z330" s="144"/>
      <c r="AA330" s="144"/>
      <c r="AB330" s="144"/>
      <c r="AC330" s="144"/>
      <c r="AD330" s="144"/>
      <c r="AE330" s="144"/>
      <c r="AF330" s="144"/>
      <c r="AG330" s="144" t="s">
        <v>143</v>
      </c>
      <c r="AH330" s="144">
        <v>5</v>
      </c>
      <c r="AI330" s="144"/>
      <c r="AJ330" s="144"/>
      <c r="AK330" s="144"/>
      <c r="AL330" s="144"/>
      <c r="AM330" s="144"/>
      <c r="AN330" s="144"/>
      <c r="AO330" s="144"/>
      <c r="AP330" s="144"/>
      <c r="AQ330" s="144"/>
      <c r="AR330" s="144"/>
      <c r="AS330" s="144"/>
      <c r="AT330" s="144"/>
      <c r="AU330" s="144"/>
      <c r="AV330" s="144"/>
      <c r="AW330" s="144"/>
      <c r="AX330" s="144"/>
      <c r="AY330" s="144"/>
      <c r="AZ330" s="144"/>
      <c r="BA330" s="144"/>
      <c r="BB330" s="144"/>
      <c r="BC330" s="144"/>
      <c r="BD330" s="144"/>
      <c r="BE330" s="144"/>
      <c r="BF330" s="144"/>
      <c r="BG330" s="144"/>
      <c r="BH330" s="144"/>
    </row>
    <row r="331" spans="1:60" outlineLevel="1" x14ac:dyDescent="0.2">
      <c r="A331" s="249"/>
      <c r="B331" s="250"/>
      <c r="C331" s="256" t="s">
        <v>563</v>
      </c>
      <c r="D331" s="257"/>
      <c r="E331" s="258">
        <v>16.260000000000002</v>
      </c>
      <c r="F331" s="259"/>
      <c r="G331" s="255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4"/>
      <c r="Z331" s="144"/>
      <c r="AA331" s="144"/>
      <c r="AB331" s="144"/>
      <c r="AC331" s="144"/>
      <c r="AD331" s="144"/>
      <c r="AE331" s="144"/>
      <c r="AF331" s="144"/>
      <c r="AG331" s="144" t="s">
        <v>143</v>
      </c>
      <c r="AH331" s="144">
        <v>5</v>
      </c>
      <c r="AI331" s="144"/>
      <c r="AJ331" s="144"/>
      <c r="AK331" s="144"/>
      <c r="AL331" s="144"/>
      <c r="AM331" s="144"/>
      <c r="AN331" s="144"/>
      <c r="AO331" s="144"/>
      <c r="AP331" s="144"/>
      <c r="AQ331" s="144"/>
      <c r="AR331" s="144"/>
      <c r="AS331" s="144"/>
      <c r="AT331" s="144"/>
      <c r="AU331" s="144"/>
      <c r="AV331" s="144"/>
      <c r="AW331" s="144"/>
      <c r="AX331" s="144"/>
      <c r="AY331" s="144"/>
      <c r="AZ331" s="144"/>
      <c r="BA331" s="144"/>
      <c r="BB331" s="144"/>
      <c r="BC331" s="144"/>
      <c r="BD331" s="144"/>
      <c r="BE331" s="144"/>
      <c r="BF331" s="144"/>
      <c r="BG331" s="144"/>
      <c r="BH331" s="144"/>
    </row>
    <row r="332" spans="1:60" outlineLevel="1" x14ac:dyDescent="0.2">
      <c r="A332" s="249">
        <v>129</v>
      </c>
      <c r="B332" s="250" t="s">
        <v>564</v>
      </c>
      <c r="C332" s="251" t="s">
        <v>565</v>
      </c>
      <c r="D332" s="252" t="s">
        <v>161</v>
      </c>
      <c r="E332" s="253">
        <v>432.47</v>
      </c>
      <c r="F332" s="254"/>
      <c r="G332" s="255">
        <f>ROUND(E332*F332,2)</f>
        <v>0</v>
      </c>
      <c r="H332" s="147"/>
      <c r="I332" s="146">
        <f>ROUND(E332*H332,2)</f>
        <v>0</v>
      </c>
      <c r="J332" s="147"/>
      <c r="K332" s="146">
        <f>ROUND(E332*J332,2)</f>
        <v>0</v>
      </c>
      <c r="L332" s="146">
        <v>21</v>
      </c>
      <c r="M332" s="146">
        <f>G332*(1+L332/100)</f>
        <v>0</v>
      </c>
      <c r="N332" s="146">
        <v>6.9999999999999994E-5</v>
      </c>
      <c r="O332" s="146">
        <f>ROUND(E332*N332,2)</f>
        <v>0.03</v>
      </c>
      <c r="P332" s="146">
        <v>0</v>
      </c>
      <c r="Q332" s="146">
        <f>ROUND(E332*P332,2)</f>
        <v>0</v>
      </c>
      <c r="R332" s="146"/>
      <c r="S332" s="146" t="s">
        <v>139</v>
      </c>
      <c r="T332" s="146" t="s">
        <v>139</v>
      </c>
      <c r="U332" s="146">
        <v>3.2480000000000002E-2</v>
      </c>
      <c r="V332" s="146">
        <f>ROUND(E332*U332,2)</f>
        <v>14.05</v>
      </c>
      <c r="W332" s="146"/>
      <c r="X332" s="146" t="s">
        <v>140</v>
      </c>
      <c r="Y332" s="144"/>
      <c r="Z332" s="144"/>
      <c r="AA332" s="144"/>
      <c r="AB332" s="144"/>
      <c r="AC332" s="144"/>
      <c r="AD332" s="144"/>
      <c r="AE332" s="144"/>
      <c r="AF332" s="144"/>
      <c r="AG332" s="144" t="s">
        <v>141</v>
      </c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4"/>
      <c r="AX332" s="144"/>
      <c r="AY332" s="144"/>
      <c r="AZ332" s="144"/>
      <c r="BA332" s="144"/>
      <c r="BB332" s="144"/>
      <c r="BC332" s="144"/>
      <c r="BD332" s="144"/>
      <c r="BE332" s="144"/>
      <c r="BF332" s="144"/>
      <c r="BG332" s="144"/>
      <c r="BH332" s="144"/>
    </row>
    <row r="333" spans="1:60" outlineLevel="1" x14ac:dyDescent="0.2">
      <c r="A333" s="249"/>
      <c r="B333" s="250"/>
      <c r="C333" s="256" t="s">
        <v>205</v>
      </c>
      <c r="D333" s="257"/>
      <c r="E333" s="258">
        <v>37.799999999999997</v>
      </c>
      <c r="F333" s="259"/>
      <c r="G333" s="255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4"/>
      <c r="Z333" s="144"/>
      <c r="AA333" s="144"/>
      <c r="AB333" s="144"/>
      <c r="AC333" s="144"/>
      <c r="AD333" s="144"/>
      <c r="AE333" s="144"/>
      <c r="AF333" s="144"/>
      <c r="AG333" s="144" t="s">
        <v>143</v>
      </c>
      <c r="AH333" s="144">
        <v>5</v>
      </c>
      <c r="AI333" s="144"/>
      <c r="AJ333" s="144"/>
      <c r="AK333" s="144"/>
      <c r="AL333" s="144"/>
      <c r="AM333" s="144"/>
      <c r="AN333" s="144"/>
      <c r="AO333" s="144"/>
      <c r="AP333" s="144"/>
      <c r="AQ333" s="144"/>
      <c r="AR333" s="144"/>
      <c r="AS333" s="144"/>
      <c r="AT333" s="144"/>
      <c r="AU333" s="144"/>
      <c r="AV333" s="144"/>
      <c r="AW333" s="144"/>
      <c r="AX333" s="144"/>
      <c r="AY333" s="144"/>
      <c r="AZ333" s="144"/>
      <c r="BA333" s="144"/>
      <c r="BB333" s="144"/>
      <c r="BC333" s="144"/>
      <c r="BD333" s="144"/>
      <c r="BE333" s="144"/>
      <c r="BF333" s="144"/>
      <c r="BG333" s="144"/>
      <c r="BH333" s="144"/>
    </row>
    <row r="334" spans="1:60" outlineLevel="1" x14ac:dyDescent="0.2">
      <c r="A334" s="249"/>
      <c r="B334" s="250"/>
      <c r="C334" s="256" t="s">
        <v>566</v>
      </c>
      <c r="D334" s="257"/>
      <c r="E334" s="258">
        <v>394.67</v>
      </c>
      <c r="F334" s="259"/>
      <c r="G334" s="255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4"/>
      <c r="Z334" s="144"/>
      <c r="AA334" s="144"/>
      <c r="AB334" s="144"/>
      <c r="AC334" s="144"/>
      <c r="AD334" s="144"/>
      <c r="AE334" s="144"/>
      <c r="AF334" s="144"/>
      <c r="AG334" s="144" t="s">
        <v>143</v>
      </c>
      <c r="AH334" s="144">
        <v>5</v>
      </c>
      <c r="AI334" s="144"/>
      <c r="AJ334" s="144"/>
      <c r="AK334" s="144"/>
      <c r="AL334" s="144"/>
      <c r="AM334" s="144"/>
      <c r="AN334" s="144"/>
      <c r="AO334" s="144"/>
      <c r="AP334" s="144"/>
      <c r="AQ334" s="144"/>
      <c r="AR334" s="144"/>
      <c r="AS334" s="144"/>
      <c r="AT334" s="144"/>
      <c r="AU334" s="144"/>
      <c r="AV334" s="144"/>
      <c r="AW334" s="144"/>
      <c r="AX334" s="144"/>
      <c r="AY334" s="144"/>
      <c r="AZ334" s="144"/>
      <c r="BA334" s="144"/>
      <c r="BB334" s="144"/>
      <c r="BC334" s="144"/>
      <c r="BD334" s="144"/>
      <c r="BE334" s="144"/>
      <c r="BF334" s="144"/>
      <c r="BG334" s="144"/>
      <c r="BH334" s="144"/>
    </row>
    <row r="335" spans="1:60" outlineLevel="1" x14ac:dyDescent="0.2">
      <c r="A335" s="249">
        <v>130</v>
      </c>
      <c r="B335" s="250" t="s">
        <v>567</v>
      </c>
      <c r="C335" s="251" t="s">
        <v>568</v>
      </c>
      <c r="D335" s="252" t="s">
        <v>161</v>
      </c>
      <c r="E335" s="253">
        <v>432.47</v>
      </c>
      <c r="F335" s="254"/>
      <c r="G335" s="255">
        <f>ROUND(E335*F335,2)</f>
        <v>0</v>
      </c>
      <c r="H335" s="147"/>
      <c r="I335" s="146">
        <f>ROUND(E335*H335,2)</f>
        <v>0</v>
      </c>
      <c r="J335" s="147"/>
      <c r="K335" s="146">
        <f>ROUND(E335*J335,2)</f>
        <v>0</v>
      </c>
      <c r="L335" s="146">
        <v>21</v>
      </c>
      <c r="M335" s="146">
        <f>G335*(1+L335/100)</f>
        <v>0</v>
      </c>
      <c r="N335" s="146">
        <v>2.9E-4</v>
      </c>
      <c r="O335" s="146">
        <f>ROUND(E335*N335,2)</f>
        <v>0.13</v>
      </c>
      <c r="P335" s="146">
        <v>0</v>
      </c>
      <c r="Q335" s="146">
        <f>ROUND(E335*P335,2)</f>
        <v>0</v>
      </c>
      <c r="R335" s="146"/>
      <c r="S335" s="146" t="s">
        <v>139</v>
      </c>
      <c r="T335" s="146" t="s">
        <v>139</v>
      </c>
      <c r="U335" s="146">
        <v>0.10191</v>
      </c>
      <c r="V335" s="146">
        <f>ROUND(E335*U335,2)</f>
        <v>44.07</v>
      </c>
      <c r="W335" s="146"/>
      <c r="X335" s="146" t="s">
        <v>140</v>
      </c>
      <c r="Y335" s="144"/>
      <c r="Z335" s="144"/>
      <c r="AA335" s="144"/>
      <c r="AB335" s="144"/>
      <c r="AC335" s="144"/>
      <c r="AD335" s="144"/>
      <c r="AE335" s="144"/>
      <c r="AF335" s="144"/>
      <c r="AG335" s="144" t="s">
        <v>141</v>
      </c>
      <c r="AH335" s="144"/>
      <c r="AI335" s="144"/>
      <c r="AJ335" s="144"/>
      <c r="AK335" s="144"/>
      <c r="AL335" s="144"/>
      <c r="AM335" s="144"/>
      <c r="AN335" s="144"/>
      <c r="AO335" s="144"/>
      <c r="AP335" s="144"/>
      <c r="AQ335" s="144"/>
      <c r="AR335" s="144"/>
      <c r="AS335" s="144"/>
      <c r="AT335" s="144"/>
      <c r="AU335" s="144"/>
      <c r="AV335" s="144"/>
      <c r="AW335" s="144"/>
      <c r="AX335" s="144"/>
      <c r="AY335" s="144"/>
      <c r="AZ335" s="144"/>
      <c r="BA335" s="144"/>
      <c r="BB335" s="144"/>
      <c r="BC335" s="144"/>
      <c r="BD335" s="144"/>
      <c r="BE335" s="144"/>
      <c r="BF335" s="144"/>
      <c r="BG335" s="144"/>
      <c r="BH335" s="144"/>
    </row>
    <row r="336" spans="1:60" outlineLevel="1" x14ac:dyDescent="0.2">
      <c r="A336" s="249"/>
      <c r="B336" s="250"/>
      <c r="C336" s="256" t="s">
        <v>566</v>
      </c>
      <c r="D336" s="257"/>
      <c r="E336" s="258">
        <v>394.67</v>
      </c>
      <c r="F336" s="259"/>
      <c r="G336" s="255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4"/>
      <c r="Z336" s="144"/>
      <c r="AA336" s="144"/>
      <c r="AB336" s="144"/>
      <c r="AC336" s="144"/>
      <c r="AD336" s="144"/>
      <c r="AE336" s="144"/>
      <c r="AF336" s="144"/>
      <c r="AG336" s="144" t="s">
        <v>143</v>
      </c>
      <c r="AH336" s="144">
        <v>5</v>
      </c>
      <c r="AI336" s="144"/>
      <c r="AJ336" s="144"/>
      <c r="AK336" s="144"/>
      <c r="AL336" s="144"/>
      <c r="AM336" s="144"/>
      <c r="AN336" s="144"/>
      <c r="AO336" s="144"/>
      <c r="AP336" s="144"/>
      <c r="AQ336" s="144"/>
      <c r="AR336" s="144"/>
      <c r="AS336" s="144"/>
      <c r="AT336" s="144"/>
      <c r="AU336" s="144"/>
      <c r="AV336" s="144"/>
      <c r="AW336" s="144"/>
      <c r="AX336" s="144"/>
      <c r="AY336" s="144"/>
      <c r="AZ336" s="144"/>
      <c r="BA336" s="144"/>
      <c r="BB336" s="144"/>
      <c r="BC336" s="144"/>
      <c r="BD336" s="144"/>
      <c r="BE336" s="144"/>
      <c r="BF336" s="144"/>
      <c r="BG336" s="144"/>
      <c r="BH336" s="144"/>
    </row>
    <row r="337" spans="1:60" outlineLevel="1" x14ac:dyDescent="0.2">
      <c r="A337" s="249"/>
      <c r="B337" s="250"/>
      <c r="C337" s="256" t="s">
        <v>205</v>
      </c>
      <c r="D337" s="257"/>
      <c r="E337" s="258">
        <v>37.799999999999997</v>
      </c>
      <c r="F337" s="259"/>
      <c r="G337" s="255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4"/>
      <c r="Z337" s="144"/>
      <c r="AA337" s="144"/>
      <c r="AB337" s="144"/>
      <c r="AC337" s="144"/>
      <c r="AD337" s="144"/>
      <c r="AE337" s="144"/>
      <c r="AF337" s="144"/>
      <c r="AG337" s="144" t="s">
        <v>143</v>
      </c>
      <c r="AH337" s="144">
        <v>5</v>
      </c>
      <c r="AI337" s="144"/>
      <c r="AJ337" s="144"/>
      <c r="AK337" s="144"/>
      <c r="AL337" s="144"/>
      <c r="AM337" s="144"/>
      <c r="AN337" s="144"/>
      <c r="AO337" s="144"/>
      <c r="AP337" s="144"/>
      <c r="AQ337" s="144"/>
      <c r="AR337" s="144"/>
      <c r="AS337" s="144"/>
      <c r="AT337" s="144"/>
      <c r="AU337" s="144"/>
      <c r="AV337" s="144"/>
      <c r="AW337" s="144"/>
      <c r="AX337" s="144"/>
      <c r="AY337" s="144"/>
      <c r="AZ337" s="144"/>
      <c r="BA337" s="144"/>
      <c r="BB337" s="144"/>
      <c r="BC337" s="144"/>
      <c r="BD337" s="144"/>
      <c r="BE337" s="144"/>
      <c r="BF337" s="144"/>
      <c r="BG337" s="144"/>
      <c r="BH337" s="144"/>
    </row>
    <row r="338" spans="1:60" outlineLevel="1" x14ac:dyDescent="0.2">
      <c r="A338" s="249">
        <v>131</v>
      </c>
      <c r="B338" s="250" t="s">
        <v>569</v>
      </c>
      <c r="C338" s="251" t="s">
        <v>570</v>
      </c>
      <c r="D338" s="252" t="s">
        <v>161</v>
      </c>
      <c r="E338" s="253">
        <v>394.67</v>
      </c>
      <c r="F338" s="254"/>
      <c r="G338" s="255">
        <f>ROUND(E338*F338,2)</f>
        <v>0</v>
      </c>
      <c r="H338" s="147"/>
      <c r="I338" s="146">
        <f>ROUND(E338*H338,2)</f>
        <v>0</v>
      </c>
      <c r="J338" s="147"/>
      <c r="K338" s="146">
        <f>ROUND(E338*J338,2)</f>
        <v>0</v>
      </c>
      <c r="L338" s="146">
        <v>21</v>
      </c>
      <c r="M338" s="146">
        <f>G338*(1+L338/100)</f>
        <v>0</v>
      </c>
      <c r="N338" s="146">
        <v>0</v>
      </c>
      <c r="O338" s="146">
        <f>ROUND(E338*N338,2)</f>
        <v>0</v>
      </c>
      <c r="P338" s="146">
        <v>0</v>
      </c>
      <c r="Q338" s="146">
        <f>ROUND(E338*P338,2)</f>
        <v>0</v>
      </c>
      <c r="R338" s="146"/>
      <c r="S338" s="146" t="s">
        <v>139</v>
      </c>
      <c r="T338" s="146" t="s">
        <v>139</v>
      </c>
      <c r="U338" s="146">
        <v>7.0000000000000001E-3</v>
      </c>
      <c r="V338" s="146">
        <f>ROUND(E338*U338,2)</f>
        <v>2.76</v>
      </c>
      <c r="W338" s="146"/>
      <c r="X338" s="146" t="s">
        <v>140</v>
      </c>
      <c r="Y338" s="144"/>
      <c r="Z338" s="144"/>
      <c r="AA338" s="144"/>
      <c r="AB338" s="144"/>
      <c r="AC338" s="144"/>
      <c r="AD338" s="144"/>
      <c r="AE338" s="144"/>
      <c r="AF338" s="144"/>
      <c r="AG338" s="144" t="s">
        <v>141</v>
      </c>
      <c r="AH338" s="144"/>
      <c r="AI338" s="144"/>
      <c r="AJ338" s="144"/>
      <c r="AK338" s="144"/>
      <c r="AL338" s="144"/>
      <c r="AM338" s="144"/>
      <c r="AN338" s="144"/>
      <c r="AO338" s="144"/>
      <c r="AP338" s="144"/>
      <c r="AQ338" s="144"/>
      <c r="AR338" s="144"/>
      <c r="AS338" s="144"/>
      <c r="AT338" s="144"/>
      <c r="AU338" s="144"/>
      <c r="AV338" s="144"/>
      <c r="AW338" s="144"/>
      <c r="AX338" s="144"/>
      <c r="AY338" s="144"/>
      <c r="AZ338" s="144"/>
      <c r="BA338" s="144"/>
      <c r="BB338" s="144"/>
      <c r="BC338" s="144"/>
      <c r="BD338" s="144"/>
      <c r="BE338" s="144"/>
      <c r="BF338" s="144"/>
      <c r="BG338" s="144"/>
      <c r="BH338" s="144"/>
    </row>
    <row r="339" spans="1:60" outlineLevel="1" x14ac:dyDescent="0.2">
      <c r="A339" s="249"/>
      <c r="B339" s="250"/>
      <c r="C339" s="256" t="s">
        <v>566</v>
      </c>
      <c r="D339" s="257"/>
      <c r="E339" s="258">
        <v>394.67</v>
      </c>
      <c r="F339" s="259"/>
      <c r="G339" s="255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  <c r="U339" s="146"/>
      <c r="V339" s="146"/>
      <c r="W339" s="146"/>
      <c r="X339" s="146"/>
      <c r="Y339" s="144"/>
      <c r="Z339" s="144"/>
      <c r="AA339" s="144"/>
      <c r="AB339" s="144"/>
      <c r="AC339" s="144"/>
      <c r="AD339" s="144"/>
      <c r="AE339" s="144"/>
      <c r="AF339" s="144"/>
      <c r="AG339" s="144" t="s">
        <v>143</v>
      </c>
      <c r="AH339" s="144">
        <v>5</v>
      </c>
      <c r="AI339" s="144"/>
      <c r="AJ339" s="144"/>
      <c r="AK339" s="144"/>
      <c r="AL339" s="144"/>
      <c r="AM339" s="144"/>
      <c r="AN339" s="144"/>
      <c r="AO339" s="144"/>
      <c r="AP339" s="144"/>
      <c r="AQ339" s="144"/>
      <c r="AR339" s="144"/>
      <c r="AS339" s="144"/>
      <c r="AT339" s="144"/>
      <c r="AU339" s="144"/>
      <c r="AV339" s="144"/>
      <c r="AW339" s="144"/>
      <c r="AX339" s="144"/>
      <c r="AY339" s="144"/>
      <c r="AZ339" s="144"/>
      <c r="BA339" s="144"/>
      <c r="BB339" s="144"/>
      <c r="BC339" s="144"/>
      <c r="BD339" s="144"/>
      <c r="BE339" s="144"/>
      <c r="BF339" s="144"/>
      <c r="BG339" s="144"/>
      <c r="BH339" s="144"/>
    </row>
    <row r="340" spans="1:60" x14ac:dyDescent="0.2">
      <c r="A340" s="242" t="s">
        <v>134</v>
      </c>
      <c r="B340" s="243" t="s">
        <v>96</v>
      </c>
      <c r="C340" s="244" t="s">
        <v>97</v>
      </c>
      <c r="D340" s="245"/>
      <c r="E340" s="246"/>
      <c r="F340" s="247"/>
      <c r="G340" s="248">
        <f>SUMIF(AG341:AG355,"&lt;&gt;NOR",G341:G355)</f>
        <v>0</v>
      </c>
      <c r="H340" s="148"/>
      <c r="I340" s="148">
        <f>SUM(I341:I355)</f>
        <v>0</v>
      </c>
      <c r="J340" s="148"/>
      <c r="K340" s="148">
        <f>SUM(K341:K355)</f>
        <v>0</v>
      </c>
      <c r="L340" s="148"/>
      <c r="M340" s="148">
        <f>SUM(M341:M355)</f>
        <v>0</v>
      </c>
      <c r="N340" s="148"/>
      <c r="O340" s="148">
        <f>SUM(O341:O355)</f>
        <v>0</v>
      </c>
      <c r="P340" s="148"/>
      <c r="Q340" s="148">
        <f>SUM(Q341:Q355)</f>
        <v>0</v>
      </c>
      <c r="R340" s="148"/>
      <c r="S340" s="148"/>
      <c r="T340" s="148"/>
      <c r="U340" s="148"/>
      <c r="V340" s="148">
        <f>SUM(V341:V355)</f>
        <v>1.89</v>
      </c>
      <c r="W340" s="148"/>
      <c r="X340" s="148"/>
      <c r="AG340" t="s">
        <v>135</v>
      </c>
    </row>
    <row r="341" spans="1:60" outlineLevel="1" x14ac:dyDescent="0.2">
      <c r="A341" s="249">
        <v>132</v>
      </c>
      <c r="B341" s="250" t="s">
        <v>571</v>
      </c>
      <c r="C341" s="251" t="s">
        <v>572</v>
      </c>
      <c r="D341" s="252" t="s">
        <v>573</v>
      </c>
      <c r="E341" s="253">
        <v>1</v>
      </c>
      <c r="F341" s="254"/>
      <c r="G341" s="255">
        <f>ROUND(E341*F341,2)</f>
        <v>0</v>
      </c>
      <c r="H341" s="147"/>
      <c r="I341" s="146">
        <f>ROUND(E341*H341,2)</f>
        <v>0</v>
      </c>
      <c r="J341" s="147"/>
      <c r="K341" s="146">
        <f>ROUND(E341*J341,2)</f>
        <v>0</v>
      </c>
      <c r="L341" s="146">
        <v>21</v>
      </c>
      <c r="M341" s="146">
        <f>G341*(1+L341/100)</f>
        <v>0</v>
      </c>
      <c r="N341" s="146">
        <v>0</v>
      </c>
      <c r="O341" s="146">
        <f>ROUND(E341*N341,2)</f>
        <v>0</v>
      </c>
      <c r="P341" s="146">
        <v>0</v>
      </c>
      <c r="Q341" s="146">
        <f>ROUND(E341*P341,2)</f>
        <v>0</v>
      </c>
      <c r="R341" s="146"/>
      <c r="S341" s="146" t="s">
        <v>139</v>
      </c>
      <c r="T341" s="146" t="s">
        <v>139</v>
      </c>
      <c r="U341" s="146">
        <v>1.891</v>
      </c>
      <c r="V341" s="146">
        <f>ROUND(E341*U341,2)</f>
        <v>1.89</v>
      </c>
      <c r="W341" s="146"/>
      <c r="X341" s="146" t="s">
        <v>140</v>
      </c>
      <c r="Y341" s="144"/>
      <c r="Z341" s="144"/>
      <c r="AA341" s="144"/>
      <c r="AB341" s="144"/>
      <c r="AC341" s="144"/>
      <c r="AD341" s="144"/>
      <c r="AE341" s="144"/>
      <c r="AF341" s="144"/>
      <c r="AG341" s="144" t="s">
        <v>141</v>
      </c>
      <c r="AH341" s="144"/>
      <c r="AI341" s="144"/>
      <c r="AJ341" s="144"/>
      <c r="AK341" s="144"/>
      <c r="AL341" s="144"/>
      <c r="AM341" s="144"/>
      <c r="AN341" s="144"/>
      <c r="AO341" s="144"/>
      <c r="AP341" s="144"/>
      <c r="AQ341" s="144"/>
      <c r="AR341" s="144"/>
      <c r="AS341" s="144"/>
      <c r="AT341" s="144"/>
      <c r="AU341" s="144"/>
      <c r="AV341" s="144"/>
      <c r="AW341" s="144"/>
      <c r="AX341" s="144"/>
      <c r="AY341" s="144"/>
      <c r="AZ341" s="144"/>
      <c r="BA341" s="144"/>
      <c r="BB341" s="144"/>
      <c r="BC341" s="144"/>
      <c r="BD341" s="144"/>
      <c r="BE341" s="144"/>
      <c r="BF341" s="144"/>
      <c r="BG341" s="144"/>
      <c r="BH341" s="144"/>
    </row>
    <row r="342" spans="1:60" outlineLevel="1" x14ac:dyDescent="0.2">
      <c r="A342" s="249">
        <v>133</v>
      </c>
      <c r="B342" s="250" t="s">
        <v>574</v>
      </c>
      <c r="C342" s="251" t="s">
        <v>575</v>
      </c>
      <c r="D342" s="252" t="s">
        <v>573</v>
      </c>
      <c r="E342" s="253">
        <v>2</v>
      </c>
      <c r="F342" s="254"/>
      <c r="G342" s="255">
        <f>ROUND(E342*F342,2)</f>
        <v>0</v>
      </c>
      <c r="H342" s="147"/>
      <c r="I342" s="146">
        <f>ROUND(E342*H342,2)</f>
        <v>0</v>
      </c>
      <c r="J342" s="147"/>
      <c r="K342" s="146">
        <f>ROUND(E342*J342,2)</f>
        <v>0</v>
      </c>
      <c r="L342" s="146">
        <v>21</v>
      </c>
      <c r="M342" s="146">
        <f>G342*(1+L342/100)</f>
        <v>0</v>
      </c>
      <c r="N342" s="146">
        <v>0</v>
      </c>
      <c r="O342" s="146">
        <f>ROUND(E342*N342,2)</f>
        <v>0</v>
      </c>
      <c r="P342" s="146">
        <v>0</v>
      </c>
      <c r="Q342" s="146">
        <f>ROUND(E342*P342,2)</f>
        <v>0</v>
      </c>
      <c r="R342" s="146"/>
      <c r="S342" s="146" t="s">
        <v>139</v>
      </c>
      <c r="T342" s="146" t="s">
        <v>289</v>
      </c>
      <c r="U342" s="146">
        <v>0</v>
      </c>
      <c r="V342" s="146">
        <f>ROUND(E342*U342,2)</f>
        <v>0</v>
      </c>
      <c r="W342" s="146"/>
      <c r="X342" s="146" t="s">
        <v>181</v>
      </c>
      <c r="Y342" s="144"/>
      <c r="Z342" s="144"/>
      <c r="AA342" s="144"/>
      <c r="AB342" s="144"/>
      <c r="AC342" s="144"/>
      <c r="AD342" s="144"/>
      <c r="AE342" s="144"/>
      <c r="AF342" s="144"/>
      <c r="AG342" s="144" t="s">
        <v>182</v>
      </c>
      <c r="AH342" s="144"/>
      <c r="AI342" s="144"/>
      <c r="AJ342" s="144"/>
      <c r="AK342" s="144"/>
      <c r="AL342" s="144"/>
      <c r="AM342" s="144"/>
      <c r="AN342" s="144"/>
      <c r="AO342" s="144"/>
      <c r="AP342" s="144"/>
      <c r="AQ342" s="144"/>
      <c r="AR342" s="144"/>
      <c r="AS342" s="144"/>
      <c r="AT342" s="144"/>
      <c r="AU342" s="144"/>
      <c r="AV342" s="144"/>
      <c r="AW342" s="144"/>
      <c r="AX342" s="144"/>
      <c r="AY342" s="144"/>
      <c r="AZ342" s="144"/>
      <c r="BA342" s="144"/>
      <c r="BB342" s="144"/>
      <c r="BC342" s="144"/>
      <c r="BD342" s="144"/>
      <c r="BE342" s="144"/>
      <c r="BF342" s="144"/>
      <c r="BG342" s="144"/>
      <c r="BH342" s="144"/>
    </row>
    <row r="343" spans="1:60" outlineLevel="1" x14ac:dyDescent="0.2">
      <c r="A343" s="249"/>
      <c r="B343" s="250"/>
      <c r="C343" s="256" t="s">
        <v>446</v>
      </c>
      <c r="D343" s="257"/>
      <c r="E343" s="258">
        <v>1</v>
      </c>
      <c r="F343" s="259"/>
      <c r="G343" s="255"/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  <c r="U343" s="146"/>
      <c r="V343" s="146"/>
      <c r="W343" s="146"/>
      <c r="X343" s="146"/>
      <c r="Y343" s="144"/>
      <c r="Z343" s="144"/>
      <c r="AA343" s="144"/>
      <c r="AB343" s="144"/>
      <c r="AC343" s="144"/>
      <c r="AD343" s="144"/>
      <c r="AE343" s="144"/>
      <c r="AF343" s="144"/>
      <c r="AG343" s="144" t="s">
        <v>143</v>
      </c>
      <c r="AH343" s="144">
        <v>0</v>
      </c>
      <c r="AI343" s="144"/>
      <c r="AJ343" s="144"/>
      <c r="AK343" s="144"/>
      <c r="AL343" s="144"/>
      <c r="AM343" s="144"/>
      <c r="AN343" s="144"/>
      <c r="AO343" s="144"/>
      <c r="AP343" s="144"/>
      <c r="AQ343" s="144"/>
      <c r="AR343" s="144"/>
      <c r="AS343" s="144"/>
      <c r="AT343" s="144"/>
      <c r="AU343" s="144"/>
      <c r="AV343" s="144"/>
      <c r="AW343" s="144"/>
      <c r="AX343" s="144"/>
      <c r="AY343" s="144"/>
      <c r="AZ343" s="144"/>
      <c r="BA343" s="144"/>
      <c r="BB343" s="144"/>
      <c r="BC343" s="144"/>
      <c r="BD343" s="144"/>
      <c r="BE343" s="144"/>
      <c r="BF343" s="144"/>
      <c r="BG343" s="144"/>
      <c r="BH343" s="144"/>
    </row>
    <row r="344" spans="1:60" outlineLevel="1" x14ac:dyDescent="0.2">
      <c r="A344" s="249"/>
      <c r="B344" s="250"/>
      <c r="C344" s="256" t="s">
        <v>425</v>
      </c>
      <c r="D344" s="257"/>
      <c r="E344" s="258">
        <v>1</v>
      </c>
      <c r="F344" s="259"/>
      <c r="G344" s="255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  <c r="U344" s="146"/>
      <c r="V344" s="146"/>
      <c r="W344" s="146"/>
      <c r="X344" s="146"/>
      <c r="Y344" s="144"/>
      <c r="Z344" s="144"/>
      <c r="AA344" s="144"/>
      <c r="AB344" s="144"/>
      <c r="AC344" s="144"/>
      <c r="AD344" s="144"/>
      <c r="AE344" s="144"/>
      <c r="AF344" s="144"/>
      <c r="AG344" s="144" t="s">
        <v>143</v>
      </c>
      <c r="AH344" s="144">
        <v>0</v>
      </c>
      <c r="AI344" s="144"/>
      <c r="AJ344" s="144"/>
      <c r="AK344" s="144"/>
      <c r="AL344" s="144"/>
      <c r="AM344" s="144"/>
      <c r="AN344" s="144"/>
      <c r="AO344" s="144"/>
      <c r="AP344" s="144"/>
      <c r="AQ344" s="144"/>
      <c r="AR344" s="144"/>
      <c r="AS344" s="144"/>
      <c r="AT344" s="144"/>
      <c r="AU344" s="144"/>
      <c r="AV344" s="144"/>
      <c r="AW344" s="144"/>
      <c r="AX344" s="144"/>
      <c r="AY344" s="144"/>
      <c r="AZ344" s="144"/>
      <c r="BA344" s="144"/>
      <c r="BB344" s="144"/>
      <c r="BC344" s="144"/>
      <c r="BD344" s="144"/>
      <c r="BE344" s="144"/>
      <c r="BF344" s="144"/>
      <c r="BG344" s="144"/>
      <c r="BH344" s="144"/>
    </row>
    <row r="345" spans="1:60" outlineLevel="1" x14ac:dyDescent="0.2">
      <c r="A345" s="249">
        <v>134</v>
      </c>
      <c r="B345" s="250" t="s">
        <v>576</v>
      </c>
      <c r="C345" s="251" t="s">
        <v>577</v>
      </c>
      <c r="D345" s="252" t="s">
        <v>288</v>
      </c>
      <c r="E345" s="253">
        <v>2</v>
      </c>
      <c r="F345" s="254"/>
      <c r="G345" s="255">
        <f>ROUND(E345*F345,2)</f>
        <v>0</v>
      </c>
      <c r="H345" s="147"/>
      <c r="I345" s="146">
        <f>ROUND(E345*H345,2)</f>
        <v>0</v>
      </c>
      <c r="J345" s="147"/>
      <c r="K345" s="146">
        <f>ROUND(E345*J345,2)</f>
        <v>0</v>
      </c>
      <c r="L345" s="146">
        <v>21</v>
      </c>
      <c r="M345" s="146">
        <f>G345*(1+L345/100)</f>
        <v>0</v>
      </c>
      <c r="N345" s="146">
        <v>0</v>
      </c>
      <c r="O345" s="146">
        <f>ROUND(E345*N345,2)</f>
        <v>0</v>
      </c>
      <c r="P345" s="146">
        <v>0</v>
      </c>
      <c r="Q345" s="146">
        <f>ROUND(E345*P345,2)</f>
        <v>0</v>
      </c>
      <c r="R345" s="146"/>
      <c r="S345" s="146" t="s">
        <v>139</v>
      </c>
      <c r="T345" s="146" t="s">
        <v>289</v>
      </c>
      <c r="U345" s="146">
        <v>0</v>
      </c>
      <c r="V345" s="146">
        <f>ROUND(E345*U345,2)</f>
        <v>0</v>
      </c>
      <c r="W345" s="146"/>
      <c r="X345" s="146" t="s">
        <v>181</v>
      </c>
      <c r="Y345" s="144"/>
      <c r="Z345" s="144"/>
      <c r="AA345" s="144"/>
      <c r="AB345" s="144"/>
      <c r="AC345" s="144"/>
      <c r="AD345" s="144"/>
      <c r="AE345" s="144"/>
      <c r="AF345" s="144"/>
      <c r="AG345" s="144" t="s">
        <v>182</v>
      </c>
      <c r="AH345" s="144"/>
      <c r="AI345" s="144"/>
      <c r="AJ345" s="144"/>
      <c r="AK345" s="144"/>
      <c r="AL345" s="144"/>
      <c r="AM345" s="144"/>
      <c r="AN345" s="144"/>
      <c r="AO345" s="144"/>
      <c r="AP345" s="144"/>
      <c r="AQ345" s="144"/>
      <c r="AR345" s="144"/>
      <c r="AS345" s="144"/>
      <c r="AT345" s="144"/>
      <c r="AU345" s="144"/>
      <c r="AV345" s="144"/>
      <c r="AW345" s="144"/>
      <c r="AX345" s="144"/>
      <c r="AY345" s="144"/>
      <c r="AZ345" s="144"/>
      <c r="BA345" s="144"/>
      <c r="BB345" s="144"/>
      <c r="BC345" s="144"/>
      <c r="BD345" s="144"/>
      <c r="BE345" s="144"/>
      <c r="BF345" s="144"/>
      <c r="BG345" s="144"/>
      <c r="BH345" s="144"/>
    </row>
    <row r="346" spans="1:60" outlineLevel="1" x14ac:dyDescent="0.2">
      <c r="A346" s="249"/>
      <c r="B346" s="250"/>
      <c r="C346" s="256" t="s">
        <v>446</v>
      </c>
      <c r="D346" s="257"/>
      <c r="E346" s="258">
        <v>1</v>
      </c>
      <c r="F346" s="259"/>
      <c r="G346" s="255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  <c r="U346" s="146"/>
      <c r="V346" s="146"/>
      <c r="W346" s="146"/>
      <c r="X346" s="146"/>
      <c r="Y346" s="144"/>
      <c r="Z346" s="144"/>
      <c r="AA346" s="144"/>
      <c r="AB346" s="144"/>
      <c r="AC346" s="144"/>
      <c r="AD346" s="144"/>
      <c r="AE346" s="144"/>
      <c r="AF346" s="144"/>
      <c r="AG346" s="144" t="s">
        <v>143</v>
      </c>
      <c r="AH346" s="144">
        <v>0</v>
      </c>
      <c r="AI346" s="144"/>
      <c r="AJ346" s="144"/>
      <c r="AK346" s="144"/>
      <c r="AL346" s="144"/>
      <c r="AM346" s="144"/>
      <c r="AN346" s="144"/>
      <c r="AO346" s="144"/>
      <c r="AP346" s="144"/>
      <c r="AQ346" s="144"/>
      <c r="AR346" s="144"/>
      <c r="AS346" s="144"/>
      <c r="AT346" s="144"/>
      <c r="AU346" s="144"/>
      <c r="AV346" s="144"/>
      <c r="AW346" s="144"/>
      <c r="AX346" s="144"/>
      <c r="AY346" s="144"/>
      <c r="AZ346" s="144"/>
      <c r="BA346" s="144"/>
      <c r="BB346" s="144"/>
      <c r="BC346" s="144"/>
      <c r="BD346" s="144"/>
      <c r="BE346" s="144"/>
      <c r="BF346" s="144"/>
      <c r="BG346" s="144"/>
      <c r="BH346" s="144"/>
    </row>
    <row r="347" spans="1:60" outlineLevel="1" x14ac:dyDescent="0.2">
      <c r="A347" s="249"/>
      <c r="B347" s="250"/>
      <c r="C347" s="256" t="s">
        <v>425</v>
      </c>
      <c r="D347" s="257"/>
      <c r="E347" s="258">
        <v>1</v>
      </c>
      <c r="F347" s="259"/>
      <c r="G347" s="255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  <c r="U347" s="146"/>
      <c r="V347" s="146"/>
      <c r="W347" s="146"/>
      <c r="X347" s="146"/>
      <c r="Y347" s="144"/>
      <c r="Z347" s="144"/>
      <c r="AA347" s="144"/>
      <c r="AB347" s="144"/>
      <c r="AC347" s="144"/>
      <c r="AD347" s="144"/>
      <c r="AE347" s="144"/>
      <c r="AF347" s="144"/>
      <c r="AG347" s="144" t="s">
        <v>143</v>
      </c>
      <c r="AH347" s="144">
        <v>0</v>
      </c>
      <c r="AI347" s="144"/>
      <c r="AJ347" s="144"/>
      <c r="AK347" s="144"/>
      <c r="AL347" s="144"/>
      <c r="AM347" s="144"/>
      <c r="AN347" s="144"/>
      <c r="AO347" s="144"/>
      <c r="AP347" s="144"/>
      <c r="AQ347" s="144"/>
      <c r="AR347" s="144"/>
      <c r="AS347" s="144"/>
      <c r="AT347" s="144"/>
      <c r="AU347" s="144"/>
      <c r="AV347" s="144"/>
      <c r="AW347" s="144"/>
      <c r="AX347" s="144"/>
      <c r="AY347" s="144"/>
      <c r="AZ347" s="144"/>
      <c r="BA347" s="144"/>
      <c r="BB347" s="144"/>
      <c r="BC347" s="144"/>
      <c r="BD347" s="144"/>
      <c r="BE347" s="144"/>
      <c r="BF347" s="144"/>
      <c r="BG347" s="144"/>
      <c r="BH347" s="144"/>
    </row>
    <row r="348" spans="1:60" outlineLevel="1" x14ac:dyDescent="0.2">
      <c r="A348" s="249">
        <v>135</v>
      </c>
      <c r="B348" s="250" t="s">
        <v>578</v>
      </c>
      <c r="C348" s="251" t="s">
        <v>579</v>
      </c>
      <c r="D348" s="252" t="s">
        <v>288</v>
      </c>
      <c r="E348" s="253">
        <v>1</v>
      </c>
      <c r="F348" s="254"/>
      <c r="G348" s="255">
        <f>ROUND(E348*F348,2)</f>
        <v>0</v>
      </c>
      <c r="H348" s="147"/>
      <c r="I348" s="146">
        <f>ROUND(E348*H348,2)</f>
        <v>0</v>
      </c>
      <c r="J348" s="147"/>
      <c r="K348" s="146">
        <f>ROUND(E348*J348,2)</f>
        <v>0</v>
      </c>
      <c r="L348" s="146">
        <v>21</v>
      </c>
      <c r="M348" s="146">
        <f>G348*(1+L348/100)</f>
        <v>0</v>
      </c>
      <c r="N348" s="146">
        <v>0</v>
      </c>
      <c r="O348" s="146">
        <f>ROUND(E348*N348,2)</f>
        <v>0</v>
      </c>
      <c r="P348" s="146">
        <v>0</v>
      </c>
      <c r="Q348" s="146">
        <f>ROUND(E348*P348,2)</f>
        <v>0</v>
      </c>
      <c r="R348" s="146"/>
      <c r="S348" s="146" t="s">
        <v>139</v>
      </c>
      <c r="T348" s="146" t="s">
        <v>289</v>
      </c>
      <c r="U348" s="146">
        <v>0</v>
      </c>
      <c r="V348" s="146">
        <f>ROUND(E348*U348,2)</f>
        <v>0</v>
      </c>
      <c r="W348" s="146"/>
      <c r="X348" s="146" t="s">
        <v>181</v>
      </c>
      <c r="Y348" s="144"/>
      <c r="Z348" s="144"/>
      <c r="AA348" s="144"/>
      <c r="AB348" s="144"/>
      <c r="AC348" s="144"/>
      <c r="AD348" s="144"/>
      <c r="AE348" s="144"/>
      <c r="AF348" s="144"/>
      <c r="AG348" s="144" t="s">
        <v>182</v>
      </c>
      <c r="AH348" s="144"/>
      <c r="AI348" s="144"/>
      <c r="AJ348" s="144"/>
      <c r="AK348" s="144"/>
      <c r="AL348" s="144"/>
      <c r="AM348" s="144"/>
      <c r="AN348" s="144"/>
      <c r="AO348" s="144"/>
      <c r="AP348" s="144"/>
      <c r="AQ348" s="144"/>
      <c r="AR348" s="144"/>
      <c r="AS348" s="144"/>
      <c r="AT348" s="144"/>
      <c r="AU348" s="144"/>
      <c r="AV348" s="144"/>
      <c r="AW348" s="144"/>
      <c r="AX348" s="144"/>
      <c r="AY348" s="144"/>
      <c r="AZ348" s="144"/>
      <c r="BA348" s="144"/>
      <c r="BB348" s="144"/>
      <c r="BC348" s="144"/>
      <c r="BD348" s="144"/>
      <c r="BE348" s="144"/>
      <c r="BF348" s="144"/>
      <c r="BG348" s="144"/>
      <c r="BH348" s="144"/>
    </row>
    <row r="349" spans="1:60" outlineLevel="1" x14ac:dyDescent="0.2">
      <c r="A349" s="249"/>
      <c r="B349" s="250"/>
      <c r="C349" s="256" t="s">
        <v>425</v>
      </c>
      <c r="D349" s="257"/>
      <c r="E349" s="258">
        <v>1</v>
      </c>
      <c r="F349" s="259"/>
      <c r="G349" s="255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4"/>
      <c r="Z349" s="144"/>
      <c r="AA349" s="144"/>
      <c r="AB349" s="144"/>
      <c r="AC349" s="144"/>
      <c r="AD349" s="144"/>
      <c r="AE349" s="144"/>
      <c r="AF349" s="144"/>
      <c r="AG349" s="144" t="s">
        <v>143</v>
      </c>
      <c r="AH349" s="144">
        <v>0</v>
      </c>
      <c r="AI349" s="144"/>
      <c r="AJ349" s="144"/>
      <c r="AK349" s="144"/>
      <c r="AL349" s="144"/>
      <c r="AM349" s="144"/>
      <c r="AN349" s="144"/>
      <c r="AO349" s="144"/>
      <c r="AP349" s="144"/>
      <c r="AQ349" s="144"/>
      <c r="AR349" s="144"/>
      <c r="AS349" s="144"/>
      <c r="AT349" s="144"/>
      <c r="AU349" s="144"/>
      <c r="AV349" s="144"/>
      <c r="AW349" s="144"/>
      <c r="AX349" s="144"/>
      <c r="AY349" s="144"/>
      <c r="AZ349" s="144"/>
      <c r="BA349" s="144"/>
      <c r="BB349" s="144"/>
      <c r="BC349" s="144"/>
      <c r="BD349" s="144"/>
      <c r="BE349" s="144"/>
      <c r="BF349" s="144"/>
      <c r="BG349" s="144"/>
      <c r="BH349" s="144"/>
    </row>
    <row r="350" spans="1:60" outlineLevel="1" x14ac:dyDescent="0.2">
      <c r="A350" s="249">
        <v>136</v>
      </c>
      <c r="B350" s="250" t="s">
        <v>580</v>
      </c>
      <c r="C350" s="251" t="s">
        <v>581</v>
      </c>
      <c r="D350" s="252" t="s">
        <v>288</v>
      </c>
      <c r="E350" s="253">
        <v>1</v>
      </c>
      <c r="F350" s="254"/>
      <c r="G350" s="255">
        <f>ROUND(E350*F350,2)</f>
        <v>0</v>
      </c>
      <c r="H350" s="147"/>
      <c r="I350" s="146">
        <f>ROUND(E350*H350,2)</f>
        <v>0</v>
      </c>
      <c r="J350" s="147"/>
      <c r="K350" s="146">
        <f>ROUND(E350*J350,2)</f>
        <v>0</v>
      </c>
      <c r="L350" s="146">
        <v>21</v>
      </c>
      <c r="M350" s="146">
        <f>G350*(1+L350/100)</f>
        <v>0</v>
      </c>
      <c r="N350" s="146">
        <v>0</v>
      </c>
      <c r="O350" s="146">
        <f>ROUND(E350*N350,2)</f>
        <v>0</v>
      </c>
      <c r="P350" s="146">
        <v>0</v>
      </c>
      <c r="Q350" s="146">
        <f>ROUND(E350*P350,2)</f>
        <v>0</v>
      </c>
      <c r="R350" s="146"/>
      <c r="S350" s="146" t="s">
        <v>173</v>
      </c>
      <c r="T350" s="146" t="s">
        <v>289</v>
      </c>
      <c r="U350" s="146">
        <v>0</v>
      </c>
      <c r="V350" s="146">
        <f>ROUND(E350*U350,2)</f>
        <v>0</v>
      </c>
      <c r="W350" s="146"/>
      <c r="X350" s="146" t="s">
        <v>181</v>
      </c>
      <c r="Y350" s="144"/>
      <c r="Z350" s="144"/>
      <c r="AA350" s="144"/>
      <c r="AB350" s="144"/>
      <c r="AC350" s="144"/>
      <c r="AD350" s="144"/>
      <c r="AE350" s="144"/>
      <c r="AF350" s="144"/>
      <c r="AG350" s="144" t="s">
        <v>182</v>
      </c>
      <c r="AH350" s="144"/>
      <c r="AI350" s="144"/>
      <c r="AJ350" s="144"/>
      <c r="AK350" s="144"/>
      <c r="AL350" s="144"/>
      <c r="AM350" s="144"/>
      <c r="AN350" s="144"/>
      <c r="AO350" s="144"/>
      <c r="AP350" s="144"/>
      <c r="AQ350" s="144"/>
      <c r="AR350" s="144"/>
      <c r="AS350" s="144"/>
      <c r="AT350" s="144"/>
      <c r="AU350" s="144"/>
      <c r="AV350" s="144"/>
      <c r="AW350" s="144"/>
      <c r="AX350" s="144"/>
      <c r="AY350" s="144"/>
      <c r="AZ350" s="144"/>
      <c r="BA350" s="144"/>
      <c r="BB350" s="144"/>
      <c r="BC350" s="144"/>
      <c r="BD350" s="144"/>
      <c r="BE350" s="144"/>
      <c r="BF350" s="144"/>
      <c r="BG350" s="144"/>
      <c r="BH350" s="144"/>
    </row>
    <row r="351" spans="1:60" outlineLevel="1" x14ac:dyDescent="0.2">
      <c r="A351" s="249"/>
      <c r="B351" s="250"/>
      <c r="C351" s="256" t="s">
        <v>425</v>
      </c>
      <c r="D351" s="257"/>
      <c r="E351" s="258">
        <v>1</v>
      </c>
      <c r="F351" s="259"/>
      <c r="G351" s="255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4"/>
      <c r="Z351" s="144"/>
      <c r="AA351" s="144"/>
      <c r="AB351" s="144"/>
      <c r="AC351" s="144"/>
      <c r="AD351" s="144"/>
      <c r="AE351" s="144"/>
      <c r="AF351" s="144"/>
      <c r="AG351" s="144" t="s">
        <v>143</v>
      </c>
      <c r="AH351" s="144">
        <v>0</v>
      </c>
      <c r="AI351" s="144"/>
      <c r="AJ351" s="144"/>
      <c r="AK351" s="144"/>
      <c r="AL351" s="144"/>
      <c r="AM351" s="144"/>
      <c r="AN351" s="144"/>
      <c r="AO351" s="144"/>
      <c r="AP351" s="144"/>
      <c r="AQ351" s="144"/>
      <c r="AR351" s="144"/>
      <c r="AS351" s="144"/>
      <c r="AT351" s="144"/>
      <c r="AU351" s="144"/>
      <c r="AV351" s="144"/>
      <c r="AW351" s="144"/>
      <c r="AX351" s="144"/>
      <c r="AY351" s="144"/>
      <c r="AZ351" s="144"/>
      <c r="BA351" s="144"/>
      <c r="BB351" s="144"/>
      <c r="BC351" s="144"/>
      <c r="BD351" s="144"/>
      <c r="BE351" s="144"/>
      <c r="BF351" s="144"/>
      <c r="BG351" s="144"/>
      <c r="BH351" s="144"/>
    </row>
    <row r="352" spans="1:60" outlineLevel="1" x14ac:dyDescent="0.2">
      <c r="A352" s="249">
        <v>137</v>
      </c>
      <c r="B352" s="250" t="s">
        <v>582</v>
      </c>
      <c r="C352" s="251" t="s">
        <v>583</v>
      </c>
      <c r="D352" s="252" t="s">
        <v>288</v>
      </c>
      <c r="E352" s="253">
        <v>1</v>
      </c>
      <c r="F352" s="254"/>
      <c r="G352" s="255">
        <f>ROUND(E352*F352,2)</f>
        <v>0</v>
      </c>
      <c r="H352" s="147"/>
      <c r="I352" s="146">
        <f>ROUND(E352*H352,2)</f>
        <v>0</v>
      </c>
      <c r="J352" s="147"/>
      <c r="K352" s="146">
        <f>ROUND(E352*J352,2)</f>
        <v>0</v>
      </c>
      <c r="L352" s="146">
        <v>21</v>
      </c>
      <c r="M352" s="146">
        <f>G352*(1+L352/100)</f>
        <v>0</v>
      </c>
      <c r="N352" s="146">
        <v>0</v>
      </c>
      <c r="O352" s="146">
        <f>ROUND(E352*N352,2)</f>
        <v>0</v>
      </c>
      <c r="P352" s="146">
        <v>0</v>
      </c>
      <c r="Q352" s="146">
        <f>ROUND(E352*P352,2)</f>
        <v>0</v>
      </c>
      <c r="R352" s="146"/>
      <c r="S352" s="146" t="s">
        <v>173</v>
      </c>
      <c r="T352" s="146" t="s">
        <v>289</v>
      </c>
      <c r="U352" s="146">
        <v>0</v>
      </c>
      <c r="V352" s="146">
        <f>ROUND(E352*U352,2)</f>
        <v>0</v>
      </c>
      <c r="W352" s="146"/>
      <c r="X352" s="146" t="s">
        <v>181</v>
      </c>
      <c r="Y352" s="144"/>
      <c r="Z352" s="144"/>
      <c r="AA352" s="144"/>
      <c r="AB352" s="144"/>
      <c r="AC352" s="144"/>
      <c r="AD352" s="144"/>
      <c r="AE352" s="144"/>
      <c r="AF352" s="144"/>
      <c r="AG352" s="144" t="s">
        <v>182</v>
      </c>
      <c r="AH352" s="144"/>
      <c r="AI352" s="144"/>
      <c r="AJ352" s="144"/>
      <c r="AK352" s="144"/>
      <c r="AL352" s="144"/>
      <c r="AM352" s="144"/>
      <c r="AN352" s="144"/>
      <c r="AO352" s="144"/>
      <c r="AP352" s="144"/>
      <c r="AQ352" s="144"/>
      <c r="AR352" s="144"/>
      <c r="AS352" s="144"/>
      <c r="AT352" s="144"/>
      <c r="AU352" s="144"/>
      <c r="AV352" s="144"/>
      <c r="AW352" s="144"/>
      <c r="AX352" s="144"/>
      <c r="AY352" s="144"/>
      <c r="AZ352" s="144"/>
      <c r="BA352" s="144"/>
      <c r="BB352" s="144"/>
      <c r="BC352" s="144"/>
      <c r="BD352" s="144"/>
      <c r="BE352" s="144"/>
      <c r="BF352" s="144"/>
      <c r="BG352" s="144"/>
      <c r="BH352" s="144"/>
    </row>
    <row r="353" spans="1:60" outlineLevel="1" x14ac:dyDescent="0.2">
      <c r="A353" s="249"/>
      <c r="B353" s="250"/>
      <c r="C353" s="256" t="s">
        <v>446</v>
      </c>
      <c r="D353" s="257"/>
      <c r="E353" s="258">
        <v>1</v>
      </c>
      <c r="F353" s="259"/>
      <c r="G353" s="255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4"/>
      <c r="Z353" s="144"/>
      <c r="AA353" s="144"/>
      <c r="AB353" s="144"/>
      <c r="AC353" s="144"/>
      <c r="AD353" s="144"/>
      <c r="AE353" s="144"/>
      <c r="AF353" s="144"/>
      <c r="AG353" s="144" t="s">
        <v>143</v>
      </c>
      <c r="AH353" s="144">
        <v>0</v>
      </c>
      <c r="AI353" s="144"/>
      <c r="AJ353" s="144"/>
      <c r="AK353" s="144"/>
      <c r="AL353" s="144"/>
      <c r="AM353" s="144"/>
      <c r="AN353" s="144"/>
      <c r="AO353" s="144"/>
      <c r="AP353" s="144"/>
      <c r="AQ353" s="144"/>
      <c r="AR353" s="144"/>
      <c r="AS353" s="144"/>
      <c r="AT353" s="144"/>
      <c r="AU353" s="144"/>
      <c r="AV353" s="144"/>
      <c r="AW353" s="144"/>
      <c r="AX353" s="144"/>
      <c r="AY353" s="144"/>
      <c r="AZ353" s="144"/>
      <c r="BA353" s="144"/>
      <c r="BB353" s="144"/>
      <c r="BC353" s="144"/>
      <c r="BD353" s="144"/>
      <c r="BE353" s="144"/>
      <c r="BF353" s="144"/>
      <c r="BG353" s="144"/>
      <c r="BH353" s="144"/>
    </row>
    <row r="354" spans="1:60" outlineLevel="1" x14ac:dyDescent="0.2">
      <c r="A354" s="249">
        <v>138</v>
      </c>
      <c r="B354" s="250" t="s">
        <v>584</v>
      </c>
      <c r="C354" s="251" t="s">
        <v>585</v>
      </c>
      <c r="D354" s="252" t="s">
        <v>288</v>
      </c>
      <c r="E354" s="253">
        <v>1</v>
      </c>
      <c r="F354" s="254"/>
      <c r="G354" s="255">
        <f>ROUND(E354*F354,2)</f>
        <v>0</v>
      </c>
      <c r="H354" s="147"/>
      <c r="I354" s="146">
        <f>ROUND(E354*H354,2)</f>
        <v>0</v>
      </c>
      <c r="J354" s="147"/>
      <c r="K354" s="146">
        <f>ROUND(E354*J354,2)</f>
        <v>0</v>
      </c>
      <c r="L354" s="146">
        <v>21</v>
      </c>
      <c r="M354" s="146">
        <f>G354*(1+L354/100)</f>
        <v>0</v>
      </c>
      <c r="N354" s="146">
        <v>0</v>
      </c>
      <c r="O354" s="146">
        <f>ROUND(E354*N354,2)</f>
        <v>0</v>
      </c>
      <c r="P354" s="146">
        <v>0</v>
      </c>
      <c r="Q354" s="146">
        <f>ROUND(E354*P354,2)</f>
        <v>0</v>
      </c>
      <c r="R354" s="146"/>
      <c r="S354" s="146" t="s">
        <v>173</v>
      </c>
      <c r="T354" s="146" t="s">
        <v>289</v>
      </c>
      <c r="U354" s="146">
        <v>0</v>
      </c>
      <c r="V354" s="146">
        <f>ROUND(E354*U354,2)</f>
        <v>0</v>
      </c>
      <c r="W354" s="146"/>
      <c r="X354" s="146" t="s">
        <v>181</v>
      </c>
      <c r="Y354" s="144"/>
      <c r="Z354" s="144"/>
      <c r="AA354" s="144"/>
      <c r="AB354" s="144"/>
      <c r="AC354" s="144"/>
      <c r="AD354" s="144"/>
      <c r="AE354" s="144"/>
      <c r="AF354" s="144"/>
      <c r="AG354" s="144" t="s">
        <v>182</v>
      </c>
      <c r="AH354" s="144"/>
      <c r="AI354" s="144"/>
      <c r="AJ354" s="144"/>
      <c r="AK354" s="144"/>
      <c r="AL354" s="144"/>
      <c r="AM354" s="144"/>
      <c r="AN354" s="144"/>
      <c r="AO354" s="144"/>
      <c r="AP354" s="144"/>
      <c r="AQ354" s="144"/>
      <c r="AR354" s="144"/>
      <c r="AS354" s="144"/>
      <c r="AT354" s="144"/>
      <c r="AU354" s="144"/>
      <c r="AV354" s="144"/>
      <c r="AW354" s="144"/>
      <c r="AX354" s="144"/>
      <c r="AY354" s="144"/>
      <c r="AZ354" s="144"/>
      <c r="BA354" s="144"/>
      <c r="BB354" s="144"/>
      <c r="BC354" s="144"/>
      <c r="BD354" s="144"/>
      <c r="BE354" s="144"/>
      <c r="BF354" s="144"/>
      <c r="BG354" s="144"/>
      <c r="BH354" s="144"/>
    </row>
    <row r="355" spans="1:60" outlineLevel="1" x14ac:dyDescent="0.2">
      <c r="A355" s="249"/>
      <c r="B355" s="250"/>
      <c r="C355" s="256" t="s">
        <v>425</v>
      </c>
      <c r="D355" s="257"/>
      <c r="E355" s="258">
        <v>1</v>
      </c>
      <c r="F355" s="259"/>
      <c r="G355" s="255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4"/>
      <c r="Z355" s="144"/>
      <c r="AA355" s="144"/>
      <c r="AB355" s="144"/>
      <c r="AC355" s="144"/>
      <c r="AD355" s="144"/>
      <c r="AE355" s="144"/>
      <c r="AF355" s="144"/>
      <c r="AG355" s="144" t="s">
        <v>143</v>
      </c>
      <c r="AH355" s="144">
        <v>0</v>
      </c>
      <c r="AI355" s="144"/>
      <c r="AJ355" s="144"/>
      <c r="AK355" s="144"/>
      <c r="AL355" s="144"/>
      <c r="AM355" s="144"/>
      <c r="AN355" s="144"/>
      <c r="AO355" s="144"/>
      <c r="AP355" s="144"/>
      <c r="AQ355" s="144"/>
      <c r="AR355" s="144"/>
      <c r="AS355" s="144"/>
      <c r="AT355" s="144"/>
      <c r="AU355" s="144"/>
      <c r="AV355" s="144"/>
      <c r="AW355" s="144"/>
      <c r="AX355" s="144"/>
      <c r="AY355" s="144"/>
      <c r="AZ355" s="144"/>
      <c r="BA355" s="144"/>
      <c r="BB355" s="144"/>
      <c r="BC355" s="144"/>
      <c r="BD355" s="144"/>
      <c r="BE355" s="144"/>
      <c r="BF355" s="144"/>
      <c r="BG355" s="144"/>
      <c r="BH355" s="144"/>
    </row>
    <row r="356" spans="1:60" x14ac:dyDescent="0.2">
      <c r="A356" s="242" t="s">
        <v>134</v>
      </c>
      <c r="B356" s="243" t="s">
        <v>98</v>
      </c>
      <c r="C356" s="244" t="s">
        <v>99</v>
      </c>
      <c r="D356" s="245"/>
      <c r="E356" s="246"/>
      <c r="F356" s="247"/>
      <c r="G356" s="248">
        <f>SUMIF(AG357:AG365,"&lt;&gt;NOR",G357:G365)</f>
        <v>0</v>
      </c>
      <c r="H356" s="148"/>
      <c r="I356" s="148">
        <f>SUM(I357:I365)</f>
        <v>0</v>
      </c>
      <c r="J356" s="148"/>
      <c r="K356" s="148">
        <f>SUM(K357:K365)</f>
        <v>0</v>
      </c>
      <c r="L356" s="148"/>
      <c r="M356" s="148">
        <f>SUM(M357:M365)</f>
        <v>0</v>
      </c>
      <c r="N356" s="148"/>
      <c r="O356" s="148">
        <f>SUM(O357:O365)</f>
        <v>0.02</v>
      </c>
      <c r="P356" s="148"/>
      <c r="Q356" s="148">
        <f>SUM(Q357:Q365)</f>
        <v>0</v>
      </c>
      <c r="R356" s="148"/>
      <c r="S356" s="148"/>
      <c r="T356" s="148"/>
      <c r="U356" s="148"/>
      <c r="V356" s="148">
        <f>SUM(V357:V365)</f>
        <v>9.7199999999999989</v>
      </c>
      <c r="W356" s="148"/>
      <c r="X356" s="148"/>
      <c r="AG356" t="s">
        <v>135</v>
      </c>
    </row>
    <row r="357" spans="1:60" ht="22.5" outlineLevel="1" x14ac:dyDescent="0.2">
      <c r="A357" s="249">
        <v>139</v>
      </c>
      <c r="B357" s="250" t="s">
        <v>586</v>
      </c>
      <c r="C357" s="251" t="s">
        <v>587</v>
      </c>
      <c r="D357" s="252" t="s">
        <v>172</v>
      </c>
      <c r="E357" s="253">
        <v>52</v>
      </c>
      <c r="F357" s="254"/>
      <c r="G357" s="255">
        <f>ROUND(E357*F357,2)</f>
        <v>0</v>
      </c>
      <c r="H357" s="147"/>
      <c r="I357" s="146">
        <f>ROUND(E357*H357,2)</f>
        <v>0</v>
      </c>
      <c r="J357" s="147"/>
      <c r="K357" s="146">
        <f>ROUND(E357*J357,2)</f>
        <v>0</v>
      </c>
      <c r="L357" s="146">
        <v>21</v>
      </c>
      <c r="M357" s="146">
        <f>G357*(1+L357/100)</f>
        <v>0</v>
      </c>
      <c r="N357" s="146">
        <v>3.2000000000000003E-4</v>
      </c>
      <c r="O357" s="146">
        <f>ROUND(E357*N357,2)</f>
        <v>0.02</v>
      </c>
      <c r="P357" s="146">
        <v>0</v>
      </c>
      <c r="Q357" s="146">
        <f>ROUND(E357*P357,2)</f>
        <v>0</v>
      </c>
      <c r="R357" s="146"/>
      <c r="S357" s="146" t="s">
        <v>139</v>
      </c>
      <c r="T357" s="146" t="s">
        <v>139</v>
      </c>
      <c r="U357" s="146">
        <v>9.955E-2</v>
      </c>
      <c r="V357" s="146">
        <f>ROUND(E357*U357,2)</f>
        <v>5.18</v>
      </c>
      <c r="W357" s="146"/>
      <c r="X357" s="146" t="s">
        <v>140</v>
      </c>
      <c r="Y357" s="144"/>
      <c r="Z357" s="144"/>
      <c r="AA357" s="144"/>
      <c r="AB357" s="144"/>
      <c r="AC357" s="144"/>
      <c r="AD357" s="144"/>
      <c r="AE357" s="144"/>
      <c r="AF357" s="144"/>
      <c r="AG357" s="144" t="s">
        <v>141</v>
      </c>
      <c r="AH357" s="144"/>
      <c r="AI357" s="144"/>
      <c r="AJ357" s="144"/>
      <c r="AK357" s="144"/>
      <c r="AL357" s="144"/>
      <c r="AM357" s="144"/>
      <c r="AN357" s="144"/>
      <c r="AO357" s="144"/>
      <c r="AP357" s="144"/>
      <c r="AQ357" s="144"/>
      <c r="AR357" s="144"/>
      <c r="AS357" s="144"/>
      <c r="AT357" s="144"/>
      <c r="AU357" s="144"/>
      <c r="AV357" s="144"/>
      <c r="AW357" s="144"/>
      <c r="AX357" s="144"/>
      <c r="AY357" s="144"/>
      <c r="AZ357" s="144"/>
      <c r="BA357" s="144"/>
      <c r="BB357" s="144"/>
      <c r="BC357" s="144"/>
      <c r="BD357" s="144"/>
      <c r="BE357" s="144"/>
      <c r="BF357" s="144"/>
      <c r="BG357" s="144"/>
      <c r="BH357" s="144"/>
    </row>
    <row r="358" spans="1:60" outlineLevel="1" x14ac:dyDescent="0.2">
      <c r="A358" s="249"/>
      <c r="B358" s="250"/>
      <c r="C358" s="256" t="s">
        <v>588</v>
      </c>
      <c r="D358" s="257"/>
      <c r="E358" s="258">
        <v>52</v>
      </c>
      <c r="F358" s="259"/>
      <c r="G358" s="255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4"/>
      <c r="Z358" s="144"/>
      <c r="AA358" s="144"/>
      <c r="AB358" s="144"/>
      <c r="AC358" s="144"/>
      <c r="AD358" s="144"/>
      <c r="AE358" s="144"/>
      <c r="AF358" s="144"/>
      <c r="AG358" s="144" t="s">
        <v>143</v>
      </c>
      <c r="AH358" s="144">
        <v>0</v>
      </c>
      <c r="AI358" s="144"/>
      <c r="AJ358" s="144"/>
      <c r="AK358" s="144"/>
      <c r="AL358" s="144"/>
      <c r="AM358" s="144"/>
      <c r="AN358" s="144"/>
      <c r="AO358" s="144"/>
      <c r="AP358" s="144"/>
      <c r="AQ358" s="144"/>
      <c r="AR358" s="144"/>
      <c r="AS358" s="144"/>
      <c r="AT358" s="144"/>
      <c r="AU358" s="144"/>
      <c r="AV358" s="144"/>
      <c r="AW358" s="144"/>
      <c r="AX358" s="144"/>
      <c r="AY358" s="144"/>
      <c r="AZ358" s="144"/>
      <c r="BA358" s="144"/>
      <c r="BB358" s="144"/>
      <c r="BC358" s="144"/>
      <c r="BD358" s="144"/>
      <c r="BE358" s="144"/>
      <c r="BF358" s="144"/>
      <c r="BG358" s="144"/>
      <c r="BH358" s="144"/>
    </row>
    <row r="359" spans="1:60" ht="22.5" outlineLevel="1" x14ac:dyDescent="0.2">
      <c r="A359" s="249">
        <v>140</v>
      </c>
      <c r="B359" s="250" t="s">
        <v>589</v>
      </c>
      <c r="C359" s="251" t="s">
        <v>590</v>
      </c>
      <c r="D359" s="252" t="s">
        <v>138</v>
      </c>
      <c r="E359" s="253">
        <v>1</v>
      </c>
      <c r="F359" s="254"/>
      <c r="G359" s="255">
        <f>ROUND(E359*F359,2)</f>
        <v>0</v>
      </c>
      <c r="H359" s="147"/>
      <c r="I359" s="146">
        <f>ROUND(E359*H359,2)</f>
        <v>0</v>
      </c>
      <c r="J359" s="147"/>
      <c r="K359" s="146">
        <f>ROUND(E359*J359,2)</f>
        <v>0</v>
      </c>
      <c r="L359" s="146">
        <v>21</v>
      </c>
      <c r="M359" s="146">
        <f>G359*(1+L359/100)</f>
        <v>0</v>
      </c>
      <c r="N359" s="146">
        <v>0</v>
      </c>
      <c r="O359" s="146">
        <f>ROUND(E359*N359,2)</f>
        <v>0</v>
      </c>
      <c r="P359" s="146">
        <v>0</v>
      </c>
      <c r="Q359" s="146">
        <f>ROUND(E359*P359,2)</f>
        <v>0</v>
      </c>
      <c r="R359" s="146"/>
      <c r="S359" s="146" t="s">
        <v>173</v>
      </c>
      <c r="T359" s="146" t="s">
        <v>139</v>
      </c>
      <c r="U359" s="146">
        <v>4.5359999999999996</v>
      </c>
      <c r="V359" s="146">
        <f>ROUND(E359*U359,2)</f>
        <v>4.54</v>
      </c>
      <c r="W359" s="146"/>
      <c r="X359" s="146" t="s">
        <v>140</v>
      </c>
      <c r="Y359" s="144"/>
      <c r="Z359" s="144"/>
      <c r="AA359" s="144"/>
      <c r="AB359" s="144"/>
      <c r="AC359" s="144"/>
      <c r="AD359" s="144"/>
      <c r="AE359" s="144"/>
      <c r="AF359" s="144"/>
      <c r="AG359" s="144" t="s">
        <v>141</v>
      </c>
      <c r="AH359" s="144"/>
      <c r="AI359" s="144"/>
      <c r="AJ359" s="144"/>
      <c r="AK359" s="144"/>
      <c r="AL359" s="144"/>
      <c r="AM359" s="144"/>
      <c r="AN359" s="144"/>
      <c r="AO359" s="144"/>
      <c r="AP359" s="144"/>
      <c r="AQ359" s="144"/>
      <c r="AR359" s="144"/>
      <c r="AS359" s="144"/>
      <c r="AT359" s="144"/>
      <c r="AU359" s="144"/>
      <c r="AV359" s="144"/>
      <c r="AW359" s="144"/>
      <c r="AX359" s="144"/>
      <c r="AY359" s="144"/>
      <c r="AZ359" s="144"/>
      <c r="BA359" s="144"/>
      <c r="BB359" s="144"/>
      <c r="BC359" s="144"/>
      <c r="BD359" s="144"/>
      <c r="BE359" s="144"/>
      <c r="BF359" s="144"/>
      <c r="BG359" s="144"/>
      <c r="BH359" s="144"/>
    </row>
    <row r="360" spans="1:60" outlineLevel="1" x14ac:dyDescent="0.2">
      <c r="A360" s="249"/>
      <c r="B360" s="250"/>
      <c r="C360" s="256" t="s">
        <v>591</v>
      </c>
      <c r="D360" s="257"/>
      <c r="E360" s="258">
        <v>1</v>
      </c>
      <c r="F360" s="259"/>
      <c r="G360" s="255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4"/>
      <c r="Z360" s="144"/>
      <c r="AA360" s="144"/>
      <c r="AB360" s="144"/>
      <c r="AC360" s="144"/>
      <c r="AD360" s="144"/>
      <c r="AE360" s="144"/>
      <c r="AF360" s="144"/>
      <c r="AG360" s="144" t="s">
        <v>143</v>
      </c>
      <c r="AH360" s="144">
        <v>0</v>
      </c>
      <c r="AI360" s="144"/>
      <c r="AJ360" s="144"/>
      <c r="AK360" s="144"/>
      <c r="AL360" s="144"/>
      <c r="AM360" s="144"/>
      <c r="AN360" s="144"/>
      <c r="AO360" s="144"/>
      <c r="AP360" s="144"/>
      <c r="AQ360" s="144"/>
      <c r="AR360" s="144"/>
      <c r="AS360" s="144"/>
      <c r="AT360" s="144"/>
      <c r="AU360" s="144"/>
      <c r="AV360" s="144"/>
      <c r="AW360" s="144"/>
      <c r="AX360" s="144"/>
      <c r="AY360" s="144"/>
      <c r="AZ360" s="144"/>
      <c r="BA360" s="144"/>
      <c r="BB360" s="144"/>
      <c r="BC360" s="144"/>
      <c r="BD360" s="144"/>
      <c r="BE360" s="144"/>
      <c r="BF360" s="144"/>
      <c r="BG360" s="144"/>
      <c r="BH360" s="144"/>
    </row>
    <row r="361" spans="1:60" ht="33.75" outlineLevel="1" x14ac:dyDescent="0.2">
      <c r="A361" s="249">
        <v>141</v>
      </c>
      <c r="B361" s="250" t="s">
        <v>592</v>
      </c>
      <c r="C361" s="251" t="s">
        <v>593</v>
      </c>
      <c r="D361" s="252" t="s">
        <v>138</v>
      </c>
      <c r="E361" s="253">
        <v>1</v>
      </c>
      <c r="F361" s="254"/>
      <c r="G361" s="255">
        <f>ROUND(E361*F361,2)</f>
        <v>0</v>
      </c>
      <c r="H361" s="147"/>
      <c r="I361" s="146">
        <f>ROUND(E361*H361,2)</f>
        <v>0</v>
      </c>
      <c r="J361" s="147"/>
      <c r="K361" s="146">
        <f>ROUND(E361*J361,2)</f>
        <v>0</v>
      </c>
      <c r="L361" s="146">
        <v>21</v>
      </c>
      <c r="M361" s="146">
        <f>G361*(1+L361/100)</f>
        <v>0</v>
      </c>
      <c r="N361" s="146">
        <v>0</v>
      </c>
      <c r="O361" s="146">
        <f>ROUND(E361*N361,2)</f>
        <v>0</v>
      </c>
      <c r="P361" s="146">
        <v>0</v>
      </c>
      <c r="Q361" s="146">
        <f>ROUND(E361*P361,2)</f>
        <v>0</v>
      </c>
      <c r="R361" s="146"/>
      <c r="S361" s="146" t="s">
        <v>173</v>
      </c>
      <c r="T361" s="146" t="s">
        <v>253</v>
      </c>
      <c r="U361" s="146">
        <v>0</v>
      </c>
      <c r="V361" s="146">
        <f>ROUND(E361*U361,2)</f>
        <v>0</v>
      </c>
      <c r="W361" s="146"/>
      <c r="X361" s="146" t="s">
        <v>140</v>
      </c>
      <c r="Y361" s="144"/>
      <c r="Z361" s="144"/>
      <c r="AA361" s="144"/>
      <c r="AB361" s="144"/>
      <c r="AC361" s="144"/>
      <c r="AD361" s="144"/>
      <c r="AE361" s="144"/>
      <c r="AF361" s="144"/>
      <c r="AG361" s="144" t="s">
        <v>141</v>
      </c>
      <c r="AH361" s="144"/>
      <c r="AI361" s="144"/>
      <c r="AJ361" s="144"/>
      <c r="AK361" s="144"/>
      <c r="AL361" s="144"/>
      <c r="AM361" s="144"/>
      <c r="AN361" s="144"/>
      <c r="AO361" s="144"/>
      <c r="AP361" s="144"/>
      <c r="AQ361" s="144"/>
      <c r="AR361" s="144"/>
      <c r="AS361" s="144"/>
      <c r="AT361" s="144"/>
      <c r="AU361" s="144"/>
      <c r="AV361" s="144"/>
      <c r="AW361" s="144"/>
      <c r="AX361" s="144"/>
      <c r="AY361" s="144"/>
      <c r="AZ361" s="144"/>
      <c r="BA361" s="144"/>
      <c r="BB361" s="144"/>
      <c r="BC361" s="144"/>
      <c r="BD361" s="144"/>
      <c r="BE361" s="144"/>
      <c r="BF361" s="144"/>
      <c r="BG361" s="144"/>
      <c r="BH361" s="144"/>
    </row>
    <row r="362" spans="1:60" ht="33.75" outlineLevel="1" x14ac:dyDescent="0.2">
      <c r="A362" s="249">
        <v>142</v>
      </c>
      <c r="B362" s="250" t="s">
        <v>594</v>
      </c>
      <c r="C362" s="251" t="s">
        <v>595</v>
      </c>
      <c r="D362" s="252" t="s">
        <v>469</v>
      </c>
      <c r="E362" s="253">
        <v>26</v>
      </c>
      <c r="F362" s="254"/>
      <c r="G362" s="255">
        <f>ROUND(E362*F362,2)</f>
        <v>0</v>
      </c>
      <c r="H362" s="147"/>
      <c r="I362" s="146">
        <f>ROUND(E362*H362,2)</f>
        <v>0</v>
      </c>
      <c r="J362" s="147"/>
      <c r="K362" s="146">
        <f>ROUND(E362*J362,2)</f>
        <v>0</v>
      </c>
      <c r="L362" s="146">
        <v>21</v>
      </c>
      <c r="M362" s="146">
        <f>G362*(1+L362/100)</f>
        <v>0</v>
      </c>
      <c r="N362" s="146">
        <v>0</v>
      </c>
      <c r="O362" s="146">
        <f>ROUND(E362*N362,2)</f>
        <v>0</v>
      </c>
      <c r="P362" s="146">
        <v>0</v>
      </c>
      <c r="Q362" s="146">
        <f>ROUND(E362*P362,2)</f>
        <v>0</v>
      </c>
      <c r="R362" s="146"/>
      <c r="S362" s="146" t="s">
        <v>139</v>
      </c>
      <c r="T362" s="146" t="s">
        <v>289</v>
      </c>
      <c r="U362" s="146">
        <v>0</v>
      </c>
      <c r="V362" s="146">
        <f>ROUND(E362*U362,2)</f>
        <v>0</v>
      </c>
      <c r="W362" s="146"/>
      <c r="X362" s="146" t="s">
        <v>181</v>
      </c>
      <c r="Y362" s="144"/>
      <c r="Z362" s="144"/>
      <c r="AA362" s="144"/>
      <c r="AB362" s="144"/>
      <c r="AC362" s="144"/>
      <c r="AD362" s="144"/>
      <c r="AE362" s="144"/>
      <c r="AF362" s="144"/>
      <c r="AG362" s="144" t="s">
        <v>182</v>
      </c>
      <c r="AH362" s="144"/>
      <c r="AI362" s="144"/>
      <c r="AJ362" s="144"/>
      <c r="AK362" s="144"/>
      <c r="AL362" s="144"/>
      <c r="AM362" s="144"/>
      <c r="AN362" s="144"/>
      <c r="AO362" s="144"/>
      <c r="AP362" s="144"/>
      <c r="AQ362" s="144"/>
      <c r="AR362" s="144"/>
      <c r="AS362" s="144"/>
      <c r="AT362" s="144"/>
      <c r="AU362" s="144"/>
      <c r="AV362" s="144"/>
      <c r="AW362" s="144"/>
      <c r="AX362" s="144"/>
      <c r="AY362" s="144"/>
      <c r="AZ362" s="144"/>
      <c r="BA362" s="144"/>
      <c r="BB362" s="144"/>
      <c r="BC362" s="144"/>
      <c r="BD362" s="144"/>
      <c r="BE362" s="144"/>
      <c r="BF362" s="144"/>
      <c r="BG362" s="144"/>
      <c r="BH362" s="144"/>
    </row>
    <row r="363" spans="1:60" outlineLevel="1" x14ac:dyDescent="0.2">
      <c r="A363" s="249"/>
      <c r="B363" s="250"/>
      <c r="C363" s="256" t="s">
        <v>596</v>
      </c>
      <c r="D363" s="257"/>
      <c r="E363" s="258">
        <v>26</v>
      </c>
      <c r="F363" s="259"/>
      <c r="G363" s="255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4"/>
      <c r="Z363" s="144"/>
      <c r="AA363" s="144"/>
      <c r="AB363" s="144"/>
      <c r="AC363" s="144"/>
      <c r="AD363" s="144"/>
      <c r="AE363" s="144"/>
      <c r="AF363" s="144"/>
      <c r="AG363" s="144" t="s">
        <v>143</v>
      </c>
      <c r="AH363" s="144">
        <v>0</v>
      </c>
      <c r="AI363" s="144"/>
      <c r="AJ363" s="144"/>
      <c r="AK363" s="144"/>
      <c r="AL363" s="144"/>
      <c r="AM363" s="144"/>
      <c r="AN363" s="144"/>
      <c r="AO363" s="144"/>
      <c r="AP363" s="144"/>
      <c r="AQ363" s="144"/>
      <c r="AR363" s="144"/>
      <c r="AS363" s="144"/>
      <c r="AT363" s="144"/>
      <c r="AU363" s="144"/>
      <c r="AV363" s="144"/>
      <c r="AW363" s="144"/>
      <c r="AX363" s="144"/>
      <c r="AY363" s="144"/>
      <c r="AZ363" s="144"/>
      <c r="BA363" s="144"/>
      <c r="BB363" s="144"/>
      <c r="BC363" s="144"/>
      <c r="BD363" s="144"/>
      <c r="BE363" s="144"/>
      <c r="BF363" s="144"/>
      <c r="BG363" s="144"/>
      <c r="BH363" s="144"/>
    </row>
    <row r="364" spans="1:60" outlineLevel="1" x14ac:dyDescent="0.2">
      <c r="A364" s="249">
        <v>143</v>
      </c>
      <c r="B364" s="250" t="s">
        <v>597</v>
      </c>
      <c r="C364" s="251" t="s">
        <v>598</v>
      </c>
      <c r="D364" s="252" t="s">
        <v>138</v>
      </c>
      <c r="E364" s="253">
        <v>1</v>
      </c>
      <c r="F364" s="254"/>
      <c r="G364" s="255">
        <f>ROUND(E364*F364,2)</f>
        <v>0</v>
      </c>
      <c r="H364" s="147"/>
      <c r="I364" s="146">
        <f>ROUND(E364*H364,2)</f>
        <v>0</v>
      </c>
      <c r="J364" s="147"/>
      <c r="K364" s="146">
        <f>ROUND(E364*J364,2)</f>
        <v>0</v>
      </c>
      <c r="L364" s="146">
        <v>21</v>
      </c>
      <c r="M364" s="146">
        <f>G364*(1+L364/100)</f>
        <v>0</v>
      </c>
      <c r="N364" s="146">
        <v>4.0000000000000002E-4</v>
      </c>
      <c r="O364" s="146">
        <f>ROUND(E364*N364,2)</f>
        <v>0</v>
      </c>
      <c r="P364" s="146">
        <v>0</v>
      </c>
      <c r="Q364" s="146">
        <f>ROUND(E364*P364,2)</f>
        <v>0</v>
      </c>
      <c r="R364" s="146"/>
      <c r="S364" s="146" t="s">
        <v>173</v>
      </c>
      <c r="T364" s="146" t="s">
        <v>253</v>
      </c>
      <c r="U364" s="146">
        <v>0</v>
      </c>
      <c r="V364" s="146">
        <f>ROUND(E364*U364,2)</f>
        <v>0</v>
      </c>
      <c r="W364" s="146"/>
      <c r="X364" s="146" t="s">
        <v>188</v>
      </c>
      <c r="Y364" s="144"/>
      <c r="Z364" s="144"/>
      <c r="AA364" s="144"/>
      <c r="AB364" s="144"/>
      <c r="AC364" s="144"/>
      <c r="AD364" s="144"/>
      <c r="AE364" s="144"/>
      <c r="AF364" s="144"/>
      <c r="AG364" s="144" t="s">
        <v>189</v>
      </c>
      <c r="AH364" s="144"/>
      <c r="AI364" s="144"/>
      <c r="AJ364" s="144"/>
      <c r="AK364" s="144"/>
      <c r="AL364" s="144"/>
      <c r="AM364" s="144"/>
      <c r="AN364" s="144"/>
      <c r="AO364" s="144"/>
      <c r="AP364" s="144"/>
      <c r="AQ364" s="144"/>
      <c r="AR364" s="144"/>
      <c r="AS364" s="144"/>
      <c r="AT364" s="144"/>
      <c r="AU364" s="144"/>
      <c r="AV364" s="144"/>
      <c r="AW364" s="144"/>
      <c r="AX364" s="144"/>
      <c r="AY364" s="144"/>
      <c r="AZ364" s="144"/>
      <c r="BA364" s="144"/>
      <c r="BB364" s="144"/>
      <c r="BC364" s="144"/>
      <c r="BD364" s="144"/>
      <c r="BE364" s="144"/>
      <c r="BF364" s="144"/>
      <c r="BG364" s="144"/>
      <c r="BH364" s="144"/>
    </row>
    <row r="365" spans="1:60" outlineLevel="1" x14ac:dyDescent="0.2">
      <c r="A365" s="249"/>
      <c r="B365" s="250"/>
      <c r="C365" s="256" t="s">
        <v>599</v>
      </c>
      <c r="D365" s="257"/>
      <c r="E365" s="258">
        <v>1</v>
      </c>
      <c r="F365" s="259"/>
      <c r="G365" s="255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4"/>
      <c r="Z365" s="144"/>
      <c r="AA365" s="144"/>
      <c r="AB365" s="144"/>
      <c r="AC365" s="144"/>
      <c r="AD365" s="144"/>
      <c r="AE365" s="144"/>
      <c r="AF365" s="144"/>
      <c r="AG365" s="144" t="s">
        <v>143</v>
      </c>
      <c r="AH365" s="144">
        <v>0</v>
      </c>
      <c r="AI365" s="144"/>
      <c r="AJ365" s="144"/>
      <c r="AK365" s="144"/>
      <c r="AL365" s="144"/>
      <c r="AM365" s="144"/>
      <c r="AN365" s="144"/>
      <c r="AO365" s="144"/>
      <c r="AP365" s="144"/>
      <c r="AQ365" s="144"/>
      <c r="AR365" s="144"/>
      <c r="AS365" s="144"/>
      <c r="AT365" s="144"/>
      <c r="AU365" s="144"/>
      <c r="AV365" s="144"/>
      <c r="AW365" s="144"/>
      <c r="AX365" s="144"/>
      <c r="AY365" s="144"/>
      <c r="AZ365" s="144"/>
      <c r="BA365" s="144"/>
      <c r="BB365" s="144"/>
      <c r="BC365" s="144"/>
      <c r="BD365" s="144"/>
      <c r="BE365" s="144"/>
      <c r="BF365" s="144"/>
      <c r="BG365" s="144"/>
      <c r="BH365" s="144"/>
    </row>
    <row r="366" spans="1:60" x14ac:dyDescent="0.2">
      <c r="A366" s="242" t="s">
        <v>134</v>
      </c>
      <c r="B366" s="243" t="s">
        <v>100</v>
      </c>
      <c r="C366" s="244" t="s">
        <v>101</v>
      </c>
      <c r="D366" s="245"/>
      <c r="E366" s="246"/>
      <c r="F366" s="247"/>
      <c r="G366" s="248">
        <f>SUMIF(AG367:AG391,"&lt;&gt;NOR",G367:G391)</f>
        <v>0</v>
      </c>
      <c r="H366" s="148"/>
      <c r="I366" s="148">
        <f>SUM(I367:I391)</f>
        <v>0</v>
      </c>
      <c r="J366" s="148"/>
      <c r="K366" s="148">
        <f>SUM(K367:K391)</f>
        <v>0</v>
      </c>
      <c r="L366" s="148"/>
      <c r="M366" s="148">
        <f>SUM(M367:M391)</f>
        <v>0</v>
      </c>
      <c r="N366" s="148"/>
      <c r="O366" s="148">
        <f>SUM(O367:O391)</f>
        <v>0.09</v>
      </c>
      <c r="P366" s="148"/>
      <c r="Q366" s="148">
        <f>SUM(Q367:Q391)</f>
        <v>0</v>
      </c>
      <c r="R366" s="148"/>
      <c r="S366" s="148"/>
      <c r="T366" s="148"/>
      <c r="U366" s="148"/>
      <c r="V366" s="148">
        <f>SUM(V367:V391)</f>
        <v>61.89</v>
      </c>
      <c r="W366" s="148"/>
      <c r="X366" s="148"/>
      <c r="AG366" t="s">
        <v>135</v>
      </c>
    </row>
    <row r="367" spans="1:60" outlineLevel="1" x14ac:dyDescent="0.2">
      <c r="A367" s="249">
        <v>144</v>
      </c>
      <c r="B367" s="250" t="s">
        <v>600</v>
      </c>
      <c r="C367" s="251" t="s">
        <v>601</v>
      </c>
      <c r="D367" s="252" t="s">
        <v>138</v>
      </c>
      <c r="E367" s="253">
        <v>6</v>
      </c>
      <c r="F367" s="254"/>
      <c r="G367" s="255">
        <f>ROUND(E367*F367,2)</f>
        <v>0</v>
      </c>
      <c r="H367" s="147"/>
      <c r="I367" s="146">
        <f>ROUND(E367*H367,2)</f>
        <v>0</v>
      </c>
      <c r="J367" s="147"/>
      <c r="K367" s="146">
        <f>ROUND(E367*J367,2)</f>
        <v>0</v>
      </c>
      <c r="L367" s="146">
        <v>21</v>
      </c>
      <c r="M367" s="146">
        <f>G367*(1+L367/100)</f>
        <v>0</v>
      </c>
      <c r="N367" s="146">
        <v>0</v>
      </c>
      <c r="O367" s="146">
        <f>ROUND(E367*N367,2)</f>
        <v>0</v>
      </c>
      <c r="P367" s="146">
        <v>0</v>
      </c>
      <c r="Q367" s="146">
        <f>ROUND(E367*P367,2)</f>
        <v>0</v>
      </c>
      <c r="R367" s="146"/>
      <c r="S367" s="146" t="s">
        <v>139</v>
      </c>
      <c r="T367" s="146" t="s">
        <v>139</v>
      </c>
      <c r="U367" s="146">
        <v>0.56916999999999995</v>
      </c>
      <c r="V367" s="146">
        <f>ROUND(E367*U367,2)</f>
        <v>3.42</v>
      </c>
      <c r="W367" s="146"/>
      <c r="X367" s="146" t="s">
        <v>140</v>
      </c>
      <c r="Y367" s="144"/>
      <c r="Z367" s="144"/>
      <c r="AA367" s="144"/>
      <c r="AB367" s="144"/>
      <c r="AC367" s="144"/>
      <c r="AD367" s="144"/>
      <c r="AE367" s="144"/>
      <c r="AF367" s="144"/>
      <c r="AG367" s="144" t="s">
        <v>141</v>
      </c>
      <c r="AH367" s="144"/>
      <c r="AI367" s="144"/>
      <c r="AJ367" s="144"/>
      <c r="AK367" s="144"/>
      <c r="AL367" s="144"/>
      <c r="AM367" s="144"/>
      <c r="AN367" s="144"/>
      <c r="AO367" s="144"/>
      <c r="AP367" s="144"/>
      <c r="AQ367" s="144"/>
      <c r="AR367" s="144"/>
      <c r="AS367" s="144"/>
      <c r="AT367" s="144"/>
      <c r="AU367" s="144"/>
      <c r="AV367" s="144"/>
      <c r="AW367" s="144"/>
      <c r="AX367" s="144"/>
      <c r="AY367" s="144"/>
      <c r="AZ367" s="144"/>
      <c r="BA367" s="144"/>
      <c r="BB367" s="144"/>
      <c r="BC367" s="144"/>
      <c r="BD367" s="144"/>
      <c r="BE367" s="144"/>
      <c r="BF367" s="144"/>
      <c r="BG367" s="144"/>
      <c r="BH367" s="144"/>
    </row>
    <row r="368" spans="1:60" outlineLevel="1" x14ac:dyDescent="0.2">
      <c r="A368" s="249"/>
      <c r="B368" s="250"/>
      <c r="C368" s="256" t="s">
        <v>602</v>
      </c>
      <c r="D368" s="257"/>
      <c r="E368" s="258">
        <v>6</v>
      </c>
      <c r="F368" s="259"/>
      <c r="G368" s="255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4"/>
      <c r="Z368" s="144"/>
      <c r="AA368" s="144"/>
      <c r="AB368" s="144"/>
      <c r="AC368" s="144"/>
      <c r="AD368" s="144"/>
      <c r="AE368" s="144"/>
      <c r="AF368" s="144"/>
      <c r="AG368" s="144" t="s">
        <v>143</v>
      </c>
      <c r="AH368" s="144">
        <v>0</v>
      </c>
      <c r="AI368" s="144"/>
      <c r="AJ368" s="144"/>
      <c r="AK368" s="144"/>
      <c r="AL368" s="144"/>
      <c r="AM368" s="144"/>
      <c r="AN368" s="144"/>
      <c r="AO368" s="144"/>
      <c r="AP368" s="144"/>
      <c r="AQ368" s="144"/>
      <c r="AR368" s="144"/>
      <c r="AS368" s="144"/>
      <c r="AT368" s="144"/>
      <c r="AU368" s="144"/>
      <c r="AV368" s="144"/>
      <c r="AW368" s="144"/>
      <c r="AX368" s="144"/>
      <c r="AY368" s="144"/>
      <c r="AZ368" s="144"/>
      <c r="BA368" s="144"/>
      <c r="BB368" s="144"/>
      <c r="BC368" s="144"/>
      <c r="BD368" s="144"/>
      <c r="BE368" s="144"/>
      <c r="BF368" s="144"/>
      <c r="BG368" s="144"/>
      <c r="BH368" s="144"/>
    </row>
    <row r="369" spans="1:60" ht="22.5" outlineLevel="1" x14ac:dyDescent="0.2">
      <c r="A369" s="249">
        <v>145</v>
      </c>
      <c r="B369" s="250" t="s">
        <v>603</v>
      </c>
      <c r="C369" s="251" t="s">
        <v>604</v>
      </c>
      <c r="D369" s="252" t="s">
        <v>172</v>
      </c>
      <c r="E369" s="253">
        <v>404</v>
      </c>
      <c r="F369" s="254"/>
      <c r="G369" s="255">
        <f>ROUND(E369*F369,2)</f>
        <v>0</v>
      </c>
      <c r="H369" s="147"/>
      <c r="I369" s="146">
        <f>ROUND(E369*H369,2)</f>
        <v>0</v>
      </c>
      <c r="J369" s="147"/>
      <c r="K369" s="146">
        <f>ROUND(E369*J369,2)</f>
        <v>0</v>
      </c>
      <c r="L369" s="146">
        <v>21</v>
      </c>
      <c r="M369" s="146">
        <f>G369*(1+L369/100)</f>
        <v>0</v>
      </c>
      <c r="N369" s="146">
        <v>2.3000000000000001E-4</v>
      </c>
      <c r="O369" s="146">
        <f>ROUND(E369*N369,2)</f>
        <v>0.09</v>
      </c>
      <c r="P369" s="146">
        <v>0</v>
      </c>
      <c r="Q369" s="146">
        <f>ROUND(E369*P369,2)</f>
        <v>0</v>
      </c>
      <c r="R369" s="146"/>
      <c r="S369" s="146" t="s">
        <v>139</v>
      </c>
      <c r="T369" s="146" t="s">
        <v>139</v>
      </c>
      <c r="U369" s="146">
        <v>9.955E-2</v>
      </c>
      <c r="V369" s="146">
        <f>ROUND(E369*U369,2)</f>
        <v>40.22</v>
      </c>
      <c r="W369" s="146"/>
      <c r="X369" s="146" t="s">
        <v>140</v>
      </c>
      <c r="Y369" s="144"/>
      <c r="Z369" s="144"/>
      <c r="AA369" s="144"/>
      <c r="AB369" s="144"/>
      <c r="AC369" s="144"/>
      <c r="AD369" s="144"/>
      <c r="AE369" s="144"/>
      <c r="AF369" s="144"/>
      <c r="AG369" s="144" t="s">
        <v>141</v>
      </c>
      <c r="AH369" s="144"/>
      <c r="AI369" s="144"/>
      <c r="AJ369" s="144"/>
      <c r="AK369" s="144"/>
      <c r="AL369" s="144"/>
      <c r="AM369" s="144"/>
      <c r="AN369" s="144"/>
      <c r="AO369" s="144"/>
      <c r="AP369" s="144"/>
      <c r="AQ369" s="144"/>
      <c r="AR369" s="144"/>
      <c r="AS369" s="144"/>
      <c r="AT369" s="144"/>
      <c r="AU369" s="144"/>
      <c r="AV369" s="144"/>
      <c r="AW369" s="144"/>
      <c r="AX369" s="144"/>
      <c r="AY369" s="144"/>
      <c r="AZ369" s="144"/>
      <c r="BA369" s="144"/>
      <c r="BB369" s="144"/>
      <c r="BC369" s="144"/>
      <c r="BD369" s="144"/>
      <c r="BE369" s="144"/>
      <c r="BF369" s="144"/>
      <c r="BG369" s="144"/>
      <c r="BH369" s="144"/>
    </row>
    <row r="370" spans="1:60" outlineLevel="1" x14ac:dyDescent="0.2">
      <c r="A370" s="249"/>
      <c r="B370" s="250"/>
      <c r="C370" s="256" t="s">
        <v>605</v>
      </c>
      <c r="D370" s="257"/>
      <c r="E370" s="258">
        <v>192</v>
      </c>
      <c r="F370" s="259"/>
      <c r="G370" s="255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4"/>
      <c r="Z370" s="144"/>
      <c r="AA370" s="144"/>
      <c r="AB370" s="144"/>
      <c r="AC370" s="144"/>
      <c r="AD370" s="144"/>
      <c r="AE370" s="144"/>
      <c r="AF370" s="144"/>
      <c r="AG370" s="144" t="s">
        <v>143</v>
      </c>
      <c r="AH370" s="144">
        <v>0</v>
      </c>
      <c r="AI370" s="144"/>
      <c r="AJ370" s="144"/>
      <c r="AK370" s="144"/>
      <c r="AL370" s="144"/>
      <c r="AM370" s="144"/>
      <c r="AN370" s="144"/>
      <c r="AO370" s="144"/>
      <c r="AP370" s="144"/>
      <c r="AQ370" s="144"/>
      <c r="AR370" s="144"/>
      <c r="AS370" s="144"/>
      <c r="AT370" s="144"/>
      <c r="AU370" s="144"/>
      <c r="AV370" s="144"/>
      <c r="AW370" s="144"/>
      <c r="AX370" s="144"/>
      <c r="AY370" s="144"/>
      <c r="AZ370" s="144"/>
      <c r="BA370" s="144"/>
      <c r="BB370" s="144"/>
      <c r="BC370" s="144"/>
      <c r="BD370" s="144"/>
      <c r="BE370" s="144"/>
      <c r="BF370" s="144"/>
      <c r="BG370" s="144"/>
      <c r="BH370" s="144"/>
    </row>
    <row r="371" spans="1:60" outlineLevel="1" x14ac:dyDescent="0.2">
      <c r="A371" s="249"/>
      <c r="B371" s="250"/>
      <c r="C371" s="256" t="s">
        <v>606</v>
      </c>
      <c r="D371" s="257"/>
      <c r="E371" s="258">
        <v>88</v>
      </c>
      <c r="F371" s="259"/>
      <c r="G371" s="255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4"/>
      <c r="Z371" s="144"/>
      <c r="AA371" s="144"/>
      <c r="AB371" s="144"/>
      <c r="AC371" s="144"/>
      <c r="AD371" s="144"/>
      <c r="AE371" s="144"/>
      <c r="AF371" s="144"/>
      <c r="AG371" s="144" t="s">
        <v>143</v>
      </c>
      <c r="AH371" s="144">
        <v>0</v>
      </c>
      <c r="AI371" s="144"/>
      <c r="AJ371" s="144"/>
      <c r="AK371" s="144"/>
      <c r="AL371" s="144"/>
      <c r="AM371" s="144"/>
      <c r="AN371" s="144"/>
      <c r="AO371" s="144"/>
      <c r="AP371" s="144"/>
      <c r="AQ371" s="144"/>
      <c r="AR371" s="144"/>
      <c r="AS371" s="144"/>
      <c r="AT371" s="144"/>
      <c r="AU371" s="144"/>
      <c r="AV371" s="144"/>
      <c r="AW371" s="144"/>
      <c r="AX371" s="144"/>
      <c r="AY371" s="144"/>
      <c r="AZ371" s="144"/>
      <c r="BA371" s="144"/>
      <c r="BB371" s="144"/>
      <c r="BC371" s="144"/>
      <c r="BD371" s="144"/>
      <c r="BE371" s="144"/>
      <c r="BF371" s="144"/>
      <c r="BG371" s="144"/>
      <c r="BH371" s="144"/>
    </row>
    <row r="372" spans="1:60" outlineLevel="1" x14ac:dyDescent="0.2">
      <c r="A372" s="249"/>
      <c r="B372" s="250"/>
      <c r="C372" s="256" t="s">
        <v>607</v>
      </c>
      <c r="D372" s="257"/>
      <c r="E372" s="258">
        <v>68</v>
      </c>
      <c r="F372" s="259"/>
      <c r="G372" s="255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4"/>
      <c r="Z372" s="144"/>
      <c r="AA372" s="144"/>
      <c r="AB372" s="144"/>
      <c r="AC372" s="144"/>
      <c r="AD372" s="144"/>
      <c r="AE372" s="144"/>
      <c r="AF372" s="144"/>
      <c r="AG372" s="144" t="s">
        <v>143</v>
      </c>
      <c r="AH372" s="144">
        <v>0</v>
      </c>
      <c r="AI372" s="144"/>
      <c r="AJ372" s="144"/>
      <c r="AK372" s="144"/>
      <c r="AL372" s="144"/>
      <c r="AM372" s="144"/>
      <c r="AN372" s="144"/>
      <c r="AO372" s="144"/>
      <c r="AP372" s="144"/>
      <c r="AQ372" s="144"/>
      <c r="AR372" s="144"/>
      <c r="AS372" s="144"/>
      <c r="AT372" s="144"/>
      <c r="AU372" s="144"/>
      <c r="AV372" s="144"/>
      <c r="AW372" s="144"/>
      <c r="AX372" s="144"/>
      <c r="AY372" s="144"/>
      <c r="AZ372" s="144"/>
      <c r="BA372" s="144"/>
      <c r="BB372" s="144"/>
      <c r="BC372" s="144"/>
      <c r="BD372" s="144"/>
      <c r="BE372" s="144"/>
      <c r="BF372" s="144"/>
      <c r="BG372" s="144"/>
      <c r="BH372" s="144"/>
    </row>
    <row r="373" spans="1:60" outlineLevel="1" x14ac:dyDescent="0.2">
      <c r="A373" s="249"/>
      <c r="B373" s="250"/>
      <c r="C373" s="256" t="s">
        <v>608</v>
      </c>
      <c r="D373" s="257"/>
      <c r="E373" s="258">
        <v>56</v>
      </c>
      <c r="F373" s="259"/>
      <c r="G373" s="255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4"/>
      <c r="Z373" s="144"/>
      <c r="AA373" s="144"/>
      <c r="AB373" s="144"/>
      <c r="AC373" s="144"/>
      <c r="AD373" s="144"/>
      <c r="AE373" s="144"/>
      <c r="AF373" s="144"/>
      <c r="AG373" s="144" t="s">
        <v>143</v>
      </c>
      <c r="AH373" s="144">
        <v>0</v>
      </c>
      <c r="AI373" s="144"/>
      <c r="AJ373" s="144"/>
      <c r="AK373" s="144"/>
      <c r="AL373" s="144"/>
      <c r="AM373" s="144"/>
      <c r="AN373" s="144"/>
      <c r="AO373" s="144"/>
      <c r="AP373" s="144"/>
      <c r="AQ373" s="144"/>
      <c r="AR373" s="144"/>
      <c r="AS373" s="144"/>
      <c r="AT373" s="144"/>
      <c r="AU373" s="144"/>
      <c r="AV373" s="144"/>
      <c r="AW373" s="144"/>
      <c r="AX373" s="144"/>
      <c r="AY373" s="144"/>
      <c r="AZ373" s="144"/>
      <c r="BA373" s="144"/>
      <c r="BB373" s="144"/>
      <c r="BC373" s="144"/>
      <c r="BD373" s="144"/>
      <c r="BE373" s="144"/>
      <c r="BF373" s="144"/>
      <c r="BG373" s="144"/>
      <c r="BH373" s="144"/>
    </row>
    <row r="374" spans="1:60" ht="22.5" outlineLevel="1" x14ac:dyDescent="0.2">
      <c r="A374" s="249">
        <v>146</v>
      </c>
      <c r="B374" s="250" t="s">
        <v>609</v>
      </c>
      <c r="C374" s="251" t="s">
        <v>610</v>
      </c>
      <c r="D374" s="252" t="s">
        <v>138</v>
      </c>
      <c r="E374" s="253">
        <v>36</v>
      </c>
      <c r="F374" s="254"/>
      <c r="G374" s="255">
        <f>ROUND(E374*F374,2)</f>
        <v>0</v>
      </c>
      <c r="H374" s="147"/>
      <c r="I374" s="146">
        <f>ROUND(E374*H374,2)</f>
        <v>0</v>
      </c>
      <c r="J374" s="147"/>
      <c r="K374" s="146">
        <f>ROUND(E374*J374,2)</f>
        <v>0</v>
      </c>
      <c r="L374" s="146">
        <v>21</v>
      </c>
      <c r="M374" s="146">
        <f>G374*(1+L374/100)</f>
        <v>0</v>
      </c>
      <c r="N374" s="146">
        <v>0</v>
      </c>
      <c r="O374" s="146">
        <f>ROUND(E374*N374,2)</f>
        <v>0</v>
      </c>
      <c r="P374" s="146">
        <v>0</v>
      </c>
      <c r="Q374" s="146">
        <f>ROUND(E374*P374,2)</f>
        <v>0</v>
      </c>
      <c r="R374" s="146"/>
      <c r="S374" s="146" t="s">
        <v>173</v>
      </c>
      <c r="T374" s="146" t="s">
        <v>139</v>
      </c>
      <c r="U374" s="146">
        <v>0.255</v>
      </c>
      <c r="V374" s="146">
        <f>ROUND(E374*U374,2)</f>
        <v>9.18</v>
      </c>
      <c r="W374" s="146"/>
      <c r="X374" s="146" t="s">
        <v>140</v>
      </c>
      <c r="Y374" s="144"/>
      <c r="Z374" s="144"/>
      <c r="AA374" s="144"/>
      <c r="AB374" s="144"/>
      <c r="AC374" s="144"/>
      <c r="AD374" s="144"/>
      <c r="AE374" s="144"/>
      <c r="AF374" s="144"/>
      <c r="AG374" s="144" t="s">
        <v>141</v>
      </c>
      <c r="AH374" s="144"/>
      <c r="AI374" s="144"/>
      <c r="AJ374" s="144"/>
      <c r="AK374" s="144"/>
      <c r="AL374" s="144"/>
      <c r="AM374" s="144"/>
      <c r="AN374" s="144"/>
      <c r="AO374" s="144"/>
      <c r="AP374" s="144"/>
      <c r="AQ374" s="144"/>
      <c r="AR374" s="144"/>
      <c r="AS374" s="144"/>
      <c r="AT374" s="144"/>
      <c r="AU374" s="144"/>
      <c r="AV374" s="144"/>
      <c r="AW374" s="144"/>
      <c r="AX374" s="144"/>
      <c r="AY374" s="144"/>
      <c r="AZ374" s="144"/>
      <c r="BA374" s="144"/>
      <c r="BB374" s="144"/>
      <c r="BC374" s="144"/>
      <c r="BD374" s="144"/>
      <c r="BE374" s="144"/>
      <c r="BF374" s="144"/>
      <c r="BG374" s="144"/>
      <c r="BH374" s="144"/>
    </row>
    <row r="375" spans="1:60" outlineLevel="1" x14ac:dyDescent="0.2">
      <c r="A375" s="249"/>
      <c r="B375" s="250"/>
      <c r="C375" s="256" t="s">
        <v>611</v>
      </c>
      <c r="D375" s="257"/>
      <c r="E375" s="258">
        <v>24</v>
      </c>
      <c r="F375" s="259"/>
      <c r="G375" s="255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4"/>
      <c r="Z375" s="144"/>
      <c r="AA375" s="144"/>
      <c r="AB375" s="144"/>
      <c r="AC375" s="144"/>
      <c r="AD375" s="144"/>
      <c r="AE375" s="144"/>
      <c r="AF375" s="144"/>
      <c r="AG375" s="144" t="s">
        <v>143</v>
      </c>
      <c r="AH375" s="144">
        <v>0</v>
      </c>
      <c r="AI375" s="144"/>
      <c r="AJ375" s="144"/>
      <c r="AK375" s="144"/>
      <c r="AL375" s="144"/>
      <c r="AM375" s="144"/>
      <c r="AN375" s="144"/>
      <c r="AO375" s="144"/>
      <c r="AP375" s="144"/>
      <c r="AQ375" s="144"/>
      <c r="AR375" s="144"/>
      <c r="AS375" s="144"/>
      <c r="AT375" s="144"/>
      <c r="AU375" s="144"/>
      <c r="AV375" s="144"/>
      <c r="AW375" s="144"/>
      <c r="AX375" s="144"/>
      <c r="AY375" s="144"/>
      <c r="AZ375" s="144"/>
      <c r="BA375" s="144"/>
      <c r="BB375" s="144"/>
      <c r="BC375" s="144"/>
      <c r="BD375" s="144"/>
      <c r="BE375" s="144"/>
      <c r="BF375" s="144"/>
      <c r="BG375" s="144"/>
      <c r="BH375" s="144"/>
    </row>
    <row r="376" spans="1:60" outlineLevel="1" x14ac:dyDescent="0.2">
      <c r="A376" s="249"/>
      <c r="B376" s="250"/>
      <c r="C376" s="256" t="s">
        <v>612</v>
      </c>
      <c r="D376" s="257"/>
      <c r="E376" s="258">
        <v>8</v>
      </c>
      <c r="F376" s="259"/>
      <c r="G376" s="255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4"/>
      <c r="Z376" s="144"/>
      <c r="AA376" s="144"/>
      <c r="AB376" s="144"/>
      <c r="AC376" s="144"/>
      <c r="AD376" s="144"/>
      <c r="AE376" s="144"/>
      <c r="AF376" s="144"/>
      <c r="AG376" s="144" t="s">
        <v>143</v>
      </c>
      <c r="AH376" s="144">
        <v>0</v>
      </c>
      <c r="AI376" s="144"/>
      <c r="AJ376" s="144"/>
      <c r="AK376" s="144"/>
      <c r="AL376" s="144"/>
      <c r="AM376" s="144"/>
      <c r="AN376" s="144"/>
      <c r="AO376" s="144"/>
      <c r="AP376" s="144"/>
      <c r="AQ376" s="144"/>
      <c r="AR376" s="144"/>
      <c r="AS376" s="144"/>
      <c r="AT376" s="144"/>
      <c r="AU376" s="144"/>
      <c r="AV376" s="144"/>
      <c r="AW376" s="144"/>
      <c r="AX376" s="144"/>
      <c r="AY376" s="144"/>
      <c r="AZ376" s="144"/>
      <c r="BA376" s="144"/>
      <c r="BB376" s="144"/>
      <c r="BC376" s="144"/>
      <c r="BD376" s="144"/>
      <c r="BE376" s="144"/>
      <c r="BF376" s="144"/>
      <c r="BG376" s="144"/>
      <c r="BH376" s="144"/>
    </row>
    <row r="377" spans="1:60" outlineLevel="1" x14ac:dyDescent="0.2">
      <c r="A377" s="249"/>
      <c r="B377" s="250"/>
      <c r="C377" s="256" t="s">
        <v>613</v>
      </c>
      <c r="D377" s="257"/>
      <c r="E377" s="258">
        <v>4</v>
      </c>
      <c r="F377" s="259"/>
      <c r="G377" s="255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4"/>
      <c r="Z377" s="144"/>
      <c r="AA377" s="144"/>
      <c r="AB377" s="144"/>
      <c r="AC377" s="144"/>
      <c r="AD377" s="144"/>
      <c r="AE377" s="144"/>
      <c r="AF377" s="144"/>
      <c r="AG377" s="144" t="s">
        <v>143</v>
      </c>
      <c r="AH377" s="144">
        <v>0</v>
      </c>
      <c r="AI377" s="144"/>
      <c r="AJ377" s="144"/>
      <c r="AK377" s="144"/>
      <c r="AL377" s="144"/>
      <c r="AM377" s="144"/>
      <c r="AN377" s="144"/>
      <c r="AO377" s="144"/>
      <c r="AP377" s="144"/>
      <c r="AQ377" s="144"/>
      <c r="AR377" s="144"/>
      <c r="AS377" s="144"/>
      <c r="AT377" s="144"/>
      <c r="AU377" s="144"/>
      <c r="AV377" s="144"/>
      <c r="AW377" s="144"/>
      <c r="AX377" s="144"/>
      <c r="AY377" s="144"/>
      <c r="AZ377" s="144"/>
      <c r="BA377" s="144"/>
      <c r="BB377" s="144"/>
      <c r="BC377" s="144"/>
      <c r="BD377" s="144"/>
      <c r="BE377" s="144"/>
      <c r="BF377" s="144"/>
      <c r="BG377" s="144"/>
      <c r="BH377" s="144"/>
    </row>
    <row r="378" spans="1:60" ht="22.5" outlineLevel="1" x14ac:dyDescent="0.2">
      <c r="A378" s="249">
        <v>147</v>
      </c>
      <c r="B378" s="250" t="s">
        <v>589</v>
      </c>
      <c r="C378" s="251" t="s">
        <v>590</v>
      </c>
      <c r="D378" s="252" t="s">
        <v>138</v>
      </c>
      <c r="E378" s="253">
        <v>2</v>
      </c>
      <c r="F378" s="254"/>
      <c r="G378" s="255">
        <f>ROUND(E378*F378,2)</f>
        <v>0</v>
      </c>
      <c r="H378" s="147"/>
      <c r="I378" s="146">
        <f>ROUND(E378*H378,2)</f>
        <v>0</v>
      </c>
      <c r="J378" s="147"/>
      <c r="K378" s="146">
        <f>ROUND(E378*J378,2)</f>
        <v>0</v>
      </c>
      <c r="L378" s="146">
        <v>21</v>
      </c>
      <c r="M378" s="146">
        <f>G378*(1+L378/100)</f>
        <v>0</v>
      </c>
      <c r="N378" s="146">
        <v>0</v>
      </c>
      <c r="O378" s="146">
        <f>ROUND(E378*N378,2)</f>
        <v>0</v>
      </c>
      <c r="P378" s="146">
        <v>0</v>
      </c>
      <c r="Q378" s="146">
        <f>ROUND(E378*P378,2)</f>
        <v>0</v>
      </c>
      <c r="R378" s="146"/>
      <c r="S378" s="146" t="s">
        <v>173</v>
      </c>
      <c r="T378" s="146" t="s">
        <v>139</v>
      </c>
      <c r="U378" s="146">
        <v>4.5359999999999996</v>
      </c>
      <c r="V378" s="146">
        <f>ROUND(E378*U378,2)</f>
        <v>9.07</v>
      </c>
      <c r="W378" s="146"/>
      <c r="X378" s="146" t="s">
        <v>140</v>
      </c>
      <c r="Y378" s="144"/>
      <c r="Z378" s="144"/>
      <c r="AA378" s="144"/>
      <c r="AB378" s="144"/>
      <c r="AC378" s="144"/>
      <c r="AD378" s="144"/>
      <c r="AE378" s="144"/>
      <c r="AF378" s="144"/>
      <c r="AG378" s="144" t="s">
        <v>141</v>
      </c>
      <c r="AH378" s="144"/>
      <c r="AI378" s="144"/>
      <c r="AJ378" s="144"/>
      <c r="AK378" s="144"/>
      <c r="AL378" s="144"/>
      <c r="AM378" s="144"/>
      <c r="AN378" s="144"/>
      <c r="AO378" s="144"/>
      <c r="AP378" s="144"/>
      <c r="AQ378" s="144"/>
      <c r="AR378" s="144"/>
      <c r="AS378" s="144"/>
      <c r="AT378" s="144"/>
      <c r="AU378" s="144"/>
      <c r="AV378" s="144"/>
      <c r="AW378" s="144"/>
      <c r="AX378" s="144"/>
      <c r="AY378" s="144"/>
      <c r="AZ378" s="144"/>
      <c r="BA378" s="144"/>
      <c r="BB378" s="144"/>
      <c r="BC378" s="144"/>
      <c r="BD378" s="144"/>
      <c r="BE378" s="144"/>
      <c r="BF378" s="144"/>
      <c r="BG378" s="144"/>
      <c r="BH378" s="144"/>
    </row>
    <row r="379" spans="1:60" outlineLevel="1" x14ac:dyDescent="0.2">
      <c r="A379" s="249"/>
      <c r="B379" s="250"/>
      <c r="C379" s="256" t="s">
        <v>614</v>
      </c>
      <c r="D379" s="257"/>
      <c r="E379" s="258">
        <v>2</v>
      </c>
      <c r="F379" s="259"/>
      <c r="G379" s="255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4"/>
      <c r="Z379" s="144"/>
      <c r="AA379" s="144"/>
      <c r="AB379" s="144"/>
      <c r="AC379" s="144"/>
      <c r="AD379" s="144"/>
      <c r="AE379" s="144"/>
      <c r="AF379" s="144"/>
      <c r="AG379" s="144" t="s">
        <v>143</v>
      </c>
      <c r="AH379" s="144">
        <v>5</v>
      </c>
      <c r="AI379" s="144"/>
      <c r="AJ379" s="144"/>
      <c r="AK379" s="144"/>
      <c r="AL379" s="144"/>
      <c r="AM379" s="144"/>
      <c r="AN379" s="144"/>
      <c r="AO379" s="144"/>
      <c r="AP379" s="144"/>
      <c r="AQ379" s="144"/>
      <c r="AR379" s="144"/>
      <c r="AS379" s="144"/>
      <c r="AT379" s="144"/>
      <c r="AU379" s="144"/>
      <c r="AV379" s="144"/>
      <c r="AW379" s="144"/>
      <c r="AX379" s="144"/>
      <c r="AY379" s="144"/>
      <c r="AZ379" s="144"/>
      <c r="BA379" s="144"/>
      <c r="BB379" s="144"/>
      <c r="BC379" s="144"/>
      <c r="BD379" s="144"/>
      <c r="BE379" s="144"/>
      <c r="BF379" s="144"/>
      <c r="BG379" s="144"/>
      <c r="BH379" s="144"/>
    </row>
    <row r="380" spans="1:60" ht="33.75" outlineLevel="1" x14ac:dyDescent="0.2">
      <c r="A380" s="249">
        <v>148</v>
      </c>
      <c r="B380" s="250" t="s">
        <v>594</v>
      </c>
      <c r="C380" s="251" t="s">
        <v>595</v>
      </c>
      <c r="D380" s="252" t="s">
        <v>469</v>
      </c>
      <c r="E380" s="253">
        <v>8</v>
      </c>
      <c r="F380" s="254"/>
      <c r="G380" s="255">
        <f>ROUND(E380*F380,2)</f>
        <v>0</v>
      </c>
      <c r="H380" s="147"/>
      <c r="I380" s="146">
        <f>ROUND(E380*H380,2)</f>
        <v>0</v>
      </c>
      <c r="J380" s="147"/>
      <c r="K380" s="146">
        <f>ROUND(E380*J380,2)</f>
        <v>0</v>
      </c>
      <c r="L380" s="146">
        <v>21</v>
      </c>
      <c r="M380" s="146">
        <f>G380*(1+L380/100)</f>
        <v>0</v>
      </c>
      <c r="N380" s="146">
        <v>0</v>
      </c>
      <c r="O380" s="146">
        <f>ROUND(E380*N380,2)</f>
        <v>0</v>
      </c>
      <c r="P380" s="146">
        <v>0</v>
      </c>
      <c r="Q380" s="146">
        <f>ROUND(E380*P380,2)</f>
        <v>0</v>
      </c>
      <c r="R380" s="146"/>
      <c r="S380" s="146" t="s">
        <v>139</v>
      </c>
      <c r="T380" s="146" t="s">
        <v>289</v>
      </c>
      <c r="U380" s="146">
        <v>0</v>
      </c>
      <c r="V380" s="146">
        <f>ROUND(E380*U380,2)</f>
        <v>0</v>
      </c>
      <c r="W380" s="146"/>
      <c r="X380" s="146" t="s">
        <v>181</v>
      </c>
      <c r="Y380" s="144"/>
      <c r="Z380" s="144"/>
      <c r="AA380" s="144"/>
      <c r="AB380" s="144"/>
      <c r="AC380" s="144"/>
      <c r="AD380" s="144"/>
      <c r="AE380" s="144"/>
      <c r="AF380" s="144"/>
      <c r="AG380" s="144" t="s">
        <v>182</v>
      </c>
      <c r="AH380" s="144"/>
      <c r="AI380" s="144"/>
      <c r="AJ380" s="144"/>
      <c r="AK380" s="144"/>
      <c r="AL380" s="144"/>
      <c r="AM380" s="144"/>
      <c r="AN380" s="144"/>
      <c r="AO380" s="144"/>
      <c r="AP380" s="144"/>
      <c r="AQ380" s="144"/>
      <c r="AR380" s="144"/>
      <c r="AS380" s="144"/>
      <c r="AT380" s="144"/>
      <c r="AU380" s="144"/>
      <c r="AV380" s="144"/>
      <c r="AW380" s="144"/>
      <c r="AX380" s="144"/>
      <c r="AY380" s="144"/>
      <c r="AZ380" s="144"/>
      <c r="BA380" s="144"/>
      <c r="BB380" s="144"/>
      <c r="BC380" s="144"/>
      <c r="BD380" s="144"/>
      <c r="BE380" s="144"/>
      <c r="BF380" s="144"/>
      <c r="BG380" s="144"/>
      <c r="BH380" s="144"/>
    </row>
    <row r="381" spans="1:60" outlineLevel="1" x14ac:dyDescent="0.2">
      <c r="A381" s="249"/>
      <c r="B381" s="250"/>
      <c r="C381" s="256" t="s">
        <v>615</v>
      </c>
      <c r="D381" s="257"/>
      <c r="E381" s="258">
        <v>8</v>
      </c>
      <c r="F381" s="259"/>
      <c r="G381" s="255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4"/>
      <c r="Z381" s="144"/>
      <c r="AA381" s="144"/>
      <c r="AB381" s="144"/>
      <c r="AC381" s="144"/>
      <c r="AD381" s="144"/>
      <c r="AE381" s="144"/>
      <c r="AF381" s="144"/>
      <c r="AG381" s="144" t="s">
        <v>143</v>
      </c>
      <c r="AH381" s="144">
        <v>0</v>
      </c>
      <c r="AI381" s="144"/>
      <c r="AJ381" s="144"/>
      <c r="AK381" s="144"/>
      <c r="AL381" s="144"/>
      <c r="AM381" s="144"/>
      <c r="AN381" s="144"/>
      <c r="AO381" s="144"/>
      <c r="AP381" s="144"/>
      <c r="AQ381" s="144"/>
      <c r="AR381" s="144"/>
      <c r="AS381" s="144"/>
      <c r="AT381" s="144"/>
      <c r="AU381" s="144"/>
      <c r="AV381" s="144"/>
      <c r="AW381" s="144"/>
      <c r="AX381" s="144"/>
      <c r="AY381" s="144"/>
      <c r="AZ381" s="144"/>
      <c r="BA381" s="144"/>
      <c r="BB381" s="144"/>
      <c r="BC381" s="144"/>
      <c r="BD381" s="144"/>
      <c r="BE381" s="144"/>
      <c r="BF381" s="144"/>
      <c r="BG381" s="144"/>
      <c r="BH381" s="144"/>
    </row>
    <row r="382" spans="1:60" ht="33.75" outlineLevel="1" x14ac:dyDescent="0.2">
      <c r="A382" s="249">
        <v>149</v>
      </c>
      <c r="B382" s="250" t="s">
        <v>616</v>
      </c>
      <c r="C382" s="251" t="s">
        <v>617</v>
      </c>
      <c r="D382" s="252" t="s">
        <v>618</v>
      </c>
      <c r="E382" s="253">
        <v>35.123750000000001</v>
      </c>
      <c r="F382" s="254"/>
      <c r="G382" s="255">
        <f>ROUND(E382*F382,2)</f>
        <v>0</v>
      </c>
      <c r="H382" s="147"/>
      <c r="I382" s="146">
        <f>ROUND(E382*H382,2)</f>
        <v>0</v>
      </c>
      <c r="J382" s="147"/>
      <c r="K382" s="146">
        <f>ROUND(E382*J382,2)</f>
        <v>0</v>
      </c>
      <c r="L382" s="146">
        <v>21</v>
      </c>
      <c r="M382" s="146">
        <f>G382*(1+L382/100)</f>
        <v>0</v>
      </c>
      <c r="N382" s="146">
        <v>0</v>
      </c>
      <c r="O382" s="146">
        <f>ROUND(E382*N382,2)</f>
        <v>0</v>
      </c>
      <c r="P382" s="146">
        <v>0</v>
      </c>
      <c r="Q382" s="146">
        <f>ROUND(E382*P382,2)</f>
        <v>0</v>
      </c>
      <c r="R382" s="146"/>
      <c r="S382" s="146" t="s">
        <v>139</v>
      </c>
      <c r="T382" s="146" t="s">
        <v>289</v>
      </c>
      <c r="U382" s="146">
        <v>0</v>
      </c>
      <c r="V382" s="146">
        <f>ROUND(E382*U382,2)</f>
        <v>0</v>
      </c>
      <c r="W382" s="146"/>
      <c r="X382" s="146" t="s">
        <v>181</v>
      </c>
      <c r="Y382" s="144"/>
      <c r="Z382" s="144"/>
      <c r="AA382" s="144"/>
      <c r="AB382" s="144"/>
      <c r="AC382" s="144"/>
      <c r="AD382" s="144"/>
      <c r="AE382" s="144"/>
      <c r="AF382" s="144"/>
      <c r="AG382" s="144" t="s">
        <v>182</v>
      </c>
      <c r="AH382" s="144"/>
      <c r="AI382" s="144"/>
      <c r="AJ382" s="144"/>
      <c r="AK382" s="144"/>
      <c r="AL382" s="144"/>
      <c r="AM382" s="144"/>
      <c r="AN382" s="144"/>
      <c r="AO382" s="144"/>
      <c r="AP382" s="144"/>
      <c r="AQ382" s="144"/>
      <c r="AR382" s="144"/>
      <c r="AS382" s="144"/>
      <c r="AT382" s="144"/>
      <c r="AU382" s="144"/>
      <c r="AV382" s="144"/>
      <c r="AW382" s="144"/>
      <c r="AX382" s="144"/>
      <c r="AY382" s="144"/>
      <c r="AZ382" s="144"/>
      <c r="BA382" s="144"/>
      <c r="BB382" s="144"/>
      <c r="BC382" s="144"/>
      <c r="BD382" s="144"/>
      <c r="BE382" s="144"/>
      <c r="BF382" s="144"/>
      <c r="BG382" s="144"/>
      <c r="BH382" s="144"/>
    </row>
    <row r="383" spans="1:60" outlineLevel="1" x14ac:dyDescent="0.2">
      <c r="A383" s="249"/>
      <c r="B383" s="250"/>
      <c r="C383" s="256" t="s">
        <v>619</v>
      </c>
      <c r="D383" s="257"/>
      <c r="E383" s="258">
        <v>2</v>
      </c>
      <c r="F383" s="259"/>
      <c r="G383" s="255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4"/>
      <c r="Z383" s="144"/>
      <c r="AA383" s="144"/>
      <c r="AB383" s="144"/>
      <c r="AC383" s="144"/>
      <c r="AD383" s="144"/>
      <c r="AE383" s="144"/>
      <c r="AF383" s="144"/>
      <c r="AG383" s="144" t="s">
        <v>143</v>
      </c>
      <c r="AH383" s="144">
        <v>5</v>
      </c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4"/>
      <c r="AX383" s="144"/>
      <c r="AY383" s="144"/>
      <c r="AZ383" s="144"/>
      <c r="BA383" s="144"/>
      <c r="BB383" s="144"/>
      <c r="BC383" s="144"/>
      <c r="BD383" s="144"/>
      <c r="BE383" s="144"/>
      <c r="BF383" s="144"/>
      <c r="BG383" s="144"/>
      <c r="BH383" s="144"/>
    </row>
    <row r="384" spans="1:60" outlineLevel="1" x14ac:dyDescent="0.2">
      <c r="A384" s="249"/>
      <c r="B384" s="250"/>
      <c r="C384" s="256" t="s">
        <v>620</v>
      </c>
      <c r="D384" s="257"/>
      <c r="E384" s="258">
        <v>16.5</v>
      </c>
      <c r="F384" s="259"/>
      <c r="G384" s="255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4"/>
      <c r="Z384" s="144"/>
      <c r="AA384" s="144"/>
      <c r="AB384" s="144"/>
      <c r="AC384" s="144"/>
      <c r="AD384" s="144"/>
      <c r="AE384" s="144"/>
      <c r="AF384" s="144"/>
      <c r="AG384" s="144" t="s">
        <v>143</v>
      </c>
      <c r="AH384" s="144">
        <v>5</v>
      </c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144"/>
      <c r="AT384" s="144"/>
      <c r="AU384" s="144"/>
      <c r="AV384" s="144"/>
      <c r="AW384" s="144"/>
      <c r="AX384" s="144"/>
      <c r="AY384" s="144"/>
      <c r="AZ384" s="144"/>
      <c r="BA384" s="144"/>
      <c r="BB384" s="144"/>
      <c r="BC384" s="144"/>
      <c r="BD384" s="144"/>
      <c r="BE384" s="144"/>
      <c r="BF384" s="144"/>
      <c r="BG384" s="144"/>
      <c r="BH384" s="144"/>
    </row>
    <row r="385" spans="1:60" outlineLevel="1" x14ac:dyDescent="0.2">
      <c r="A385" s="249"/>
      <c r="B385" s="250"/>
      <c r="C385" s="256" t="s">
        <v>621</v>
      </c>
      <c r="D385" s="257"/>
      <c r="E385" s="258">
        <v>16.623750000000001</v>
      </c>
      <c r="F385" s="259"/>
      <c r="G385" s="255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4"/>
      <c r="Z385" s="144"/>
      <c r="AA385" s="144"/>
      <c r="AB385" s="144"/>
      <c r="AC385" s="144"/>
      <c r="AD385" s="144"/>
      <c r="AE385" s="144"/>
      <c r="AF385" s="144"/>
      <c r="AG385" s="144" t="s">
        <v>143</v>
      </c>
      <c r="AH385" s="144">
        <v>5</v>
      </c>
      <c r="AI385" s="144"/>
      <c r="AJ385" s="144"/>
      <c r="AK385" s="144"/>
      <c r="AL385" s="144"/>
      <c r="AM385" s="144"/>
      <c r="AN385" s="144"/>
      <c r="AO385" s="144"/>
      <c r="AP385" s="144"/>
      <c r="AQ385" s="144"/>
      <c r="AR385" s="144"/>
      <c r="AS385" s="144"/>
      <c r="AT385" s="144"/>
      <c r="AU385" s="144"/>
      <c r="AV385" s="144"/>
      <c r="AW385" s="144"/>
      <c r="AX385" s="144"/>
      <c r="AY385" s="144"/>
      <c r="AZ385" s="144"/>
      <c r="BA385" s="144"/>
      <c r="BB385" s="144"/>
      <c r="BC385" s="144"/>
      <c r="BD385" s="144"/>
      <c r="BE385" s="144"/>
      <c r="BF385" s="144"/>
      <c r="BG385" s="144"/>
      <c r="BH385" s="144"/>
    </row>
    <row r="386" spans="1:60" outlineLevel="1" x14ac:dyDescent="0.2">
      <c r="A386" s="249">
        <v>150</v>
      </c>
      <c r="B386" s="250" t="s">
        <v>622</v>
      </c>
      <c r="C386" s="251" t="s">
        <v>623</v>
      </c>
      <c r="D386" s="252" t="s">
        <v>138</v>
      </c>
      <c r="E386" s="253">
        <v>10</v>
      </c>
      <c r="F386" s="254"/>
      <c r="G386" s="255">
        <f>ROUND(E386*F386,2)</f>
        <v>0</v>
      </c>
      <c r="H386" s="147"/>
      <c r="I386" s="146">
        <f>ROUND(E386*H386,2)</f>
        <v>0</v>
      </c>
      <c r="J386" s="147"/>
      <c r="K386" s="146">
        <f>ROUND(E386*J386,2)</f>
        <v>0</v>
      </c>
      <c r="L386" s="146">
        <v>21</v>
      </c>
      <c r="M386" s="146">
        <f>G386*(1+L386/100)</f>
        <v>0</v>
      </c>
      <c r="N386" s="146">
        <v>1.8000000000000001E-4</v>
      </c>
      <c r="O386" s="146">
        <f>ROUND(E386*N386,2)</f>
        <v>0</v>
      </c>
      <c r="P386" s="146">
        <v>0</v>
      </c>
      <c r="Q386" s="146">
        <f>ROUND(E386*P386,2)</f>
        <v>0</v>
      </c>
      <c r="R386" s="146" t="s">
        <v>187</v>
      </c>
      <c r="S386" s="146" t="s">
        <v>139</v>
      </c>
      <c r="T386" s="146" t="s">
        <v>139</v>
      </c>
      <c r="U386" s="146">
        <v>0</v>
      </c>
      <c r="V386" s="146">
        <f>ROUND(E386*U386,2)</f>
        <v>0</v>
      </c>
      <c r="W386" s="146"/>
      <c r="X386" s="146" t="s">
        <v>188</v>
      </c>
      <c r="Y386" s="144"/>
      <c r="Z386" s="144"/>
      <c r="AA386" s="144"/>
      <c r="AB386" s="144"/>
      <c r="AC386" s="144"/>
      <c r="AD386" s="144"/>
      <c r="AE386" s="144"/>
      <c r="AF386" s="144"/>
      <c r="AG386" s="144" t="s">
        <v>189</v>
      </c>
      <c r="AH386" s="144"/>
      <c r="AI386" s="144"/>
      <c r="AJ386" s="144"/>
      <c r="AK386" s="144"/>
      <c r="AL386" s="144"/>
      <c r="AM386" s="144"/>
      <c r="AN386" s="144"/>
      <c r="AO386" s="144"/>
      <c r="AP386" s="144"/>
      <c r="AQ386" s="144"/>
      <c r="AR386" s="144"/>
      <c r="AS386" s="144"/>
      <c r="AT386" s="144"/>
      <c r="AU386" s="144"/>
      <c r="AV386" s="144"/>
      <c r="AW386" s="144"/>
      <c r="AX386" s="144"/>
      <c r="AY386" s="144"/>
      <c r="AZ386" s="144"/>
      <c r="BA386" s="144"/>
      <c r="BB386" s="144"/>
      <c r="BC386" s="144"/>
      <c r="BD386" s="144"/>
      <c r="BE386" s="144"/>
      <c r="BF386" s="144"/>
      <c r="BG386" s="144"/>
      <c r="BH386" s="144"/>
    </row>
    <row r="387" spans="1:60" outlineLevel="1" x14ac:dyDescent="0.2">
      <c r="A387" s="249"/>
      <c r="B387" s="250"/>
      <c r="C387" s="256" t="s">
        <v>624</v>
      </c>
      <c r="D387" s="257"/>
      <c r="E387" s="258">
        <v>9</v>
      </c>
      <c r="F387" s="259"/>
      <c r="G387" s="255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4"/>
      <c r="Z387" s="144"/>
      <c r="AA387" s="144"/>
      <c r="AB387" s="144"/>
      <c r="AC387" s="144"/>
      <c r="AD387" s="144"/>
      <c r="AE387" s="144"/>
      <c r="AF387" s="144"/>
      <c r="AG387" s="144" t="s">
        <v>143</v>
      </c>
      <c r="AH387" s="144">
        <v>0</v>
      </c>
      <c r="AI387" s="144"/>
      <c r="AJ387" s="144"/>
      <c r="AK387" s="144"/>
      <c r="AL387" s="144"/>
      <c r="AM387" s="144"/>
      <c r="AN387" s="144"/>
      <c r="AO387" s="144"/>
      <c r="AP387" s="144"/>
      <c r="AQ387" s="144"/>
      <c r="AR387" s="144"/>
      <c r="AS387" s="144"/>
      <c r="AT387" s="144"/>
      <c r="AU387" s="144"/>
      <c r="AV387" s="144"/>
      <c r="AW387" s="144"/>
      <c r="AX387" s="144"/>
      <c r="AY387" s="144"/>
      <c r="AZ387" s="144"/>
      <c r="BA387" s="144"/>
      <c r="BB387" s="144"/>
      <c r="BC387" s="144"/>
      <c r="BD387" s="144"/>
      <c r="BE387" s="144"/>
      <c r="BF387" s="144"/>
      <c r="BG387" s="144"/>
      <c r="BH387" s="144"/>
    </row>
    <row r="388" spans="1:60" outlineLevel="1" x14ac:dyDescent="0.2">
      <c r="A388" s="249"/>
      <c r="B388" s="250"/>
      <c r="C388" s="256" t="s">
        <v>625</v>
      </c>
      <c r="D388" s="257"/>
      <c r="E388" s="258">
        <v>1</v>
      </c>
      <c r="F388" s="259"/>
      <c r="G388" s="255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4"/>
      <c r="Z388" s="144"/>
      <c r="AA388" s="144"/>
      <c r="AB388" s="144"/>
      <c r="AC388" s="144"/>
      <c r="AD388" s="144"/>
      <c r="AE388" s="144"/>
      <c r="AF388" s="144"/>
      <c r="AG388" s="144" t="s">
        <v>143</v>
      </c>
      <c r="AH388" s="144">
        <v>0</v>
      </c>
      <c r="AI388" s="144"/>
      <c r="AJ388" s="144"/>
      <c r="AK388" s="144"/>
      <c r="AL388" s="144"/>
      <c r="AM388" s="144"/>
      <c r="AN388" s="144"/>
      <c r="AO388" s="144"/>
      <c r="AP388" s="144"/>
      <c r="AQ388" s="144"/>
      <c r="AR388" s="144"/>
      <c r="AS388" s="144"/>
      <c r="AT388" s="144"/>
      <c r="AU388" s="144"/>
      <c r="AV388" s="144"/>
      <c r="AW388" s="144"/>
      <c r="AX388" s="144"/>
      <c r="AY388" s="144"/>
      <c r="AZ388" s="144"/>
      <c r="BA388" s="144"/>
      <c r="BB388" s="144"/>
      <c r="BC388" s="144"/>
      <c r="BD388" s="144"/>
      <c r="BE388" s="144"/>
      <c r="BF388" s="144"/>
      <c r="BG388" s="144"/>
      <c r="BH388" s="144"/>
    </row>
    <row r="389" spans="1:60" outlineLevel="1" x14ac:dyDescent="0.2">
      <c r="A389" s="249">
        <v>151</v>
      </c>
      <c r="B389" s="250" t="s">
        <v>626</v>
      </c>
      <c r="C389" s="251" t="s">
        <v>627</v>
      </c>
      <c r="D389" s="252" t="s">
        <v>138</v>
      </c>
      <c r="E389" s="253">
        <v>2</v>
      </c>
      <c r="F389" s="254"/>
      <c r="G389" s="255">
        <f>ROUND(E389*F389,2)</f>
        <v>0</v>
      </c>
      <c r="H389" s="147"/>
      <c r="I389" s="146">
        <f>ROUND(E389*H389,2)</f>
        <v>0</v>
      </c>
      <c r="J389" s="147"/>
      <c r="K389" s="146">
        <f>ROUND(E389*J389,2)</f>
        <v>0</v>
      </c>
      <c r="L389" s="146">
        <v>21</v>
      </c>
      <c r="M389" s="146">
        <f>G389*(1+L389/100)</f>
        <v>0</v>
      </c>
      <c r="N389" s="146">
        <v>4.0000000000000002E-4</v>
      </c>
      <c r="O389" s="146">
        <f>ROUND(E389*N389,2)</f>
        <v>0</v>
      </c>
      <c r="P389" s="146">
        <v>0</v>
      </c>
      <c r="Q389" s="146">
        <f>ROUND(E389*P389,2)</f>
        <v>0</v>
      </c>
      <c r="R389" s="146" t="s">
        <v>187</v>
      </c>
      <c r="S389" s="146" t="s">
        <v>139</v>
      </c>
      <c r="T389" s="146" t="s">
        <v>139</v>
      </c>
      <c r="U389" s="146">
        <v>0</v>
      </c>
      <c r="V389" s="146">
        <f>ROUND(E389*U389,2)</f>
        <v>0</v>
      </c>
      <c r="W389" s="146"/>
      <c r="X389" s="146" t="s">
        <v>188</v>
      </c>
      <c r="Y389" s="144"/>
      <c r="Z389" s="144"/>
      <c r="AA389" s="144"/>
      <c r="AB389" s="144"/>
      <c r="AC389" s="144"/>
      <c r="AD389" s="144"/>
      <c r="AE389" s="144"/>
      <c r="AF389" s="144"/>
      <c r="AG389" s="144" t="s">
        <v>189</v>
      </c>
      <c r="AH389" s="144"/>
      <c r="AI389" s="144"/>
      <c r="AJ389" s="144"/>
      <c r="AK389" s="144"/>
      <c r="AL389" s="144"/>
      <c r="AM389" s="144"/>
      <c r="AN389" s="144"/>
      <c r="AO389" s="144"/>
      <c r="AP389" s="144"/>
      <c r="AQ389" s="144"/>
      <c r="AR389" s="144"/>
      <c r="AS389" s="144"/>
      <c r="AT389" s="144"/>
      <c r="AU389" s="144"/>
      <c r="AV389" s="144"/>
      <c r="AW389" s="144"/>
      <c r="AX389" s="144"/>
      <c r="AY389" s="144"/>
      <c r="AZ389" s="144"/>
      <c r="BA389" s="144"/>
      <c r="BB389" s="144"/>
      <c r="BC389" s="144"/>
      <c r="BD389" s="144"/>
      <c r="BE389" s="144"/>
      <c r="BF389" s="144"/>
      <c r="BG389" s="144"/>
      <c r="BH389" s="144"/>
    </row>
    <row r="390" spans="1:60" outlineLevel="1" x14ac:dyDescent="0.2">
      <c r="A390" s="249">
        <v>152</v>
      </c>
      <c r="B390" s="250" t="s">
        <v>628</v>
      </c>
      <c r="C390" s="251" t="s">
        <v>629</v>
      </c>
      <c r="D390" s="252" t="s">
        <v>138</v>
      </c>
      <c r="E390" s="253">
        <v>1</v>
      </c>
      <c r="F390" s="254"/>
      <c r="G390" s="255">
        <f>ROUND(E390*F390,2)</f>
        <v>0</v>
      </c>
      <c r="H390" s="147"/>
      <c r="I390" s="146">
        <f>ROUND(E390*H390,2)</f>
        <v>0</v>
      </c>
      <c r="J390" s="147"/>
      <c r="K390" s="146">
        <f>ROUND(E390*J390,2)</f>
        <v>0</v>
      </c>
      <c r="L390" s="146">
        <v>21</v>
      </c>
      <c r="M390" s="146">
        <f>G390*(1+L390/100)</f>
        <v>0</v>
      </c>
      <c r="N390" s="146">
        <v>5.0000000000000001E-4</v>
      </c>
      <c r="O390" s="146">
        <f>ROUND(E390*N390,2)</f>
        <v>0</v>
      </c>
      <c r="P390" s="146">
        <v>0</v>
      </c>
      <c r="Q390" s="146">
        <f>ROUND(E390*P390,2)</f>
        <v>0</v>
      </c>
      <c r="R390" s="146" t="s">
        <v>187</v>
      </c>
      <c r="S390" s="146" t="s">
        <v>139</v>
      </c>
      <c r="T390" s="146" t="s">
        <v>139</v>
      </c>
      <c r="U390" s="146">
        <v>0</v>
      </c>
      <c r="V390" s="146">
        <f>ROUND(E390*U390,2)</f>
        <v>0</v>
      </c>
      <c r="W390" s="146"/>
      <c r="X390" s="146" t="s">
        <v>188</v>
      </c>
      <c r="Y390" s="144"/>
      <c r="Z390" s="144"/>
      <c r="AA390" s="144"/>
      <c r="AB390" s="144"/>
      <c r="AC390" s="144"/>
      <c r="AD390" s="144"/>
      <c r="AE390" s="144"/>
      <c r="AF390" s="144"/>
      <c r="AG390" s="144" t="s">
        <v>189</v>
      </c>
      <c r="AH390" s="144"/>
      <c r="AI390" s="144"/>
      <c r="AJ390" s="144"/>
      <c r="AK390" s="144"/>
      <c r="AL390" s="144"/>
      <c r="AM390" s="144"/>
      <c r="AN390" s="144"/>
      <c r="AO390" s="144"/>
      <c r="AP390" s="144"/>
      <c r="AQ390" s="144"/>
      <c r="AR390" s="144"/>
      <c r="AS390" s="144"/>
      <c r="AT390" s="144"/>
      <c r="AU390" s="144"/>
      <c r="AV390" s="144"/>
      <c r="AW390" s="144"/>
      <c r="AX390" s="144"/>
      <c r="AY390" s="144"/>
      <c r="AZ390" s="144"/>
      <c r="BA390" s="144"/>
      <c r="BB390" s="144"/>
      <c r="BC390" s="144"/>
      <c r="BD390" s="144"/>
      <c r="BE390" s="144"/>
      <c r="BF390" s="144"/>
      <c r="BG390" s="144"/>
      <c r="BH390" s="144"/>
    </row>
    <row r="391" spans="1:60" outlineLevel="1" x14ac:dyDescent="0.2">
      <c r="A391" s="249"/>
      <c r="B391" s="250"/>
      <c r="C391" s="256" t="s">
        <v>630</v>
      </c>
      <c r="D391" s="257"/>
      <c r="E391" s="258">
        <v>1</v>
      </c>
      <c r="F391" s="259"/>
      <c r="G391" s="255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4"/>
      <c r="Z391" s="144"/>
      <c r="AA391" s="144"/>
      <c r="AB391" s="144"/>
      <c r="AC391" s="144"/>
      <c r="AD391" s="144"/>
      <c r="AE391" s="144"/>
      <c r="AF391" s="144"/>
      <c r="AG391" s="144" t="s">
        <v>143</v>
      </c>
      <c r="AH391" s="144">
        <v>0</v>
      </c>
      <c r="AI391" s="144"/>
      <c r="AJ391" s="144"/>
      <c r="AK391" s="144"/>
      <c r="AL391" s="144"/>
      <c r="AM391" s="144"/>
      <c r="AN391" s="144"/>
      <c r="AO391" s="144"/>
      <c r="AP391" s="144"/>
      <c r="AQ391" s="144"/>
      <c r="AR391" s="144"/>
      <c r="AS391" s="144"/>
      <c r="AT391" s="144"/>
      <c r="AU391" s="144"/>
      <c r="AV391" s="144"/>
      <c r="AW391" s="144"/>
      <c r="AX391" s="144"/>
      <c r="AY391" s="144"/>
      <c r="AZ391" s="144"/>
      <c r="BA391" s="144"/>
      <c r="BB391" s="144"/>
      <c r="BC391" s="144"/>
      <c r="BD391" s="144"/>
      <c r="BE391" s="144"/>
      <c r="BF391" s="144"/>
      <c r="BG391" s="144"/>
      <c r="BH391" s="144"/>
    </row>
    <row r="392" spans="1:60" x14ac:dyDescent="0.2">
      <c r="A392" s="242" t="s">
        <v>134</v>
      </c>
      <c r="B392" s="243" t="s">
        <v>102</v>
      </c>
      <c r="C392" s="244" t="s">
        <v>103</v>
      </c>
      <c r="D392" s="245"/>
      <c r="E392" s="246"/>
      <c r="F392" s="247"/>
      <c r="G392" s="248">
        <f>SUMIF(AG393:AG396,"&lt;&gt;NOR",G393:G396)</f>
        <v>0</v>
      </c>
      <c r="H392" s="148"/>
      <c r="I392" s="148">
        <f>SUM(I393:I396)</f>
        <v>0</v>
      </c>
      <c r="J392" s="148"/>
      <c r="K392" s="148">
        <f>SUM(K393:K396)</f>
        <v>0</v>
      </c>
      <c r="L392" s="148"/>
      <c r="M392" s="148">
        <f>SUM(M393:M396)</f>
        <v>0</v>
      </c>
      <c r="N392" s="148"/>
      <c r="O392" s="148">
        <f>SUM(O393:O396)</f>
        <v>0</v>
      </c>
      <c r="P392" s="148"/>
      <c r="Q392" s="148">
        <f>SUM(Q393:Q396)</f>
        <v>0</v>
      </c>
      <c r="R392" s="148"/>
      <c r="S392" s="148"/>
      <c r="T392" s="148"/>
      <c r="U392" s="148"/>
      <c r="V392" s="148">
        <f>SUM(V393:V396)</f>
        <v>0.42</v>
      </c>
      <c r="W392" s="148"/>
      <c r="X392" s="148"/>
      <c r="AG392" t="s">
        <v>135</v>
      </c>
    </row>
    <row r="393" spans="1:60" outlineLevel="1" x14ac:dyDescent="0.2">
      <c r="A393" s="249">
        <v>153</v>
      </c>
      <c r="B393" s="250" t="s">
        <v>631</v>
      </c>
      <c r="C393" s="251" t="s">
        <v>632</v>
      </c>
      <c r="D393" s="252" t="s">
        <v>138</v>
      </c>
      <c r="E393" s="253">
        <v>2</v>
      </c>
      <c r="F393" s="254"/>
      <c r="G393" s="255">
        <f>ROUND(E393*F393,2)</f>
        <v>0</v>
      </c>
      <c r="H393" s="147"/>
      <c r="I393" s="146">
        <f>ROUND(E393*H393,2)</f>
        <v>0</v>
      </c>
      <c r="J393" s="147"/>
      <c r="K393" s="146">
        <f>ROUND(E393*J393,2)</f>
        <v>0</v>
      </c>
      <c r="L393" s="146">
        <v>21</v>
      </c>
      <c r="M393" s="146">
        <f>G393*(1+L393/100)</f>
        <v>0</v>
      </c>
      <c r="N393" s="146">
        <v>0</v>
      </c>
      <c r="O393" s="146">
        <f>ROUND(E393*N393,2)</f>
        <v>0</v>
      </c>
      <c r="P393" s="146">
        <v>0</v>
      </c>
      <c r="Q393" s="146">
        <f>ROUND(E393*P393,2)</f>
        <v>0</v>
      </c>
      <c r="R393" s="146"/>
      <c r="S393" s="146" t="s">
        <v>139</v>
      </c>
      <c r="T393" s="146" t="s">
        <v>139</v>
      </c>
      <c r="U393" s="146">
        <v>0.21</v>
      </c>
      <c r="V393" s="146">
        <f>ROUND(E393*U393,2)</f>
        <v>0.42</v>
      </c>
      <c r="W393" s="146"/>
      <c r="X393" s="146" t="s">
        <v>140</v>
      </c>
      <c r="Y393" s="144"/>
      <c r="Z393" s="144"/>
      <c r="AA393" s="144"/>
      <c r="AB393" s="144"/>
      <c r="AC393" s="144"/>
      <c r="AD393" s="144"/>
      <c r="AE393" s="144"/>
      <c r="AF393" s="144"/>
      <c r="AG393" s="144" t="s">
        <v>141</v>
      </c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  <c r="AR393" s="144"/>
      <c r="AS393" s="144"/>
      <c r="AT393" s="144"/>
      <c r="AU393" s="144"/>
      <c r="AV393" s="144"/>
      <c r="AW393" s="144"/>
      <c r="AX393" s="144"/>
      <c r="AY393" s="144"/>
      <c r="AZ393" s="144"/>
      <c r="BA393" s="144"/>
      <c r="BB393" s="144"/>
      <c r="BC393" s="144"/>
      <c r="BD393" s="144"/>
      <c r="BE393" s="144"/>
      <c r="BF393" s="144"/>
      <c r="BG393" s="144"/>
      <c r="BH393" s="144"/>
    </row>
    <row r="394" spans="1:60" outlineLevel="1" x14ac:dyDescent="0.2">
      <c r="A394" s="249"/>
      <c r="B394" s="250"/>
      <c r="C394" s="256" t="s">
        <v>633</v>
      </c>
      <c r="D394" s="257"/>
      <c r="E394" s="258">
        <v>2</v>
      </c>
      <c r="F394" s="259"/>
      <c r="G394" s="255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4"/>
      <c r="Z394" s="144"/>
      <c r="AA394" s="144"/>
      <c r="AB394" s="144"/>
      <c r="AC394" s="144"/>
      <c r="AD394" s="144"/>
      <c r="AE394" s="144"/>
      <c r="AF394" s="144"/>
      <c r="AG394" s="144" t="s">
        <v>143</v>
      </c>
      <c r="AH394" s="144">
        <v>0</v>
      </c>
      <c r="AI394" s="144"/>
      <c r="AJ394" s="144"/>
      <c r="AK394" s="144"/>
      <c r="AL394" s="144"/>
      <c r="AM394" s="144"/>
      <c r="AN394" s="144"/>
      <c r="AO394" s="144"/>
      <c r="AP394" s="144"/>
      <c r="AQ394" s="144"/>
      <c r="AR394" s="144"/>
      <c r="AS394" s="144"/>
      <c r="AT394" s="144"/>
      <c r="AU394" s="144"/>
      <c r="AV394" s="144"/>
      <c r="AW394" s="144"/>
      <c r="AX394" s="144"/>
      <c r="AY394" s="144"/>
      <c r="AZ394" s="144"/>
      <c r="BA394" s="144"/>
      <c r="BB394" s="144"/>
      <c r="BC394" s="144"/>
      <c r="BD394" s="144"/>
      <c r="BE394" s="144"/>
      <c r="BF394" s="144"/>
      <c r="BG394" s="144"/>
      <c r="BH394" s="144"/>
    </row>
    <row r="395" spans="1:60" ht="22.5" outlineLevel="1" x14ac:dyDescent="0.2">
      <c r="A395" s="249">
        <v>154</v>
      </c>
      <c r="B395" s="250" t="s">
        <v>634</v>
      </c>
      <c r="C395" s="251" t="s">
        <v>635</v>
      </c>
      <c r="D395" s="252" t="s">
        <v>636</v>
      </c>
      <c r="E395" s="253">
        <v>32</v>
      </c>
      <c r="F395" s="254"/>
      <c r="G395" s="255">
        <f>ROUND(E395*F395,2)</f>
        <v>0</v>
      </c>
      <c r="H395" s="147"/>
      <c r="I395" s="146">
        <f>ROUND(E395*H395,2)</f>
        <v>0</v>
      </c>
      <c r="J395" s="147"/>
      <c r="K395" s="146">
        <f>ROUND(E395*J395,2)</f>
        <v>0</v>
      </c>
      <c r="L395" s="146">
        <v>21</v>
      </c>
      <c r="M395" s="146">
        <f>G395*(1+L395/100)</f>
        <v>0</v>
      </c>
      <c r="N395" s="146">
        <v>0</v>
      </c>
      <c r="O395" s="146">
        <f>ROUND(E395*N395,2)</f>
        <v>0</v>
      </c>
      <c r="P395" s="146">
        <v>0</v>
      </c>
      <c r="Q395" s="146">
        <f>ROUND(E395*P395,2)</f>
        <v>0</v>
      </c>
      <c r="R395" s="146"/>
      <c r="S395" s="146" t="s">
        <v>139</v>
      </c>
      <c r="T395" s="146" t="s">
        <v>289</v>
      </c>
      <c r="U395" s="146">
        <v>0</v>
      </c>
      <c r="V395" s="146">
        <f>ROUND(E395*U395,2)</f>
        <v>0</v>
      </c>
      <c r="W395" s="146"/>
      <c r="X395" s="146" t="s">
        <v>181</v>
      </c>
      <c r="Y395" s="144"/>
      <c r="Z395" s="144"/>
      <c r="AA395" s="144"/>
      <c r="AB395" s="144"/>
      <c r="AC395" s="144"/>
      <c r="AD395" s="144"/>
      <c r="AE395" s="144"/>
      <c r="AF395" s="144"/>
      <c r="AG395" s="144" t="s">
        <v>182</v>
      </c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  <c r="AR395" s="144"/>
      <c r="AS395" s="144"/>
      <c r="AT395" s="144"/>
      <c r="AU395" s="144"/>
      <c r="AV395" s="144"/>
      <c r="AW395" s="144"/>
      <c r="AX395" s="144"/>
      <c r="AY395" s="144"/>
      <c r="AZ395" s="144"/>
      <c r="BA395" s="144"/>
      <c r="BB395" s="144"/>
      <c r="BC395" s="144"/>
      <c r="BD395" s="144"/>
      <c r="BE395" s="144"/>
      <c r="BF395" s="144"/>
      <c r="BG395" s="144"/>
      <c r="BH395" s="144"/>
    </row>
    <row r="396" spans="1:60" outlineLevel="1" x14ac:dyDescent="0.2">
      <c r="A396" s="249"/>
      <c r="B396" s="250"/>
      <c r="C396" s="256" t="s">
        <v>637</v>
      </c>
      <c r="D396" s="257"/>
      <c r="E396" s="258">
        <v>32</v>
      </c>
      <c r="F396" s="259"/>
      <c r="G396" s="255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4"/>
      <c r="Z396" s="144"/>
      <c r="AA396" s="144"/>
      <c r="AB396" s="144"/>
      <c r="AC396" s="144"/>
      <c r="AD396" s="144"/>
      <c r="AE396" s="144"/>
      <c r="AF396" s="144"/>
      <c r="AG396" s="144" t="s">
        <v>143</v>
      </c>
      <c r="AH396" s="144">
        <v>0</v>
      </c>
      <c r="AI396" s="144"/>
      <c r="AJ396" s="144"/>
      <c r="AK396" s="144"/>
      <c r="AL396" s="144"/>
      <c r="AM396" s="144"/>
      <c r="AN396" s="144"/>
      <c r="AO396" s="144"/>
      <c r="AP396" s="144"/>
      <c r="AQ396" s="144"/>
      <c r="AR396" s="144"/>
      <c r="AS396" s="144"/>
      <c r="AT396" s="144"/>
      <c r="AU396" s="144"/>
      <c r="AV396" s="144"/>
      <c r="AW396" s="144"/>
      <c r="AX396" s="144"/>
      <c r="AY396" s="144"/>
      <c r="AZ396" s="144"/>
      <c r="BA396" s="144"/>
      <c r="BB396" s="144"/>
      <c r="BC396" s="144"/>
      <c r="BD396" s="144"/>
      <c r="BE396" s="144"/>
      <c r="BF396" s="144"/>
      <c r="BG396" s="144"/>
      <c r="BH396" s="144"/>
    </row>
    <row r="397" spans="1:60" x14ac:dyDescent="0.2">
      <c r="A397" s="242" t="s">
        <v>134</v>
      </c>
      <c r="B397" s="243" t="s">
        <v>104</v>
      </c>
      <c r="C397" s="244" t="s">
        <v>105</v>
      </c>
      <c r="D397" s="245"/>
      <c r="E397" s="246"/>
      <c r="F397" s="247"/>
      <c r="G397" s="248">
        <f>SUMIF(AG398:AG404,"&lt;&gt;NOR",G398:G404)</f>
        <v>0</v>
      </c>
      <c r="H397" s="148"/>
      <c r="I397" s="148">
        <f>SUM(I398:I404)</f>
        <v>0</v>
      </c>
      <c r="J397" s="148"/>
      <c r="K397" s="148">
        <f>SUM(K398:K404)</f>
        <v>0</v>
      </c>
      <c r="L397" s="148"/>
      <c r="M397" s="148">
        <f>SUM(M398:M404)</f>
        <v>0</v>
      </c>
      <c r="N397" s="148"/>
      <c r="O397" s="148">
        <f>SUM(O398:O404)</f>
        <v>0</v>
      </c>
      <c r="P397" s="148"/>
      <c r="Q397" s="148">
        <f>SUM(Q398:Q404)</f>
        <v>0</v>
      </c>
      <c r="R397" s="148"/>
      <c r="S397" s="148"/>
      <c r="T397" s="148"/>
      <c r="U397" s="148"/>
      <c r="V397" s="148">
        <f>SUM(V398:V404)</f>
        <v>21357.000000000004</v>
      </c>
      <c r="W397" s="148"/>
      <c r="X397" s="148"/>
      <c r="AG397" t="s">
        <v>135</v>
      </c>
    </row>
    <row r="398" spans="1:60" outlineLevel="1" x14ac:dyDescent="0.2">
      <c r="A398" s="249">
        <v>155</v>
      </c>
      <c r="B398" s="250" t="s">
        <v>638</v>
      </c>
      <c r="C398" s="251" t="s">
        <v>639</v>
      </c>
      <c r="D398" s="252" t="s">
        <v>156</v>
      </c>
      <c r="E398" s="253">
        <v>130.58597</v>
      </c>
      <c r="F398" s="254"/>
      <c r="G398" s="255">
        <f t="shared" ref="G398:G404" si="0">ROUND(E398*F398,2)</f>
        <v>0</v>
      </c>
      <c r="H398" s="147"/>
      <c r="I398" s="146">
        <f t="shared" ref="I398:I404" si="1">ROUND(E398*H398,2)</f>
        <v>0</v>
      </c>
      <c r="J398" s="147"/>
      <c r="K398" s="146">
        <f t="shared" ref="K398:K404" si="2">ROUND(E398*J398,2)</f>
        <v>0</v>
      </c>
      <c r="L398" s="146">
        <v>21</v>
      </c>
      <c r="M398" s="146">
        <f t="shared" ref="M398:M404" si="3">G398*(1+L398/100)</f>
        <v>0</v>
      </c>
      <c r="N398" s="146">
        <v>0</v>
      </c>
      <c r="O398" s="146">
        <f t="shared" ref="O398:O404" si="4">ROUND(E398*N398,2)</f>
        <v>0</v>
      </c>
      <c r="P398" s="146">
        <v>0</v>
      </c>
      <c r="Q398" s="146">
        <f t="shared" ref="Q398:Q404" si="5">ROUND(E398*P398,2)</f>
        <v>0</v>
      </c>
      <c r="R398" s="146"/>
      <c r="S398" s="146" t="s">
        <v>139</v>
      </c>
      <c r="T398" s="146" t="s">
        <v>139</v>
      </c>
      <c r="U398" s="146">
        <v>0.27700000000000002</v>
      </c>
      <c r="V398" s="146">
        <f t="shared" ref="V398:V404" si="6">ROUND(E398*U398,2)</f>
        <v>36.17</v>
      </c>
      <c r="W398" s="146"/>
      <c r="X398" s="146" t="s">
        <v>640</v>
      </c>
      <c r="Y398" s="144"/>
      <c r="Z398" s="144"/>
      <c r="AA398" s="144"/>
      <c r="AB398" s="144"/>
      <c r="AC398" s="144"/>
      <c r="AD398" s="144"/>
      <c r="AE398" s="144"/>
      <c r="AF398" s="144"/>
      <c r="AG398" s="144" t="s">
        <v>641</v>
      </c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  <c r="AR398" s="144"/>
      <c r="AS398" s="144"/>
      <c r="AT398" s="144"/>
      <c r="AU398" s="144"/>
      <c r="AV398" s="144"/>
      <c r="AW398" s="144"/>
      <c r="AX398" s="144"/>
      <c r="AY398" s="144"/>
      <c r="AZ398" s="144"/>
      <c r="BA398" s="144"/>
      <c r="BB398" s="144"/>
      <c r="BC398" s="144"/>
      <c r="BD398" s="144"/>
      <c r="BE398" s="144"/>
      <c r="BF398" s="144"/>
      <c r="BG398" s="144"/>
      <c r="BH398" s="144"/>
    </row>
    <row r="399" spans="1:60" ht="22.5" outlineLevel="1" x14ac:dyDescent="0.2">
      <c r="A399" s="249">
        <v>156</v>
      </c>
      <c r="B399" s="250" t="s">
        <v>642</v>
      </c>
      <c r="C399" s="251" t="s">
        <v>643</v>
      </c>
      <c r="D399" s="252" t="s">
        <v>156</v>
      </c>
      <c r="E399" s="253">
        <v>65.29298</v>
      </c>
      <c r="F399" s="254"/>
      <c r="G399" s="255">
        <f t="shared" si="0"/>
        <v>0</v>
      </c>
      <c r="H399" s="147"/>
      <c r="I399" s="146">
        <f t="shared" si="1"/>
        <v>0</v>
      </c>
      <c r="J399" s="147"/>
      <c r="K399" s="146">
        <f t="shared" si="2"/>
        <v>0</v>
      </c>
      <c r="L399" s="146">
        <v>21</v>
      </c>
      <c r="M399" s="146">
        <f t="shared" si="3"/>
        <v>0</v>
      </c>
      <c r="N399" s="146">
        <v>0</v>
      </c>
      <c r="O399" s="146">
        <f t="shared" si="4"/>
        <v>0</v>
      </c>
      <c r="P399" s="146">
        <v>0</v>
      </c>
      <c r="Q399" s="146">
        <f t="shared" si="5"/>
        <v>0</v>
      </c>
      <c r="R399" s="146"/>
      <c r="S399" s="146" t="s">
        <v>139</v>
      </c>
      <c r="T399" s="146" t="s">
        <v>139</v>
      </c>
      <c r="U399" s="146">
        <v>2.0670000000000002</v>
      </c>
      <c r="V399" s="146">
        <f t="shared" si="6"/>
        <v>134.96</v>
      </c>
      <c r="W399" s="146"/>
      <c r="X399" s="146" t="s">
        <v>640</v>
      </c>
      <c r="Y399" s="144"/>
      <c r="Z399" s="144"/>
      <c r="AA399" s="144"/>
      <c r="AB399" s="144"/>
      <c r="AC399" s="144"/>
      <c r="AD399" s="144"/>
      <c r="AE399" s="144"/>
      <c r="AF399" s="144"/>
      <c r="AG399" s="144" t="s">
        <v>641</v>
      </c>
      <c r="AH399" s="144"/>
      <c r="AI399" s="144"/>
      <c r="AJ399" s="144"/>
      <c r="AK399" s="144"/>
      <c r="AL399" s="144"/>
      <c r="AM399" s="144"/>
      <c r="AN399" s="144"/>
      <c r="AO399" s="144"/>
      <c r="AP399" s="144"/>
      <c r="AQ399" s="144"/>
      <c r="AR399" s="144"/>
      <c r="AS399" s="144"/>
      <c r="AT399" s="144"/>
      <c r="AU399" s="144"/>
      <c r="AV399" s="144"/>
      <c r="AW399" s="144"/>
      <c r="AX399" s="144"/>
      <c r="AY399" s="144"/>
      <c r="AZ399" s="144"/>
      <c r="BA399" s="144"/>
      <c r="BB399" s="144"/>
      <c r="BC399" s="144"/>
      <c r="BD399" s="144"/>
      <c r="BE399" s="144"/>
      <c r="BF399" s="144"/>
      <c r="BG399" s="144"/>
      <c r="BH399" s="144"/>
    </row>
    <row r="400" spans="1:60" outlineLevel="1" x14ac:dyDescent="0.2">
      <c r="A400" s="249">
        <v>157</v>
      </c>
      <c r="B400" s="250" t="s">
        <v>644</v>
      </c>
      <c r="C400" s="251" t="s">
        <v>645</v>
      </c>
      <c r="D400" s="252" t="s">
        <v>156</v>
      </c>
      <c r="E400" s="253">
        <v>65.29298</v>
      </c>
      <c r="F400" s="254"/>
      <c r="G400" s="255">
        <f t="shared" si="0"/>
        <v>0</v>
      </c>
      <c r="H400" s="147"/>
      <c r="I400" s="146">
        <f t="shared" si="1"/>
        <v>0</v>
      </c>
      <c r="J400" s="147"/>
      <c r="K400" s="146">
        <f t="shared" si="2"/>
        <v>0</v>
      </c>
      <c r="L400" s="146">
        <v>21</v>
      </c>
      <c r="M400" s="146">
        <f t="shared" si="3"/>
        <v>0</v>
      </c>
      <c r="N400" s="146">
        <v>0</v>
      </c>
      <c r="O400" s="146">
        <f t="shared" si="4"/>
        <v>0</v>
      </c>
      <c r="P400" s="146">
        <v>0</v>
      </c>
      <c r="Q400" s="146">
        <f t="shared" si="5"/>
        <v>0</v>
      </c>
      <c r="R400" s="146"/>
      <c r="S400" s="146" t="s">
        <v>139</v>
      </c>
      <c r="T400" s="146" t="s">
        <v>139</v>
      </c>
      <c r="U400" s="146">
        <v>203.47200000000001</v>
      </c>
      <c r="V400" s="146">
        <f t="shared" si="6"/>
        <v>13285.29</v>
      </c>
      <c r="W400" s="146"/>
      <c r="X400" s="146" t="s">
        <v>640</v>
      </c>
      <c r="Y400" s="144"/>
      <c r="Z400" s="144"/>
      <c r="AA400" s="144"/>
      <c r="AB400" s="144"/>
      <c r="AC400" s="144"/>
      <c r="AD400" s="144"/>
      <c r="AE400" s="144"/>
      <c r="AF400" s="144"/>
      <c r="AG400" s="144" t="s">
        <v>641</v>
      </c>
      <c r="AH400" s="144"/>
      <c r="AI400" s="144"/>
      <c r="AJ400" s="144"/>
      <c r="AK400" s="144"/>
      <c r="AL400" s="144"/>
      <c r="AM400" s="144"/>
      <c r="AN400" s="144"/>
      <c r="AO400" s="144"/>
      <c r="AP400" s="144"/>
      <c r="AQ400" s="144"/>
      <c r="AR400" s="144"/>
      <c r="AS400" s="144"/>
      <c r="AT400" s="144"/>
      <c r="AU400" s="144"/>
      <c r="AV400" s="144"/>
      <c r="AW400" s="144"/>
      <c r="AX400" s="144"/>
      <c r="AY400" s="144"/>
      <c r="AZ400" s="144"/>
      <c r="BA400" s="144"/>
      <c r="BB400" s="144"/>
      <c r="BC400" s="144"/>
      <c r="BD400" s="144"/>
      <c r="BE400" s="144"/>
      <c r="BF400" s="144"/>
      <c r="BG400" s="144"/>
      <c r="BH400" s="144"/>
    </row>
    <row r="401" spans="1:60" outlineLevel="1" x14ac:dyDescent="0.2">
      <c r="A401" s="249">
        <v>158</v>
      </c>
      <c r="B401" s="250" t="s">
        <v>646</v>
      </c>
      <c r="C401" s="251" t="s">
        <v>647</v>
      </c>
      <c r="D401" s="252" t="s">
        <v>156</v>
      </c>
      <c r="E401" s="253">
        <v>522.34385999999995</v>
      </c>
      <c r="F401" s="254"/>
      <c r="G401" s="255">
        <f t="shared" si="0"/>
        <v>0</v>
      </c>
      <c r="H401" s="147"/>
      <c r="I401" s="146">
        <f t="shared" si="1"/>
        <v>0</v>
      </c>
      <c r="J401" s="147"/>
      <c r="K401" s="146">
        <f t="shared" si="2"/>
        <v>0</v>
      </c>
      <c r="L401" s="146">
        <v>21</v>
      </c>
      <c r="M401" s="146">
        <f t="shared" si="3"/>
        <v>0</v>
      </c>
      <c r="N401" s="146">
        <v>0</v>
      </c>
      <c r="O401" s="146">
        <f t="shared" si="4"/>
        <v>0</v>
      </c>
      <c r="P401" s="146">
        <v>0</v>
      </c>
      <c r="Q401" s="146">
        <f t="shared" si="5"/>
        <v>0</v>
      </c>
      <c r="R401" s="146"/>
      <c r="S401" s="146" t="s">
        <v>139</v>
      </c>
      <c r="T401" s="146" t="s">
        <v>139</v>
      </c>
      <c r="U401" s="146">
        <v>15.12</v>
      </c>
      <c r="V401" s="146">
        <f t="shared" si="6"/>
        <v>7897.84</v>
      </c>
      <c r="W401" s="146"/>
      <c r="X401" s="146" t="s">
        <v>640</v>
      </c>
      <c r="Y401" s="144"/>
      <c r="Z401" s="144"/>
      <c r="AA401" s="144"/>
      <c r="AB401" s="144"/>
      <c r="AC401" s="144"/>
      <c r="AD401" s="144"/>
      <c r="AE401" s="144"/>
      <c r="AF401" s="144"/>
      <c r="AG401" s="144" t="s">
        <v>641</v>
      </c>
      <c r="AH401" s="144"/>
      <c r="AI401" s="144"/>
      <c r="AJ401" s="144"/>
      <c r="AK401" s="144"/>
      <c r="AL401" s="144"/>
      <c r="AM401" s="144"/>
      <c r="AN401" s="144"/>
      <c r="AO401" s="144"/>
      <c r="AP401" s="144"/>
      <c r="AQ401" s="144"/>
      <c r="AR401" s="144"/>
      <c r="AS401" s="144"/>
      <c r="AT401" s="144"/>
      <c r="AU401" s="144"/>
      <c r="AV401" s="144"/>
      <c r="AW401" s="144"/>
      <c r="AX401" s="144"/>
      <c r="AY401" s="144"/>
      <c r="AZ401" s="144"/>
      <c r="BA401" s="144"/>
      <c r="BB401" s="144"/>
      <c r="BC401" s="144"/>
      <c r="BD401" s="144"/>
      <c r="BE401" s="144"/>
      <c r="BF401" s="144"/>
      <c r="BG401" s="144"/>
      <c r="BH401" s="144"/>
    </row>
    <row r="402" spans="1:60" outlineLevel="1" x14ac:dyDescent="0.2">
      <c r="A402" s="249">
        <v>159</v>
      </c>
      <c r="B402" s="250" t="s">
        <v>648</v>
      </c>
      <c r="C402" s="251" t="s">
        <v>649</v>
      </c>
      <c r="D402" s="252" t="s">
        <v>156</v>
      </c>
      <c r="E402" s="253">
        <v>65.29298</v>
      </c>
      <c r="F402" s="254"/>
      <c r="G402" s="255">
        <f t="shared" si="0"/>
        <v>0</v>
      </c>
      <c r="H402" s="147"/>
      <c r="I402" s="146">
        <f t="shared" si="1"/>
        <v>0</v>
      </c>
      <c r="J402" s="147"/>
      <c r="K402" s="146">
        <f t="shared" si="2"/>
        <v>0</v>
      </c>
      <c r="L402" s="146">
        <v>21</v>
      </c>
      <c r="M402" s="146">
        <f t="shared" si="3"/>
        <v>0</v>
      </c>
      <c r="N402" s="146">
        <v>0</v>
      </c>
      <c r="O402" s="146">
        <f t="shared" si="4"/>
        <v>0</v>
      </c>
      <c r="P402" s="146">
        <v>0</v>
      </c>
      <c r="Q402" s="146">
        <f t="shared" si="5"/>
        <v>0</v>
      </c>
      <c r="R402" s="146"/>
      <c r="S402" s="146" t="s">
        <v>139</v>
      </c>
      <c r="T402" s="146" t="s">
        <v>139</v>
      </c>
      <c r="U402" s="146">
        <v>4.2000000000000003E-2</v>
      </c>
      <c r="V402" s="146">
        <f t="shared" si="6"/>
        <v>2.74</v>
      </c>
      <c r="W402" s="146"/>
      <c r="X402" s="146" t="s">
        <v>640</v>
      </c>
      <c r="Y402" s="144"/>
      <c r="Z402" s="144"/>
      <c r="AA402" s="144"/>
      <c r="AB402" s="144"/>
      <c r="AC402" s="144"/>
      <c r="AD402" s="144"/>
      <c r="AE402" s="144"/>
      <c r="AF402" s="144"/>
      <c r="AG402" s="144" t="s">
        <v>641</v>
      </c>
      <c r="AH402" s="144"/>
      <c r="AI402" s="144"/>
      <c r="AJ402" s="144"/>
      <c r="AK402" s="144"/>
      <c r="AL402" s="144"/>
      <c r="AM402" s="144"/>
      <c r="AN402" s="144"/>
      <c r="AO402" s="144"/>
      <c r="AP402" s="144"/>
      <c r="AQ402" s="144"/>
      <c r="AR402" s="144"/>
      <c r="AS402" s="144"/>
      <c r="AT402" s="144"/>
      <c r="AU402" s="144"/>
      <c r="AV402" s="144"/>
      <c r="AW402" s="144"/>
      <c r="AX402" s="144"/>
      <c r="AY402" s="144"/>
      <c r="AZ402" s="144"/>
      <c r="BA402" s="144"/>
      <c r="BB402" s="144"/>
      <c r="BC402" s="144"/>
      <c r="BD402" s="144"/>
      <c r="BE402" s="144"/>
      <c r="BF402" s="144"/>
      <c r="BG402" s="144"/>
      <c r="BH402" s="144"/>
    </row>
    <row r="403" spans="1:60" outlineLevel="1" x14ac:dyDescent="0.2">
      <c r="A403" s="249">
        <v>160</v>
      </c>
      <c r="B403" s="250" t="s">
        <v>650</v>
      </c>
      <c r="C403" s="251" t="s">
        <v>651</v>
      </c>
      <c r="D403" s="252" t="s">
        <v>156</v>
      </c>
      <c r="E403" s="253">
        <v>652.92983000000004</v>
      </c>
      <c r="F403" s="254"/>
      <c r="G403" s="255">
        <f t="shared" si="0"/>
        <v>0</v>
      </c>
      <c r="H403" s="147"/>
      <c r="I403" s="146">
        <f t="shared" si="1"/>
        <v>0</v>
      </c>
      <c r="J403" s="147"/>
      <c r="K403" s="146">
        <f t="shared" si="2"/>
        <v>0</v>
      </c>
      <c r="L403" s="146">
        <v>21</v>
      </c>
      <c r="M403" s="146">
        <f t="shared" si="3"/>
        <v>0</v>
      </c>
      <c r="N403" s="146">
        <v>0</v>
      </c>
      <c r="O403" s="146">
        <f t="shared" si="4"/>
        <v>0</v>
      </c>
      <c r="P403" s="146">
        <v>0</v>
      </c>
      <c r="Q403" s="146">
        <f t="shared" si="5"/>
        <v>0</v>
      </c>
      <c r="R403" s="146"/>
      <c r="S403" s="146" t="s">
        <v>139</v>
      </c>
      <c r="T403" s="146" t="s">
        <v>139</v>
      </c>
      <c r="U403" s="146">
        <v>0</v>
      </c>
      <c r="V403" s="146">
        <f t="shared" si="6"/>
        <v>0</v>
      </c>
      <c r="W403" s="146"/>
      <c r="X403" s="146" t="s">
        <v>640</v>
      </c>
      <c r="Y403" s="144"/>
      <c r="Z403" s="144"/>
      <c r="AA403" s="144"/>
      <c r="AB403" s="144"/>
      <c r="AC403" s="144"/>
      <c r="AD403" s="144"/>
      <c r="AE403" s="144"/>
      <c r="AF403" s="144"/>
      <c r="AG403" s="144" t="s">
        <v>641</v>
      </c>
      <c r="AH403" s="144"/>
      <c r="AI403" s="144"/>
      <c r="AJ403" s="144"/>
      <c r="AK403" s="144"/>
      <c r="AL403" s="144"/>
      <c r="AM403" s="144"/>
      <c r="AN403" s="144"/>
      <c r="AO403" s="144"/>
      <c r="AP403" s="144"/>
      <c r="AQ403" s="144"/>
      <c r="AR403" s="144"/>
      <c r="AS403" s="144"/>
      <c r="AT403" s="144"/>
      <c r="AU403" s="144"/>
      <c r="AV403" s="144"/>
      <c r="AW403" s="144"/>
      <c r="AX403" s="144"/>
      <c r="AY403" s="144"/>
      <c r="AZ403" s="144"/>
      <c r="BA403" s="144"/>
      <c r="BB403" s="144"/>
      <c r="BC403" s="144"/>
      <c r="BD403" s="144"/>
      <c r="BE403" s="144"/>
      <c r="BF403" s="144"/>
      <c r="BG403" s="144"/>
      <c r="BH403" s="144"/>
    </row>
    <row r="404" spans="1:60" outlineLevel="1" x14ac:dyDescent="0.2">
      <c r="A404" s="249">
        <v>161</v>
      </c>
      <c r="B404" s="250" t="s">
        <v>652</v>
      </c>
      <c r="C404" s="251" t="s">
        <v>653</v>
      </c>
      <c r="D404" s="252" t="s">
        <v>156</v>
      </c>
      <c r="E404" s="253">
        <v>65.29298</v>
      </c>
      <c r="F404" s="254"/>
      <c r="G404" s="255">
        <f t="shared" si="0"/>
        <v>0</v>
      </c>
      <c r="H404" s="147"/>
      <c r="I404" s="146">
        <f t="shared" si="1"/>
        <v>0</v>
      </c>
      <c r="J404" s="147"/>
      <c r="K404" s="146">
        <f t="shared" si="2"/>
        <v>0</v>
      </c>
      <c r="L404" s="146">
        <v>21</v>
      </c>
      <c r="M404" s="146">
        <f t="shared" si="3"/>
        <v>0</v>
      </c>
      <c r="N404" s="146">
        <v>0</v>
      </c>
      <c r="O404" s="146">
        <f t="shared" si="4"/>
        <v>0</v>
      </c>
      <c r="P404" s="146">
        <v>0</v>
      </c>
      <c r="Q404" s="146">
        <f t="shared" si="5"/>
        <v>0</v>
      </c>
      <c r="R404" s="146"/>
      <c r="S404" s="146" t="s">
        <v>306</v>
      </c>
      <c r="T404" s="146" t="s">
        <v>306</v>
      </c>
      <c r="U404" s="146">
        <v>0</v>
      </c>
      <c r="V404" s="146">
        <f t="shared" si="6"/>
        <v>0</v>
      </c>
      <c r="W404" s="146"/>
      <c r="X404" s="146" t="s">
        <v>640</v>
      </c>
      <c r="Y404" s="144"/>
      <c r="Z404" s="144"/>
      <c r="AA404" s="144"/>
      <c r="AB404" s="144"/>
      <c r="AC404" s="144"/>
      <c r="AD404" s="144"/>
      <c r="AE404" s="144"/>
      <c r="AF404" s="144"/>
      <c r="AG404" s="144" t="s">
        <v>641</v>
      </c>
      <c r="AH404" s="144"/>
      <c r="AI404" s="144"/>
      <c r="AJ404" s="144"/>
      <c r="AK404" s="144"/>
      <c r="AL404" s="144"/>
      <c r="AM404" s="144"/>
      <c r="AN404" s="144"/>
      <c r="AO404" s="144"/>
      <c r="AP404" s="144"/>
      <c r="AQ404" s="144"/>
      <c r="AR404" s="144"/>
      <c r="AS404" s="144"/>
      <c r="AT404" s="144"/>
      <c r="AU404" s="144"/>
      <c r="AV404" s="144"/>
      <c r="AW404" s="144"/>
      <c r="AX404" s="144"/>
      <c r="AY404" s="144"/>
      <c r="AZ404" s="144"/>
      <c r="BA404" s="144"/>
      <c r="BB404" s="144"/>
      <c r="BC404" s="144"/>
      <c r="BD404" s="144"/>
      <c r="BE404" s="144"/>
      <c r="BF404" s="144"/>
      <c r="BG404" s="144"/>
      <c r="BH404" s="144"/>
    </row>
    <row r="405" spans="1:60" x14ac:dyDescent="0.2">
      <c r="A405" s="242" t="s">
        <v>134</v>
      </c>
      <c r="B405" s="243" t="s">
        <v>107</v>
      </c>
      <c r="C405" s="244" t="s">
        <v>29</v>
      </c>
      <c r="D405" s="245"/>
      <c r="E405" s="246"/>
      <c r="F405" s="247"/>
      <c r="G405" s="248">
        <f>SUMIF(AG406:AG406,"&lt;&gt;NOR",G406:G406)</f>
        <v>0</v>
      </c>
      <c r="H405" s="148"/>
      <c r="I405" s="148">
        <f>SUM(I406:I406)</f>
        <v>0</v>
      </c>
      <c r="J405" s="148"/>
      <c r="K405" s="148">
        <f>SUM(K406:K406)</f>
        <v>0</v>
      </c>
      <c r="L405" s="148"/>
      <c r="M405" s="148">
        <f>SUM(M406:M406)</f>
        <v>0</v>
      </c>
      <c r="N405" s="148"/>
      <c r="O405" s="148">
        <f>SUM(O406:O406)</f>
        <v>0</v>
      </c>
      <c r="P405" s="148"/>
      <c r="Q405" s="148">
        <f>SUM(Q406:Q406)</f>
        <v>0</v>
      </c>
      <c r="R405" s="148"/>
      <c r="S405" s="148"/>
      <c r="T405" s="148"/>
      <c r="U405" s="148"/>
      <c r="V405" s="148">
        <f>SUM(V406:V406)</f>
        <v>0</v>
      </c>
      <c r="W405" s="148"/>
      <c r="X405" s="148"/>
      <c r="AG405" t="s">
        <v>135</v>
      </c>
    </row>
    <row r="406" spans="1:60" outlineLevel="1" x14ac:dyDescent="0.2">
      <c r="A406" s="249">
        <v>162</v>
      </c>
      <c r="B406" s="250" t="s">
        <v>654</v>
      </c>
      <c r="C406" s="251" t="s">
        <v>655</v>
      </c>
      <c r="D406" s="252" t="s">
        <v>656</v>
      </c>
      <c r="E406" s="253">
        <v>1</v>
      </c>
      <c r="F406" s="254"/>
      <c r="G406" s="255">
        <f>ROUND(E406*F406,2)</f>
        <v>0</v>
      </c>
      <c r="H406" s="147"/>
      <c r="I406" s="146">
        <f>ROUND(E406*H406,2)</f>
        <v>0</v>
      </c>
      <c r="J406" s="147"/>
      <c r="K406" s="146">
        <f>ROUND(E406*J406,2)</f>
        <v>0</v>
      </c>
      <c r="L406" s="146">
        <v>21</v>
      </c>
      <c r="M406" s="146">
        <f>G406*(1+L406/100)</f>
        <v>0</v>
      </c>
      <c r="N406" s="146">
        <v>0</v>
      </c>
      <c r="O406" s="146">
        <f>ROUND(E406*N406,2)</f>
        <v>0</v>
      </c>
      <c r="P406" s="146">
        <v>0</v>
      </c>
      <c r="Q406" s="146">
        <f>ROUND(E406*P406,2)</f>
        <v>0</v>
      </c>
      <c r="R406" s="146"/>
      <c r="S406" s="146" t="s">
        <v>139</v>
      </c>
      <c r="T406" s="146" t="s">
        <v>253</v>
      </c>
      <c r="U406" s="146">
        <v>0</v>
      </c>
      <c r="V406" s="146">
        <f>ROUND(E406*U406,2)</f>
        <v>0</v>
      </c>
      <c r="W406" s="146"/>
      <c r="X406" s="146" t="s">
        <v>657</v>
      </c>
      <c r="Y406" s="144"/>
      <c r="Z406" s="144"/>
      <c r="AA406" s="144"/>
      <c r="AB406" s="144"/>
      <c r="AC406" s="144"/>
      <c r="AD406" s="144"/>
      <c r="AE406" s="144"/>
      <c r="AF406" s="144"/>
      <c r="AG406" s="144" t="s">
        <v>658</v>
      </c>
      <c r="AH406" s="144"/>
      <c r="AI406" s="144"/>
      <c r="AJ406" s="144"/>
      <c r="AK406" s="144"/>
      <c r="AL406" s="144"/>
      <c r="AM406" s="144"/>
      <c r="AN406" s="144"/>
      <c r="AO406" s="144"/>
      <c r="AP406" s="144"/>
      <c r="AQ406" s="144"/>
      <c r="AR406" s="144"/>
      <c r="AS406" s="144"/>
      <c r="AT406" s="144"/>
      <c r="AU406" s="144"/>
      <c r="AV406" s="144"/>
      <c r="AW406" s="144"/>
      <c r="AX406" s="144"/>
      <c r="AY406" s="144"/>
      <c r="AZ406" s="144"/>
      <c r="BA406" s="144"/>
      <c r="BB406" s="144"/>
      <c r="BC406" s="144"/>
      <c r="BD406" s="144"/>
      <c r="BE406" s="144"/>
      <c r="BF406" s="144"/>
      <c r="BG406" s="144"/>
      <c r="BH406" s="144"/>
    </row>
    <row r="407" spans="1:60" x14ac:dyDescent="0.2">
      <c r="A407" s="242" t="s">
        <v>134</v>
      </c>
      <c r="B407" s="243" t="s">
        <v>108</v>
      </c>
      <c r="C407" s="244" t="s">
        <v>30</v>
      </c>
      <c r="D407" s="245"/>
      <c r="E407" s="246"/>
      <c r="F407" s="247"/>
      <c r="G407" s="248">
        <f>SUMIF(AG408:AG416,"&lt;&gt;NOR",G408:G416)</f>
        <v>0</v>
      </c>
      <c r="H407" s="148"/>
      <c r="I407" s="148">
        <f>SUM(I408:I416)</f>
        <v>0</v>
      </c>
      <c r="J407" s="148"/>
      <c r="K407" s="148">
        <f>SUM(K408:K416)</f>
        <v>0</v>
      </c>
      <c r="L407" s="148"/>
      <c r="M407" s="148">
        <f>SUM(M408:M416)</f>
        <v>0</v>
      </c>
      <c r="N407" s="148"/>
      <c r="O407" s="148">
        <f>SUM(O408:O416)</f>
        <v>0</v>
      </c>
      <c r="P407" s="148"/>
      <c r="Q407" s="148">
        <f>SUM(Q408:Q416)</f>
        <v>0</v>
      </c>
      <c r="R407" s="148"/>
      <c r="S407" s="148"/>
      <c r="T407" s="148"/>
      <c r="U407" s="148"/>
      <c r="V407" s="148">
        <f>SUM(V408:V416)</f>
        <v>0</v>
      </c>
      <c r="W407" s="148"/>
      <c r="X407" s="148"/>
      <c r="AG407" t="s">
        <v>135</v>
      </c>
    </row>
    <row r="408" spans="1:60" outlineLevel="1" x14ac:dyDescent="0.2">
      <c r="A408" s="249">
        <v>163</v>
      </c>
      <c r="B408" s="250" t="s">
        <v>659</v>
      </c>
      <c r="C408" s="251" t="s">
        <v>660</v>
      </c>
      <c r="D408" s="252" t="s">
        <v>661</v>
      </c>
      <c r="E408" s="253">
        <v>8</v>
      </c>
      <c r="F408" s="254"/>
      <c r="G408" s="255">
        <f t="shared" ref="G408:G416" si="7">ROUND(E408*F408,2)</f>
        <v>0</v>
      </c>
      <c r="H408" s="147"/>
      <c r="I408" s="146">
        <f t="shared" ref="I408:I416" si="8">ROUND(E408*H408,2)</f>
        <v>0</v>
      </c>
      <c r="J408" s="147"/>
      <c r="K408" s="146">
        <f t="shared" ref="K408:K416" si="9">ROUND(E408*J408,2)</f>
        <v>0</v>
      </c>
      <c r="L408" s="146">
        <v>21</v>
      </c>
      <c r="M408" s="146">
        <f t="shared" ref="M408:M416" si="10">G408*(1+L408/100)</f>
        <v>0</v>
      </c>
      <c r="N408" s="146">
        <v>0</v>
      </c>
      <c r="O408" s="146">
        <f t="shared" ref="O408:O416" si="11">ROUND(E408*N408,2)</f>
        <v>0</v>
      </c>
      <c r="P408" s="146">
        <v>0</v>
      </c>
      <c r="Q408" s="146">
        <f t="shared" ref="Q408:Q416" si="12">ROUND(E408*P408,2)</f>
        <v>0</v>
      </c>
      <c r="R408" s="146"/>
      <c r="S408" s="146" t="s">
        <v>173</v>
      </c>
      <c r="T408" s="146" t="s">
        <v>662</v>
      </c>
      <c r="U408" s="146">
        <v>0</v>
      </c>
      <c r="V408" s="146">
        <f t="shared" ref="V408:V416" si="13">ROUND(E408*U408,2)</f>
        <v>0</v>
      </c>
      <c r="W408" s="146"/>
      <c r="X408" s="146" t="s">
        <v>663</v>
      </c>
      <c r="Y408" s="144"/>
      <c r="Z408" s="144"/>
      <c r="AA408" s="144"/>
      <c r="AB408" s="144"/>
      <c r="AC408" s="144"/>
      <c r="AD408" s="144"/>
      <c r="AE408" s="144"/>
      <c r="AF408" s="144"/>
      <c r="AG408" s="144" t="s">
        <v>664</v>
      </c>
      <c r="AH408" s="144"/>
      <c r="AI408" s="144"/>
      <c r="AJ408" s="144"/>
      <c r="AK408" s="144"/>
      <c r="AL408" s="144"/>
      <c r="AM408" s="144"/>
      <c r="AN408" s="144"/>
      <c r="AO408" s="144"/>
      <c r="AP408" s="144"/>
      <c r="AQ408" s="144"/>
      <c r="AR408" s="144"/>
      <c r="AS408" s="144"/>
      <c r="AT408" s="144"/>
      <c r="AU408" s="144"/>
      <c r="AV408" s="144"/>
      <c r="AW408" s="144"/>
      <c r="AX408" s="144"/>
      <c r="AY408" s="144"/>
      <c r="AZ408" s="144"/>
      <c r="BA408" s="144"/>
      <c r="BB408" s="144"/>
      <c r="BC408" s="144"/>
      <c r="BD408" s="144"/>
      <c r="BE408" s="144"/>
      <c r="BF408" s="144"/>
      <c r="BG408" s="144"/>
      <c r="BH408" s="144"/>
    </row>
    <row r="409" spans="1:60" ht="22.5" outlineLevel="1" x14ac:dyDescent="0.2">
      <c r="A409" s="249">
        <v>164</v>
      </c>
      <c r="B409" s="250" t="s">
        <v>665</v>
      </c>
      <c r="C409" s="251" t="s">
        <v>666</v>
      </c>
      <c r="D409" s="252" t="s">
        <v>656</v>
      </c>
      <c r="E409" s="253">
        <v>1</v>
      </c>
      <c r="F409" s="254"/>
      <c r="G409" s="255">
        <f t="shared" si="7"/>
        <v>0</v>
      </c>
      <c r="H409" s="147"/>
      <c r="I409" s="146">
        <f t="shared" si="8"/>
        <v>0</v>
      </c>
      <c r="J409" s="147"/>
      <c r="K409" s="146">
        <f t="shared" si="9"/>
        <v>0</v>
      </c>
      <c r="L409" s="146">
        <v>21</v>
      </c>
      <c r="M409" s="146">
        <f t="shared" si="10"/>
        <v>0</v>
      </c>
      <c r="N409" s="146">
        <v>0</v>
      </c>
      <c r="O409" s="146">
        <f t="shared" si="11"/>
        <v>0</v>
      </c>
      <c r="P409" s="146">
        <v>0</v>
      </c>
      <c r="Q409" s="146">
        <f t="shared" si="12"/>
        <v>0</v>
      </c>
      <c r="R409" s="146"/>
      <c r="S409" s="146" t="s">
        <v>139</v>
      </c>
      <c r="T409" s="146" t="s">
        <v>253</v>
      </c>
      <c r="U409" s="146">
        <v>0</v>
      </c>
      <c r="V409" s="146">
        <f t="shared" si="13"/>
        <v>0</v>
      </c>
      <c r="W409" s="146"/>
      <c r="X409" s="146" t="s">
        <v>657</v>
      </c>
      <c r="Y409" s="144"/>
      <c r="Z409" s="144"/>
      <c r="AA409" s="144"/>
      <c r="AB409" s="144"/>
      <c r="AC409" s="144"/>
      <c r="AD409" s="144"/>
      <c r="AE409" s="144"/>
      <c r="AF409" s="144"/>
      <c r="AG409" s="144" t="s">
        <v>667</v>
      </c>
      <c r="AH409" s="144"/>
      <c r="AI409" s="144"/>
      <c r="AJ409" s="144"/>
      <c r="AK409" s="144"/>
      <c r="AL409" s="144"/>
      <c r="AM409" s="144"/>
      <c r="AN409" s="144"/>
      <c r="AO409" s="144"/>
      <c r="AP409" s="144"/>
      <c r="AQ409" s="144"/>
      <c r="AR409" s="144"/>
      <c r="AS409" s="144"/>
      <c r="AT409" s="144"/>
      <c r="AU409" s="144"/>
      <c r="AV409" s="144"/>
      <c r="AW409" s="144"/>
      <c r="AX409" s="144"/>
      <c r="AY409" s="144"/>
      <c r="AZ409" s="144"/>
      <c r="BA409" s="144"/>
      <c r="BB409" s="144"/>
      <c r="BC409" s="144"/>
      <c r="BD409" s="144"/>
      <c r="BE409" s="144"/>
      <c r="BF409" s="144"/>
      <c r="BG409" s="144"/>
      <c r="BH409" s="144"/>
    </row>
    <row r="410" spans="1:60" outlineLevel="1" x14ac:dyDescent="0.2">
      <c r="A410" s="249">
        <v>165</v>
      </c>
      <c r="B410" s="250" t="s">
        <v>668</v>
      </c>
      <c r="C410" s="251" t="s">
        <v>669</v>
      </c>
      <c r="D410" s="252" t="s">
        <v>656</v>
      </c>
      <c r="E410" s="253">
        <v>1</v>
      </c>
      <c r="F410" s="254"/>
      <c r="G410" s="255">
        <f t="shared" si="7"/>
        <v>0</v>
      </c>
      <c r="H410" s="147"/>
      <c r="I410" s="146">
        <f t="shared" si="8"/>
        <v>0</v>
      </c>
      <c r="J410" s="147"/>
      <c r="K410" s="146">
        <f t="shared" si="9"/>
        <v>0</v>
      </c>
      <c r="L410" s="146">
        <v>21</v>
      </c>
      <c r="M410" s="146">
        <f t="shared" si="10"/>
        <v>0</v>
      </c>
      <c r="N410" s="146">
        <v>0</v>
      </c>
      <c r="O410" s="146">
        <f t="shared" si="11"/>
        <v>0</v>
      </c>
      <c r="P410" s="146">
        <v>0</v>
      </c>
      <c r="Q410" s="146">
        <f t="shared" si="12"/>
        <v>0</v>
      </c>
      <c r="R410" s="146"/>
      <c r="S410" s="146" t="s">
        <v>139</v>
      </c>
      <c r="T410" s="146" t="s">
        <v>253</v>
      </c>
      <c r="U410" s="146">
        <v>0</v>
      </c>
      <c r="V410" s="146">
        <f t="shared" si="13"/>
        <v>0</v>
      </c>
      <c r="W410" s="146"/>
      <c r="X410" s="146" t="s">
        <v>657</v>
      </c>
      <c r="Y410" s="144"/>
      <c r="Z410" s="144"/>
      <c r="AA410" s="144"/>
      <c r="AB410" s="144"/>
      <c r="AC410" s="144"/>
      <c r="AD410" s="144"/>
      <c r="AE410" s="144"/>
      <c r="AF410" s="144"/>
      <c r="AG410" s="144" t="s">
        <v>667</v>
      </c>
      <c r="AH410" s="144"/>
      <c r="AI410" s="144"/>
      <c r="AJ410" s="144"/>
      <c r="AK410" s="144"/>
      <c r="AL410" s="144"/>
      <c r="AM410" s="144"/>
      <c r="AN410" s="144"/>
      <c r="AO410" s="144"/>
      <c r="AP410" s="144"/>
      <c r="AQ410" s="144"/>
      <c r="AR410" s="144"/>
      <c r="AS410" s="144"/>
      <c r="AT410" s="144"/>
      <c r="AU410" s="144"/>
      <c r="AV410" s="144"/>
      <c r="AW410" s="144"/>
      <c r="AX410" s="144"/>
      <c r="AY410" s="144"/>
      <c r="AZ410" s="144"/>
      <c r="BA410" s="144"/>
      <c r="BB410" s="144"/>
      <c r="BC410" s="144"/>
      <c r="BD410" s="144"/>
      <c r="BE410" s="144"/>
      <c r="BF410" s="144"/>
      <c r="BG410" s="144"/>
      <c r="BH410" s="144"/>
    </row>
    <row r="411" spans="1:60" outlineLevel="1" x14ac:dyDescent="0.2">
      <c r="A411" s="249">
        <v>166</v>
      </c>
      <c r="B411" s="250" t="s">
        <v>670</v>
      </c>
      <c r="C411" s="251" t="s">
        <v>671</v>
      </c>
      <c r="D411" s="252" t="s">
        <v>656</v>
      </c>
      <c r="E411" s="253">
        <v>1</v>
      </c>
      <c r="F411" s="254"/>
      <c r="G411" s="255">
        <f t="shared" si="7"/>
        <v>0</v>
      </c>
      <c r="H411" s="147"/>
      <c r="I411" s="146">
        <f t="shared" si="8"/>
        <v>0</v>
      </c>
      <c r="J411" s="147"/>
      <c r="K411" s="146">
        <f t="shared" si="9"/>
        <v>0</v>
      </c>
      <c r="L411" s="146">
        <v>21</v>
      </c>
      <c r="M411" s="146">
        <f t="shared" si="10"/>
        <v>0</v>
      </c>
      <c r="N411" s="146">
        <v>0</v>
      </c>
      <c r="O411" s="146">
        <f t="shared" si="11"/>
        <v>0</v>
      </c>
      <c r="P411" s="146">
        <v>0</v>
      </c>
      <c r="Q411" s="146">
        <f t="shared" si="12"/>
        <v>0</v>
      </c>
      <c r="R411" s="146"/>
      <c r="S411" s="146" t="s">
        <v>139</v>
      </c>
      <c r="T411" s="146" t="s">
        <v>253</v>
      </c>
      <c r="U411" s="146">
        <v>0</v>
      </c>
      <c r="V411" s="146">
        <f t="shared" si="13"/>
        <v>0</v>
      </c>
      <c r="W411" s="146"/>
      <c r="X411" s="146" t="s">
        <v>657</v>
      </c>
      <c r="Y411" s="144"/>
      <c r="Z411" s="144"/>
      <c r="AA411" s="144"/>
      <c r="AB411" s="144"/>
      <c r="AC411" s="144"/>
      <c r="AD411" s="144"/>
      <c r="AE411" s="144"/>
      <c r="AF411" s="144"/>
      <c r="AG411" s="144" t="s">
        <v>667</v>
      </c>
      <c r="AH411" s="144"/>
      <c r="AI411" s="144"/>
      <c r="AJ411" s="144"/>
      <c r="AK411" s="144"/>
      <c r="AL411" s="144"/>
      <c r="AM411" s="144"/>
      <c r="AN411" s="144"/>
      <c r="AO411" s="144"/>
      <c r="AP411" s="144"/>
      <c r="AQ411" s="144"/>
      <c r="AR411" s="144"/>
      <c r="AS411" s="144"/>
      <c r="AT411" s="144"/>
      <c r="AU411" s="144"/>
      <c r="AV411" s="144"/>
      <c r="AW411" s="144"/>
      <c r="AX411" s="144"/>
      <c r="AY411" s="144"/>
      <c r="AZ411" s="144"/>
      <c r="BA411" s="144"/>
      <c r="BB411" s="144"/>
      <c r="BC411" s="144"/>
      <c r="BD411" s="144"/>
      <c r="BE411" s="144"/>
      <c r="BF411" s="144"/>
      <c r="BG411" s="144"/>
      <c r="BH411" s="144"/>
    </row>
    <row r="412" spans="1:60" outlineLevel="1" x14ac:dyDescent="0.2">
      <c r="A412" s="249">
        <v>167</v>
      </c>
      <c r="B412" s="250" t="s">
        <v>672</v>
      </c>
      <c r="C412" s="251" t="s">
        <v>673</v>
      </c>
      <c r="D412" s="252" t="s">
        <v>674</v>
      </c>
      <c r="E412" s="253">
        <v>20</v>
      </c>
      <c r="F412" s="254"/>
      <c r="G412" s="255">
        <f t="shared" si="7"/>
        <v>0</v>
      </c>
      <c r="H412" s="147"/>
      <c r="I412" s="146">
        <f t="shared" si="8"/>
        <v>0</v>
      </c>
      <c r="J412" s="147"/>
      <c r="K412" s="146">
        <f t="shared" si="9"/>
        <v>0</v>
      </c>
      <c r="L412" s="146">
        <v>21</v>
      </c>
      <c r="M412" s="146">
        <f t="shared" si="10"/>
        <v>0</v>
      </c>
      <c r="N412" s="146">
        <v>0</v>
      </c>
      <c r="O412" s="146">
        <f t="shared" si="11"/>
        <v>0</v>
      </c>
      <c r="P412" s="146">
        <v>0</v>
      </c>
      <c r="Q412" s="146">
        <f t="shared" si="12"/>
        <v>0</v>
      </c>
      <c r="R412" s="146"/>
      <c r="S412" s="146" t="s">
        <v>139</v>
      </c>
      <c r="T412" s="146" t="s">
        <v>253</v>
      </c>
      <c r="U412" s="146">
        <v>0</v>
      </c>
      <c r="V412" s="146">
        <f t="shared" si="13"/>
        <v>0</v>
      </c>
      <c r="W412" s="146"/>
      <c r="X412" s="146" t="s">
        <v>657</v>
      </c>
      <c r="Y412" s="144"/>
      <c r="Z412" s="144"/>
      <c r="AA412" s="144"/>
      <c r="AB412" s="144"/>
      <c r="AC412" s="144"/>
      <c r="AD412" s="144"/>
      <c r="AE412" s="144"/>
      <c r="AF412" s="144"/>
      <c r="AG412" s="144" t="s">
        <v>667</v>
      </c>
      <c r="AH412" s="144"/>
      <c r="AI412" s="144"/>
      <c r="AJ412" s="144"/>
      <c r="AK412" s="144"/>
      <c r="AL412" s="144"/>
      <c r="AM412" s="144"/>
      <c r="AN412" s="144"/>
      <c r="AO412" s="144"/>
      <c r="AP412" s="144"/>
      <c r="AQ412" s="144"/>
      <c r="AR412" s="144"/>
      <c r="AS412" s="144"/>
      <c r="AT412" s="144"/>
      <c r="AU412" s="144"/>
      <c r="AV412" s="144"/>
      <c r="AW412" s="144"/>
      <c r="AX412" s="144"/>
      <c r="AY412" s="144"/>
      <c r="AZ412" s="144"/>
      <c r="BA412" s="144"/>
      <c r="BB412" s="144"/>
      <c r="BC412" s="144"/>
      <c r="BD412" s="144"/>
      <c r="BE412" s="144"/>
      <c r="BF412" s="144"/>
      <c r="BG412" s="144"/>
      <c r="BH412" s="144"/>
    </row>
    <row r="413" spans="1:60" outlineLevel="1" x14ac:dyDescent="0.2">
      <c r="A413" s="249">
        <v>168</v>
      </c>
      <c r="B413" s="250" t="s">
        <v>675</v>
      </c>
      <c r="C413" s="251" t="s">
        <v>676</v>
      </c>
      <c r="D413" s="252" t="s">
        <v>656</v>
      </c>
      <c r="E413" s="253">
        <v>1</v>
      </c>
      <c r="F413" s="254"/>
      <c r="G413" s="255">
        <f t="shared" si="7"/>
        <v>0</v>
      </c>
      <c r="H413" s="147"/>
      <c r="I413" s="146">
        <f t="shared" si="8"/>
        <v>0</v>
      </c>
      <c r="J413" s="147"/>
      <c r="K413" s="146">
        <f t="shared" si="9"/>
        <v>0</v>
      </c>
      <c r="L413" s="146">
        <v>21</v>
      </c>
      <c r="M413" s="146">
        <f t="shared" si="10"/>
        <v>0</v>
      </c>
      <c r="N413" s="146">
        <v>0</v>
      </c>
      <c r="O413" s="146">
        <f t="shared" si="11"/>
        <v>0</v>
      </c>
      <c r="P413" s="146">
        <v>0</v>
      </c>
      <c r="Q413" s="146">
        <f t="shared" si="12"/>
        <v>0</v>
      </c>
      <c r="R413" s="146"/>
      <c r="S413" s="146" t="s">
        <v>139</v>
      </c>
      <c r="T413" s="146" t="s">
        <v>253</v>
      </c>
      <c r="U413" s="146">
        <v>0</v>
      </c>
      <c r="V413" s="146">
        <f t="shared" si="13"/>
        <v>0</v>
      </c>
      <c r="W413" s="146"/>
      <c r="X413" s="146" t="s">
        <v>657</v>
      </c>
      <c r="Y413" s="144"/>
      <c r="Z413" s="144"/>
      <c r="AA413" s="144"/>
      <c r="AB413" s="144"/>
      <c r="AC413" s="144"/>
      <c r="AD413" s="144"/>
      <c r="AE413" s="144"/>
      <c r="AF413" s="144"/>
      <c r="AG413" s="144" t="s">
        <v>667</v>
      </c>
      <c r="AH413" s="144"/>
      <c r="AI413" s="144"/>
      <c r="AJ413" s="144"/>
      <c r="AK413" s="144"/>
      <c r="AL413" s="144"/>
      <c r="AM413" s="144"/>
      <c r="AN413" s="144"/>
      <c r="AO413" s="144"/>
      <c r="AP413" s="144"/>
      <c r="AQ413" s="144"/>
      <c r="AR413" s="144"/>
      <c r="AS413" s="144"/>
      <c r="AT413" s="144"/>
      <c r="AU413" s="144"/>
      <c r="AV413" s="144"/>
      <c r="AW413" s="144"/>
      <c r="AX413" s="144"/>
      <c r="AY413" s="144"/>
      <c r="AZ413" s="144"/>
      <c r="BA413" s="144"/>
      <c r="BB413" s="144"/>
      <c r="BC413" s="144"/>
      <c r="BD413" s="144"/>
      <c r="BE413" s="144"/>
      <c r="BF413" s="144"/>
      <c r="BG413" s="144"/>
      <c r="BH413" s="144"/>
    </row>
    <row r="414" spans="1:60" outlineLevel="1" x14ac:dyDescent="0.2">
      <c r="A414" s="249">
        <v>169</v>
      </c>
      <c r="B414" s="250" t="s">
        <v>677</v>
      </c>
      <c r="C414" s="251" t="s">
        <v>678</v>
      </c>
      <c r="D414" s="252" t="s">
        <v>656</v>
      </c>
      <c r="E414" s="253">
        <v>1</v>
      </c>
      <c r="F414" s="254"/>
      <c r="G414" s="255">
        <f t="shared" si="7"/>
        <v>0</v>
      </c>
      <c r="H414" s="147"/>
      <c r="I414" s="146">
        <f t="shared" si="8"/>
        <v>0</v>
      </c>
      <c r="J414" s="147"/>
      <c r="K414" s="146">
        <f t="shared" si="9"/>
        <v>0</v>
      </c>
      <c r="L414" s="146">
        <v>21</v>
      </c>
      <c r="M414" s="146">
        <f t="shared" si="10"/>
        <v>0</v>
      </c>
      <c r="N414" s="146">
        <v>0</v>
      </c>
      <c r="O414" s="146">
        <f t="shared" si="11"/>
        <v>0</v>
      </c>
      <c r="P414" s="146">
        <v>0</v>
      </c>
      <c r="Q414" s="146">
        <f t="shared" si="12"/>
        <v>0</v>
      </c>
      <c r="R414" s="146"/>
      <c r="S414" s="146" t="s">
        <v>139</v>
      </c>
      <c r="T414" s="146" t="s">
        <v>253</v>
      </c>
      <c r="U414" s="146">
        <v>0</v>
      </c>
      <c r="V414" s="146">
        <f t="shared" si="13"/>
        <v>0</v>
      </c>
      <c r="W414" s="146"/>
      <c r="X414" s="146" t="s">
        <v>657</v>
      </c>
      <c r="Y414" s="144"/>
      <c r="Z414" s="144"/>
      <c r="AA414" s="144"/>
      <c r="AB414" s="144"/>
      <c r="AC414" s="144"/>
      <c r="AD414" s="144"/>
      <c r="AE414" s="144"/>
      <c r="AF414" s="144"/>
      <c r="AG414" s="144" t="s">
        <v>667</v>
      </c>
      <c r="AH414" s="144"/>
      <c r="AI414" s="144"/>
      <c r="AJ414" s="144"/>
      <c r="AK414" s="144"/>
      <c r="AL414" s="144"/>
      <c r="AM414" s="144"/>
      <c r="AN414" s="144"/>
      <c r="AO414" s="144"/>
      <c r="AP414" s="144"/>
      <c r="AQ414" s="144"/>
      <c r="AR414" s="144"/>
      <c r="AS414" s="144"/>
      <c r="AT414" s="144"/>
      <c r="AU414" s="144"/>
      <c r="AV414" s="144"/>
      <c r="AW414" s="144"/>
      <c r="AX414" s="144"/>
      <c r="AY414" s="144"/>
      <c r="AZ414" s="144"/>
      <c r="BA414" s="144"/>
      <c r="BB414" s="144"/>
      <c r="BC414" s="144"/>
      <c r="BD414" s="144"/>
      <c r="BE414" s="144"/>
      <c r="BF414" s="144"/>
      <c r="BG414" s="144"/>
      <c r="BH414" s="144"/>
    </row>
    <row r="415" spans="1:60" outlineLevel="1" x14ac:dyDescent="0.2">
      <c r="A415" s="249">
        <v>170</v>
      </c>
      <c r="B415" s="250" t="s">
        <v>679</v>
      </c>
      <c r="C415" s="251" t="s">
        <v>680</v>
      </c>
      <c r="D415" s="252" t="s">
        <v>656</v>
      </c>
      <c r="E415" s="253">
        <v>1</v>
      </c>
      <c r="F415" s="254"/>
      <c r="G415" s="255">
        <f t="shared" si="7"/>
        <v>0</v>
      </c>
      <c r="H415" s="147"/>
      <c r="I415" s="146">
        <f t="shared" si="8"/>
        <v>0</v>
      </c>
      <c r="J415" s="147"/>
      <c r="K415" s="146">
        <f t="shared" si="9"/>
        <v>0</v>
      </c>
      <c r="L415" s="146">
        <v>21</v>
      </c>
      <c r="M415" s="146">
        <f t="shared" si="10"/>
        <v>0</v>
      </c>
      <c r="N415" s="146">
        <v>0</v>
      </c>
      <c r="O415" s="146">
        <f t="shared" si="11"/>
        <v>0</v>
      </c>
      <c r="P415" s="146">
        <v>0</v>
      </c>
      <c r="Q415" s="146">
        <f t="shared" si="12"/>
        <v>0</v>
      </c>
      <c r="R415" s="146"/>
      <c r="S415" s="146" t="s">
        <v>139</v>
      </c>
      <c r="T415" s="146" t="s">
        <v>253</v>
      </c>
      <c r="U415" s="146">
        <v>0</v>
      </c>
      <c r="V415" s="146">
        <f t="shared" si="13"/>
        <v>0</v>
      </c>
      <c r="W415" s="146"/>
      <c r="X415" s="146" t="s">
        <v>657</v>
      </c>
      <c r="Y415" s="144"/>
      <c r="Z415" s="144"/>
      <c r="AA415" s="144"/>
      <c r="AB415" s="144"/>
      <c r="AC415" s="144"/>
      <c r="AD415" s="144"/>
      <c r="AE415" s="144"/>
      <c r="AF415" s="144"/>
      <c r="AG415" s="144" t="s">
        <v>667</v>
      </c>
      <c r="AH415" s="144"/>
      <c r="AI415" s="144"/>
      <c r="AJ415" s="144"/>
      <c r="AK415" s="144"/>
      <c r="AL415" s="144"/>
      <c r="AM415" s="144"/>
      <c r="AN415" s="144"/>
      <c r="AO415" s="144"/>
      <c r="AP415" s="144"/>
      <c r="AQ415" s="144"/>
      <c r="AR415" s="144"/>
      <c r="AS415" s="144"/>
      <c r="AT415" s="144"/>
      <c r="AU415" s="144"/>
      <c r="AV415" s="144"/>
      <c r="AW415" s="144"/>
      <c r="AX415" s="144"/>
      <c r="AY415" s="144"/>
      <c r="AZ415" s="144"/>
      <c r="BA415" s="144"/>
      <c r="BB415" s="144"/>
      <c r="BC415" s="144"/>
      <c r="BD415" s="144"/>
      <c r="BE415" s="144"/>
      <c r="BF415" s="144"/>
      <c r="BG415" s="144"/>
      <c r="BH415" s="144"/>
    </row>
    <row r="416" spans="1:60" outlineLevel="1" x14ac:dyDescent="0.2">
      <c r="A416" s="249">
        <v>171</v>
      </c>
      <c r="B416" s="250" t="s">
        <v>681</v>
      </c>
      <c r="C416" s="251" t="s">
        <v>682</v>
      </c>
      <c r="D416" s="252" t="s">
        <v>656</v>
      </c>
      <c r="E416" s="253">
        <v>1</v>
      </c>
      <c r="F416" s="254"/>
      <c r="G416" s="255">
        <f t="shared" si="7"/>
        <v>0</v>
      </c>
      <c r="H416" s="147"/>
      <c r="I416" s="146">
        <f t="shared" si="8"/>
        <v>0</v>
      </c>
      <c r="J416" s="147"/>
      <c r="K416" s="146">
        <f t="shared" si="9"/>
        <v>0</v>
      </c>
      <c r="L416" s="146">
        <v>21</v>
      </c>
      <c r="M416" s="146">
        <f t="shared" si="10"/>
        <v>0</v>
      </c>
      <c r="N416" s="146">
        <v>0</v>
      </c>
      <c r="O416" s="146">
        <f t="shared" si="11"/>
        <v>0</v>
      </c>
      <c r="P416" s="146">
        <v>0</v>
      </c>
      <c r="Q416" s="146">
        <f t="shared" si="12"/>
        <v>0</v>
      </c>
      <c r="R416" s="146"/>
      <c r="S416" s="146" t="s">
        <v>139</v>
      </c>
      <c r="T416" s="146" t="s">
        <v>253</v>
      </c>
      <c r="U416" s="146">
        <v>0</v>
      </c>
      <c r="V416" s="146">
        <f t="shared" si="13"/>
        <v>0</v>
      </c>
      <c r="W416" s="146"/>
      <c r="X416" s="146" t="s">
        <v>657</v>
      </c>
      <c r="Y416" s="144"/>
      <c r="Z416" s="144"/>
      <c r="AA416" s="144"/>
      <c r="AB416" s="144"/>
      <c r="AC416" s="144"/>
      <c r="AD416" s="144"/>
      <c r="AE416" s="144"/>
      <c r="AF416" s="144"/>
      <c r="AG416" s="144" t="s">
        <v>658</v>
      </c>
      <c r="AH416" s="144"/>
      <c r="AI416" s="144"/>
      <c r="AJ416" s="144"/>
      <c r="AK416" s="144"/>
      <c r="AL416" s="144"/>
      <c r="AM416" s="144"/>
      <c r="AN416" s="144"/>
      <c r="AO416" s="144"/>
      <c r="AP416" s="144"/>
      <c r="AQ416" s="144"/>
      <c r="AR416" s="144"/>
      <c r="AS416" s="144"/>
      <c r="AT416" s="144"/>
      <c r="AU416" s="144"/>
      <c r="AV416" s="144"/>
      <c r="AW416" s="144"/>
      <c r="AX416" s="144"/>
      <c r="AY416" s="144"/>
      <c r="AZ416" s="144"/>
      <c r="BA416" s="144"/>
      <c r="BB416" s="144"/>
      <c r="BC416" s="144"/>
      <c r="BD416" s="144"/>
      <c r="BE416" s="144"/>
      <c r="BF416" s="144"/>
      <c r="BG416" s="144"/>
      <c r="BH416" s="144"/>
    </row>
    <row r="417" spans="1:33" x14ac:dyDescent="0.2">
      <c r="A417" s="236"/>
      <c r="B417" s="237"/>
      <c r="C417" s="263"/>
      <c r="D417" s="238"/>
      <c r="E417" s="264"/>
      <c r="F417" s="264"/>
      <c r="G417" s="265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AE417">
        <v>15</v>
      </c>
      <c r="AF417">
        <v>21</v>
      </c>
      <c r="AG417" t="s">
        <v>121</v>
      </c>
    </row>
    <row r="418" spans="1:33" x14ac:dyDescent="0.2">
      <c r="A418" s="266"/>
      <c r="B418" s="267" t="s">
        <v>31</v>
      </c>
      <c r="C418" s="268"/>
      <c r="D418" s="269"/>
      <c r="E418" s="270"/>
      <c r="F418" s="270"/>
      <c r="G418" s="271">
        <f>G8+G44+G66+G93+G109+G113+G123+G131+G135+G147+G151+G178+G190+G198+G243+G260+G292+G304+G317+G324+G340+G356+G366+G392+G397+G405+G407</f>
        <v>0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AE418">
        <f>SUMIF(L7:L416,AE417,G7:G416)</f>
        <v>0</v>
      </c>
      <c r="AF418">
        <f>SUMIF(L7:L416,AF417,G7:G416)</f>
        <v>0</v>
      </c>
      <c r="AG418" t="s">
        <v>683</v>
      </c>
    </row>
    <row r="419" spans="1:33" x14ac:dyDescent="0.2">
      <c r="A419" s="3"/>
      <c r="B419" s="4"/>
      <c r="C419" s="149"/>
      <c r="D419" s="6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33" x14ac:dyDescent="0.2">
      <c r="A420" s="3"/>
      <c r="B420" s="4"/>
      <c r="C420" s="149"/>
      <c r="D420" s="6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33" x14ac:dyDescent="0.2">
      <c r="A421" s="215" t="s">
        <v>684</v>
      </c>
      <c r="B421" s="215"/>
      <c r="C421" s="216"/>
      <c r="D421" s="6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33" x14ac:dyDescent="0.2">
      <c r="A422" s="217"/>
      <c r="B422" s="218"/>
      <c r="C422" s="219"/>
      <c r="D422" s="218"/>
      <c r="E422" s="218"/>
      <c r="F422" s="218"/>
      <c r="G422" s="22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AG422" t="s">
        <v>685</v>
      </c>
    </row>
    <row r="423" spans="1:33" x14ac:dyDescent="0.2">
      <c r="A423" s="221"/>
      <c r="B423" s="222"/>
      <c r="C423" s="223"/>
      <c r="D423" s="222"/>
      <c r="E423" s="222"/>
      <c r="F423" s="222"/>
      <c r="G423" s="224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33" x14ac:dyDescent="0.2">
      <c r="A424" s="221"/>
      <c r="B424" s="222"/>
      <c r="C424" s="223"/>
      <c r="D424" s="222"/>
      <c r="E424" s="222"/>
      <c r="F424" s="222"/>
      <c r="G424" s="224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33" x14ac:dyDescent="0.2">
      <c r="A425" s="221"/>
      <c r="B425" s="222"/>
      <c r="C425" s="223"/>
      <c r="D425" s="222"/>
      <c r="E425" s="222"/>
      <c r="F425" s="222"/>
      <c r="G425" s="224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33" x14ac:dyDescent="0.2">
      <c r="A426" s="225"/>
      <c r="B426" s="226"/>
      <c r="C426" s="227"/>
      <c r="D426" s="226"/>
      <c r="E426" s="226"/>
      <c r="F426" s="226"/>
      <c r="G426" s="228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33" x14ac:dyDescent="0.2">
      <c r="A427" s="3"/>
      <c r="B427" s="4"/>
      <c r="C427" s="149"/>
      <c r="D427" s="6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33" x14ac:dyDescent="0.2">
      <c r="C428" s="150"/>
      <c r="D428" s="10"/>
      <c r="AG428" t="s">
        <v>686</v>
      </c>
    </row>
    <row r="429" spans="1:33" x14ac:dyDescent="0.2">
      <c r="D429" s="10"/>
    </row>
    <row r="430" spans="1:33" x14ac:dyDescent="0.2">
      <c r="D430" s="10"/>
    </row>
    <row r="431" spans="1:33" x14ac:dyDescent="0.2">
      <c r="D431" s="10"/>
    </row>
    <row r="432" spans="1:33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GxclYAjDqkY0/+kMSB6Ac1HHMrb6FD7y2iK+G1/YMM97ZB6FPGGyjpaQJtbU9GIs6oy0zrPSNSySwanjIPhVA==" saltValue="5cY57SdC866d5fc3vFqQBA==" spinCount="100000" sheet="1"/>
  <mergeCells count="6">
    <mergeCell ref="A422:G426"/>
    <mergeCell ref="A1:G1"/>
    <mergeCell ref="C2:G2"/>
    <mergeCell ref="C3:G3"/>
    <mergeCell ref="C4:G4"/>
    <mergeCell ref="A421:C4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507 0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'507 0 Pol'!Názvy_tisku</vt:lpstr>
      <vt:lpstr>oadresa</vt:lpstr>
      <vt:lpstr>Stavba!Objednatel</vt:lpstr>
      <vt:lpstr>Stavba!Objekt</vt:lpstr>
      <vt:lpstr>'507 0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Janoušek Václav</dc:creator>
  <cp:lastModifiedBy>Ondřej Kozubík</cp:lastModifiedBy>
  <cp:lastPrinted>2019-03-19T12:27:02Z</cp:lastPrinted>
  <dcterms:created xsi:type="dcterms:W3CDTF">2009-04-08T07:15:50Z</dcterms:created>
  <dcterms:modified xsi:type="dcterms:W3CDTF">2021-05-18T13:13:52Z</dcterms:modified>
</cp:coreProperties>
</file>