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/>
  </bookViews>
  <sheets>
    <sheet name="Stavba" sheetId="1" r:id="rId1"/>
    <sheet name="VzorPolozky" sheetId="10" state="hidden" r:id="rId2"/>
    <sheet name="SO 117 D.117.01.02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117 D.117.01.02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117 D.117.01.02 Pol'!$A$1:$X$30</definedName>
    <definedName name="_xlnm.Print_Area" localSheetId="0">Stavba!$A$1:$J$52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1" i="1" l="1"/>
  <c r="I50" i="1"/>
  <c r="G42" i="1"/>
  <c r="F42" i="1"/>
  <c r="G41" i="1"/>
  <c r="F41" i="1"/>
  <c r="G39" i="1"/>
  <c r="F39" i="1"/>
  <c r="G29" i="12"/>
  <c r="G9" i="12"/>
  <c r="I9" i="12"/>
  <c r="I8" i="12" s="1"/>
  <c r="K9" i="12"/>
  <c r="M9" i="12"/>
  <c r="O9" i="12"/>
  <c r="Q9" i="12"/>
  <c r="Q8" i="12" s="1"/>
  <c r="V9" i="12"/>
  <c r="G11" i="12"/>
  <c r="G8" i="12" s="1"/>
  <c r="I11" i="12"/>
  <c r="K11" i="12"/>
  <c r="K8" i="12" s="1"/>
  <c r="O11" i="12"/>
  <c r="O8" i="12" s="1"/>
  <c r="Q11" i="12"/>
  <c r="V11" i="12"/>
  <c r="V8" i="12" s="1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1" i="12"/>
  <c r="M21" i="12" s="1"/>
  <c r="I21" i="12"/>
  <c r="K21" i="12"/>
  <c r="O21" i="12"/>
  <c r="Q21" i="12"/>
  <c r="V21" i="12"/>
  <c r="I24" i="12"/>
  <c r="Q24" i="12"/>
  <c r="G25" i="12"/>
  <c r="G24" i="12" s="1"/>
  <c r="I25" i="12"/>
  <c r="K25" i="12"/>
  <c r="K24" i="12" s="1"/>
  <c r="O25" i="12"/>
  <c r="O24" i="12" s="1"/>
  <c r="Q25" i="12"/>
  <c r="V25" i="12"/>
  <c r="V24" i="12" s="1"/>
  <c r="AE29" i="12"/>
  <c r="AF29" i="12"/>
  <c r="I20" i="1"/>
  <c r="I19" i="1"/>
  <c r="I18" i="1"/>
  <c r="I17" i="1"/>
  <c r="I16" i="1"/>
  <c r="I52" i="1"/>
  <c r="J51" i="1"/>
  <c r="J50" i="1"/>
  <c r="F43" i="1"/>
  <c r="G23" i="1" s="1"/>
  <c r="G43" i="1"/>
  <c r="G25" i="1" s="1"/>
  <c r="A25" i="1" s="1"/>
  <c r="A26" i="1" s="1"/>
  <c r="G26" i="1" s="1"/>
  <c r="H42" i="1"/>
  <c r="I42" i="1" s="1"/>
  <c r="H41" i="1"/>
  <c r="I41" i="1" s="1"/>
  <c r="H40" i="1"/>
  <c r="H39" i="1"/>
  <c r="H43" i="1" s="1"/>
  <c r="J52" i="1" l="1"/>
  <c r="A23" i="1"/>
  <c r="A24" i="1" s="1"/>
  <c r="G24" i="1" s="1"/>
  <c r="A27" i="1" s="1"/>
  <c r="A29" i="1" s="1"/>
  <c r="G29" i="1" s="1"/>
  <c r="G27" i="1" s="1"/>
  <c r="G28" i="1"/>
  <c r="M25" i="12"/>
  <c r="M24" i="12" s="1"/>
  <c r="M11" i="12"/>
  <c r="M8" i="12" s="1"/>
  <c r="I39" i="1"/>
  <c r="I43" i="1" s="1"/>
  <c r="J41" i="1" s="1"/>
  <c r="I21" i="1"/>
  <c r="J28" i="1"/>
  <c r="J26" i="1"/>
  <c r="G38" i="1"/>
  <c r="F38" i="1"/>
  <c r="J23" i="1"/>
  <c r="J24" i="1"/>
  <c r="J25" i="1"/>
  <c r="J27" i="1"/>
  <c r="E24" i="1"/>
  <c r="E26" i="1"/>
  <c r="J39" i="1" l="1"/>
  <c r="J43" i="1" s="1"/>
  <c r="J42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<sst xmlns="http://schemas.openxmlformats.org/spreadsheetml/2006/main" count="196" uniqueCount="117">
  <si>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</si>
  <si>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</si>
  <si>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</si>
  <si>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</si>
  <si>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</si>
  <si>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</si>
  <si>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</si>
  <si>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</si>
  <si>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</si>
  <si>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</si>
  <si>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</si>
  <si>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</si>
  <si>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</si>
  <si>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</si>
  <si>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</si>
  <si>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</si>
  <si>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</si>
  <si>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</si>
  <si>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</si>
  <si>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</si>
  <si>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</si>
  <si>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</si>
  <si>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</si>
  <si>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</si>
  <si>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</si>
  <si>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</si>
  <si>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</si>
  <si>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</si>
  <si>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</si>
  <si>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</si>
  <si>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</si>
  <si>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</si>
  <si>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</si>
  <si>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</si>
  <si>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</si>
  <si>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</si>
  <si>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</si>
  <si>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</si>
  <si>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</si>
  <si>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</si>
  <si>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</si>
  <si>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D.117.01.02</t>
  </si>
  <si>
    <t>AS ŘEŠENÍ - NÁBYTEK</t>
  </si>
  <si>
    <t>SO 117</t>
  </si>
  <si>
    <t>VESTAVBA KONGRESOVÉHO CENTRA B09</t>
  </si>
  <si>
    <t>Objekt:</t>
  </si>
  <si>
    <t>Rozpočet:</t>
  </si>
  <si>
    <t>AIDTEAM/N030</t>
  </si>
  <si>
    <t>UKB - DROBNÉ OBJEKTY</t>
  </si>
  <si>
    <t>Stavba</t>
  </si>
  <si>
    <t>Stavební objekt</t>
  </si>
  <si>
    <t>Celkem za stavbu</t>
  </si>
  <si>
    <t>CZK</t>
  </si>
  <si>
    <t>Rekapitulace dílů</t>
  </si>
  <si>
    <t>Typ dílu</t>
  </si>
  <si>
    <t>777_IN_03</t>
  </si>
  <si>
    <t>NÁBYTEK A VYBAVENÍ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</si>
  <si>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</si>
  <si>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</si>
  <si>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</si>
  <si>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</si>
  <si>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</si>
  <si>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</si>
  <si>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</si>
  <si>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</si>
  <si>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</si>
  <si>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</si>
  <si>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</si>
  <si>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</si>
  <si>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</si>
  <si>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</si>
  <si>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</si>
  <si>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</si>
  <si>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</si>
  <si>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</si>
  <si>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</si>
  <si>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</si>
  <si>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</si>
  <si>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</si>
  <si>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</si>
  <si>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</si>
  <si>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</si>
  <si>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</si>
  <si>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</si>
  <si>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</si>
  <si>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</si>
  <si>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</si>
  <si>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Pol__0002</t>
  </si>
  <si>
    <t>Ž1</t>
  </si>
  <si>
    <t xml:space="preserve">ks    </t>
  </si>
  <si>
    <t>Vlastní</t>
  </si>
  <si>
    <t>Indiv</t>
  </si>
  <si>
    <t>Práce</t>
  </si>
  <si>
    <t>POL1_1</t>
  </si>
  <si>
    <t>SPU</t>
  </si>
  <si>
    <t>Pol__0003</t>
  </si>
  <si>
    <t>ST</t>
  </si>
  <si>
    <t>včetně akustické přepážky</t>
  </si>
  <si>
    <t>POP</t>
  </si>
  <si>
    <t>Pol__0004</t>
  </si>
  <si>
    <t>PR</t>
  </si>
  <si>
    <t>Pol__0005</t>
  </si>
  <si>
    <t>K1</t>
  </si>
  <si>
    <t>Pol__0006</t>
  </si>
  <si>
    <t>K2</t>
  </si>
  <si>
    <t>komplet</t>
  </si>
  <si>
    <t>sestava, komplet</t>
  </si>
  <si>
    <t>Pol__0007</t>
  </si>
  <si>
    <t>Demonontáž a přesun stávajících stolů (515) na jiné místo,, uskladnění po dobu výstavby a následnou instalaci</t>
  </si>
  <si>
    <t>005241010R</t>
  </si>
  <si>
    <t xml:space="preserve">Dokumentace skutečného provedení </t>
  </si>
  <si>
    <t>RTS 21/ I</t>
  </si>
  <si>
    <t>VRN</t>
  </si>
  <si>
    <t>POL99_2</t>
  </si>
  <si>
    <t>Náklady na vyhotovení dokumentace dle pokynu zadavatele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</si>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</sst>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vertical="top" wrapTex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abSelected="1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6" t="s">
        <v>39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1" t="s">
        <v>22</v>
      </c>
      <c r="C2" s="112"/>
      <c r="D2" s="113"/>
      <c r="E2" s="114" t="s">
        <v>48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45</v>
      </c>
      <c r="C3" s="112"/>
      <c r="D3" s="118" t="s">
        <v>43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10">
        <v>12484</v>
      </c>
      <c r="B4" s="122" t="s">
        <v>46</v>
      </c>
      <c r="C4" s="123"/>
      <c r="D4" s="124" t="s">
        <v>41</v>
      </c>
      <c r="E4" s="125" t="s">
        <v>42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40</v>
      </c>
      <c r="D5" s="91"/>
      <c r="E5" s="92"/>
      <c r="F5" s="92"/>
      <c r="G5" s="92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85"/>
      <c r="E6" s="93"/>
      <c r="F6" s="93"/>
      <c r="G6" s="9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38</v>
      </c>
      <c r="I11" s="133"/>
      <c r="J11" s="8"/>
    </row>
    <row r="12" spans="1:15" ht="15.75" customHeight="1" x14ac:dyDescent="0.2">
      <c r="A12" s="2"/>
      <c r="B12" s="28"/>
      <c r="C12" s="55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5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SUMIF(F50:F51,A16,I50:I51)+SUMIF(F50:F51,"PSU",I50:I51)</f>
        <v>0</v>
      </c>
      <c r="J16" s="84"/>
    </row>
    <row r="17" spans="1:10" ht="23.25" customHeight="1" x14ac:dyDescent="0.2">
      <c r="A17" s="195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SUMIF(F50:F51,A17,I50:I51)</f>
        <v>0</v>
      </c>
      <c r="J17" s="84"/>
    </row>
    <row r="18" spans="1:10" ht="23.25" customHeight="1" x14ac:dyDescent="0.2">
      <c r="A18" s="195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SUMIF(F50:F51,A18,I50:I51)</f>
        <v>0</v>
      </c>
      <c r="J18" s="84"/>
    </row>
    <row r="19" spans="1:10" ht="23.25" customHeight="1" x14ac:dyDescent="0.2">
      <c r="A19" s="195" t="s">
        <v>58</v>
      </c>
      <c r="B19" s="38" t="s">
        <v>27</v>
      </c>
      <c r="C19" s="62"/>
      <c r="D19" s="63"/>
      <c r="E19" s="82"/>
      <c r="F19" s="83"/>
      <c r="G19" s="82"/>
      <c r="H19" s="83"/>
      <c r="I19" s="82">
        <f>SUMIF(F50:F51,A19,I50:I51)</f>
        <v>0</v>
      </c>
      <c r="J19" s="84"/>
    </row>
    <row r="20" spans="1:10" ht="23.25" customHeight="1" x14ac:dyDescent="0.2">
      <c r="A20" s="195" t="s">
        <v>57</v>
      </c>
      <c r="B20" s="38" t="s">
        <v>28</v>
      </c>
      <c r="C20" s="62"/>
      <c r="D20" s="63"/>
      <c r="E20" s="82"/>
      <c r="F20" s="83"/>
      <c r="G20" s="82"/>
      <c r="H20" s="83"/>
      <c r="I20" s="82">
        <f>SUMIF(F50:F51,A20,I50:I51)</f>
        <v>0</v>
      </c>
      <c r="J20" s="84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7">
        <f>IF(A24&gt;50, ROUNDUP(A23, 0), ROUNDDOWN(A23, 0))</f>
        <v>0</v>
      </c>
      <c r="H24" s="98"/>
      <c r="I24" s="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79">
        <f>IF(A26&gt;50, ROUNDUP(A25, 0), ROUNDDOWN(A25, 0))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49</v>
      </c>
      <c r="C39" s="147"/>
      <c r="D39" s="147"/>
      <c r="E39" s="147"/>
      <c r="F39" s="148">
        <f>'SO 117 D.117.01.02 Pol'!AE29</f>
        <v>0</v>
      </c>
      <c r="G39" s="149">
        <f>'SO 117 D.117.01.02 Pol'!AF29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/>
      <c r="C40" s="153" t="s">
        <v>50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hidden="1" customHeight="1" x14ac:dyDescent="0.2">
      <c r="A41" s="136">
        <v>2</v>
      </c>
      <c r="B41" s="152" t="s">
        <v>43</v>
      </c>
      <c r="C41" s="153" t="s">
        <v>44</v>
      </c>
      <c r="D41" s="153"/>
      <c r="E41" s="153"/>
      <c r="F41" s="154">
        <f>'SO 117 D.117.01.02 Pol'!AE29</f>
        <v>0</v>
      </c>
      <c r="G41" s="155">
        <f>'SO 117 D.117.01.02 Pol'!AF29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hidden="1" customHeight="1" x14ac:dyDescent="0.2">
      <c r="A42" s="136">
        <v>3</v>
      </c>
      <c r="B42" s="157" t="s">
        <v>41</v>
      </c>
      <c r="C42" s="147" t="s">
        <v>42</v>
      </c>
      <c r="D42" s="147"/>
      <c r="E42" s="147"/>
      <c r="F42" s="158">
        <f>'SO 117 D.117.01.02 Pol'!AE29</f>
        <v>0</v>
      </c>
      <c r="G42" s="150">
        <f>'SO 117 D.117.01.02 Pol'!AF29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hidden="1" customHeight="1" x14ac:dyDescent="0.2">
      <c r="A43" s="136"/>
      <c r="B43" s="159" t="s">
        <v>51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7" spans="1:10" ht="15.75" x14ac:dyDescent="0.25">
      <c r="B47" s="175" t="s">
        <v>53</v>
      </c>
    </row>
    <row r="49" spans="1:10" ht="25.5" customHeight="1" x14ac:dyDescent="0.2">
      <c r="A49" s="177"/>
      <c r="B49" s="180" t="s">
        <v>17</v>
      </c>
      <c r="C49" s="180" t="s">
        <v>5</v>
      </c>
      <c r="D49" s="181"/>
      <c r="E49" s="181"/>
      <c r="F49" s="182" t="s">
        <v>54</v>
      </c>
      <c r="G49" s="182"/>
      <c r="H49" s="182"/>
      <c r="I49" s="182" t="s">
        <v>29</v>
      </c>
      <c r="J49" s="182" t="s">
        <v>0</v>
      </c>
    </row>
    <row r="50" spans="1:10" ht="36.75" customHeight="1" x14ac:dyDescent="0.2">
      <c r="A50" s="178"/>
      <c r="B50" s="183" t="s">
        <v>55</v>
      </c>
      <c r="C50" s="184" t="s">
        <v>56</v>
      </c>
      <c r="D50" s="185"/>
      <c r="E50" s="185"/>
      <c r="F50" s="191" t="s">
        <v>25</v>
      </c>
      <c r="G50" s="192"/>
      <c r="H50" s="192"/>
      <c r="I50" s="192">
        <f>'SO 117 D.117.01.02 Pol'!G8</f>
        <v>0</v>
      </c>
      <c r="J50" s="189" t="str">
        <f>IF(I52=0,"",I50/I52*100)</f>
        <v/>
      </c>
    </row>
    <row r="51" spans="1:10" ht="36.75" customHeight="1" x14ac:dyDescent="0.2">
      <c r="A51" s="178"/>
      <c r="B51" s="183" t="s">
        <v>57</v>
      </c>
      <c r="C51" s="184" t="s">
        <v>28</v>
      </c>
      <c r="D51" s="185"/>
      <c r="E51" s="185"/>
      <c r="F51" s="191" t="s">
        <v>57</v>
      </c>
      <c r="G51" s="192"/>
      <c r="H51" s="192"/>
      <c r="I51" s="192">
        <f>'SO 117 D.117.01.02 Pol'!G24</f>
        <v>0</v>
      </c>
      <c r="J51" s="189" t="str">
        <f>IF(I52=0,"",I51/I52*100)</f>
        <v/>
      </c>
    </row>
    <row r="52" spans="1:10" ht="25.5" customHeight="1" x14ac:dyDescent="0.2">
      <c r="A52" s="179"/>
      <c r="B52" s="186" t="s">
        <v>1</v>
      </c>
      <c r="C52" s="187"/>
      <c r="D52" s="188"/>
      <c r="E52" s="188"/>
      <c r="F52" s="193"/>
      <c r="G52" s="194"/>
      <c r="H52" s="194"/>
      <c r="I52" s="194">
        <f>SUM(I50:I51)</f>
        <v>0</v>
      </c>
      <c r="J52" s="190">
        <f>SUM(J50:J51)</f>
        <v>0</v>
      </c>
    </row>
    <row r="53" spans="1:10" x14ac:dyDescent="0.2">
      <c r="F53" s="134"/>
      <c r="G53" s="134"/>
      <c r="H53" s="134"/>
      <c r="I53" s="134"/>
      <c r="J53" s="135"/>
    </row>
    <row r="54" spans="1:10" x14ac:dyDescent="0.2">
      <c r="F54" s="134"/>
      <c r="G54" s="134"/>
      <c r="H54" s="134"/>
      <c r="I54" s="134"/>
      <c r="J54" s="135"/>
    </row>
    <row r="55" spans="1:10" x14ac:dyDescent="0.2">
      <c r="F55" s="134"/>
      <c r="G55" s="134"/>
      <c r="H55" s="134"/>
      <c r="I55" s="134"/>
      <c r="J55" s="135"/>
    </row>
  </sheetData>
  <sheetProtection password="DE3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C50:E50"/>
    <mergeCell ref="C51:E51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6" t="s">
        <v>6</v>
      </c>
      <c r="B1" s="106"/>
      <c r="C1" s="107"/>
      <c r="D1" s="106"/>
      <c r="E1" s="106"/>
      <c r="F1" s="106"/>
      <c r="G1" s="106"/>
    </row>
    <row r="2" spans="1:7" ht="24.95" customHeight="1" x14ac:dyDescent="0.2">
      <c r="A2" s="50" t="s">
        <v>7</v>
      </c>
      <c r="B2" s="49"/>
      <c r="C2" s="108"/>
      <c r="D2" s="108"/>
      <c r="E2" s="108"/>
      <c r="F2" s="108"/>
      <c r="G2" s="109"/>
    </row>
    <row r="3" spans="1:7" ht="24.95" customHeight="1" x14ac:dyDescent="0.2">
      <c r="A3" s="50" t="s">
        <v>8</v>
      </c>
      <c r="B3" s="49"/>
      <c r="C3" s="108"/>
      <c r="D3" s="108"/>
      <c r="E3" s="108"/>
      <c r="F3" s="108"/>
      <c r="G3" s="109"/>
    </row>
    <row r="4" spans="1:7" ht="24.95" customHeight="1" x14ac:dyDescent="0.2">
      <c r="A4" s="50" t="s">
        <v>9</v>
      </c>
      <c r="B4" s="49"/>
      <c r="C4" s="108"/>
      <c r="D4" s="108"/>
      <c r="E4" s="108"/>
      <c r="F4" s="108"/>
      <c r="G4" s="109"/>
    </row>
    <row r="5" spans="1:7" x14ac:dyDescent="0.2">
      <c r="B5" s="4"/>
      <c r="C5" s="5"/>
      <c r="D5" s="6"/>
    </row>
  </sheetData>
  <sheetProtection password="DE3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59</v>
      </c>
      <c r="B1" s="196"/>
      <c r="C1" s="196"/>
      <c r="D1" s="196"/>
      <c r="E1" s="196"/>
      <c r="F1" s="196"/>
      <c r="G1" s="196"/>
      <c r="AG1" t="s">
        <v>60</v>
      </c>
    </row>
    <row r="2" spans="1:60" ht="24.95" customHeight="1" x14ac:dyDescent="0.2">
      <c r="A2" s="197" t="s">
        <v>7</v>
      </c>
      <c r="B2" s="49" t="s">
        <v>47</v>
      </c>
      <c r="C2" s="200" t="s">
        <v>48</v>
      </c>
      <c r="D2" s="198"/>
      <c r="E2" s="198"/>
      <c r="F2" s="198"/>
      <c r="G2" s="199"/>
      <c r="AG2" t="s">
        <v>61</v>
      </c>
    </row>
    <row r="3" spans="1:60" ht="24.95" customHeight="1" x14ac:dyDescent="0.2">
      <c r="A3" s="197" t="s">
        <v>8</v>
      </c>
      <c r="B3" s="49" t="s">
        <v>43</v>
      </c>
      <c r="C3" s="200" t="s">
        <v>44</v>
      </c>
      <c r="D3" s="198"/>
      <c r="E3" s="198"/>
      <c r="F3" s="198"/>
      <c r="G3" s="199"/>
      <c r="AC3" s="176" t="s">
        <v>61</v>
      </c>
      <c r="AG3" t="s">
        <v>62</v>
      </c>
    </row>
    <row r="4" spans="1:60" ht="24.95" customHeight="1" x14ac:dyDescent="0.2">
      <c r="A4" s="201" t="s">
        <v>9</v>
      </c>
      <c r="B4" s="202" t="s">
        <v>41</v>
      </c>
      <c r="C4" s="203" t="s">
        <v>42</v>
      </c>
      <c r="D4" s="204"/>
      <c r="E4" s="204"/>
      <c r="F4" s="204"/>
      <c r="G4" s="205"/>
      <c r="AG4" t="s">
        <v>63</v>
      </c>
    </row>
    <row r="5" spans="1:60" x14ac:dyDescent="0.2">
      <c r="D5" s="10"/>
    </row>
    <row r="6" spans="1:60" ht="38.25" x14ac:dyDescent="0.2">
      <c r="A6" s="207" t="s">
        <v>64</v>
      </c>
      <c r="B6" s="209" t="s">
        <v>65</v>
      </c>
      <c r="C6" s="209" t="s">
        <v>66</v>
      </c>
      <c r="D6" s="208" t="s">
        <v>67</v>
      </c>
      <c r="E6" s="207" t="s">
        <v>68</v>
      </c>
      <c r="F6" s="206" t="s">
        <v>69</v>
      </c>
      <c r="G6" s="207" t="s">
        <v>29</v>
      </c>
      <c r="H6" s="210" t="s">
        <v>30</v>
      </c>
      <c r="I6" s="210" t="s">
        <v>70</v>
      </c>
      <c r="J6" s="210" t="s">
        <v>31</v>
      </c>
      <c r="K6" s="210" t="s">
        <v>71</v>
      </c>
      <c r="L6" s="210" t="s">
        <v>72</v>
      </c>
      <c r="M6" s="210" t="s">
        <v>73</v>
      </c>
      <c r="N6" s="210" t="s">
        <v>74</v>
      </c>
      <c r="O6" s="210" t="s">
        <v>75</v>
      </c>
      <c r="P6" s="210" t="s">
        <v>76</v>
      </c>
      <c r="Q6" s="210" t="s">
        <v>77</v>
      </c>
      <c r="R6" s="210" t="s">
        <v>78</v>
      </c>
      <c r="S6" s="210" t="s">
        <v>79</v>
      </c>
      <c r="T6" s="210" t="s">
        <v>80</v>
      </c>
      <c r="U6" s="210" t="s">
        <v>81</v>
      </c>
      <c r="V6" s="210" t="s">
        <v>82</v>
      </c>
      <c r="W6" s="210" t="s">
        <v>83</v>
      </c>
      <c r="X6" s="210" t="s">
        <v>84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2" t="s">
        <v>85</v>
      </c>
      <c r="B8" s="223" t="s">
        <v>55</v>
      </c>
      <c r="C8" s="239" t="s">
        <v>56</v>
      </c>
      <c r="D8" s="224"/>
      <c r="E8" s="225"/>
      <c r="F8" s="226"/>
      <c r="G8" s="226">
        <f>SUMIF(AG9:AG23,"&lt;&gt;NOR",G9:G23)</f>
        <v>0</v>
      </c>
      <c r="H8" s="226"/>
      <c r="I8" s="226">
        <f>SUM(I9:I23)</f>
        <v>0</v>
      </c>
      <c r="J8" s="226"/>
      <c r="K8" s="226">
        <f>SUM(K9:K23)</f>
        <v>0</v>
      </c>
      <c r="L8" s="226"/>
      <c r="M8" s="226">
        <f>SUM(M9:M23)</f>
        <v>0</v>
      </c>
      <c r="N8" s="226"/>
      <c r="O8" s="226">
        <f>SUM(O9:O23)</f>
        <v>0</v>
      </c>
      <c r="P8" s="226"/>
      <c r="Q8" s="226">
        <f>SUM(Q9:Q23)</f>
        <v>0</v>
      </c>
      <c r="R8" s="226"/>
      <c r="S8" s="226"/>
      <c r="T8" s="227"/>
      <c r="U8" s="221"/>
      <c r="V8" s="221">
        <f>SUM(V9:V23)</f>
        <v>0</v>
      </c>
      <c r="W8" s="221"/>
      <c r="X8" s="221"/>
      <c r="AG8" t="s">
        <v>86</v>
      </c>
    </row>
    <row r="9" spans="1:60" outlineLevel="1" x14ac:dyDescent="0.2">
      <c r="A9" s="228">
        <v>1</v>
      </c>
      <c r="B9" s="229" t="s">
        <v>87</v>
      </c>
      <c r="C9" s="240" t="s">
        <v>88</v>
      </c>
      <c r="D9" s="230" t="s">
        <v>89</v>
      </c>
      <c r="E9" s="231">
        <v>68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/>
      <c r="S9" s="233" t="s">
        <v>90</v>
      </c>
      <c r="T9" s="234" t="s">
        <v>91</v>
      </c>
      <c r="U9" s="220">
        <v>0</v>
      </c>
      <c r="V9" s="220">
        <f>ROUND(E9*U9,2)</f>
        <v>0</v>
      </c>
      <c r="W9" s="220"/>
      <c r="X9" s="220" t="s">
        <v>92</v>
      </c>
      <c r="Y9" s="211"/>
      <c r="Z9" s="211"/>
      <c r="AA9" s="211"/>
      <c r="AB9" s="211"/>
      <c r="AC9" s="211"/>
      <c r="AD9" s="211"/>
      <c r="AE9" s="211"/>
      <c r="AF9" s="211"/>
      <c r="AG9" s="211" t="s">
        <v>93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41"/>
      <c r="D10" s="236"/>
      <c r="E10" s="236"/>
      <c r="F10" s="236"/>
      <c r="G10" s="236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94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28">
        <v>2</v>
      </c>
      <c r="B11" s="229" t="s">
        <v>95</v>
      </c>
      <c r="C11" s="240" t="s">
        <v>96</v>
      </c>
      <c r="D11" s="230" t="s">
        <v>89</v>
      </c>
      <c r="E11" s="231">
        <v>56</v>
      </c>
      <c r="F11" s="232"/>
      <c r="G11" s="233">
        <f>ROUND(E11*F11,2)</f>
        <v>0</v>
      </c>
      <c r="H11" s="232"/>
      <c r="I11" s="233">
        <f>ROUND(E11*H11,2)</f>
        <v>0</v>
      </c>
      <c r="J11" s="232"/>
      <c r="K11" s="233">
        <f>ROUND(E11*J11,2)</f>
        <v>0</v>
      </c>
      <c r="L11" s="233">
        <v>21</v>
      </c>
      <c r="M11" s="233">
        <f>G11*(1+L11/100)</f>
        <v>0</v>
      </c>
      <c r="N11" s="233">
        <v>0</v>
      </c>
      <c r="O11" s="233">
        <f>ROUND(E11*N11,2)</f>
        <v>0</v>
      </c>
      <c r="P11" s="233">
        <v>0</v>
      </c>
      <c r="Q11" s="233">
        <f>ROUND(E11*P11,2)</f>
        <v>0</v>
      </c>
      <c r="R11" s="233"/>
      <c r="S11" s="233" t="s">
        <v>90</v>
      </c>
      <c r="T11" s="234" t="s">
        <v>91</v>
      </c>
      <c r="U11" s="220">
        <v>0</v>
      </c>
      <c r="V11" s="220">
        <f>ROUND(E11*U11,2)</f>
        <v>0</v>
      </c>
      <c r="W11" s="220"/>
      <c r="X11" s="220" t="s">
        <v>92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93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42" t="s">
        <v>97</v>
      </c>
      <c r="D12" s="237"/>
      <c r="E12" s="237"/>
      <c r="F12" s="237"/>
      <c r="G12" s="237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1"/>
      <c r="Z12" s="211"/>
      <c r="AA12" s="211"/>
      <c r="AB12" s="211"/>
      <c r="AC12" s="211"/>
      <c r="AD12" s="211"/>
      <c r="AE12" s="211"/>
      <c r="AF12" s="211"/>
      <c r="AG12" s="211" t="s">
        <v>98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43"/>
      <c r="D13" s="235"/>
      <c r="E13" s="235"/>
      <c r="F13" s="235"/>
      <c r="G13" s="235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94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28">
        <v>3</v>
      </c>
      <c r="B14" s="229" t="s">
        <v>99</v>
      </c>
      <c r="C14" s="240" t="s">
        <v>100</v>
      </c>
      <c r="D14" s="230" t="s">
        <v>89</v>
      </c>
      <c r="E14" s="231">
        <v>1</v>
      </c>
      <c r="F14" s="232"/>
      <c r="G14" s="233">
        <f>ROUND(E14*F14,2)</f>
        <v>0</v>
      </c>
      <c r="H14" s="232"/>
      <c r="I14" s="233">
        <f>ROUND(E14*H14,2)</f>
        <v>0</v>
      </c>
      <c r="J14" s="232"/>
      <c r="K14" s="233">
        <f>ROUND(E14*J14,2)</f>
        <v>0</v>
      </c>
      <c r="L14" s="233">
        <v>21</v>
      </c>
      <c r="M14" s="233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3"/>
      <c r="S14" s="233" t="s">
        <v>90</v>
      </c>
      <c r="T14" s="234" t="s">
        <v>91</v>
      </c>
      <c r="U14" s="220">
        <v>0</v>
      </c>
      <c r="V14" s="220">
        <f>ROUND(E14*U14,2)</f>
        <v>0</v>
      </c>
      <c r="W14" s="220"/>
      <c r="X14" s="220" t="s">
        <v>92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93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8"/>
      <c r="B15" s="219"/>
      <c r="C15" s="241"/>
      <c r="D15" s="236"/>
      <c r="E15" s="236"/>
      <c r="F15" s="236"/>
      <c r="G15" s="236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1"/>
      <c r="Z15" s="211"/>
      <c r="AA15" s="211"/>
      <c r="AB15" s="211"/>
      <c r="AC15" s="211"/>
      <c r="AD15" s="211"/>
      <c r="AE15" s="211"/>
      <c r="AF15" s="211"/>
      <c r="AG15" s="211" t="s">
        <v>94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28">
        <v>4</v>
      </c>
      <c r="B16" s="229" t="s">
        <v>101</v>
      </c>
      <c r="C16" s="240" t="s">
        <v>102</v>
      </c>
      <c r="D16" s="230" t="s">
        <v>89</v>
      </c>
      <c r="E16" s="231">
        <v>1</v>
      </c>
      <c r="F16" s="232"/>
      <c r="G16" s="233">
        <f>ROUND(E16*F16,2)</f>
        <v>0</v>
      </c>
      <c r="H16" s="232"/>
      <c r="I16" s="233">
        <f>ROUND(E16*H16,2)</f>
        <v>0</v>
      </c>
      <c r="J16" s="232"/>
      <c r="K16" s="233">
        <f>ROUND(E16*J16,2)</f>
        <v>0</v>
      </c>
      <c r="L16" s="233">
        <v>21</v>
      </c>
      <c r="M16" s="233">
        <f>G16*(1+L16/100)</f>
        <v>0</v>
      </c>
      <c r="N16" s="233">
        <v>0</v>
      </c>
      <c r="O16" s="233">
        <f>ROUND(E16*N16,2)</f>
        <v>0</v>
      </c>
      <c r="P16" s="233">
        <v>0</v>
      </c>
      <c r="Q16" s="233">
        <f>ROUND(E16*P16,2)</f>
        <v>0</v>
      </c>
      <c r="R16" s="233"/>
      <c r="S16" s="233" t="s">
        <v>90</v>
      </c>
      <c r="T16" s="234" t="s">
        <v>91</v>
      </c>
      <c r="U16" s="220">
        <v>0</v>
      </c>
      <c r="V16" s="220">
        <f>ROUND(E16*U16,2)</f>
        <v>0</v>
      </c>
      <c r="W16" s="220"/>
      <c r="X16" s="220" t="s">
        <v>92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93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41"/>
      <c r="D17" s="236"/>
      <c r="E17" s="236"/>
      <c r="F17" s="236"/>
      <c r="G17" s="236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1"/>
      <c r="Z17" s="211"/>
      <c r="AA17" s="211"/>
      <c r="AB17" s="211"/>
      <c r="AC17" s="211"/>
      <c r="AD17" s="211"/>
      <c r="AE17" s="211"/>
      <c r="AF17" s="211"/>
      <c r="AG17" s="211" t="s">
        <v>94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28">
        <v>5</v>
      </c>
      <c r="B18" s="229" t="s">
        <v>103</v>
      </c>
      <c r="C18" s="240" t="s">
        <v>104</v>
      </c>
      <c r="D18" s="230" t="s">
        <v>105</v>
      </c>
      <c r="E18" s="231">
        <v>1</v>
      </c>
      <c r="F18" s="232"/>
      <c r="G18" s="233">
        <f>ROUND(E18*F18,2)</f>
        <v>0</v>
      </c>
      <c r="H18" s="232"/>
      <c r="I18" s="233">
        <f>ROUND(E18*H18,2)</f>
        <v>0</v>
      </c>
      <c r="J18" s="232"/>
      <c r="K18" s="233">
        <f>ROUND(E18*J18,2)</f>
        <v>0</v>
      </c>
      <c r="L18" s="233">
        <v>21</v>
      </c>
      <c r="M18" s="233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3"/>
      <c r="S18" s="233" t="s">
        <v>90</v>
      </c>
      <c r="T18" s="234" t="s">
        <v>91</v>
      </c>
      <c r="U18" s="220">
        <v>0</v>
      </c>
      <c r="V18" s="220">
        <f>ROUND(E18*U18,2)</f>
        <v>0</v>
      </c>
      <c r="W18" s="220"/>
      <c r="X18" s="220" t="s">
        <v>92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93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42" t="s">
        <v>106</v>
      </c>
      <c r="D19" s="237"/>
      <c r="E19" s="237"/>
      <c r="F19" s="237"/>
      <c r="G19" s="237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1"/>
      <c r="Z19" s="211"/>
      <c r="AA19" s="211"/>
      <c r="AB19" s="211"/>
      <c r="AC19" s="211"/>
      <c r="AD19" s="211"/>
      <c r="AE19" s="211"/>
      <c r="AF19" s="211"/>
      <c r="AG19" s="211" t="s">
        <v>98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43"/>
      <c r="D20" s="235"/>
      <c r="E20" s="235"/>
      <c r="F20" s="235"/>
      <c r="G20" s="235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94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1" x14ac:dyDescent="0.2">
      <c r="A21" s="228">
        <v>6</v>
      </c>
      <c r="B21" s="229" t="s">
        <v>107</v>
      </c>
      <c r="C21" s="240" t="s">
        <v>108</v>
      </c>
      <c r="D21" s="230" t="s">
        <v>105</v>
      </c>
      <c r="E21" s="231">
        <v>3</v>
      </c>
      <c r="F21" s="232"/>
      <c r="G21" s="233">
        <f>ROUND(E21*F21,2)</f>
        <v>0</v>
      </c>
      <c r="H21" s="232"/>
      <c r="I21" s="233">
        <f>ROUND(E21*H21,2)</f>
        <v>0</v>
      </c>
      <c r="J21" s="232"/>
      <c r="K21" s="233">
        <f>ROUND(E21*J21,2)</f>
        <v>0</v>
      </c>
      <c r="L21" s="233">
        <v>21</v>
      </c>
      <c r="M21" s="233">
        <f>G21*(1+L21/100)</f>
        <v>0</v>
      </c>
      <c r="N21" s="233">
        <v>0</v>
      </c>
      <c r="O21" s="233">
        <f>ROUND(E21*N21,2)</f>
        <v>0</v>
      </c>
      <c r="P21" s="233">
        <v>0</v>
      </c>
      <c r="Q21" s="233">
        <f>ROUND(E21*P21,2)</f>
        <v>0</v>
      </c>
      <c r="R21" s="233"/>
      <c r="S21" s="233" t="s">
        <v>90</v>
      </c>
      <c r="T21" s="234" t="s">
        <v>91</v>
      </c>
      <c r="U21" s="220">
        <v>0</v>
      </c>
      <c r="V21" s="220">
        <f>ROUND(E21*U21,2)</f>
        <v>0</v>
      </c>
      <c r="W21" s="220"/>
      <c r="X21" s="220" t="s">
        <v>92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93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42" t="s">
        <v>106</v>
      </c>
      <c r="D22" s="237"/>
      <c r="E22" s="237"/>
      <c r="F22" s="237"/>
      <c r="G22" s="237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1"/>
      <c r="Z22" s="211"/>
      <c r="AA22" s="211"/>
      <c r="AB22" s="211"/>
      <c r="AC22" s="211"/>
      <c r="AD22" s="211"/>
      <c r="AE22" s="211"/>
      <c r="AF22" s="211"/>
      <c r="AG22" s="211" t="s">
        <v>98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43"/>
      <c r="D23" s="235"/>
      <c r="E23" s="235"/>
      <c r="F23" s="235"/>
      <c r="G23" s="235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94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x14ac:dyDescent="0.2">
      <c r="A24" s="222" t="s">
        <v>85</v>
      </c>
      <c r="B24" s="223" t="s">
        <v>57</v>
      </c>
      <c r="C24" s="239" t="s">
        <v>28</v>
      </c>
      <c r="D24" s="224"/>
      <c r="E24" s="225"/>
      <c r="F24" s="226"/>
      <c r="G24" s="226">
        <f>SUMIF(AG25:AG27,"&lt;&gt;NOR",G25:G27)</f>
        <v>0</v>
      </c>
      <c r="H24" s="226"/>
      <c r="I24" s="226">
        <f>SUM(I25:I27)</f>
        <v>0</v>
      </c>
      <c r="J24" s="226"/>
      <c r="K24" s="226">
        <f>SUM(K25:K27)</f>
        <v>0</v>
      </c>
      <c r="L24" s="226"/>
      <c r="M24" s="226">
        <f>SUM(M25:M27)</f>
        <v>0</v>
      </c>
      <c r="N24" s="226"/>
      <c r="O24" s="226">
        <f>SUM(O25:O27)</f>
        <v>0</v>
      </c>
      <c r="P24" s="226"/>
      <c r="Q24" s="226">
        <f>SUM(Q25:Q27)</f>
        <v>0</v>
      </c>
      <c r="R24" s="226"/>
      <c r="S24" s="226"/>
      <c r="T24" s="227"/>
      <c r="U24" s="221"/>
      <c r="V24" s="221">
        <f>SUM(V25:V27)</f>
        <v>0</v>
      </c>
      <c r="W24" s="221"/>
      <c r="X24" s="221"/>
      <c r="AG24" t="s">
        <v>86</v>
      </c>
    </row>
    <row r="25" spans="1:60" outlineLevel="1" x14ac:dyDescent="0.2">
      <c r="A25" s="228">
        <v>7</v>
      </c>
      <c r="B25" s="229" t="s">
        <v>109</v>
      </c>
      <c r="C25" s="240" t="s">
        <v>110</v>
      </c>
      <c r="D25" s="230" t="s">
        <v>0</v>
      </c>
      <c r="E25" s="231">
        <v>1.25</v>
      </c>
      <c r="F25" s="232"/>
      <c r="G25" s="233">
        <f>ROUND(E25*F25,2)</f>
        <v>0</v>
      </c>
      <c r="H25" s="232"/>
      <c r="I25" s="233">
        <f>ROUND(E25*H25,2)</f>
        <v>0</v>
      </c>
      <c r="J25" s="232"/>
      <c r="K25" s="233">
        <f>ROUND(E25*J25,2)</f>
        <v>0</v>
      </c>
      <c r="L25" s="233">
        <v>21</v>
      </c>
      <c r="M25" s="233">
        <f>G25*(1+L25/100)</f>
        <v>0</v>
      </c>
      <c r="N25" s="233">
        <v>0</v>
      </c>
      <c r="O25" s="233">
        <f>ROUND(E25*N25,2)</f>
        <v>0</v>
      </c>
      <c r="P25" s="233">
        <v>0</v>
      </c>
      <c r="Q25" s="233">
        <f>ROUND(E25*P25,2)</f>
        <v>0</v>
      </c>
      <c r="R25" s="233"/>
      <c r="S25" s="233" t="s">
        <v>111</v>
      </c>
      <c r="T25" s="234" t="s">
        <v>91</v>
      </c>
      <c r="U25" s="220">
        <v>0</v>
      </c>
      <c r="V25" s="220">
        <f>ROUND(E25*U25,2)</f>
        <v>0</v>
      </c>
      <c r="W25" s="220"/>
      <c r="X25" s="220" t="s">
        <v>112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113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42" t="s">
        <v>114</v>
      </c>
      <c r="D26" s="237"/>
      <c r="E26" s="237"/>
      <c r="F26" s="237"/>
      <c r="G26" s="237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1"/>
      <c r="Z26" s="211"/>
      <c r="AA26" s="211"/>
      <c r="AB26" s="211"/>
      <c r="AC26" s="211"/>
      <c r="AD26" s="211"/>
      <c r="AE26" s="211"/>
      <c r="AF26" s="211"/>
      <c r="AG26" s="211" t="s">
        <v>98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43"/>
      <c r="D27" s="235"/>
      <c r="E27" s="235"/>
      <c r="F27" s="235"/>
      <c r="G27" s="235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1"/>
      <c r="Z27" s="211"/>
      <c r="AA27" s="211"/>
      <c r="AB27" s="211"/>
      <c r="AC27" s="211"/>
      <c r="AD27" s="211"/>
      <c r="AE27" s="211"/>
      <c r="AF27" s="211"/>
      <c r="AG27" s="211" t="s">
        <v>94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x14ac:dyDescent="0.2">
      <c r="A28" s="3"/>
      <c r="B28" s="4"/>
      <c r="C28" s="24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72</v>
      </c>
    </row>
    <row r="29" spans="1:60" x14ac:dyDescent="0.2">
      <c r="A29" s="214"/>
      <c r="B29" s="215" t="s">
        <v>29</v>
      </c>
      <c r="C29" s="245"/>
      <c r="D29" s="216"/>
      <c r="E29" s="217"/>
      <c r="F29" s="217"/>
      <c r="G29" s="238">
        <f>G8+G24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115</v>
      </c>
    </row>
    <row r="30" spans="1:60" x14ac:dyDescent="0.2">
      <c r="C30" s="246"/>
      <c r="D30" s="10"/>
      <c r="AG30" t="s">
        <v>116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15">
    <mergeCell ref="C23:G23"/>
    <mergeCell ref="C26:G26"/>
    <mergeCell ref="C27:G27"/>
    <mergeCell ref="C13:G13"/>
    <mergeCell ref="C15:G15"/>
    <mergeCell ref="C17:G17"/>
    <mergeCell ref="C19:G19"/>
    <mergeCell ref="C20:G20"/>
    <mergeCell ref="C22:G2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 117 D.117.01.02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117 D.117.01.02 Pol'!Názvy_tisku</vt:lpstr>
      <vt:lpstr>oadresa</vt:lpstr>
      <vt:lpstr>Stavba!Objednatel</vt:lpstr>
      <vt:lpstr>Stavba!Objekt</vt:lpstr>
      <vt:lpstr>'SO 117 D.117.01.02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2019-03-19T12:27:02Z</cp:lastPrinted>
  <dcterms:created xsi:type="dcterms:W3CDTF">2009-04-08T07:15:50Z</dcterms:created>
  <dcterms:modified xsi:type="dcterms:W3CDTF">2021-07-14T15:58:06Z</dcterms:modified>
</cp:coreProperties>
</file>