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7640" activeTab="1"/>
  </bookViews>
  <sheets>
    <sheet name="Krycí list - NABÍDKOVÁ CENA" sheetId="6" r:id="rId1"/>
    <sheet name="VZT servis" sheetId="1" r:id="rId2"/>
    <sheet name="VZT filtry" sheetId="2" r:id="rId3"/>
    <sheet name="Opravy - HZS" sheetId="3" r:id="rId4"/>
  </sheets>
  <externalReferences>
    <externalReference r:id="rId7"/>
  </externalReferences>
  <definedNames>
    <definedName name="_BPK1">#REF!</definedName>
    <definedName name="_BPK2">#REF!</definedName>
    <definedName name="_BPK3">#REF!</definedName>
    <definedName name="cisloobjektu">'Krycí list - NABÍDKOVÁ CENA'!$A$4</definedName>
    <definedName name="cislostavby">'Krycí list - NABÍDKOVÁ CENA'!$A$6</definedName>
    <definedName name="Datum">#REF!</definedName>
    <definedName name="Dodavka">'[1]Rekapitulace'!$G$19</definedName>
    <definedName name="Dodavka0">#REF!</definedName>
    <definedName name="HSV">'[1]Rekapitulace'!$E$19</definedName>
    <definedName name="HSV0">#REF!</definedName>
    <definedName name="HZS">'[1]Rekapitulace'!$I$19</definedName>
    <definedName name="HZS0">#REF!</definedName>
    <definedName name="JKSO">'Krycí list - NABÍDKOVÁ CENA'!$E$4</definedName>
    <definedName name="MJ">#REF!</definedName>
    <definedName name="Mont">'[1]Rekapitulace'!$H$19</definedName>
    <definedName name="Montaz0">#REF!</definedName>
    <definedName name="nazevobjektu">'Krycí list - NABÍDKOVÁ CENA'!$B$4</definedName>
    <definedName name="nazevstavby">'Krycí list - NABÍDKOVÁ CENA'!$B$6</definedName>
    <definedName name="Objednatel">'Krycí list - NABÍDKOVÁ CENA'!$B$9</definedName>
    <definedName name="_xlnm.Print_Area" localSheetId="0">'Krycí list - NABÍDKOVÁ CENA'!$A$1:$E$32</definedName>
    <definedName name="PocetMJ">#REF!</definedName>
    <definedName name="Poznamka">#REF!</definedName>
    <definedName name="Projektant">#REF!</definedName>
    <definedName name="PSV">'[1]Rekapitulace'!$F$19</definedName>
    <definedName name="PSV0">#REF!</definedName>
    <definedName name="SazbaDPH1">'Krycí list - NABÍDKOVÁ CENA'!$C$26</definedName>
    <definedName name="SazbaDPH2">'Krycí list - NABÍDKOVÁ CENA'!$C$28</definedName>
    <definedName name="Typ">#REF!</definedName>
    <definedName name="VRN">'[1]Rekapitulace'!$H$32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'Krycí list - NABÍDKOVÁ CENA'!$E$28</definedName>
    <definedName name="Zaklad5">'Krycí list - NABÍDKOVÁ CENA'!$E$26</definedName>
    <definedName name="Zhotovitel">'Krycí list - NABÍDKOVÁ CENA'!$A$17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<sst xmlns="http://schemas.openxmlformats.org/spreadsheetml/2006/main" count="748" uniqueCount="412">
  <si>
    <t>Popis činnosti</t>
  </si>
  <si>
    <t>Typ jednotky</t>
  </si>
  <si>
    <t>Počet kusů</t>
  </si>
  <si>
    <t>Četnost</t>
  </si>
  <si>
    <t>l Q</t>
  </si>
  <si>
    <t>II Q</t>
  </si>
  <si>
    <t>III Q</t>
  </si>
  <si>
    <t>IV Q</t>
  </si>
  <si>
    <t>Jednotka FanCoil do 2,9 kW, kazetová do podhledu, pouze chlazení</t>
  </si>
  <si>
    <t>Daikin</t>
  </si>
  <si>
    <t>4.2.2, 4.2.3, 4.2.4, 4.2.9, 4.2.10</t>
  </si>
  <si>
    <t>Jednotka FanCoil do 3,1 kW, kazetová do podhledu, pouze chlazení</t>
  </si>
  <si>
    <t>Radiální ventilátor do potrubí, Qv=360m3/hod, p=290Pa</t>
  </si>
  <si>
    <t>Elektrodesign</t>
  </si>
  <si>
    <t>Radiální ventilátor do potrubí, Qv=290m3/hod, p=320Pa</t>
  </si>
  <si>
    <t>Radiální ventilátor do potrubí, Qv=410m3/hod, p=250Pa</t>
  </si>
  <si>
    <t>Radiální ventilátor do potrubí, Qv=280m3/hod, p=320Pa</t>
  </si>
  <si>
    <t>Radiální ventilátor do potrubí, Qv=400m3/hod, p=250Pa</t>
  </si>
  <si>
    <t>Radiální ventilátor do potrubí, Qv=550m3/hod, p=300Pa</t>
  </si>
  <si>
    <t>Diagonální ventilátor do potrubí, Qv=100m3/hod, p=90Pa</t>
  </si>
  <si>
    <t>Radiální ventilátor plastový, Qv=960m3/hod, p=400Pa, Exe provedení, řízen FM</t>
  </si>
  <si>
    <t>FORT</t>
  </si>
  <si>
    <t>Radiální ventilátor pro napojení do potrubí, Qv=9200m3/hod, p=400Pa</t>
  </si>
  <si>
    <t>Radiální ventilátor pro napojení do potrubí, Qv=9900m3/hod, p=400Pa</t>
  </si>
  <si>
    <t>Radiální ventilátor plastový, Exe, Qv=140m3/hod, p=450Pa, řízen FM</t>
  </si>
  <si>
    <t>Radiální ventilátor plastový, Exe, Qv=190m3/hod, p=420Pa, řízen FM</t>
  </si>
  <si>
    <t>Radiální ventilátor plastový, Exe, Qv=560m3/hod, p=250Pa, řízen FM</t>
  </si>
  <si>
    <t>Diagonální ventilátor do potrubí , Qv=200m3/hod, p=160Pa</t>
  </si>
  <si>
    <t>Diagonální ventilátor do potrubí, Qv=500m3/hod, p=250Pa</t>
  </si>
  <si>
    <t>Jednotka FanCoil do 3,9 kW, uložení rohové pod podhled, chlazení</t>
  </si>
  <si>
    <t>Diagonální ventilátor do potrubí, Qv=200m3/hod, p=200Pa</t>
  </si>
  <si>
    <t>Radiální ventilátor do potrubí, Qv=2000m3/hod, p=350Pa</t>
  </si>
  <si>
    <t>Radiální ventilátor do potrubí, Qv=1600 m3/hod, p=210Pa</t>
  </si>
  <si>
    <t>Radiální ventilátor do potrubí 355L, 0,28kW, 1350ot/min</t>
  </si>
  <si>
    <t>Radiální ventilátor plastový, Qv=540 m3/hod, p=350Pa</t>
  </si>
  <si>
    <t>Malý axiální ventilátor pro osazení na stěnu, Qv=250Pa, p=50Pa</t>
  </si>
  <si>
    <t>D29</t>
  </si>
  <si>
    <t>Cena v Kč bez DPH</t>
  </si>
  <si>
    <t>Cena v Kč bez DPH celkem / rok</t>
  </si>
  <si>
    <t>Zařízení č.1 - Větrání laboratoří východ, 1.PP až 3.NP</t>
  </si>
  <si>
    <t>1.1</t>
  </si>
  <si>
    <t>Vzduchotechnická jednotka v sestavě :
přívodní jednotka, odvodní jednotka,  hydrobox, pomocné výměníky tepla a chladu
Parametry :
Přívod - 23.500 m3/hod, ext.p=700 Pa
Odvod - 23.500 m3/hod, ext.p=800 Pa</t>
  </si>
  <si>
    <t>1.2.5, 1.2.7, 1.2.13, 1.2.16, 1.2.18, 1.2.19 1.2.20</t>
  </si>
  <si>
    <t>Jednotka FanCoil do 1,9 kW
- kazetová do podhledu, pouze chlazení</t>
  </si>
  <si>
    <t>1.2.20     1.2.27, 1.2.31       1.2.32</t>
  </si>
  <si>
    <t>Jednotka FanCoil do 2,9 kW
- kazetová do podhledu, pouze chlazení</t>
  </si>
  <si>
    <t xml:space="preserve">1.2.11, 1.2.22, 1.2.29, 1.2.30 </t>
  </si>
  <si>
    <t>Jednotka FanCoil do 3,1 kW
- kazetová do podhledu, pouze chlazení</t>
  </si>
  <si>
    <t xml:space="preserve">1.2.1, 1.2.2, 1.2.3, 1.2.23, 1.2.24, 1.2.25, 1.2.26    </t>
  </si>
  <si>
    <t>Jednotka FanCoil do 3,8 kW
- kazetová do podhledu, pouze chlazení</t>
  </si>
  <si>
    <t>1.2.6</t>
  </si>
  <si>
    <t>Jednotka FanCoil do 4,1 kW
- kazetová do podhledu, pouze chlazení</t>
  </si>
  <si>
    <t>1.2.4</t>
  </si>
  <si>
    <t>Jednotka FanCoil do 4,9 kW
- kazetová do podhledu, pouze chlazení</t>
  </si>
  <si>
    <t>1.2.8         1.2.21</t>
  </si>
  <si>
    <t>Jednotka FanCoil do 5,7 kW
- kazetová do podhledu, pouze chlazení</t>
  </si>
  <si>
    <t xml:space="preserve">1.2.12          1.2.14        </t>
  </si>
  <si>
    <t>Jednotka FanCoil do 1,7 kW
- uložení rohové pod podhled, pouze chlazení</t>
  </si>
  <si>
    <t>1.2.9        1.2.10        1.2.15</t>
  </si>
  <si>
    <t>Jednotka FanCoil do 6 kW
- uložení rohové pod podhled, pouze chlazení</t>
  </si>
  <si>
    <t>1.2.34</t>
  </si>
  <si>
    <t>Jednotka FanCoil do 3,9 kW
- uložení rohové pod podhled, chlazení + elektr.dohřev</t>
  </si>
  <si>
    <t>1.2.17</t>
  </si>
  <si>
    <t>Jednotka FanCoil do 2,9 kW
- uložení rohové pod podhled, pouze chlazení</t>
  </si>
  <si>
    <t>1.3.1</t>
  </si>
  <si>
    <t>Elektrický parní zvlhčovač, Mw=80 kg</t>
  </si>
  <si>
    <t>1.3.2</t>
  </si>
  <si>
    <t>Elektrický parní zvlhčovač, Mw=60 kg</t>
  </si>
  <si>
    <t>1.3.3</t>
  </si>
  <si>
    <t>Elektrický parní zvlhčovač, Mw=2 kg</t>
  </si>
  <si>
    <t>1.3.4</t>
  </si>
  <si>
    <t>Adsorbční odvlhčovač, Mw=0,5 kg/hod</t>
  </si>
  <si>
    <t>1.5.1</t>
  </si>
  <si>
    <t>Kloubový odsávací systém, rádius do 3m, Qvo=150 m3/hod, 130 Pa</t>
  </si>
  <si>
    <t>1.6.1</t>
  </si>
  <si>
    <t>Elektrický trubní ohřívač, Qt=2 kW, plynulá regulace</t>
  </si>
  <si>
    <t>1.6.2</t>
  </si>
  <si>
    <t>Elektrický trubní ohřívač, Qt=1,5 kW, plynulá regulace</t>
  </si>
  <si>
    <t>1.6.3</t>
  </si>
  <si>
    <t>Elektrický trubní ohřívač, Qt=1 kW, plynulá regulace</t>
  </si>
  <si>
    <t>1.6.4</t>
  </si>
  <si>
    <t>1.6.5</t>
  </si>
  <si>
    <t>1.6.6</t>
  </si>
  <si>
    <t>1.6.7</t>
  </si>
  <si>
    <t>Elektrický trubní ohřívač, Qt=3 kW, plynulá regulace</t>
  </si>
  <si>
    <t>1.6.8</t>
  </si>
  <si>
    <t>1.6.9</t>
  </si>
  <si>
    <t>1.6.10</t>
  </si>
  <si>
    <t>Chladič vodní, Qch= 3kW, zabudovaný do potrubí</t>
  </si>
  <si>
    <t>1.7.1</t>
  </si>
  <si>
    <t>Elektronický regulátor přívodu vzduchu vel.315
- vybavení pro systém Labcontrol</t>
  </si>
  <si>
    <t>1.7.2</t>
  </si>
  <si>
    <t>Elektronický regulátor přívodu vzduchu vel.250
- vybavení pro systém Labcontrol</t>
  </si>
  <si>
    <t>1.7.3</t>
  </si>
  <si>
    <t>Elektronický regulátor přívodu vzduchu vel.200
- vybavení pro systém Labcontrol</t>
  </si>
  <si>
    <t>1.7.4</t>
  </si>
  <si>
    <t>Elektronický regulátor přívodu vzduchu vel.160
- vybavení pro systém Labcontrol</t>
  </si>
  <si>
    <t>1.7.5</t>
  </si>
  <si>
    <t>Elektronický regulátor odvodu vzduchu z digestoří, plastový, vel.250
- vybavený pro systém Labcontrol, včetně obslužného terminálu a čidla rychlosti</t>
  </si>
  <si>
    <t>1.9.37</t>
  </si>
  <si>
    <t>cirkulační laminární skříň, 1800x900x2300
- laminární pole zabudované v pevné skříni s prosklenými dvířky
- 3x 230V
- 10ks perforovaných polic pro filtry
- HEPA filtry H11, v=0,25m/s
- barevné provedení shodné s digestoří</t>
  </si>
  <si>
    <t>1.9.41</t>
  </si>
  <si>
    <t>odsávaná skříň s prosklenými dvířky, 1800x900x2300
- 10ks perforovaných polic pro filtry
- 3x 230V
- permanentní odtah
- nasávání podtlakem přes mřížky ve dveřích skříňky 
- barevné provedení shodné s digestoří</t>
  </si>
  <si>
    <t>1.11.7</t>
  </si>
  <si>
    <t>Velkoplošná výustka, vel.1500x600</t>
  </si>
  <si>
    <t>Zařízení č.2 - Větrání laboratoří západ, 1.PP až 3.NP</t>
  </si>
  <si>
    <t>2.1</t>
  </si>
  <si>
    <t>Vzduchotechnická jednotka v sestavě :
přívodní jednotka, odvodní jednotka,  hydrobox, pomocné výměníky tepla a chladu
Parametry :
Přívod - 29.600 m3/hod, ext.p=700 Pa
Odvod - 29.600 m3/hod, ext.p=700 Pa</t>
  </si>
  <si>
    <t>2.2.5, 2.2.6, 2.2.7, 2.2.20</t>
  </si>
  <si>
    <t>2.2.1, 2.2.2, 2.2.21, 2.2.26</t>
  </si>
  <si>
    <t>2.2.8        2.2.28</t>
  </si>
  <si>
    <t>2.2.29</t>
  </si>
  <si>
    <t>Jednotka FanCoil do 3,3 kW
- kazetová do podhledu, pouze chlazení</t>
  </si>
  <si>
    <t>2.2.4, 2.2.23      2.2.24, 2.2.30</t>
  </si>
  <si>
    <t>2.2.10        2.2.11         2.2.12</t>
  </si>
  <si>
    <t>2.2.13      2.2.14       2.2.15</t>
  </si>
  <si>
    <t>Jednotka FanCoil do 4,4 kW
- kazetová do podhledu, pouze chlazení</t>
  </si>
  <si>
    <t>2.2.9</t>
  </si>
  <si>
    <t>2.2.25</t>
  </si>
  <si>
    <t>2.2.18        2.2.19       2.2.22, 2.2.27</t>
  </si>
  <si>
    <t>2.2.3</t>
  </si>
  <si>
    <t>Jednotka FanCoil do 3,9 kW
- uložení rohové pod podhled, pouze chlazení</t>
  </si>
  <si>
    <t>2.2.16        2.2.17</t>
  </si>
  <si>
    <t>Jednotka FanCoil do 5,96 kW
- uložení rohové pod podhled, pouze chlazení</t>
  </si>
  <si>
    <t>2.3.1</t>
  </si>
  <si>
    <t>2.3.2</t>
  </si>
  <si>
    <t>2.5.1</t>
  </si>
  <si>
    <t>2.6.1</t>
  </si>
  <si>
    <t>2.6.2</t>
  </si>
  <si>
    <t>Elektrický trubní ohřívač, Qt=6 kW, plynulá regulace</t>
  </si>
  <si>
    <t>2.6.3</t>
  </si>
  <si>
    <t>Elektrický trubní ohřívač, Qt=4 kW, plynulá regulace</t>
  </si>
  <si>
    <t>2.6.5</t>
  </si>
  <si>
    <t>2.6.6</t>
  </si>
  <si>
    <t>2.6.7</t>
  </si>
  <si>
    <t>2.7.1</t>
  </si>
  <si>
    <t>Elektronický regulátor přívodu vzduchu vel.400
- vybavení pro systém Labcontrol</t>
  </si>
  <si>
    <t>2.7.2</t>
  </si>
  <si>
    <t>2.7.3</t>
  </si>
  <si>
    <t>2.7.4</t>
  </si>
  <si>
    <t>2.7.5</t>
  </si>
  <si>
    <t>Elektronický regulátor přívodu vzduchu vel.125
- vybavení pro systém Labcontrol</t>
  </si>
  <si>
    <t>2.7.6</t>
  </si>
  <si>
    <t>Elektronický regulátor přívodu vzduchu vel.500x400
- vybavení pro systém Labcontrol</t>
  </si>
  <si>
    <t>2.7.7</t>
  </si>
  <si>
    <t>2.8</t>
  </si>
  <si>
    <t>Kapsový filtr třídy G4, vestavený do potrubí, včetně servisního víka, Qvo=150 m3/hod</t>
  </si>
  <si>
    <t>Zařízení č.3 - Větrání posluchárny a počítačové učebny, 2.NP, 3.NP</t>
  </si>
  <si>
    <t>3.1.1</t>
  </si>
  <si>
    <t>Kompaktní vzduchotechnická jednotka, Qv=2000m3/hod
- zavěšená pod stropem
- v sestavě : přívod s filtrem a dopravními ventilátory, odvod s dopravními ventilátory, účinný deskový rekuperátor</t>
  </si>
  <si>
    <t>3.1.2</t>
  </si>
  <si>
    <t>3.2.1 až 3.2.16</t>
  </si>
  <si>
    <t>3.4.1</t>
  </si>
  <si>
    <t>Diagonální ventilátor do potrubí, Qv=2000m3/hod, p=200Pa</t>
  </si>
  <si>
    <t>3.4.2</t>
  </si>
  <si>
    <t>3.4.3</t>
  </si>
  <si>
    <t>3.4.4</t>
  </si>
  <si>
    <t>3.6.1</t>
  </si>
  <si>
    <t>Elektrický ohřívač do potrubí, Qt=7 kW, plynulá regulace</t>
  </si>
  <si>
    <t>3.6.2</t>
  </si>
  <si>
    <t>Zařízení č.13 - Systém chlazení VRV – technické místnosti, 1.PP</t>
  </si>
  <si>
    <t>13.2.1</t>
  </si>
  <si>
    <t>Venkovní kondenzační jednotka RXYQ14PA</t>
  </si>
  <si>
    <t>13.2.2, 13.2.3
13.2.5, 13.2.6</t>
  </si>
  <si>
    <t>Vnitřní nástěnná jednotka, Qch=3,8kW, včetně ovladače</t>
  </si>
  <si>
    <t>13.2.4</t>
  </si>
  <si>
    <t>Vnitřní nástěnná jednotka, Qch=5,4kW, včetně ovladače</t>
  </si>
  <si>
    <t>13.2.7, 13.2.8</t>
  </si>
  <si>
    <t>Vnitřní nástěnná jednotka, Qch=7,1kW, včetně ovladače</t>
  </si>
  <si>
    <t>13.2.9</t>
  </si>
  <si>
    <t>Vnitřní nástěnná jednotka, Qch=2,8kW, včetně ovladače</t>
  </si>
  <si>
    <t>13.2.10, 13.2.11</t>
  </si>
  <si>
    <t>Vnitřní nástěnná jednotka, včetně ovladače</t>
  </si>
  <si>
    <t>Zdroj a rozvody chladu</t>
  </si>
  <si>
    <t>Chladící stroj s vodou chlazeným kondenzátorem DAIKIN typ EWWD500I-XS, chladivo R 134a, výkon 425,8kW, příkon P=147,6kW, 50Hz, 3x400V, CHV 7/12°C, Hmotnost 3156kg, rozměry 600x600x1200 mm, včetně Karta pro napojeni chilleru na Bacnet protokol - EKBMSMBA</t>
  </si>
  <si>
    <t>Kondenzátor CABERO výkon 287kW, příkon P=11,52kW, 50Hz, 3x400V, Hmotnost 1710 kg, rozměry 8100x2291x1430 mm, Hladina akust. tlaku v 5m 58dB(A), Příslušenství: Spolecný servisní vypínac pro 2 ventilátory, Kompaktní rozvaděč GKS 25/4</t>
  </si>
  <si>
    <t>Oběhové čerpadlo GRUNDFOS TP 100-250/4, Q=122,5m3/hod, H=17m, 3N-400V, 50Hz, P=11kW , včetně připojovacího šroubení</t>
  </si>
  <si>
    <t>Oběhové čerpadlo GRUNDFOS TP 100-90/4, Q=71m3/hod, H=6m, 3N-400V, 50Hz, P=2,2kW , včetně připojovacích protipřírub</t>
  </si>
  <si>
    <t>Oběhové čerpadlo GRUNDFOS TP 80-210/2, Q=41,2m3/hod, H=17m, 3N-400V, 50Hz, P=4kW , včetně připojovacích protipřírub</t>
  </si>
  <si>
    <t xml:space="preserve">Akumulační nádoba CHV12°C atypická, PN 6, V=2m3, 2xhrdlo DN 200/6 odkalení DN100/6, odvzdušnění DN 3/8", revizní otvor d= 450 mm, materiál ocel, uvnitř bez nátěru, vně 2x základní, včetně  návarků, přírub </t>
  </si>
  <si>
    <t>Oběhové čerpadlo GRUNDFOS TPE 100-170/4-S, Q=78m3/hod, H=13m, 3N-400V, 50Hz, P=5,5kW , včetně připojovacích protipřírub</t>
  </si>
  <si>
    <t>Oběhové čerpadlo GRUNDFOS TP 80-110/4, Q=35,6m3/hod, H=9m, 3N-400V, 50Hz, P=2,2kW , včetně připojovacích protipřírub</t>
  </si>
  <si>
    <t>Oběhové čerpadlo GRUNDFOS CRN 3-7, Q=2m3/hod, H=35m, 3N-400V, 50Hz, P=0,55kW , včetně připojovacích protipřírub</t>
  </si>
  <si>
    <t>Deskový výměník CHV0/5-CHV7/12°C, Q=209kW</t>
  </si>
  <si>
    <t>Plastová nádoba doplňování glykolu 500 litrů</t>
  </si>
  <si>
    <t>Tlaková expanzní nádoba Reflex N 100/6, objem 200 litrů, PN6</t>
  </si>
  <si>
    <t xml:space="preserve">Tlaková expanzní nádoba Reflex S 200/10, objem 100 litrů, PN10, </t>
  </si>
  <si>
    <t>Vložkový filtr doplňovací vody DN 1", PN10, porozita 100 μm, včetně připojovacích šroubení</t>
  </si>
  <si>
    <t>FlaktWoods</t>
  </si>
  <si>
    <t>Flair</t>
  </si>
  <si>
    <t>WEMAC</t>
  </si>
  <si>
    <t>Profiklima</t>
  </si>
  <si>
    <t>TROX</t>
  </si>
  <si>
    <t>Cabero</t>
  </si>
  <si>
    <t>Grundfos</t>
  </si>
  <si>
    <t>Číslo / umístění zařízení</t>
  </si>
  <si>
    <t>I.Q</t>
  </si>
  <si>
    <t>II.Q</t>
  </si>
  <si>
    <t>III.Q</t>
  </si>
  <si>
    <t>IV.Q</t>
  </si>
  <si>
    <t>Cena v Kč</t>
  </si>
  <si>
    <t>D29 BB</t>
  </si>
  <si>
    <t>2S110</t>
  </si>
  <si>
    <t>Chiller Daikin EWWQ064KBW1N</t>
  </si>
  <si>
    <t xml:space="preserve">Daikin </t>
  </si>
  <si>
    <t>1S119</t>
  </si>
  <si>
    <t>Suchý chladič Guntner GFHC RD 080.1/22</t>
  </si>
  <si>
    <t>Guntner</t>
  </si>
  <si>
    <t>1S110</t>
  </si>
  <si>
    <t>VZT jednotka Bosch</t>
  </si>
  <si>
    <t>Bosch</t>
  </si>
  <si>
    <t xml:space="preserve">Ventilátory </t>
  </si>
  <si>
    <t>Tepelné výměníky chladivo vzduch</t>
  </si>
  <si>
    <t>Střecha D29</t>
  </si>
  <si>
    <t>Kondenzační jednotky FUJITSU AJY144LELAH</t>
  </si>
  <si>
    <t>Fujitsu</t>
  </si>
  <si>
    <t>Kondenzační jednotky JDK R513A IH-51-SD3.G/002</t>
  </si>
  <si>
    <t>JDK</t>
  </si>
  <si>
    <t>Condair RS10, RS60</t>
  </si>
  <si>
    <t>Condair</t>
  </si>
  <si>
    <t>Klimatizační jednotky vnitřní Daikin FXF, FXA</t>
  </si>
  <si>
    <t>Klimatizační jednotky vnitřní Daikin FHA, FAA</t>
  </si>
  <si>
    <t>Klimatizace venkovní jednotka Daikin R410 AXYQ20U7Y1B</t>
  </si>
  <si>
    <t>Klimatizace venkovní jednotky Daikin RZAG 125M7Y1B</t>
  </si>
  <si>
    <t>F37 SIMU</t>
  </si>
  <si>
    <t xml:space="preserve">2S07a, 2S07b </t>
  </si>
  <si>
    <t>REMAK klimatizační jednotky AERO MASTER XP28</t>
  </si>
  <si>
    <t>REMAK</t>
  </si>
  <si>
    <t>2S07a</t>
  </si>
  <si>
    <t>REMAK klimatizační jednotky AERO MASTER XP17</t>
  </si>
  <si>
    <t>DUPLEX 500 Multi Eco</t>
  </si>
  <si>
    <t>Atrea</t>
  </si>
  <si>
    <t>Regulátor VAV typ TVR</t>
  </si>
  <si>
    <t>Regulátor VAV typ TVT</t>
  </si>
  <si>
    <t>Dle potřeby</t>
  </si>
  <si>
    <t xml:space="preserve">1S12, 1S10, 2S10, 2S12, 2S11, 2S06, 253, 538, </t>
  </si>
  <si>
    <t>Ventilátory KE/KT</t>
  </si>
  <si>
    <t>Systemair</t>
  </si>
  <si>
    <t>2S03, 1S51</t>
  </si>
  <si>
    <t>Ventilátory AXC,AXCBF</t>
  </si>
  <si>
    <t>Regulační klapky těsné</t>
  </si>
  <si>
    <t>Samsung</t>
  </si>
  <si>
    <t>1S10, střecha</t>
  </si>
  <si>
    <t>Venkovní split jednotka</t>
  </si>
  <si>
    <t>444, 413, 116, 456</t>
  </si>
  <si>
    <t>Chladící meziracková jednotka</t>
  </si>
  <si>
    <t>RITTAL</t>
  </si>
  <si>
    <t>Vnitřní kondenzátory RITTAL</t>
  </si>
  <si>
    <t>střecha, 1S10</t>
  </si>
  <si>
    <t>Venkovní kondenzační jednotka DAIKIN</t>
  </si>
  <si>
    <t>Elektrické ohřívače</t>
  </si>
  <si>
    <t>Reflex</t>
  </si>
  <si>
    <t xml:space="preserve">Cena v Kč bez DPH za kus </t>
  </si>
  <si>
    <t>PŘÍLOHA Č. 1: Seznam zařízení a četnost servisních úkonů</t>
  </si>
  <si>
    <t>Celkový souhrn</t>
  </si>
  <si>
    <t>OBJEKT (PAVILON)</t>
  </si>
  <si>
    <t>Cena celkem za pravidelnou údržbu v Kč bez DPH / rok</t>
  </si>
  <si>
    <t>A31</t>
  </si>
  <si>
    <t xml:space="preserve">Celkem </t>
  </si>
  <si>
    <t>Cena celkem bez DPH za pravidelnou údržbu / 1 rok</t>
  </si>
  <si>
    <t>Nástěnná split jednotka SAMSUNG</t>
  </si>
  <si>
    <t>Stropní indukční výustě typ DID 632</t>
  </si>
  <si>
    <t>Cena celkem bez DPH za čištění výustí / 1 rok</t>
  </si>
  <si>
    <t>Cena celkem bez DPH za pravidelnou údržbu a čištění výustí na všech pavilonech / 1 rok</t>
  </si>
  <si>
    <t>Cena celkem v Kč bez DPH</t>
  </si>
  <si>
    <t>Tepelné výměníky kapalina- vzduch topné/chladící</t>
  </si>
  <si>
    <t>Celkem v Kč bez DPH</t>
  </si>
  <si>
    <t>Filtry (dodávka, výměna, ekologická likvidace) - všechny objekty</t>
  </si>
  <si>
    <t>Náklady na dodávku a výměnu filtrů celkem</t>
  </si>
  <si>
    <t>ks</t>
  </si>
  <si>
    <t>Filtrační vložka G4 MFRR 100</t>
  </si>
  <si>
    <t xml:space="preserve">VZT 37 </t>
  </si>
  <si>
    <t>Filtrační vložka F7 750 x 450 x 96</t>
  </si>
  <si>
    <t>VZT 5</t>
  </si>
  <si>
    <t xml:space="preserve">Filtrační vložka F7 750 x 295 x 96 </t>
  </si>
  <si>
    <t xml:space="preserve">Filtrační vložka M5 750 x 450 x 96 </t>
  </si>
  <si>
    <t xml:space="preserve">Filtrační vložka M5 750 x 295 x 96 </t>
  </si>
  <si>
    <t>Filtrační vložka F7 592x592x550 XPNS 28/7</t>
  </si>
  <si>
    <t>VZT 4</t>
  </si>
  <si>
    <t xml:space="preserve">Filtrační vložka F7 287x592x550 XPNS 28/7 </t>
  </si>
  <si>
    <t xml:space="preserve">Filtrační vložka M5 592x592x360 XPNS 17/5 (K) </t>
  </si>
  <si>
    <t xml:space="preserve">Filtrační vložka M5 287x592x360 XPNS 17/5 (K) </t>
  </si>
  <si>
    <t>VZT 3</t>
  </si>
  <si>
    <t xml:space="preserve">Filtrační vložka M5 592x592x360 XPNS 28/5 (K) </t>
  </si>
  <si>
    <t xml:space="preserve">Filtrační vložka M5 287x592x360 XPNS 28/5 (K) </t>
  </si>
  <si>
    <t>VZT 2</t>
  </si>
  <si>
    <t>VZT 1</t>
  </si>
  <si>
    <t>Cena za výměnu celkem</t>
  </si>
  <si>
    <t>Cena za výměnu 1 ks filtru</t>
  </si>
  <si>
    <t xml:space="preserve">Cena za 1 ks </t>
  </si>
  <si>
    <t>Předpokládaná četnost výměn / rok</t>
  </si>
  <si>
    <t>Počet</t>
  </si>
  <si>
    <t>M.j.</t>
  </si>
  <si>
    <t>Název a charakteristika</t>
  </si>
  <si>
    <t>Pozice P.D.</t>
  </si>
  <si>
    <t>F9 592x592x580 ePM1-85%</t>
  </si>
  <si>
    <t>VZT 2.1.1 502.FP2b</t>
  </si>
  <si>
    <t>F9 592x287x580 ePM1-85%</t>
  </si>
  <si>
    <t>M5 592x592x450 ePM10-50%</t>
  </si>
  <si>
    <t>VZT 2.1.1 502.FP2a</t>
  </si>
  <si>
    <t>M5 592x287x450 ePM10-50%</t>
  </si>
  <si>
    <t>VZT 2.1.1 502.FP1b</t>
  </si>
  <si>
    <t>F9 592-287-580 ePM1-85%</t>
  </si>
  <si>
    <t>VZT 2.1.1 502.FP1a</t>
  </si>
  <si>
    <t>G4 592x592x360 COARSE-80%</t>
  </si>
  <si>
    <t>VZT 1.1.1 501.FP3</t>
  </si>
  <si>
    <t>G4 592x287x360 COARSE-80%</t>
  </si>
  <si>
    <t>VZT 1.1.1 501.FP5</t>
  </si>
  <si>
    <t>Kapsový filtr F5 syntetický 287x287x600/4</t>
  </si>
  <si>
    <t>51.3.3, 52.3.3</t>
  </si>
  <si>
    <t>Kapsový filtr F5 syntetický 287x592x600/4</t>
  </si>
  <si>
    <t>Kapsový filtr F5 syntetický 592x287x600/8</t>
  </si>
  <si>
    <t>Kapsový filtr F5 syntetický 592x592x600/8</t>
  </si>
  <si>
    <t>Kapsový filtr F9 skelné vlákno 287x287x534/6 EUROVENT CERTIFIKATION</t>
  </si>
  <si>
    <t>51.3.2, 52.3.2</t>
  </si>
  <si>
    <t>Kapsový filtr F9 skelné vlákno 287x592x534/6 EUROVENT CERTIFIKATION</t>
  </si>
  <si>
    <t>Kapsový filtr F9 skelné vlákno 592x287x534/12 EUROVENT CERTIFIKATION</t>
  </si>
  <si>
    <t>Kapsový filtr F9 skelné vlákno 592x592x534/12 EUROVENT CERTIFIKATION</t>
  </si>
  <si>
    <t>Kapsový filtr F5 syntetický 287x287x400/4</t>
  </si>
  <si>
    <t>51.3.1, 52.3.1</t>
  </si>
  <si>
    <t>Kapsový filtr F5 syntetický 287x592x400/4</t>
  </si>
  <si>
    <t>Kapsový filtr F5 syntetický 592x287x400/8</t>
  </si>
  <si>
    <t>Kapsový filtr F5 syntetický 592x592x400/8</t>
  </si>
  <si>
    <t>Cena v Kč bez DPH  celkem</t>
  </si>
  <si>
    <t>Cena v Kč bez DPH za výměnu 1 ks filtru</t>
  </si>
  <si>
    <t>Cena za 1 ks filtru v Kč bez DPH</t>
  </si>
  <si>
    <t>b) hygienická nezávadnost filtrů</t>
  </si>
  <si>
    <t>a) zkoušky požárně technických charakteristik</t>
  </si>
  <si>
    <t>Jednotlivé filtry musí splňovat následující požadavky a zhotovitel je povinen na vyžádání tyto skutečnosti náležitým způsobem doložit:</t>
  </si>
  <si>
    <t>Obecné požadavky:</t>
  </si>
  <si>
    <t>PŘÍLOHA Č. 2: Filtry</t>
  </si>
  <si>
    <r>
      <rPr>
        <b/>
        <sz val="8"/>
        <rFont val="Arial Narrow"/>
        <family val="2"/>
      </rPr>
      <t>Zařízení č.4</t>
    </r>
    <r>
      <rPr>
        <sz val="8"/>
        <rFont val="Arial Narrow"/>
        <family val="2"/>
      </rPr>
      <t xml:space="preserve">                                                        (4.2.1, 4.2.5, 4.2.6, 4.2.7, 4.2.8, 4.2.11, 4.2.12, 4.2.13)</t>
    </r>
  </si>
  <si>
    <r>
      <rPr>
        <b/>
        <sz val="8"/>
        <rFont val="Arial Narrow"/>
        <family val="2"/>
      </rPr>
      <t xml:space="preserve">Zařízení č.5 </t>
    </r>
    <r>
      <rPr>
        <sz val="8"/>
        <rFont val="Arial Narrow"/>
        <family val="2"/>
      </rPr>
      <t xml:space="preserve">                                (5.2.1, 5.2.2, 5.2.3, 5.2.4, 5.2.5, 5.2.6)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</si>
  <si>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- 6.4.1</t>
    </r>
  </si>
  <si>
    <r>
      <rPr>
        <b/>
        <sz val="8"/>
        <rFont val="Arial Narrow"/>
        <family val="2"/>
      </rPr>
      <t xml:space="preserve">Zařízení č.6 - </t>
    </r>
    <r>
      <rPr>
        <sz val="8"/>
        <rFont val="Arial Narrow"/>
        <family val="2"/>
      </rPr>
      <t>6.4.2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</si>
  <si>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- 6.4.3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</si>
  <si>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- 6.4.4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</si>
  <si>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- 6.4.5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</si>
  <si>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- 6.4.6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</si>
  <si>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- 6.4.7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</si>
  <si>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- 6.4.8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</si>
  <si>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- 6.4.9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</si>
  <si>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- 6.4.10</t>
    </r>
  </si>
  <si>
    <r>
      <rPr>
        <b/>
        <sz val="8"/>
        <rFont val="Arial Narrow"/>
        <family val="2"/>
      </rPr>
      <t>Zařízení č.6</t>
    </r>
    <r>
      <rPr>
        <sz val="8"/>
        <rFont val="Arial Narrow"/>
        <family val="2"/>
      </rPr>
      <t xml:space="preserve"> - 6.4.11</t>
    </r>
  </si>
  <si>
    <r>
      <rPr>
        <b/>
        <sz val="8"/>
        <rFont val="Arial Narrow"/>
        <family val="2"/>
      </rPr>
      <t>Zařízení č.7</t>
    </r>
    <r>
      <rPr>
        <sz val="8"/>
        <rFont val="Arial Narrow"/>
        <family val="2"/>
      </rPr>
      <t xml:space="preserve"> - 7.4.1</t>
    </r>
  </si>
  <si>
    <r>
      <rPr>
        <b/>
        <sz val="8"/>
        <rFont val="Arial Narrow"/>
        <family val="2"/>
      </rPr>
      <t>Zařízení č.7</t>
    </r>
    <r>
      <rPr>
        <sz val="8"/>
        <rFont val="Arial Narrow"/>
        <family val="2"/>
      </rPr>
      <t xml:space="preserve"> - 7.4.2</t>
    </r>
  </si>
  <si>
    <r>
      <rPr>
        <b/>
        <sz val="8"/>
        <rFont val="Arial Narrow"/>
        <family val="2"/>
      </rPr>
      <t xml:space="preserve">Zařízení č.8 - </t>
    </r>
    <r>
      <rPr>
        <sz val="8"/>
        <rFont val="Arial Narrow"/>
        <family val="2"/>
      </rPr>
      <t>8.4.1</t>
    </r>
  </si>
  <si>
    <r>
      <rPr>
        <b/>
        <sz val="8"/>
        <rFont val="Arial Narrow"/>
        <family val="2"/>
      </rPr>
      <t>Zařízení č.8</t>
    </r>
    <r>
      <rPr>
        <sz val="8"/>
        <rFont val="Arial Narrow"/>
        <family val="2"/>
      </rPr>
      <t xml:space="preserve"> - 8.4.2</t>
    </r>
  </si>
  <si>
    <r>
      <rPr>
        <b/>
        <sz val="8"/>
        <rFont val="Arial Narrow"/>
        <family val="2"/>
      </rPr>
      <t>Zařízení č.9</t>
    </r>
    <r>
      <rPr>
        <sz val="8"/>
        <rFont val="Arial Narrow"/>
        <family val="2"/>
      </rPr>
      <t xml:space="preserve"> - 9.4.1</t>
    </r>
  </si>
  <si>
    <r>
      <rPr>
        <b/>
        <sz val="8"/>
        <rFont val="Arial Narrow"/>
        <family val="2"/>
      </rPr>
      <t>Zařízení č.10</t>
    </r>
    <r>
      <rPr>
        <sz val="8"/>
        <rFont val="Arial Narrow"/>
        <family val="2"/>
      </rPr>
      <t xml:space="preserve"> - 10.4.1</t>
    </r>
  </si>
  <si>
    <r>
      <rPr>
        <b/>
        <sz val="8"/>
        <rFont val="Arial Narrow"/>
        <family val="2"/>
      </rPr>
      <t>Zařízení č.10</t>
    </r>
    <r>
      <rPr>
        <sz val="8"/>
        <rFont val="Arial Narrow"/>
        <family val="2"/>
      </rPr>
      <t xml:space="preserve"> - 10.4.2</t>
    </r>
  </si>
  <si>
    <r>
      <rPr>
        <b/>
        <sz val="8"/>
        <rFont val="Arial Narrow"/>
        <family val="2"/>
      </rPr>
      <t>Zařízení č.11</t>
    </r>
    <r>
      <rPr>
        <sz val="8"/>
        <rFont val="Arial Narrow"/>
        <family val="2"/>
      </rPr>
      <t xml:space="preserve"> - 11.4.1</t>
    </r>
  </si>
  <si>
    <r>
      <rPr>
        <b/>
        <sz val="8"/>
        <rFont val="Arial Narrow"/>
        <family val="2"/>
      </rPr>
      <t>Zařízení č.11</t>
    </r>
    <r>
      <rPr>
        <sz val="8"/>
        <rFont val="Arial Narrow"/>
        <family val="2"/>
      </rPr>
      <t xml:space="preserve"> - 11.4.2</t>
    </r>
  </si>
  <si>
    <r>
      <rPr>
        <b/>
        <sz val="8"/>
        <rFont val="Arial Narrow"/>
        <family val="2"/>
      </rPr>
      <t>Zařízení č.11</t>
    </r>
    <r>
      <rPr>
        <sz val="8"/>
        <rFont val="Arial Narrow"/>
        <family val="2"/>
      </rPr>
      <t xml:space="preserve"> - 11.4.3</t>
    </r>
  </si>
  <si>
    <r>
      <rPr>
        <b/>
        <sz val="8"/>
        <rFont val="Arial Narrow"/>
        <family val="2"/>
      </rPr>
      <t>Zařízení č.12</t>
    </r>
    <r>
      <rPr>
        <sz val="8"/>
        <rFont val="Arial Narrow"/>
        <family val="2"/>
      </rPr>
      <t xml:space="preserve"> - 12.4.1</t>
    </r>
  </si>
  <si>
    <r>
      <rPr>
        <b/>
        <sz val="8"/>
        <rFont val="Arial Narrow"/>
        <family val="2"/>
      </rPr>
      <t>Zařízení č.14</t>
    </r>
    <r>
      <rPr>
        <sz val="8"/>
        <rFont val="Arial Narrow"/>
        <family val="2"/>
      </rPr>
      <t xml:space="preserve"> - 14.4.1</t>
    </r>
  </si>
  <si>
    <r>
      <rPr>
        <b/>
        <sz val="8"/>
        <rFont val="Arial Narrow"/>
        <family val="2"/>
      </rPr>
      <t>Zařízení č.14</t>
    </r>
    <r>
      <rPr>
        <sz val="8"/>
        <rFont val="Arial Narrow"/>
        <family val="2"/>
      </rPr>
      <t xml:space="preserve"> - 14.2.1</t>
    </r>
  </si>
  <si>
    <r>
      <rPr>
        <b/>
        <sz val="8"/>
        <rFont val="Arial Narrow"/>
        <family val="2"/>
      </rPr>
      <t>Zařízení č.15</t>
    </r>
    <r>
      <rPr>
        <sz val="8"/>
        <rFont val="Arial Narrow"/>
        <family val="2"/>
      </rPr>
      <t xml:space="preserve"> - 15.4.1</t>
    </r>
  </si>
  <si>
    <r>
      <rPr>
        <b/>
        <sz val="8"/>
        <rFont val="Arial Narrow"/>
        <family val="2"/>
      </rPr>
      <t>Zařízení č.16</t>
    </r>
    <r>
      <rPr>
        <sz val="8"/>
        <rFont val="Arial Narrow"/>
        <family val="2"/>
      </rPr>
      <t xml:space="preserve"> - 16.4.1</t>
    </r>
  </si>
  <si>
    <r>
      <rPr>
        <b/>
        <sz val="8"/>
        <rFont val="Arial Narrow"/>
        <family val="2"/>
      </rPr>
      <t>Zařízení č.17</t>
    </r>
    <r>
      <rPr>
        <sz val="8"/>
        <rFont val="Arial Narrow"/>
        <family val="2"/>
      </rPr>
      <t xml:space="preserve"> - 17.4.1</t>
    </r>
  </si>
  <si>
    <r>
      <rPr>
        <b/>
        <sz val="8"/>
        <rFont val="Arial Narrow"/>
        <family val="2"/>
      </rPr>
      <t>Zařízení č.18</t>
    </r>
    <r>
      <rPr>
        <sz val="8"/>
        <rFont val="Arial Narrow"/>
        <family val="2"/>
      </rPr>
      <t xml:space="preserve"> - 18.4.1</t>
    </r>
  </si>
  <si>
    <r>
      <rPr>
        <b/>
        <sz val="8"/>
        <rFont val="Arial Narrow"/>
        <family val="2"/>
      </rPr>
      <t>Zařízení č.19</t>
    </r>
    <r>
      <rPr>
        <sz val="8"/>
        <rFont val="Arial Narrow"/>
        <family val="2"/>
      </rPr>
      <t xml:space="preserve"> - 19.4.1</t>
    </r>
  </si>
  <si>
    <r>
      <rPr>
        <b/>
        <sz val="8"/>
        <rFont val="Arial Narrow"/>
        <family val="2"/>
      </rPr>
      <t>Zařízení č.19</t>
    </r>
    <r>
      <rPr>
        <sz val="8"/>
        <rFont val="Arial Narrow"/>
        <family val="2"/>
      </rPr>
      <t xml:space="preserve"> - 19.4.2</t>
    </r>
  </si>
  <si>
    <r>
      <rPr>
        <b/>
        <sz val="8"/>
        <rFont val="Arial Narrow"/>
        <family val="2"/>
      </rPr>
      <t>Zařízení č.20</t>
    </r>
    <r>
      <rPr>
        <sz val="8"/>
        <rFont val="Arial Narrow"/>
        <family val="2"/>
      </rPr>
      <t xml:space="preserve"> - 20.4.1</t>
    </r>
  </si>
  <si>
    <r>
      <rPr>
        <b/>
        <sz val="8"/>
        <rFont val="Arial Narrow"/>
        <family val="2"/>
      </rPr>
      <t>Zařízení č.21</t>
    </r>
    <r>
      <rPr>
        <sz val="8"/>
        <rFont val="Arial Narrow"/>
        <family val="2"/>
      </rPr>
      <t xml:space="preserve"> - 21.4.1</t>
    </r>
  </si>
  <si>
    <r>
      <t xml:space="preserve">D29 BB </t>
    </r>
    <r>
      <rPr>
        <b/>
        <sz val="10"/>
        <color rgb="FFFF0000"/>
        <rFont val="Arial Narrow"/>
        <family val="2"/>
      </rPr>
      <t>(zařízení je v záruce do 10.6.2025)</t>
    </r>
  </si>
  <si>
    <r>
      <t xml:space="preserve">F37 SIMU </t>
    </r>
    <r>
      <rPr>
        <b/>
        <sz val="10"/>
        <color rgb="FFFF0000"/>
        <rFont val="Arial Narrow"/>
        <family val="2"/>
      </rPr>
      <t>(zařízení je v záruce do 15.3.2026)</t>
    </r>
  </si>
  <si>
    <t>c) atest akreditované laboratoře dle EN 779 na filtr nebo na použitý filtrační materiál (nevztahuje na uhlíkové filtry)</t>
  </si>
  <si>
    <t>d) prohlášení o shodě dle ČSN EN 10204 čl. 2.1</t>
  </si>
  <si>
    <r>
      <rPr>
        <b/>
        <sz val="8"/>
        <color theme="1"/>
        <rFont val="Arial Narrow"/>
        <family val="2"/>
      </rPr>
      <t xml:space="preserve">Cena v Kč bez DPH celkem za čištění výustí </t>
    </r>
    <r>
      <rPr>
        <b/>
        <sz val="7"/>
        <color theme="1"/>
        <rFont val="Arial Narrow"/>
        <family val="2"/>
      </rPr>
      <t xml:space="preserve">
</t>
    </r>
    <r>
      <rPr>
        <b/>
        <sz val="6"/>
        <color rgb="FFFF0000"/>
        <rFont val="Arial Narrow"/>
        <family val="2"/>
      </rPr>
      <t>(pro potřeby hodnocení předpoklad 1x ročně)</t>
    </r>
  </si>
  <si>
    <r>
      <rPr>
        <b/>
        <sz val="8"/>
        <color theme="1"/>
        <rFont val="Arial Narrow"/>
        <family val="2"/>
      </rPr>
      <t>Cena v Kč bez DPH celkem za čištění výustí</t>
    </r>
    <r>
      <rPr>
        <b/>
        <sz val="7"/>
        <color theme="1"/>
        <rFont val="Arial Narrow"/>
        <family val="2"/>
      </rPr>
      <t xml:space="preserve"> 
</t>
    </r>
    <r>
      <rPr>
        <b/>
        <sz val="7"/>
        <color rgb="FFFF0000"/>
        <rFont val="Arial Narrow"/>
        <family val="2"/>
      </rPr>
      <t>(pro potřeby hodnocení předpoklad 1x ročně)</t>
    </r>
  </si>
  <si>
    <r>
      <t xml:space="preserve">Cena v Kč bez DPH celkem za čištění výustí 
</t>
    </r>
    <r>
      <rPr>
        <b/>
        <sz val="7"/>
        <color rgb="FFFF0000"/>
        <rFont val="Arial Narrow"/>
        <family val="2"/>
      </rPr>
      <t>(pro potřeby hodnocení předpoklad 1x ročně)</t>
    </r>
  </si>
  <si>
    <t>PŘÍLOHA Č. 3: Opravy / hodinová sazba</t>
  </si>
  <si>
    <t>hod</t>
  </si>
  <si>
    <t>Hodinová sazba za havarijní opravy zařízení dle ust. III.4..c.2.1 Předlohy smlouvy</t>
  </si>
  <si>
    <t>Hodinová sazba za standardní opravy zařízení dle ust. III.4..c.2.2 Předlohy smlouvy</t>
  </si>
  <si>
    <t>Cena celkem za standardní a havarijní opravy zařízení mimo pravidelný servis</t>
  </si>
  <si>
    <t>Předpokládaný počet za rok</t>
  </si>
  <si>
    <t>NABÍDKOVÁ CENA</t>
  </si>
  <si>
    <t>Cena v Kč bez DPH / 1 rok</t>
  </si>
  <si>
    <t>Cena v Kč bez DPH / 4 roky</t>
  </si>
  <si>
    <t>Položka</t>
  </si>
  <si>
    <t>Rozpočet:</t>
  </si>
  <si>
    <t>Objednatel :</t>
  </si>
  <si>
    <t>Zhotovitel :</t>
  </si>
  <si>
    <t>ROZPOČTOVÉ NÁKLADY</t>
  </si>
  <si>
    <t>Základ pro DPH</t>
  </si>
  <si>
    <t>%  činí :</t>
  </si>
  <si>
    <t>DPH</t>
  </si>
  <si>
    <t xml:space="preserve"> </t>
  </si>
  <si>
    <t>Druh veřejné zakázky</t>
  </si>
  <si>
    <t>Služby</t>
  </si>
  <si>
    <t>Název veřejné zakázky:</t>
  </si>
  <si>
    <t>Druh zadávacího řízení</t>
  </si>
  <si>
    <t>Nadlimitní</t>
  </si>
  <si>
    <t>Masarykova univerzita</t>
  </si>
  <si>
    <t>Žerotínovo nám. 617/9, 601 77 Brno</t>
  </si>
  <si>
    <t>00216224</t>
  </si>
  <si>
    <t>Cena celkem za  čištění výustí v Kč bez DPH / rok</t>
  </si>
  <si>
    <t xml:space="preserve"> - cena za pravidlený servis a cena za čištění výustí
 - cena za dodávku a výměnu filtrů
 - cena za standardní a havarijní opravy</t>
  </si>
  <si>
    <t>NABÍDKOVÁ CENA CELKEM V KČ BEZ DPH</t>
  </si>
  <si>
    <t>Servis zařízení VZT a chlazení v areálu UKB</t>
  </si>
  <si>
    <t>Místo plnění:</t>
  </si>
  <si>
    <t>Univerzitní kampus Bohunice, Kamenice 5, 625 00 Brno</t>
  </si>
  <si>
    <t>Cena celkem bez DPH za pravidelný servis a čištění výustí na všech pavilonech</t>
  </si>
  <si>
    <r>
      <t xml:space="preserve">VÝPOČET NABÍDKOVÉ CENY:
</t>
    </r>
    <r>
      <rPr>
        <b/>
        <u val="single"/>
        <sz val="8"/>
        <rFont val="Arial CE"/>
        <family val="2"/>
      </rPr>
      <t>(Nabídková cena je součtem následujících položek za 4 roky)</t>
    </r>
  </si>
  <si>
    <r>
      <t xml:space="preserve">Radiální ventilátor pro napojení do potrubí, </t>
    </r>
    <r>
      <rPr>
        <sz val="8"/>
        <color rgb="FFFF0000"/>
        <rFont val="Arial Narrow"/>
        <family val="2"/>
      </rPr>
      <t>kontrola provozuschopnosti PBZ</t>
    </r>
    <r>
      <rPr>
        <sz val="8"/>
        <rFont val="Arial Narrow"/>
        <family val="2"/>
      </rPr>
      <t xml:space="preserve"> - zařízení slouží k odvětrání CHÚC</t>
    </r>
  </si>
  <si>
    <r>
      <t xml:space="preserve">Ventilátory AXC,AXCBF - </t>
    </r>
    <r>
      <rPr>
        <sz val="8"/>
        <color rgb="FFFF0000"/>
        <rFont val="Arial Narrow"/>
        <family val="2"/>
      </rPr>
      <t xml:space="preserve">kontrola provozuschopnosti PBZ </t>
    </r>
    <r>
      <rPr>
        <sz val="8"/>
        <rFont val="Arial Narrow"/>
        <family val="2"/>
      </rPr>
      <t>- zařízení slouží k odvětrání CHÚC</t>
    </r>
  </si>
  <si>
    <t>Maximální hodinová sazba v Kč bez DPH *</t>
  </si>
  <si>
    <t>Hodinová sazba v Kč bez DPH (cena za 1 hod.)</t>
  </si>
  <si>
    <t>SERVIS ZAŘÍZENÍ VZDUCHOTECHNIKY A CHLAZENÍ V AREÁLU UNIVERZITNÍHO KAMPUSU BOHUNICE</t>
  </si>
  <si>
    <t>* Jedná se o maximální přípustnou cenu za 1 hod. poskytovaných prací mimo pravidelný servis. Tuto cenu nesmí účastník překročit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</si>
</sst>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.00\ _K_č"/>
    <numFmt numFmtId="166" formatCode="#,##0\ &quot;Kč&quot;"/>
    <numFmt numFmtId="167" formatCode="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0"/>
      <color rgb="FFFF0000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theme="1"/>
      <name val="Arial Narrow"/>
      <family val="2"/>
    </font>
    <font>
      <u val="single"/>
      <sz val="8"/>
      <color theme="10"/>
      <name val="Arial Narrow"/>
      <family val="2"/>
    </font>
    <font>
      <sz val="5"/>
      <name val="Arial Narrow"/>
      <family val="2"/>
    </font>
    <font>
      <b/>
      <sz val="6"/>
      <color rgb="FFFF0000"/>
      <name val="Arial Narrow"/>
      <family val="2"/>
    </font>
    <font>
      <b/>
      <sz val="7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color rgb="FFFF000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b/>
      <u val="single"/>
      <sz val="8"/>
      <name val="Arial CE"/>
      <family val="2"/>
    </font>
    <font>
      <sz val="8"/>
      <color rgb="FFFF0000"/>
      <name val="Arial Narrow"/>
      <family val="2"/>
    </font>
    <font>
      <b/>
      <sz val="16"/>
      <color theme="1"/>
      <name val="Arial Narrow"/>
      <family val="2"/>
    </font>
    <font>
      <sz val="10"/>
      <color rgb="FFFF0000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 style="double"/>
      <top/>
      <bottom/>
    </border>
    <border>
      <left style="double"/>
      <right style="double"/>
      <top/>
      <bottom/>
    </border>
    <border>
      <left style="double"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</cellStyleXfs>
  <cellXfs count="390">
    <xf numFmtId="0" fontId="0" fillId="0" borderId="0" xfId="0"/>
    <xf numFmtId="0" fontId="3" fillId="0" borderId="0" xfId="22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164" fontId="5" fillId="0" borderId="0" xfId="22" applyNumberFormat="1" applyFont="1" applyAlignment="1">
      <alignment horizontal="center" vertical="center"/>
      <protection/>
    </xf>
    <xf numFmtId="49" fontId="4" fillId="0" borderId="1" xfId="21" applyNumberFormat="1" applyFont="1" applyBorder="1" applyAlignment="1" applyProtection="1">
      <alignment horizontal="left" vertical="center" wrapText="1" shrinkToFit="1"/>
      <protection locked="0"/>
    </xf>
    <xf numFmtId="0" fontId="4" fillId="0" borderId="2" xfId="21" applyFont="1" applyBorder="1" applyAlignment="1" applyProtection="1">
      <alignment vertical="center" wrapText="1"/>
      <protection locked="0"/>
    </xf>
    <xf numFmtId="0" fontId="4" fillId="0" borderId="2" xfId="21" applyFont="1" applyBorder="1" applyAlignment="1" applyProtection="1">
      <alignment horizontal="center" vertical="center"/>
      <protection locked="0"/>
    </xf>
    <xf numFmtId="1" fontId="4" fillId="0" borderId="3" xfId="21" applyNumberFormat="1" applyFont="1" applyBorder="1" applyAlignment="1">
      <alignment horizontal="center" vertical="center"/>
      <protection/>
    </xf>
    <xf numFmtId="49" fontId="8" fillId="0" borderId="0" xfId="21" applyNumberFormat="1" applyFont="1" applyAlignment="1" applyProtection="1">
      <alignment horizontal="center" vertical="center" wrapText="1" shrinkToFit="1"/>
      <protection locked="0"/>
    </xf>
    <xf numFmtId="0" fontId="6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6" fontId="4" fillId="0" borderId="0" xfId="21" applyNumberFormat="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49" fontId="4" fillId="0" borderId="0" xfId="21" applyNumberFormat="1" applyFont="1" applyAlignment="1" applyProtection="1">
      <alignment horizontal="left" vertical="center" wrapText="1" shrinkToFit="1"/>
      <protection locked="0"/>
    </xf>
    <xf numFmtId="0" fontId="4" fillId="0" borderId="0" xfId="21" applyFont="1" applyAlignment="1" applyProtection="1">
      <alignment vertical="center" wrapText="1"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4" fontId="4" fillId="0" borderId="0" xfId="21" applyNumberFormat="1" applyFont="1" applyAlignment="1">
      <alignment horizontal="center" vertical="center"/>
      <protection/>
    </xf>
    <xf numFmtId="4" fontId="4" fillId="0" borderId="0" xfId="21" applyNumberFormat="1" applyFont="1" applyAlignment="1">
      <alignment vertical="center"/>
      <protection/>
    </xf>
    <xf numFmtId="0" fontId="4" fillId="0" borderId="0" xfId="21" applyFont="1" applyAlignment="1">
      <alignment horizontal="justify" vertical="center" wrapText="1"/>
      <protection/>
    </xf>
    <xf numFmtId="0" fontId="8" fillId="0" borderId="0" xfId="21" applyFont="1" applyAlignment="1" applyProtection="1">
      <alignment vertical="center" wrapText="1"/>
      <protection locked="0"/>
    </xf>
    <xf numFmtId="0" fontId="11" fillId="0" borderId="0" xfId="21" applyFont="1" applyAlignment="1">
      <alignment horizontal="center" vertical="center"/>
      <protection/>
    </xf>
    <xf numFmtId="49" fontId="12" fillId="0" borderId="0" xfId="21" applyNumberFormat="1" applyFont="1" applyAlignment="1" applyProtection="1">
      <alignment horizontal="center" vertical="center" wrapText="1"/>
      <protection locked="0"/>
    </xf>
    <xf numFmtId="0" fontId="13" fillId="0" borderId="0" xfId="21" applyFont="1" applyAlignment="1">
      <alignment horizontal="center" vertical="center" wrapText="1"/>
      <protection/>
    </xf>
    <xf numFmtId="4" fontId="13" fillId="0" borderId="0" xfId="21" applyNumberFormat="1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 wrapText="1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Alignment="1">
      <alignment vertical="center" wrapText="1"/>
      <protection/>
    </xf>
    <xf numFmtId="0" fontId="15" fillId="0" borderId="0" xfId="21" applyFont="1" applyAlignment="1">
      <alignment horizontal="center" vertical="center"/>
      <protection/>
    </xf>
    <xf numFmtId="4" fontId="14" fillId="0" borderId="0" xfId="21" applyNumberFormat="1" applyFont="1" applyAlignment="1">
      <alignment horizontal="center" vertical="center" wrapText="1"/>
      <protection/>
    </xf>
    <xf numFmtId="166" fontId="15" fillId="0" borderId="0" xfId="21" applyNumberFormat="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7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164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64" fontId="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64" fontId="1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/>
    </xf>
    <xf numFmtId="164" fontId="23" fillId="2" borderId="15" xfId="0" applyNumberFormat="1" applyFont="1" applyFill="1" applyBorder="1" applyAlignment="1">
      <alignment horizontal="center" vertical="center"/>
    </xf>
    <xf numFmtId="164" fontId="23" fillId="2" borderId="15" xfId="0" applyNumberFormat="1" applyFont="1" applyFill="1" applyBorder="1" applyAlignment="1">
      <alignment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4" fillId="0" borderId="19" xfId="2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/>
    </xf>
    <xf numFmtId="0" fontId="23" fillId="2" borderId="14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17" fillId="0" borderId="0" xfId="0" applyFont="1"/>
    <xf numFmtId="0" fontId="25" fillId="0" borderId="0" xfId="0" applyFont="1"/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17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/>
    <xf numFmtId="164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8" fillId="4" borderId="22" xfId="21" applyNumberFormat="1" applyFont="1" applyFill="1" applyBorder="1" applyAlignment="1">
      <alignment horizontal="center" vertical="center"/>
      <protection/>
    </xf>
    <xf numFmtId="164" fontId="8" fillId="0" borderId="0" xfId="21" applyNumberFormat="1" applyFont="1" applyAlignment="1">
      <alignment horizontal="center" vertical="center"/>
      <protection/>
    </xf>
    <xf numFmtId="4" fontId="14" fillId="0" borderId="0" xfId="21" applyNumberFormat="1" applyFont="1" applyAlignment="1">
      <alignment horizontal="center" vertical="center"/>
      <protection/>
    </xf>
    <xf numFmtId="4" fontId="15" fillId="0" borderId="0" xfId="21" applyNumberFormat="1" applyFont="1" applyAlignment="1">
      <alignment horizontal="center" vertical="center"/>
      <protection/>
    </xf>
    <xf numFmtId="164" fontId="4" fillId="5" borderId="23" xfId="21" applyNumberFormat="1" applyFont="1" applyFill="1" applyBorder="1" applyAlignment="1">
      <alignment horizontal="center" vertical="center"/>
      <protection/>
    </xf>
    <xf numFmtId="164" fontId="19" fillId="0" borderId="2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165" fontId="5" fillId="6" borderId="15" xfId="0" applyNumberFormat="1" applyFont="1" applyFill="1" applyBorder="1" applyAlignment="1">
      <alignment horizontal="center" vertical="center" wrapText="1"/>
    </xf>
    <xf numFmtId="164" fontId="19" fillId="5" borderId="10" xfId="0" applyNumberFormat="1" applyFont="1" applyFill="1" applyBorder="1" applyAlignment="1">
      <alignment horizontal="center" vertical="center"/>
    </xf>
    <xf numFmtId="164" fontId="19" fillId="5" borderId="2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wrapText="1"/>
    </xf>
    <xf numFmtId="165" fontId="5" fillId="5" borderId="23" xfId="0" applyNumberFormat="1" applyFont="1" applyFill="1" applyBorder="1" applyAlignment="1">
      <alignment horizontal="center" vertical="center" wrapText="1"/>
    </xf>
    <xf numFmtId="165" fontId="5" fillId="5" borderId="13" xfId="0" applyNumberFormat="1" applyFont="1" applyFill="1" applyBorder="1" applyAlignment="1">
      <alignment horizontal="center" wrapText="1"/>
    </xf>
    <xf numFmtId="165" fontId="5" fillId="5" borderId="24" xfId="0" applyNumberFormat="1" applyFont="1" applyFill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/>
    </xf>
    <xf numFmtId="164" fontId="19" fillId="5" borderId="13" xfId="0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 wrapText="1"/>
    </xf>
    <xf numFmtId="3" fontId="5" fillId="0" borderId="25" xfId="21" applyNumberFormat="1" applyFont="1" applyBorder="1" applyAlignment="1">
      <alignment horizontal="center" vertical="center" wrapText="1"/>
      <protection/>
    </xf>
    <xf numFmtId="49" fontId="5" fillId="0" borderId="25" xfId="21" applyNumberFormat="1" applyFont="1" applyBorder="1" applyAlignment="1">
      <alignment horizontal="center" vertical="center" wrapText="1"/>
      <protection/>
    </xf>
    <xf numFmtId="4" fontId="5" fillId="0" borderId="26" xfId="21" applyNumberFormat="1" applyFont="1" applyBorder="1" applyAlignment="1">
      <alignment horizontal="center" vertical="center" wrapText="1"/>
      <protection/>
    </xf>
    <xf numFmtId="49" fontId="5" fillId="0" borderId="27" xfId="21" applyNumberFormat="1" applyFont="1" applyBorder="1" applyAlignment="1">
      <alignment horizontal="center" vertical="center" wrapText="1"/>
      <protection/>
    </xf>
    <xf numFmtId="164" fontId="5" fillId="0" borderId="28" xfId="22" applyNumberFormat="1" applyFont="1" applyBorder="1" applyAlignment="1">
      <alignment horizontal="center" vertical="center" wrapText="1"/>
      <protection/>
    </xf>
    <xf numFmtId="49" fontId="4" fillId="0" borderId="29" xfId="21" applyNumberFormat="1" applyFont="1" applyBorder="1" applyAlignment="1" applyProtection="1">
      <alignment horizontal="left" vertical="center" wrapText="1" shrinkToFit="1"/>
      <protection locked="0"/>
    </xf>
    <xf numFmtId="0" fontId="4" fillId="0" borderId="30" xfId="21" applyFont="1" applyBorder="1" applyAlignment="1" applyProtection="1">
      <alignment horizontal="center" vertical="center"/>
      <protection locked="0"/>
    </xf>
    <xf numFmtId="164" fontId="4" fillId="5" borderId="22" xfId="21" applyNumberFormat="1" applyFont="1" applyFill="1" applyBorder="1" applyAlignment="1">
      <alignment horizontal="center" vertical="center"/>
      <protection/>
    </xf>
    <xf numFmtId="0" fontId="29" fillId="0" borderId="0" xfId="23">
      <alignment/>
      <protection/>
    </xf>
    <xf numFmtId="0" fontId="29" fillId="0" borderId="31" xfId="23" applyBorder="1" applyAlignment="1">
      <alignment horizontal="centerContinuous"/>
      <protection/>
    </xf>
    <xf numFmtId="0" fontId="29" fillId="0" borderId="32" xfId="23" applyBorder="1">
      <alignment/>
      <protection/>
    </xf>
    <xf numFmtId="0" fontId="29" fillId="0" borderId="5" xfId="23" applyBorder="1">
      <alignment/>
      <protection/>
    </xf>
    <xf numFmtId="49" fontId="32" fillId="8" borderId="33" xfId="23" applyNumberFormat="1" applyFont="1" applyFill="1" applyBorder="1">
      <alignment/>
      <protection/>
    </xf>
    <xf numFmtId="0" fontId="29" fillId="0" borderId="21" xfId="23" applyBorder="1">
      <alignment/>
      <protection/>
    </xf>
    <xf numFmtId="0" fontId="29" fillId="0" borderId="34" xfId="23" applyBorder="1">
      <alignment/>
      <protection/>
    </xf>
    <xf numFmtId="0" fontId="29" fillId="0" borderId="35" xfId="23" applyBorder="1">
      <alignment/>
      <protection/>
    </xf>
    <xf numFmtId="0" fontId="29" fillId="0" borderId="6" xfId="23" applyBorder="1">
      <alignment/>
      <protection/>
    </xf>
    <xf numFmtId="3" fontId="29" fillId="0" borderId="0" xfId="23" applyNumberFormat="1">
      <alignment/>
      <protection/>
    </xf>
    <xf numFmtId="167" fontId="29" fillId="0" borderId="36" xfId="23" applyNumberFormat="1" applyBorder="1" applyAlignment="1">
      <alignment horizontal="right"/>
      <protection/>
    </xf>
    <xf numFmtId="0" fontId="34" fillId="8" borderId="37" xfId="23" applyFont="1" applyFill="1" applyBorder="1">
      <alignment/>
      <protection/>
    </xf>
    <xf numFmtId="0" fontId="34" fillId="0" borderId="0" xfId="23" applyFont="1">
      <alignment/>
      <protection/>
    </xf>
    <xf numFmtId="0" fontId="29" fillId="0" borderId="0" xfId="23" applyAlignment="1">
      <alignment vertical="justify"/>
      <protection/>
    </xf>
    <xf numFmtId="0" fontId="29" fillId="0" borderId="0" xfId="23" applyBorder="1">
      <alignment/>
      <protection/>
    </xf>
    <xf numFmtId="3" fontId="29" fillId="0" borderId="0" xfId="23" applyNumberFormat="1" applyBorder="1">
      <alignment/>
      <protection/>
    </xf>
    <xf numFmtId="0" fontId="30" fillId="0" borderId="38" xfId="23" applyFont="1" applyBorder="1" applyAlignment="1">
      <alignment horizontal="centerContinuous" vertical="center"/>
      <protection/>
    </xf>
    <xf numFmtId="0" fontId="34" fillId="0" borderId="39" xfId="23" applyFont="1" applyBorder="1" applyAlignment="1">
      <alignment horizontal="centerContinuous" vertical="center"/>
      <protection/>
    </xf>
    <xf numFmtId="0" fontId="33" fillId="8" borderId="0" xfId="23" applyFont="1" applyFill="1" applyBorder="1">
      <alignment/>
      <protection/>
    </xf>
    <xf numFmtId="0" fontId="29" fillId="8" borderId="0" xfId="23" applyFill="1" applyBorder="1">
      <alignment/>
      <protection/>
    </xf>
    <xf numFmtId="0" fontId="33" fillId="0" borderId="32" xfId="23" applyFont="1" applyFill="1" applyBorder="1" applyAlignment="1">
      <alignment vertical="center" wrapText="1"/>
      <protection/>
    </xf>
    <xf numFmtId="49" fontId="4" fillId="0" borderId="33" xfId="21" applyNumberFormat="1" applyFont="1" applyBorder="1" applyAlignment="1" applyProtection="1">
      <alignment horizontal="left" vertical="center" wrapText="1" shrinkToFit="1"/>
      <protection locked="0"/>
    </xf>
    <xf numFmtId="167" fontId="29" fillId="0" borderId="3" xfId="23" applyNumberFormat="1" applyBorder="1" applyAlignment="1">
      <alignment horizontal="right"/>
      <protection/>
    </xf>
    <xf numFmtId="0" fontId="29" fillId="0" borderId="39" xfId="23" applyBorder="1" applyAlignment="1">
      <alignment horizontal="centerContinuous" vertical="center"/>
      <protection/>
    </xf>
    <xf numFmtId="0" fontId="29" fillId="0" borderId="40" xfId="23" applyBorder="1" applyAlignment="1">
      <alignment horizontal="centerContinuous" vertical="center"/>
      <protection/>
    </xf>
    <xf numFmtId="0" fontId="29" fillId="0" borderId="41" xfId="23" applyBorder="1" applyAlignment="1">
      <alignment horizontal="left"/>
      <protection/>
    </xf>
    <xf numFmtId="0" fontId="31" fillId="0" borderId="42" xfId="23" applyFont="1" applyBorder="1" applyAlignment="1">
      <alignment horizontal="left"/>
      <protection/>
    </xf>
    <xf numFmtId="0" fontId="31" fillId="0" borderId="43" xfId="23" applyFont="1" applyBorder="1" applyAlignment="1">
      <alignment horizontal="left"/>
      <protection/>
    </xf>
    <xf numFmtId="49" fontId="32" fillId="8" borderId="20" xfId="23" applyNumberFormat="1" applyFont="1" applyFill="1" applyBorder="1">
      <alignment/>
      <protection/>
    </xf>
    <xf numFmtId="0" fontId="29" fillId="0" borderId="8" xfId="23" applyFont="1" applyBorder="1">
      <alignment/>
      <protection/>
    </xf>
    <xf numFmtId="0" fontId="34" fillId="0" borderId="8" xfId="23" applyFont="1" applyBorder="1" applyAlignment="1">
      <alignment horizontal="centerContinuous" vertical="center"/>
      <protection/>
    </xf>
    <xf numFmtId="164" fontId="29" fillId="5" borderId="2" xfId="23" applyNumberFormat="1" applyFont="1" applyFill="1" applyBorder="1" applyAlignment="1">
      <alignment horizontal="center" vertical="center"/>
      <protection/>
    </xf>
    <xf numFmtId="164" fontId="29" fillId="4" borderId="23" xfId="23" applyNumberFormat="1" applyFont="1" applyFill="1" applyBorder="1" applyAlignment="1">
      <alignment horizontal="center" vertical="center"/>
      <protection/>
    </xf>
    <xf numFmtId="164" fontId="29" fillId="4" borderId="23" xfId="23" applyNumberFormat="1" applyFont="1" applyFill="1" applyBorder="1" applyAlignment="1">
      <alignment horizontal="centerContinuous" vertical="center"/>
      <protection/>
    </xf>
    <xf numFmtId="164" fontId="36" fillId="0" borderId="2" xfId="22" applyNumberFormat="1" applyFont="1" applyBorder="1" applyAlignment="1">
      <alignment horizontal="center" vertical="center" wrapText="1"/>
      <protection/>
    </xf>
    <xf numFmtId="164" fontId="36" fillId="0" borderId="23" xfId="22" applyNumberFormat="1" applyFont="1" applyBorder="1" applyAlignment="1">
      <alignment horizontal="center" vertical="center" wrapText="1"/>
      <protection/>
    </xf>
    <xf numFmtId="49" fontId="29" fillId="0" borderId="5" xfId="23" applyNumberFormat="1" applyBorder="1" applyAlignment="1">
      <alignment horizontal="left"/>
      <protection/>
    </xf>
    <xf numFmtId="0" fontId="29" fillId="0" borderId="44" xfId="23" applyBorder="1" applyAlignment="1">
      <alignment horizontal="centerContinuous"/>
      <protection/>
    </xf>
    <xf numFmtId="0" fontId="29" fillId="8" borderId="5" xfId="23" applyFill="1" applyBorder="1">
      <alignment/>
      <protection/>
    </xf>
    <xf numFmtId="49" fontId="32" fillId="8" borderId="45" xfId="23" applyNumberFormat="1" applyFont="1" applyFill="1" applyBorder="1">
      <alignment/>
      <protection/>
    </xf>
    <xf numFmtId="0" fontId="33" fillId="8" borderId="46" xfId="23" applyFont="1" applyFill="1" applyBorder="1">
      <alignment/>
      <protection/>
    </xf>
    <xf numFmtId="0" fontId="29" fillId="8" borderId="46" xfId="23" applyFill="1" applyBorder="1">
      <alignment/>
      <protection/>
    </xf>
    <xf numFmtId="0" fontId="29" fillId="8" borderId="47" xfId="23" applyFill="1" applyBorder="1">
      <alignment/>
      <protection/>
    </xf>
    <xf numFmtId="0" fontId="29" fillId="0" borderId="48" xfId="23" applyFont="1" applyBorder="1">
      <alignment/>
      <protection/>
    </xf>
    <xf numFmtId="0" fontId="29" fillId="0" borderId="31" xfId="23" applyFont="1" applyBorder="1">
      <alignment/>
      <protection/>
    </xf>
    <xf numFmtId="0" fontId="29" fillId="0" borderId="33" xfId="23" applyFont="1" applyBorder="1">
      <alignment/>
      <protection/>
    </xf>
    <xf numFmtId="0" fontId="31" fillId="0" borderId="0" xfId="23" applyFont="1" applyBorder="1" applyAlignment="1">
      <alignment horizontal="left"/>
      <protection/>
    </xf>
    <xf numFmtId="0" fontId="29" fillId="0" borderId="5" xfId="23" applyFont="1" applyBorder="1">
      <alignment/>
      <protection/>
    </xf>
    <xf numFmtId="49" fontId="31" fillId="0" borderId="0" xfId="23" applyNumberFormat="1" applyFont="1" applyBorder="1" applyAlignment="1">
      <alignment horizontal="left"/>
      <protection/>
    </xf>
    <xf numFmtId="0" fontId="5" fillId="0" borderId="0" xfId="0" applyFont="1" applyFill="1" applyBorder="1" applyAlignment="1">
      <alignment vertical="center" wrapText="1"/>
    </xf>
    <xf numFmtId="2" fontId="28" fillId="4" borderId="49" xfId="21" applyNumberFormat="1" applyFont="1" applyFill="1" applyBorder="1" applyAlignment="1">
      <alignment vertical="center"/>
      <protection/>
    </xf>
    <xf numFmtId="2" fontId="28" fillId="4" borderId="50" xfId="21" applyNumberFormat="1" applyFont="1" applyFill="1" applyBorder="1" applyAlignment="1">
      <alignment vertical="center"/>
      <protection/>
    </xf>
    <xf numFmtId="4" fontId="4" fillId="0" borderId="26" xfId="21" applyNumberFormat="1" applyFont="1" applyBorder="1" applyAlignment="1">
      <alignment horizontal="center" vertical="center" wrapText="1"/>
      <protection/>
    </xf>
    <xf numFmtId="165" fontId="5" fillId="4" borderId="15" xfId="0" applyNumberFormat="1" applyFont="1" applyFill="1" applyBorder="1" applyAlignment="1">
      <alignment horizontal="center" wrapText="1"/>
    </xf>
    <xf numFmtId="165" fontId="5" fillId="4" borderId="16" xfId="0" applyNumberFormat="1" applyFont="1" applyFill="1" applyBorder="1" applyAlignment="1">
      <alignment horizontal="center" vertical="center" wrapText="1"/>
    </xf>
    <xf numFmtId="4" fontId="37" fillId="8" borderId="50" xfId="23" applyNumberFormat="1" applyFont="1" applyFill="1" applyBorder="1">
      <alignment/>
      <protection/>
    </xf>
    <xf numFmtId="0" fontId="37" fillId="8" borderId="51" xfId="23" applyFont="1" applyFill="1" applyBorder="1">
      <alignment/>
      <protection/>
    </xf>
    <xf numFmtId="4" fontId="28" fillId="4" borderId="52" xfId="0" applyNumberFormat="1" applyFont="1" applyFill="1" applyBorder="1" applyAlignment="1">
      <alignment horizontal="center" vertical="center" wrapText="1"/>
    </xf>
    <xf numFmtId="4" fontId="10" fillId="6" borderId="53" xfId="0" applyNumberFormat="1" applyFont="1" applyFill="1" applyBorder="1" applyAlignment="1">
      <alignment horizontal="center" vertical="center"/>
    </xf>
    <xf numFmtId="4" fontId="10" fillId="6" borderId="54" xfId="0" applyNumberFormat="1" applyFont="1" applyFill="1" applyBorder="1" applyAlignment="1">
      <alignment horizontal="center" vertical="center"/>
    </xf>
    <xf numFmtId="4" fontId="28" fillId="4" borderId="37" xfId="21" applyNumberFormat="1" applyFont="1" applyFill="1" applyBorder="1" applyAlignment="1">
      <alignment horizontal="center" vertical="center"/>
      <protection/>
    </xf>
    <xf numFmtId="4" fontId="28" fillId="4" borderId="22" xfId="21" applyNumberFormat="1" applyFont="1" applyFill="1" applyBorder="1" applyAlignment="1">
      <alignment horizontal="center" vertical="center"/>
      <protection/>
    </xf>
    <xf numFmtId="0" fontId="31" fillId="0" borderId="45" xfId="23" applyFont="1" applyBorder="1" applyAlignment="1">
      <alignment/>
      <protection/>
    </xf>
    <xf numFmtId="0" fontId="29" fillId="0" borderId="47" xfId="23" applyFont="1" applyBorder="1">
      <alignment/>
      <protection/>
    </xf>
    <xf numFmtId="0" fontId="29" fillId="0" borderId="48" xfId="23" applyBorder="1">
      <alignment/>
      <protection/>
    </xf>
    <xf numFmtId="0" fontId="29" fillId="0" borderId="45" xfId="23" applyBorder="1">
      <alignment/>
      <protection/>
    </xf>
    <xf numFmtId="0" fontId="34" fillId="8" borderId="55" xfId="23" applyFont="1" applyFill="1" applyBorder="1">
      <alignment/>
      <protection/>
    </xf>
    <xf numFmtId="49" fontId="29" fillId="0" borderId="33" xfId="23" applyNumberFormat="1" applyBorder="1" applyAlignment="1">
      <alignment vertical="center"/>
      <protection/>
    </xf>
    <xf numFmtId="0" fontId="39" fillId="0" borderId="0" xfId="23" applyFont="1" applyAlignment="1">
      <alignment vertical="center"/>
      <protection/>
    </xf>
    <xf numFmtId="0" fontId="31" fillId="0" borderId="0" xfId="23" applyFont="1" applyAlignment="1">
      <alignment vertical="center"/>
      <protection/>
    </xf>
    <xf numFmtId="0" fontId="21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3" fontId="5" fillId="0" borderId="28" xfId="21" applyNumberFormat="1" applyFont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left" vertical="center"/>
    </xf>
    <xf numFmtId="0" fontId="31" fillId="3" borderId="46" xfId="23" applyFont="1" applyFill="1" applyBorder="1" applyAlignment="1" applyProtection="1">
      <alignment horizontal="left"/>
      <protection locked="0"/>
    </xf>
    <xf numFmtId="164" fontId="19" fillId="3" borderId="11" xfId="0" applyNumberFormat="1" applyFont="1" applyFill="1" applyBorder="1" applyAlignment="1" applyProtection="1">
      <alignment horizontal="center" vertical="center"/>
      <protection locked="0"/>
    </xf>
    <xf numFmtId="164" fontId="19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18" xfId="0" applyNumberFormat="1" applyFont="1" applyFill="1" applyBorder="1" applyAlignment="1" applyProtection="1">
      <alignment horizontal="center" vertical="center"/>
      <protection locked="0"/>
    </xf>
    <xf numFmtId="164" fontId="19" fillId="3" borderId="2" xfId="0" applyNumberFormat="1" applyFont="1" applyFill="1" applyBorder="1" applyAlignment="1" applyProtection="1">
      <alignment horizontal="center" vertical="center"/>
      <protection locked="0"/>
    </xf>
    <xf numFmtId="164" fontId="19" fillId="3" borderId="13" xfId="0" applyNumberFormat="1" applyFont="1" applyFill="1" applyBorder="1" applyAlignment="1" applyProtection="1">
      <alignment horizontal="center" vertical="center"/>
      <protection locked="0"/>
    </xf>
    <xf numFmtId="164" fontId="19" fillId="3" borderId="10" xfId="0" applyNumberFormat="1" applyFont="1" applyFill="1" applyBorder="1" applyAlignment="1" applyProtection="1">
      <alignment horizontal="center" vertical="center"/>
      <protection locked="0"/>
    </xf>
    <xf numFmtId="164" fontId="4" fillId="3" borderId="3" xfId="21" applyNumberFormat="1" applyFont="1" applyFill="1" applyBorder="1" applyAlignment="1" applyProtection="1">
      <alignment horizontal="center" vertical="center"/>
      <protection locked="0"/>
    </xf>
    <xf numFmtId="164" fontId="4" fillId="3" borderId="49" xfId="21" applyNumberFormat="1" applyFont="1" applyFill="1" applyBorder="1" applyAlignment="1" applyProtection="1">
      <alignment horizontal="center" vertical="center"/>
      <protection locked="0"/>
    </xf>
    <xf numFmtId="164" fontId="43" fillId="9" borderId="3" xfId="21" applyNumberFormat="1" applyFont="1" applyFill="1" applyBorder="1" applyAlignment="1" applyProtection="1">
      <alignment horizontal="center" vertical="center"/>
      <protection locked="0"/>
    </xf>
    <xf numFmtId="164" fontId="43" fillId="9" borderId="49" xfId="21" applyNumberFormat="1" applyFont="1" applyFill="1" applyBorder="1" applyAlignment="1" applyProtection="1">
      <alignment horizontal="center" vertical="center"/>
      <protection locked="0"/>
    </xf>
    <xf numFmtId="164" fontId="29" fillId="0" borderId="7" xfId="23" applyNumberFormat="1" applyBorder="1">
      <alignment/>
      <protection/>
    </xf>
    <xf numFmtId="164" fontId="29" fillId="0" borderId="5" xfId="23" applyNumberFormat="1" applyBorder="1">
      <alignment/>
      <protection/>
    </xf>
    <xf numFmtId="164" fontId="29" fillId="0" borderId="32" xfId="23" applyNumberFormat="1" applyBorder="1">
      <alignment/>
      <protection/>
    </xf>
    <xf numFmtId="0" fontId="35" fillId="0" borderId="0" xfId="23" applyFont="1" applyAlignment="1">
      <alignment horizontal="left" vertical="top" wrapText="1"/>
      <protection/>
    </xf>
    <xf numFmtId="0" fontId="36" fillId="0" borderId="1" xfId="23" applyFont="1" applyBorder="1" applyAlignment="1">
      <alignment horizontal="center" vertical="center"/>
      <protection/>
    </xf>
    <xf numFmtId="0" fontId="36" fillId="0" borderId="3" xfId="23" applyFont="1" applyBorder="1" applyAlignment="1">
      <alignment horizontal="center" vertical="center"/>
      <protection/>
    </xf>
    <xf numFmtId="0" fontId="29" fillId="0" borderId="21" xfId="23" applyBorder="1" applyAlignment="1">
      <alignment horizontal="left"/>
      <protection/>
    </xf>
    <xf numFmtId="0" fontId="29" fillId="0" borderId="56" xfId="23" applyBorder="1" applyAlignment="1">
      <alignment horizontal="left"/>
      <protection/>
    </xf>
    <xf numFmtId="0" fontId="29" fillId="0" borderId="33" xfId="23" applyBorder="1" applyAlignment="1">
      <alignment horizontal="left"/>
      <protection/>
    </xf>
    <xf numFmtId="0" fontId="29" fillId="0" borderId="57" xfId="23" applyBorder="1" applyAlignment="1">
      <alignment horizontal="left"/>
      <protection/>
    </xf>
    <xf numFmtId="0" fontId="29" fillId="0" borderId="20" xfId="23" applyBorder="1" applyAlignment="1">
      <alignment horizontal="left"/>
      <protection/>
    </xf>
    <xf numFmtId="0" fontId="29" fillId="0" borderId="58" xfId="23" applyBorder="1" applyAlignment="1">
      <alignment horizontal="left"/>
      <protection/>
    </xf>
    <xf numFmtId="49" fontId="29" fillId="0" borderId="1" xfId="21" applyNumberFormat="1" applyFont="1" applyBorder="1" applyAlignment="1" applyProtection="1">
      <alignment horizontal="left" vertical="center" wrapText="1" shrinkToFit="1"/>
      <protection locked="0"/>
    </xf>
    <xf numFmtId="49" fontId="29" fillId="0" borderId="3" xfId="21" applyNumberFormat="1" applyFont="1" applyBorder="1" applyAlignment="1" applyProtection="1">
      <alignment horizontal="left" vertical="center" wrapText="1" shrinkToFit="1"/>
      <protection locked="0"/>
    </xf>
    <xf numFmtId="0" fontId="31" fillId="3" borderId="0" xfId="23" applyFont="1" applyFill="1" applyBorder="1" applyAlignment="1" applyProtection="1">
      <alignment horizontal="left"/>
      <protection locked="0"/>
    </xf>
    <xf numFmtId="0" fontId="31" fillId="10" borderId="46" xfId="23" applyFont="1" applyFill="1" applyBorder="1" applyAlignment="1">
      <alignment horizontal="left" vertical="center" wrapText="1"/>
      <protection/>
    </xf>
    <xf numFmtId="0" fontId="31" fillId="10" borderId="47" xfId="23" applyFont="1" applyFill="1" applyBorder="1" applyAlignment="1">
      <alignment horizontal="left" vertical="center" wrapText="1"/>
      <protection/>
    </xf>
    <xf numFmtId="0" fontId="30" fillId="0" borderId="46" xfId="23" applyFont="1" applyBorder="1" applyAlignment="1">
      <alignment horizontal="center" vertical="center"/>
      <protection/>
    </xf>
    <xf numFmtId="0" fontId="33" fillId="8" borderId="59" xfId="23" applyFont="1" applyFill="1" applyBorder="1" applyAlignment="1">
      <alignment horizontal="left" vertical="center" wrapText="1"/>
      <protection/>
    </xf>
    <xf numFmtId="0" fontId="33" fillId="8" borderId="32" xfId="23" applyFont="1" applyFill="1" applyBorder="1" applyAlignment="1">
      <alignment horizontal="left" vertical="center" wrapText="1"/>
      <protection/>
    </xf>
    <xf numFmtId="0" fontId="31" fillId="0" borderId="60" xfId="23" applyFont="1" applyBorder="1" applyAlignment="1">
      <alignment horizontal="left"/>
      <protection/>
    </xf>
    <xf numFmtId="0" fontId="38" fillId="11" borderId="60" xfId="23" applyFont="1" applyFill="1" applyBorder="1" applyAlignment="1">
      <alignment horizontal="center" vertical="center" wrapText="1"/>
      <protection/>
    </xf>
    <xf numFmtId="0" fontId="38" fillId="11" borderId="31" xfId="23" applyFont="1" applyFill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/>
    </xf>
    <xf numFmtId="49" fontId="7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Alignment="1">
      <alignment horizontal="center" vertical="center"/>
    </xf>
    <xf numFmtId="49" fontId="5" fillId="2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6" fillId="12" borderId="41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4" borderId="65" xfId="0" applyFont="1" applyFill="1" applyBorder="1" applyAlignment="1">
      <alignment horizontal="center" vertical="center" wrapText="1"/>
    </xf>
    <xf numFmtId="0" fontId="22" fillId="4" borderId="66" xfId="0" applyFont="1" applyFill="1" applyBorder="1" applyAlignment="1">
      <alignment horizontal="center" vertical="center" wrapText="1"/>
    </xf>
    <xf numFmtId="164" fontId="5" fillId="0" borderId="67" xfId="0" applyNumberFormat="1" applyFont="1" applyBorder="1" applyAlignment="1" applyProtection="1">
      <alignment horizontal="center" vertical="center" wrapText="1"/>
      <protection locked="0"/>
    </xf>
    <xf numFmtId="164" fontId="5" fillId="0" borderId="68" xfId="0" applyNumberFormat="1" applyFont="1" applyBorder="1" applyAlignment="1" applyProtection="1">
      <alignment horizontal="center" vertical="center" wrapText="1"/>
      <protection locked="0"/>
    </xf>
    <xf numFmtId="164" fontId="5" fillId="0" borderId="60" xfId="0" applyNumberFormat="1" applyFont="1" applyBorder="1" applyAlignment="1" applyProtection="1">
      <alignment horizontal="center" vertical="center" wrapText="1"/>
      <protection locked="0"/>
    </xf>
    <xf numFmtId="164" fontId="5" fillId="0" borderId="69" xfId="0" applyNumberFormat="1" applyFont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7" borderId="7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65" fontId="5" fillId="7" borderId="25" xfId="0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165" fontId="5" fillId="7" borderId="26" xfId="0" applyNumberFormat="1" applyFont="1" applyFill="1" applyBorder="1" applyAlignment="1">
      <alignment horizontal="center" vertical="center" wrapText="1"/>
    </xf>
    <xf numFmtId="165" fontId="5" fillId="7" borderId="23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6" fillId="0" borderId="0" xfId="22" applyFont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6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4" fontId="5" fillId="0" borderId="26" xfId="21" applyNumberFormat="1" applyFont="1" applyBorder="1" applyAlignment="1">
      <alignment horizontal="center" vertical="center" wrapText="1"/>
      <protection/>
    </xf>
    <xf numFmtId="4" fontId="5" fillId="0" borderId="23" xfId="21" applyNumberFormat="1" applyFont="1" applyBorder="1" applyAlignment="1">
      <alignment horizontal="center" vertical="center" wrapText="1"/>
      <protection/>
    </xf>
    <xf numFmtId="4" fontId="5" fillId="0" borderId="22" xfId="21" applyNumberFormat="1" applyFont="1" applyBorder="1" applyAlignment="1">
      <alignment horizontal="center" vertical="center" wrapText="1"/>
      <protection/>
    </xf>
    <xf numFmtId="49" fontId="8" fillId="4" borderId="51" xfId="21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37" xfId="21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55" xfId="21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28" xfId="22" applyNumberFormat="1" applyFont="1" applyBorder="1" applyAlignment="1">
      <alignment horizontal="center" vertical="center" wrapText="1"/>
      <protection/>
    </xf>
    <xf numFmtId="164" fontId="5" fillId="0" borderId="71" xfId="22" applyNumberFormat="1" applyFont="1" applyBorder="1" applyAlignment="1">
      <alignment horizontal="center" vertical="center" wrapText="1"/>
      <protection/>
    </xf>
    <xf numFmtId="164" fontId="5" fillId="0" borderId="72" xfId="22" applyNumberFormat="1" applyFont="1" applyBorder="1" applyAlignment="1">
      <alignment horizontal="center" vertical="center" wrapText="1"/>
      <protection/>
    </xf>
    <xf numFmtId="4" fontId="5" fillId="0" borderId="28" xfId="21" applyNumberFormat="1" applyFont="1" applyBorder="1" applyAlignment="1">
      <alignment horizontal="center" vertical="center" wrapText="1"/>
      <protection/>
    </xf>
    <xf numFmtId="4" fontId="5" fillId="0" borderId="71" xfId="21" applyNumberFormat="1" applyFont="1" applyBorder="1" applyAlignment="1">
      <alignment horizontal="center" vertical="center" wrapText="1"/>
      <protection/>
    </xf>
    <xf numFmtId="4" fontId="5" fillId="0" borderId="72" xfId="21" applyNumberFormat="1" applyFont="1" applyBorder="1" applyAlignment="1">
      <alignment horizontal="center" vertical="center" wrapText="1"/>
      <protection/>
    </xf>
    <xf numFmtId="49" fontId="5" fillId="0" borderId="70" xfId="21" applyNumberFormat="1" applyFont="1" applyBorder="1" applyAlignment="1">
      <alignment horizontal="center" vertical="center" wrapText="1"/>
      <protection/>
    </xf>
    <xf numFmtId="49" fontId="5" fillId="0" borderId="1" xfId="21" applyNumberFormat="1" applyFont="1" applyBorder="1" applyAlignment="1">
      <alignment horizontal="center" vertical="center" wrapText="1"/>
      <protection/>
    </xf>
    <xf numFmtId="49" fontId="5" fillId="0" borderId="29" xfId="21" applyNumberFormat="1" applyFont="1" applyBorder="1" applyAlignment="1">
      <alignment horizontal="center" vertical="center" wrapText="1"/>
      <protection/>
    </xf>
    <xf numFmtId="3" fontId="5" fillId="0" borderId="25" xfId="21" applyNumberFormat="1" applyFont="1" applyBorder="1" applyAlignment="1">
      <alignment horizontal="center" vertical="center" wrapText="1"/>
      <protection/>
    </xf>
    <xf numFmtId="3" fontId="5" fillId="0" borderId="2" xfId="21" applyNumberFormat="1" applyFont="1" applyBorder="1" applyAlignment="1">
      <alignment horizontal="center" vertical="center" wrapText="1"/>
      <protection/>
    </xf>
    <xf numFmtId="3" fontId="5" fillId="0" borderId="30" xfId="21" applyNumberFormat="1" applyFont="1" applyBorder="1" applyAlignment="1">
      <alignment horizontal="center" vertical="center" wrapText="1"/>
      <protection/>
    </xf>
    <xf numFmtId="49" fontId="5" fillId="0" borderId="25" xfId="21" applyNumberFormat="1" applyFont="1" applyBorder="1" applyAlignment="1">
      <alignment horizontal="center" vertical="center" wrapText="1"/>
      <protection/>
    </xf>
    <xf numFmtId="49" fontId="5" fillId="0" borderId="2" xfId="21" applyNumberFormat="1" applyFont="1" applyBorder="1" applyAlignment="1">
      <alignment horizontal="center" vertical="center" wrapText="1"/>
      <protection/>
    </xf>
    <xf numFmtId="49" fontId="5" fillId="0" borderId="30" xfId="21" applyNumberFormat="1" applyFont="1" applyBorder="1" applyAlignment="1">
      <alignment horizontal="center" vertical="center" wrapText="1"/>
      <protection/>
    </xf>
    <xf numFmtId="4" fontId="5" fillId="0" borderId="42" xfId="21" applyNumberFormat="1" applyFont="1" applyBorder="1" applyAlignment="1">
      <alignment horizontal="center" vertical="center" wrapText="1"/>
      <protection/>
    </xf>
    <xf numFmtId="4" fontId="5" fillId="0" borderId="3" xfId="21" applyNumberFormat="1" applyFont="1" applyBorder="1" applyAlignment="1">
      <alignment horizontal="center" vertical="center" wrapText="1"/>
      <protection/>
    </xf>
    <xf numFmtId="4" fontId="5" fillId="0" borderId="49" xfId="21" applyNumberFormat="1" applyFont="1" applyBorder="1" applyAlignment="1">
      <alignment horizontal="center" vertical="center" wrapText="1"/>
      <protection/>
    </xf>
    <xf numFmtId="0" fontId="3" fillId="0" borderId="0" xfId="22" applyFont="1" applyAlignment="1">
      <alignment horizontal="center" vertical="center"/>
      <protection/>
    </xf>
    <xf numFmtId="0" fontId="7" fillId="0" borderId="46" xfId="21" applyFont="1" applyBorder="1" applyAlignment="1">
      <alignment horizontal="center" vertical="center"/>
      <protection/>
    </xf>
    <xf numFmtId="49" fontId="7" fillId="0" borderId="46" xfId="21" applyNumberFormat="1" applyFont="1" applyBorder="1" applyAlignment="1" applyProtection="1">
      <alignment horizontal="center" vertical="center" wrapText="1" shrinkToFit="1"/>
      <protection locked="0"/>
    </xf>
    <xf numFmtId="49" fontId="10" fillId="4" borderId="51" xfId="2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7" xfId="2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55" xfId="21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25" xfId="21" applyNumberFormat="1" applyFont="1" applyBorder="1" applyAlignment="1">
      <alignment horizontal="center" vertical="center"/>
      <protection/>
    </xf>
    <xf numFmtId="4" fontId="4" fillId="0" borderId="26" xfId="21" applyNumberFormat="1" applyFont="1" applyBorder="1" applyAlignment="1">
      <alignment horizontal="center" vertical="center"/>
      <protection/>
    </xf>
    <xf numFmtId="49" fontId="4" fillId="0" borderId="70" xfId="21" applyNumberFormat="1" applyFont="1" applyBorder="1" applyAlignment="1" applyProtection="1">
      <alignment horizontal="center" vertical="center" wrapText="1" shrinkToFit="1"/>
      <protection locked="0"/>
    </xf>
    <xf numFmtId="49" fontId="4" fillId="0" borderId="25" xfId="21" applyNumberFormat="1" applyFont="1" applyBorder="1" applyAlignment="1" applyProtection="1">
      <alignment horizontal="center" vertical="center" wrapText="1" shrinkToFit="1"/>
      <protection locked="0"/>
    </xf>
    <xf numFmtId="49" fontId="10" fillId="4" borderId="29" xfId="2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0" xfId="21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21" applyNumberFormat="1" applyFont="1" applyAlignment="1" applyProtection="1">
      <alignment horizontal="left" vertical="center" wrapText="1" shrinkToFit="1"/>
      <protection locked="0"/>
    </xf>
    <xf numFmtId="164" fontId="19" fillId="0" borderId="23" xfId="0" applyNumberFormat="1" applyFont="1" applyFill="1" applyBorder="1" applyAlignment="1" applyProtection="1">
      <alignment horizontal="center" vertical="center"/>
      <protection/>
    </xf>
    <xf numFmtId="164" fontId="19" fillId="0" borderId="73" xfId="0" applyNumberFormat="1" applyFont="1" applyFill="1" applyBorder="1" applyAlignment="1" applyProtection="1">
      <alignment horizontal="center" vertical="center"/>
      <protection/>
    </xf>
    <xf numFmtId="164" fontId="19" fillId="0" borderId="24" xfId="0" applyNumberFormat="1" applyFont="1" applyFill="1" applyBorder="1" applyAlignment="1" applyProtection="1">
      <alignment horizontal="center" vertical="center"/>
      <protection/>
    </xf>
    <xf numFmtId="164" fontId="19" fillId="0" borderId="74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ejne_zakazky\Nefakultni\RMU\03_RMU-Stavebni_prace\30_RMU_Oprava_sochy\01_Vyhlaseni\RMU_Oprava_sochy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32">
          <cell r="H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9C5B-A94C-4A5D-932C-7ACAB5C19097}">
  <dimension ref="A1:BC32"/>
  <sheetViews>
    <sheetView workbookViewId="0" topLeftCell="A1">
      <selection activeCell="A1" sqref="A1:E1"/>
    </sheetView>
  </sheetViews>
  <sheetFormatPr defaultColWidth="9.140625" defaultRowHeight="15"/>
  <cols>
    <col min="1" max="1" width="19.8515625" style="178" customWidth="1"/>
    <col min="2" max="2" width="18.57421875" style="178" customWidth="1"/>
    <col min="3" max="3" width="11.7109375" style="178" customWidth="1"/>
    <col min="4" max="4" width="21.421875" style="178" customWidth="1"/>
    <col min="5" max="5" width="20.421875" style="178" customWidth="1"/>
    <col min="6" max="254" width="8.8515625" style="178" customWidth="1"/>
    <col min="255" max="255" width="2.00390625" style="178" customWidth="1"/>
    <col min="256" max="256" width="15.00390625" style="178" customWidth="1"/>
    <col min="257" max="257" width="15.8515625" style="178" customWidth="1"/>
    <col min="258" max="258" width="14.57421875" style="178" customWidth="1"/>
    <col min="259" max="259" width="13.57421875" style="178" customWidth="1"/>
    <col min="260" max="260" width="16.57421875" style="178" customWidth="1"/>
    <col min="261" max="261" width="15.28125" style="178" customWidth="1"/>
    <col min="262" max="510" width="8.8515625" style="178" customWidth="1"/>
    <col min="511" max="511" width="2.00390625" style="178" customWidth="1"/>
    <col min="512" max="512" width="15.00390625" style="178" customWidth="1"/>
    <col min="513" max="513" width="15.8515625" style="178" customWidth="1"/>
    <col min="514" max="514" width="14.57421875" style="178" customWidth="1"/>
    <col min="515" max="515" width="13.57421875" style="178" customWidth="1"/>
    <col min="516" max="516" width="16.57421875" style="178" customWidth="1"/>
    <col min="517" max="517" width="15.28125" style="178" customWidth="1"/>
    <col min="518" max="766" width="8.8515625" style="178" customWidth="1"/>
    <col min="767" max="767" width="2.00390625" style="178" customWidth="1"/>
    <col min="768" max="768" width="15.00390625" style="178" customWidth="1"/>
    <col min="769" max="769" width="15.8515625" style="178" customWidth="1"/>
    <col min="770" max="770" width="14.57421875" style="178" customWidth="1"/>
    <col min="771" max="771" width="13.57421875" style="178" customWidth="1"/>
    <col min="772" max="772" width="16.57421875" style="178" customWidth="1"/>
    <col min="773" max="773" width="15.28125" style="178" customWidth="1"/>
    <col min="774" max="1022" width="8.8515625" style="178" customWidth="1"/>
    <col min="1023" max="1023" width="2.00390625" style="178" customWidth="1"/>
    <col min="1024" max="1024" width="15.00390625" style="178" customWidth="1"/>
    <col min="1025" max="1025" width="15.8515625" style="178" customWidth="1"/>
    <col min="1026" max="1026" width="14.57421875" style="178" customWidth="1"/>
    <col min="1027" max="1027" width="13.57421875" style="178" customWidth="1"/>
    <col min="1028" max="1028" width="16.57421875" style="178" customWidth="1"/>
    <col min="1029" max="1029" width="15.28125" style="178" customWidth="1"/>
    <col min="1030" max="1278" width="8.8515625" style="178" customWidth="1"/>
    <col min="1279" max="1279" width="2.00390625" style="178" customWidth="1"/>
    <col min="1280" max="1280" width="15.00390625" style="178" customWidth="1"/>
    <col min="1281" max="1281" width="15.8515625" style="178" customWidth="1"/>
    <col min="1282" max="1282" width="14.57421875" style="178" customWidth="1"/>
    <col min="1283" max="1283" width="13.57421875" style="178" customWidth="1"/>
    <col min="1284" max="1284" width="16.57421875" style="178" customWidth="1"/>
    <col min="1285" max="1285" width="15.28125" style="178" customWidth="1"/>
    <col min="1286" max="1534" width="8.8515625" style="178" customWidth="1"/>
    <col min="1535" max="1535" width="2.00390625" style="178" customWidth="1"/>
    <col min="1536" max="1536" width="15.00390625" style="178" customWidth="1"/>
    <col min="1537" max="1537" width="15.8515625" style="178" customWidth="1"/>
    <col min="1538" max="1538" width="14.57421875" style="178" customWidth="1"/>
    <col min="1539" max="1539" width="13.57421875" style="178" customWidth="1"/>
    <col min="1540" max="1540" width="16.57421875" style="178" customWidth="1"/>
    <col min="1541" max="1541" width="15.28125" style="178" customWidth="1"/>
    <col min="1542" max="1790" width="8.8515625" style="178" customWidth="1"/>
    <col min="1791" max="1791" width="2.00390625" style="178" customWidth="1"/>
    <col min="1792" max="1792" width="15.00390625" style="178" customWidth="1"/>
    <col min="1793" max="1793" width="15.8515625" style="178" customWidth="1"/>
    <col min="1794" max="1794" width="14.57421875" style="178" customWidth="1"/>
    <col min="1795" max="1795" width="13.57421875" style="178" customWidth="1"/>
    <col min="1796" max="1796" width="16.57421875" style="178" customWidth="1"/>
    <col min="1797" max="1797" width="15.28125" style="178" customWidth="1"/>
    <col min="1798" max="2046" width="8.8515625" style="178" customWidth="1"/>
    <col min="2047" max="2047" width="2.00390625" style="178" customWidth="1"/>
    <col min="2048" max="2048" width="15.00390625" style="178" customWidth="1"/>
    <col min="2049" max="2049" width="15.8515625" style="178" customWidth="1"/>
    <col min="2050" max="2050" width="14.57421875" style="178" customWidth="1"/>
    <col min="2051" max="2051" width="13.57421875" style="178" customWidth="1"/>
    <col min="2052" max="2052" width="16.57421875" style="178" customWidth="1"/>
    <col min="2053" max="2053" width="15.28125" style="178" customWidth="1"/>
    <col min="2054" max="2302" width="8.8515625" style="178" customWidth="1"/>
    <col min="2303" max="2303" width="2.00390625" style="178" customWidth="1"/>
    <col min="2304" max="2304" width="15.00390625" style="178" customWidth="1"/>
    <col min="2305" max="2305" width="15.8515625" style="178" customWidth="1"/>
    <col min="2306" max="2306" width="14.57421875" style="178" customWidth="1"/>
    <col min="2307" max="2307" width="13.57421875" style="178" customWidth="1"/>
    <col min="2308" max="2308" width="16.57421875" style="178" customWidth="1"/>
    <col min="2309" max="2309" width="15.28125" style="178" customWidth="1"/>
    <col min="2310" max="2558" width="8.8515625" style="178" customWidth="1"/>
    <col min="2559" max="2559" width="2.00390625" style="178" customWidth="1"/>
    <col min="2560" max="2560" width="15.00390625" style="178" customWidth="1"/>
    <col min="2561" max="2561" width="15.8515625" style="178" customWidth="1"/>
    <col min="2562" max="2562" width="14.57421875" style="178" customWidth="1"/>
    <col min="2563" max="2563" width="13.57421875" style="178" customWidth="1"/>
    <col min="2564" max="2564" width="16.57421875" style="178" customWidth="1"/>
    <col min="2565" max="2565" width="15.28125" style="178" customWidth="1"/>
    <col min="2566" max="2814" width="8.8515625" style="178" customWidth="1"/>
    <col min="2815" max="2815" width="2.00390625" style="178" customWidth="1"/>
    <col min="2816" max="2816" width="15.00390625" style="178" customWidth="1"/>
    <col min="2817" max="2817" width="15.8515625" style="178" customWidth="1"/>
    <col min="2818" max="2818" width="14.57421875" style="178" customWidth="1"/>
    <col min="2819" max="2819" width="13.57421875" style="178" customWidth="1"/>
    <col min="2820" max="2820" width="16.57421875" style="178" customWidth="1"/>
    <col min="2821" max="2821" width="15.28125" style="178" customWidth="1"/>
    <col min="2822" max="3070" width="8.8515625" style="178" customWidth="1"/>
    <col min="3071" max="3071" width="2.00390625" style="178" customWidth="1"/>
    <col min="3072" max="3072" width="15.00390625" style="178" customWidth="1"/>
    <col min="3073" max="3073" width="15.8515625" style="178" customWidth="1"/>
    <col min="3074" max="3074" width="14.57421875" style="178" customWidth="1"/>
    <col min="3075" max="3075" width="13.57421875" style="178" customWidth="1"/>
    <col min="3076" max="3076" width="16.57421875" style="178" customWidth="1"/>
    <col min="3077" max="3077" width="15.28125" style="178" customWidth="1"/>
    <col min="3078" max="3326" width="8.8515625" style="178" customWidth="1"/>
    <col min="3327" max="3327" width="2.00390625" style="178" customWidth="1"/>
    <col min="3328" max="3328" width="15.00390625" style="178" customWidth="1"/>
    <col min="3329" max="3329" width="15.8515625" style="178" customWidth="1"/>
    <col min="3330" max="3330" width="14.57421875" style="178" customWidth="1"/>
    <col min="3331" max="3331" width="13.57421875" style="178" customWidth="1"/>
    <col min="3332" max="3332" width="16.57421875" style="178" customWidth="1"/>
    <col min="3333" max="3333" width="15.28125" style="178" customWidth="1"/>
    <col min="3334" max="3582" width="8.8515625" style="178" customWidth="1"/>
    <col min="3583" max="3583" width="2.00390625" style="178" customWidth="1"/>
    <col min="3584" max="3584" width="15.00390625" style="178" customWidth="1"/>
    <col min="3585" max="3585" width="15.8515625" style="178" customWidth="1"/>
    <col min="3586" max="3586" width="14.57421875" style="178" customWidth="1"/>
    <col min="3587" max="3587" width="13.57421875" style="178" customWidth="1"/>
    <col min="3588" max="3588" width="16.57421875" style="178" customWidth="1"/>
    <col min="3589" max="3589" width="15.28125" style="178" customWidth="1"/>
    <col min="3590" max="3838" width="8.8515625" style="178" customWidth="1"/>
    <col min="3839" max="3839" width="2.00390625" style="178" customWidth="1"/>
    <col min="3840" max="3840" width="15.00390625" style="178" customWidth="1"/>
    <col min="3841" max="3841" width="15.8515625" style="178" customWidth="1"/>
    <col min="3842" max="3842" width="14.57421875" style="178" customWidth="1"/>
    <col min="3843" max="3843" width="13.57421875" style="178" customWidth="1"/>
    <col min="3844" max="3844" width="16.57421875" style="178" customWidth="1"/>
    <col min="3845" max="3845" width="15.28125" style="178" customWidth="1"/>
    <col min="3846" max="4094" width="8.8515625" style="178" customWidth="1"/>
    <col min="4095" max="4095" width="2.00390625" style="178" customWidth="1"/>
    <col min="4096" max="4096" width="15.00390625" style="178" customWidth="1"/>
    <col min="4097" max="4097" width="15.8515625" style="178" customWidth="1"/>
    <col min="4098" max="4098" width="14.57421875" style="178" customWidth="1"/>
    <col min="4099" max="4099" width="13.57421875" style="178" customWidth="1"/>
    <col min="4100" max="4100" width="16.57421875" style="178" customWidth="1"/>
    <col min="4101" max="4101" width="15.28125" style="178" customWidth="1"/>
    <col min="4102" max="4350" width="8.8515625" style="178" customWidth="1"/>
    <col min="4351" max="4351" width="2.00390625" style="178" customWidth="1"/>
    <col min="4352" max="4352" width="15.00390625" style="178" customWidth="1"/>
    <col min="4353" max="4353" width="15.8515625" style="178" customWidth="1"/>
    <col min="4354" max="4354" width="14.57421875" style="178" customWidth="1"/>
    <col min="4355" max="4355" width="13.57421875" style="178" customWidth="1"/>
    <col min="4356" max="4356" width="16.57421875" style="178" customWidth="1"/>
    <col min="4357" max="4357" width="15.28125" style="178" customWidth="1"/>
    <col min="4358" max="4606" width="8.8515625" style="178" customWidth="1"/>
    <col min="4607" max="4607" width="2.00390625" style="178" customWidth="1"/>
    <col min="4608" max="4608" width="15.00390625" style="178" customWidth="1"/>
    <col min="4609" max="4609" width="15.8515625" style="178" customWidth="1"/>
    <col min="4610" max="4610" width="14.57421875" style="178" customWidth="1"/>
    <col min="4611" max="4611" width="13.57421875" style="178" customWidth="1"/>
    <col min="4612" max="4612" width="16.57421875" style="178" customWidth="1"/>
    <col min="4613" max="4613" width="15.28125" style="178" customWidth="1"/>
    <col min="4614" max="4862" width="8.8515625" style="178" customWidth="1"/>
    <col min="4863" max="4863" width="2.00390625" style="178" customWidth="1"/>
    <col min="4864" max="4864" width="15.00390625" style="178" customWidth="1"/>
    <col min="4865" max="4865" width="15.8515625" style="178" customWidth="1"/>
    <col min="4866" max="4866" width="14.57421875" style="178" customWidth="1"/>
    <col min="4867" max="4867" width="13.57421875" style="178" customWidth="1"/>
    <col min="4868" max="4868" width="16.57421875" style="178" customWidth="1"/>
    <col min="4869" max="4869" width="15.28125" style="178" customWidth="1"/>
    <col min="4870" max="5118" width="8.8515625" style="178" customWidth="1"/>
    <col min="5119" max="5119" width="2.00390625" style="178" customWidth="1"/>
    <col min="5120" max="5120" width="15.00390625" style="178" customWidth="1"/>
    <col min="5121" max="5121" width="15.8515625" style="178" customWidth="1"/>
    <col min="5122" max="5122" width="14.57421875" style="178" customWidth="1"/>
    <col min="5123" max="5123" width="13.57421875" style="178" customWidth="1"/>
    <col min="5124" max="5124" width="16.57421875" style="178" customWidth="1"/>
    <col min="5125" max="5125" width="15.28125" style="178" customWidth="1"/>
    <col min="5126" max="5374" width="8.8515625" style="178" customWidth="1"/>
    <col min="5375" max="5375" width="2.00390625" style="178" customWidth="1"/>
    <col min="5376" max="5376" width="15.00390625" style="178" customWidth="1"/>
    <col min="5377" max="5377" width="15.8515625" style="178" customWidth="1"/>
    <col min="5378" max="5378" width="14.57421875" style="178" customWidth="1"/>
    <col min="5379" max="5379" width="13.57421875" style="178" customWidth="1"/>
    <col min="5380" max="5380" width="16.57421875" style="178" customWidth="1"/>
    <col min="5381" max="5381" width="15.28125" style="178" customWidth="1"/>
    <col min="5382" max="5630" width="8.8515625" style="178" customWidth="1"/>
    <col min="5631" max="5631" width="2.00390625" style="178" customWidth="1"/>
    <col min="5632" max="5632" width="15.00390625" style="178" customWidth="1"/>
    <col min="5633" max="5633" width="15.8515625" style="178" customWidth="1"/>
    <col min="5634" max="5634" width="14.57421875" style="178" customWidth="1"/>
    <col min="5635" max="5635" width="13.57421875" style="178" customWidth="1"/>
    <col min="5636" max="5636" width="16.57421875" style="178" customWidth="1"/>
    <col min="5637" max="5637" width="15.28125" style="178" customWidth="1"/>
    <col min="5638" max="5886" width="8.8515625" style="178" customWidth="1"/>
    <col min="5887" max="5887" width="2.00390625" style="178" customWidth="1"/>
    <col min="5888" max="5888" width="15.00390625" style="178" customWidth="1"/>
    <col min="5889" max="5889" width="15.8515625" style="178" customWidth="1"/>
    <col min="5890" max="5890" width="14.57421875" style="178" customWidth="1"/>
    <col min="5891" max="5891" width="13.57421875" style="178" customWidth="1"/>
    <col min="5892" max="5892" width="16.57421875" style="178" customWidth="1"/>
    <col min="5893" max="5893" width="15.28125" style="178" customWidth="1"/>
    <col min="5894" max="6142" width="8.8515625" style="178" customWidth="1"/>
    <col min="6143" max="6143" width="2.00390625" style="178" customWidth="1"/>
    <col min="6144" max="6144" width="15.00390625" style="178" customWidth="1"/>
    <col min="6145" max="6145" width="15.8515625" style="178" customWidth="1"/>
    <col min="6146" max="6146" width="14.57421875" style="178" customWidth="1"/>
    <col min="6147" max="6147" width="13.57421875" style="178" customWidth="1"/>
    <col min="6148" max="6148" width="16.57421875" style="178" customWidth="1"/>
    <col min="6149" max="6149" width="15.28125" style="178" customWidth="1"/>
    <col min="6150" max="6398" width="8.8515625" style="178" customWidth="1"/>
    <col min="6399" max="6399" width="2.00390625" style="178" customWidth="1"/>
    <col min="6400" max="6400" width="15.00390625" style="178" customWidth="1"/>
    <col min="6401" max="6401" width="15.8515625" style="178" customWidth="1"/>
    <col min="6402" max="6402" width="14.57421875" style="178" customWidth="1"/>
    <col min="6403" max="6403" width="13.57421875" style="178" customWidth="1"/>
    <col min="6404" max="6404" width="16.57421875" style="178" customWidth="1"/>
    <col min="6405" max="6405" width="15.28125" style="178" customWidth="1"/>
    <col min="6406" max="6654" width="8.8515625" style="178" customWidth="1"/>
    <col min="6655" max="6655" width="2.00390625" style="178" customWidth="1"/>
    <col min="6656" max="6656" width="15.00390625" style="178" customWidth="1"/>
    <col min="6657" max="6657" width="15.8515625" style="178" customWidth="1"/>
    <col min="6658" max="6658" width="14.57421875" style="178" customWidth="1"/>
    <col min="6659" max="6659" width="13.57421875" style="178" customWidth="1"/>
    <col min="6660" max="6660" width="16.57421875" style="178" customWidth="1"/>
    <col min="6661" max="6661" width="15.28125" style="178" customWidth="1"/>
    <col min="6662" max="6910" width="8.8515625" style="178" customWidth="1"/>
    <col min="6911" max="6911" width="2.00390625" style="178" customWidth="1"/>
    <col min="6912" max="6912" width="15.00390625" style="178" customWidth="1"/>
    <col min="6913" max="6913" width="15.8515625" style="178" customWidth="1"/>
    <col min="6914" max="6914" width="14.57421875" style="178" customWidth="1"/>
    <col min="6915" max="6915" width="13.57421875" style="178" customWidth="1"/>
    <col min="6916" max="6916" width="16.57421875" style="178" customWidth="1"/>
    <col min="6917" max="6917" width="15.28125" style="178" customWidth="1"/>
    <col min="6918" max="7166" width="8.8515625" style="178" customWidth="1"/>
    <col min="7167" max="7167" width="2.00390625" style="178" customWidth="1"/>
    <col min="7168" max="7168" width="15.00390625" style="178" customWidth="1"/>
    <col min="7169" max="7169" width="15.8515625" style="178" customWidth="1"/>
    <col min="7170" max="7170" width="14.57421875" style="178" customWidth="1"/>
    <col min="7171" max="7171" width="13.57421875" style="178" customWidth="1"/>
    <col min="7172" max="7172" width="16.57421875" style="178" customWidth="1"/>
    <col min="7173" max="7173" width="15.28125" style="178" customWidth="1"/>
    <col min="7174" max="7422" width="8.8515625" style="178" customWidth="1"/>
    <col min="7423" max="7423" width="2.00390625" style="178" customWidth="1"/>
    <col min="7424" max="7424" width="15.00390625" style="178" customWidth="1"/>
    <col min="7425" max="7425" width="15.8515625" style="178" customWidth="1"/>
    <col min="7426" max="7426" width="14.57421875" style="178" customWidth="1"/>
    <col min="7427" max="7427" width="13.57421875" style="178" customWidth="1"/>
    <col min="7428" max="7428" width="16.57421875" style="178" customWidth="1"/>
    <col min="7429" max="7429" width="15.28125" style="178" customWidth="1"/>
    <col min="7430" max="7678" width="8.8515625" style="178" customWidth="1"/>
    <col min="7679" max="7679" width="2.00390625" style="178" customWidth="1"/>
    <col min="7680" max="7680" width="15.00390625" style="178" customWidth="1"/>
    <col min="7681" max="7681" width="15.8515625" style="178" customWidth="1"/>
    <col min="7682" max="7682" width="14.57421875" style="178" customWidth="1"/>
    <col min="7683" max="7683" width="13.57421875" style="178" customWidth="1"/>
    <col min="7684" max="7684" width="16.57421875" style="178" customWidth="1"/>
    <col min="7685" max="7685" width="15.28125" style="178" customWidth="1"/>
    <col min="7686" max="7934" width="8.8515625" style="178" customWidth="1"/>
    <col min="7935" max="7935" width="2.00390625" style="178" customWidth="1"/>
    <col min="7936" max="7936" width="15.00390625" style="178" customWidth="1"/>
    <col min="7937" max="7937" width="15.8515625" style="178" customWidth="1"/>
    <col min="7938" max="7938" width="14.57421875" style="178" customWidth="1"/>
    <col min="7939" max="7939" width="13.57421875" style="178" customWidth="1"/>
    <col min="7940" max="7940" width="16.57421875" style="178" customWidth="1"/>
    <col min="7941" max="7941" width="15.28125" style="178" customWidth="1"/>
    <col min="7942" max="8190" width="8.8515625" style="178" customWidth="1"/>
    <col min="8191" max="8191" width="2.00390625" style="178" customWidth="1"/>
    <col min="8192" max="8192" width="15.00390625" style="178" customWidth="1"/>
    <col min="8193" max="8193" width="15.8515625" style="178" customWidth="1"/>
    <col min="8194" max="8194" width="14.57421875" style="178" customWidth="1"/>
    <col min="8195" max="8195" width="13.57421875" style="178" customWidth="1"/>
    <col min="8196" max="8196" width="16.57421875" style="178" customWidth="1"/>
    <col min="8197" max="8197" width="15.28125" style="178" customWidth="1"/>
    <col min="8198" max="8446" width="8.8515625" style="178" customWidth="1"/>
    <col min="8447" max="8447" width="2.00390625" style="178" customWidth="1"/>
    <col min="8448" max="8448" width="15.00390625" style="178" customWidth="1"/>
    <col min="8449" max="8449" width="15.8515625" style="178" customWidth="1"/>
    <col min="8450" max="8450" width="14.57421875" style="178" customWidth="1"/>
    <col min="8451" max="8451" width="13.57421875" style="178" customWidth="1"/>
    <col min="8452" max="8452" width="16.57421875" style="178" customWidth="1"/>
    <col min="8453" max="8453" width="15.28125" style="178" customWidth="1"/>
    <col min="8454" max="8702" width="8.8515625" style="178" customWidth="1"/>
    <col min="8703" max="8703" width="2.00390625" style="178" customWidth="1"/>
    <col min="8704" max="8704" width="15.00390625" style="178" customWidth="1"/>
    <col min="8705" max="8705" width="15.8515625" style="178" customWidth="1"/>
    <col min="8706" max="8706" width="14.57421875" style="178" customWidth="1"/>
    <col min="8707" max="8707" width="13.57421875" style="178" customWidth="1"/>
    <col min="8708" max="8708" width="16.57421875" style="178" customWidth="1"/>
    <col min="8709" max="8709" width="15.28125" style="178" customWidth="1"/>
    <col min="8710" max="8958" width="8.8515625" style="178" customWidth="1"/>
    <col min="8959" max="8959" width="2.00390625" style="178" customWidth="1"/>
    <col min="8960" max="8960" width="15.00390625" style="178" customWidth="1"/>
    <col min="8961" max="8961" width="15.8515625" style="178" customWidth="1"/>
    <col min="8962" max="8962" width="14.57421875" style="178" customWidth="1"/>
    <col min="8963" max="8963" width="13.57421875" style="178" customWidth="1"/>
    <col min="8964" max="8964" width="16.57421875" style="178" customWidth="1"/>
    <col min="8965" max="8965" width="15.28125" style="178" customWidth="1"/>
    <col min="8966" max="9214" width="8.8515625" style="178" customWidth="1"/>
    <col min="9215" max="9215" width="2.00390625" style="178" customWidth="1"/>
    <col min="9216" max="9216" width="15.00390625" style="178" customWidth="1"/>
    <col min="9217" max="9217" width="15.8515625" style="178" customWidth="1"/>
    <col min="9218" max="9218" width="14.57421875" style="178" customWidth="1"/>
    <col min="9219" max="9219" width="13.57421875" style="178" customWidth="1"/>
    <col min="9220" max="9220" width="16.57421875" style="178" customWidth="1"/>
    <col min="9221" max="9221" width="15.28125" style="178" customWidth="1"/>
    <col min="9222" max="9470" width="8.8515625" style="178" customWidth="1"/>
    <col min="9471" max="9471" width="2.00390625" style="178" customWidth="1"/>
    <col min="9472" max="9472" width="15.00390625" style="178" customWidth="1"/>
    <col min="9473" max="9473" width="15.8515625" style="178" customWidth="1"/>
    <col min="9474" max="9474" width="14.57421875" style="178" customWidth="1"/>
    <col min="9475" max="9475" width="13.57421875" style="178" customWidth="1"/>
    <col min="9476" max="9476" width="16.57421875" style="178" customWidth="1"/>
    <col min="9477" max="9477" width="15.28125" style="178" customWidth="1"/>
    <col min="9478" max="9726" width="8.8515625" style="178" customWidth="1"/>
    <col min="9727" max="9727" width="2.00390625" style="178" customWidth="1"/>
    <col min="9728" max="9728" width="15.00390625" style="178" customWidth="1"/>
    <col min="9729" max="9729" width="15.8515625" style="178" customWidth="1"/>
    <col min="9730" max="9730" width="14.57421875" style="178" customWidth="1"/>
    <col min="9731" max="9731" width="13.57421875" style="178" customWidth="1"/>
    <col min="9732" max="9732" width="16.57421875" style="178" customWidth="1"/>
    <col min="9733" max="9733" width="15.28125" style="178" customWidth="1"/>
    <col min="9734" max="9982" width="8.8515625" style="178" customWidth="1"/>
    <col min="9983" max="9983" width="2.00390625" style="178" customWidth="1"/>
    <col min="9984" max="9984" width="15.00390625" style="178" customWidth="1"/>
    <col min="9985" max="9985" width="15.8515625" style="178" customWidth="1"/>
    <col min="9986" max="9986" width="14.57421875" style="178" customWidth="1"/>
    <col min="9987" max="9987" width="13.57421875" style="178" customWidth="1"/>
    <col min="9988" max="9988" width="16.57421875" style="178" customWidth="1"/>
    <col min="9989" max="9989" width="15.28125" style="178" customWidth="1"/>
    <col min="9990" max="10238" width="8.8515625" style="178" customWidth="1"/>
    <col min="10239" max="10239" width="2.00390625" style="178" customWidth="1"/>
    <col min="10240" max="10240" width="15.00390625" style="178" customWidth="1"/>
    <col min="10241" max="10241" width="15.8515625" style="178" customWidth="1"/>
    <col min="10242" max="10242" width="14.57421875" style="178" customWidth="1"/>
    <col min="10243" max="10243" width="13.57421875" style="178" customWidth="1"/>
    <col min="10244" max="10244" width="16.57421875" style="178" customWidth="1"/>
    <col min="10245" max="10245" width="15.28125" style="178" customWidth="1"/>
    <col min="10246" max="10494" width="8.8515625" style="178" customWidth="1"/>
    <col min="10495" max="10495" width="2.00390625" style="178" customWidth="1"/>
    <col min="10496" max="10496" width="15.00390625" style="178" customWidth="1"/>
    <col min="10497" max="10497" width="15.8515625" style="178" customWidth="1"/>
    <col min="10498" max="10498" width="14.57421875" style="178" customWidth="1"/>
    <col min="10499" max="10499" width="13.57421875" style="178" customWidth="1"/>
    <col min="10500" max="10500" width="16.57421875" style="178" customWidth="1"/>
    <col min="10501" max="10501" width="15.28125" style="178" customWidth="1"/>
    <col min="10502" max="10750" width="8.8515625" style="178" customWidth="1"/>
    <col min="10751" max="10751" width="2.00390625" style="178" customWidth="1"/>
    <col min="10752" max="10752" width="15.00390625" style="178" customWidth="1"/>
    <col min="10753" max="10753" width="15.8515625" style="178" customWidth="1"/>
    <col min="10754" max="10754" width="14.57421875" style="178" customWidth="1"/>
    <col min="10755" max="10755" width="13.57421875" style="178" customWidth="1"/>
    <col min="10756" max="10756" width="16.57421875" style="178" customWidth="1"/>
    <col min="10757" max="10757" width="15.28125" style="178" customWidth="1"/>
    <col min="10758" max="11006" width="8.8515625" style="178" customWidth="1"/>
    <col min="11007" max="11007" width="2.00390625" style="178" customWidth="1"/>
    <col min="11008" max="11008" width="15.00390625" style="178" customWidth="1"/>
    <col min="11009" max="11009" width="15.8515625" style="178" customWidth="1"/>
    <col min="11010" max="11010" width="14.57421875" style="178" customWidth="1"/>
    <col min="11011" max="11011" width="13.57421875" style="178" customWidth="1"/>
    <col min="11012" max="11012" width="16.57421875" style="178" customWidth="1"/>
    <col min="11013" max="11013" width="15.28125" style="178" customWidth="1"/>
    <col min="11014" max="11262" width="8.8515625" style="178" customWidth="1"/>
    <col min="11263" max="11263" width="2.00390625" style="178" customWidth="1"/>
    <col min="11264" max="11264" width="15.00390625" style="178" customWidth="1"/>
    <col min="11265" max="11265" width="15.8515625" style="178" customWidth="1"/>
    <col min="11266" max="11266" width="14.57421875" style="178" customWidth="1"/>
    <col min="11267" max="11267" width="13.57421875" style="178" customWidth="1"/>
    <col min="11268" max="11268" width="16.57421875" style="178" customWidth="1"/>
    <col min="11269" max="11269" width="15.28125" style="178" customWidth="1"/>
    <col min="11270" max="11518" width="8.8515625" style="178" customWidth="1"/>
    <col min="11519" max="11519" width="2.00390625" style="178" customWidth="1"/>
    <col min="11520" max="11520" width="15.00390625" style="178" customWidth="1"/>
    <col min="11521" max="11521" width="15.8515625" style="178" customWidth="1"/>
    <col min="11522" max="11522" width="14.57421875" style="178" customWidth="1"/>
    <col min="11523" max="11523" width="13.57421875" style="178" customWidth="1"/>
    <col min="11524" max="11524" width="16.57421875" style="178" customWidth="1"/>
    <col min="11525" max="11525" width="15.28125" style="178" customWidth="1"/>
    <col min="11526" max="11774" width="8.8515625" style="178" customWidth="1"/>
    <col min="11775" max="11775" width="2.00390625" style="178" customWidth="1"/>
    <col min="11776" max="11776" width="15.00390625" style="178" customWidth="1"/>
    <col min="11777" max="11777" width="15.8515625" style="178" customWidth="1"/>
    <col min="11778" max="11778" width="14.57421875" style="178" customWidth="1"/>
    <col min="11779" max="11779" width="13.57421875" style="178" customWidth="1"/>
    <col min="11780" max="11780" width="16.57421875" style="178" customWidth="1"/>
    <col min="11781" max="11781" width="15.28125" style="178" customWidth="1"/>
    <col min="11782" max="12030" width="8.8515625" style="178" customWidth="1"/>
    <col min="12031" max="12031" width="2.00390625" style="178" customWidth="1"/>
    <col min="12032" max="12032" width="15.00390625" style="178" customWidth="1"/>
    <col min="12033" max="12033" width="15.8515625" style="178" customWidth="1"/>
    <col min="12034" max="12034" width="14.57421875" style="178" customWidth="1"/>
    <col min="12035" max="12035" width="13.57421875" style="178" customWidth="1"/>
    <col min="12036" max="12036" width="16.57421875" style="178" customWidth="1"/>
    <col min="12037" max="12037" width="15.28125" style="178" customWidth="1"/>
    <col min="12038" max="12286" width="8.8515625" style="178" customWidth="1"/>
    <col min="12287" max="12287" width="2.00390625" style="178" customWidth="1"/>
    <col min="12288" max="12288" width="15.00390625" style="178" customWidth="1"/>
    <col min="12289" max="12289" width="15.8515625" style="178" customWidth="1"/>
    <col min="12290" max="12290" width="14.57421875" style="178" customWidth="1"/>
    <col min="12291" max="12291" width="13.57421875" style="178" customWidth="1"/>
    <col min="12292" max="12292" width="16.57421875" style="178" customWidth="1"/>
    <col min="12293" max="12293" width="15.28125" style="178" customWidth="1"/>
    <col min="12294" max="12542" width="8.8515625" style="178" customWidth="1"/>
    <col min="12543" max="12543" width="2.00390625" style="178" customWidth="1"/>
    <col min="12544" max="12544" width="15.00390625" style="178" customWidth="1"/>
    <col min="12545" max="12545" width="15.8515625" style="178" customWidth="1"/>
    <col min="12546" max="12546" width="14.57421875" style="178" customWidth="1"/>
    <col min="12547" max="12547" width="13.57421875" style="178" customWidth="1"/>
    <col min="12548" max="12548" width="16.57421875" style="178" customWidth="1"/>
    <col min="12549" max="12549" width="15.28125" style="178" customWidth="1"/>
    <col min="12550" max="12798" width="8.8515625" style="178" customWidth="1"/>
    <col min="12799" max="12799" width="2.00390625" style="178" customWidth="1"/>
    <col min="12800" max="12800" width="15.00390625" style="178" customWidth="1"/>
    <col min="12801" max="12801" width="15.8515625" style="178" customWidth="1"/>
    <col min="12802" max="12802" width="14.57421875" style="178" customWidth="1"/>
    <col min="12803" max="12803" width="13.57421875" style="178" customWidth="1"/>
    <col min="12804" max="12804" width="16.57421875" style="178" customWidth="1"/>
    <col min="12805" max="12805" width="15.28125" style="178" customWidth="1"/>
    <col min="12806" max="13054" width="8.8515625" style="178" customWidth="1"/>
    <col min="13055" max="13055" width="2.00390625" style="178" customWidth="1"/>
    <col min="13056" max="13056" width="15.00390625" style="178" customWidth="1"/>
    <col min="13057" max="13057" width="15.8515625" style="178" customWidth="1"/>
    <col min="13058" max="13058" width="14.57421875" style="178" customWidth="1"/>
    <col min="13059" max="13059" width="13.57421875" style="178" customWidth="1"/>
    <col min="13060" max="13060" width="16.57421875" style="178" customWidth="1"/>
    <col min="13061" max="13061" width="15.28125" style="178" customWidth="1"/>
    <col min="13062" max="13310" width="8.8515625" style="178" customWidth="1"/>
    <col min="13311" max="13311" width="2.00390625" style="178" customWidth="1"/>
    <col min="13312" max="13312" width="15.00390625" style="178" customWidth="1"/>
    <col min="13313" max="13313" width="15.8515625" style="178" customWidth="1"/>
    <col min="13314" max="13314" width="14.57421875" style="178" customWidth="1"/>
    <col min="13315" max="13315" width="13.57421875" style="178" customWidth="1"/>
    <col min="13316" max="13316" width="16.57421875" style="178" customWidth="1"/>
    <col min="13317" max="13317" width="15.28125" style="178" customWidth="1"/>
    <col min="13318" max="13566" width="8.8515625" style="178" customWidth="1"/>
    <col min="13567" max="13567" width="2.00390625" style="178" customWidth="1"/>
    <col min="13568" max="13568" width="15.00390625" style="178" customWidth="1"/>
    <col min="13569" max="13569" width="15.8515625" style="178" customWidth="1"/>
    <col min="13570" max="13570" width="14.57421875" style="178" customWidth="1"/>
    <col min="13571" max="13571" width="13.57421875" style="178" customWidth="1"/>
    <col min="13572" max="13572" width="16.57421875" style="178" customWidth="1"/>
    <col min="13573" max="13573" width="15.28125" style="178" customWidth="1"/>
    <col min="13574" max="13822" width="8.8515625" style="178" customWidth="1"/>
    <col min="13823" max="13823" width="2.00390625" style="178" customWidth="1"/>
    <col min="13824" max="13824" width="15.00390625" style="178" customWidth="1"/>
    <col min="13825" max="13825" width="15.8515625" style="178" customWidth="1"/>
    <col min="13826" max="13826" width="14.57421875" style="178" customWidth="1"/>
    <col min="13827" max="13827" width="13.57421875" style="178" customWidth="1"/>
    <col min="13828" max="13828" width="16.57421875" style="178" customWidth="1"/>
    <col min="13829" max="13829" width="15.28125" style="178" customWidth="1"/>
    <col min="13830" max="14078" width="8.8515625" style="178" customWidth="1"/>
    <col min="14079" max="14079" width="2.00390625" style="178" customWidth="1"/>
    <col min="14080" max="14080" width="15.00390625" style="178" customWidth="1"/>
    <col min="14081" max="14081" width="15.8515625" style="178" customWidth="1"/>
    <col min="14082" max="14082" width="14.57421875" style="178" customWidth="1"/>
    <col min="14083" max="14083" width="13.57421875" style="178" customWidth="1"/>
    <col min="14084" max="14084" width="16.57421875" style="178" customWidth="1"/>
    <col min="14085" max="14085" width="15.28125" style="178" customWidth="1"/>
    <col min="14086" max="14334" width="8.8515625" style="178" customWidth="1"/>
    <col min="14335" max="14335" width="2.00390625" style="178" customWidth="1"/>
    <col min="14336" max="14336" width="15.00390625" style="178" customWidth="1"/>
    <col min="14337" max="14337" width="15.8515625" style="178" customWidth="1"/>
    <col min="14338" max="14338" width="14.57421875" style="178" customWidth="1"/>
    <col min="14339" max="14339" width="13.57421875" style="178" customWidth="1"/>
    <col min="14340" max="14340" width="16.57421875" style="178" customWidth="1"/>
    <col min="14341" max="14341" width="15.28125" style="178" customWidth="1"/>
    <col min="14342" max="14590" width="8.8515625" style="178" customWidth="1"/>
    <col min="14591" max="14591" width="2.00390625" style="178" customWidth="1"/>
    <col min="14592" max="14592" width="15.00390625" style="178" customWidth="1"/>
    <col min="14593" max="14593" width="15.8515625" style="178" customWidth="1"/>
    <col min="14594" max="14594" width="14.57421875" style="178" customWidth="1"/>
    <col min="14595" max="14595" width="13.57421875" style="178" customWidth="1"/>
    <col min="14596" max="14596" width="16.57421875" style="178" customWidth="1"/>
    <col min="14597" max="14597" width="15.28125" style="178" customWidth="1"/>
    <col min="14598" max="14846" width="8.8515625" style="178" customWidth="1"/>
    <col min="14847" max="14847" width="2.00390625" style="178" customWidth="1"/>
    <col min="14848" max="14848" width="15.00390625" style="178" customWidth="1"/>
    <col min="14849" max="14849" width="15.8515625" style="178" customWidth="1"/>
    <col min="14850" max="14850" width="14.57421875" style="178" customWidth="1"/>
    <col min="14851" max="14851" width="13.57421875" style="178" customWidth="1"/>
    <col min="14852" max="14852" width="16.57421875" style="178" customWidth="1"/>
    <col min="14853" max="14853" width="15.28125" style="178" customWidth="1"/>
    <col min="14854" max="15102" width="8.8515625" style="178" customWidth="1"/>
    <col min="15103" max="15103" width="2.00390625" style="178" customWidth="1"/>
    <col min="15104" max="15104" width="15.00390625" style="178" customWidth="1"/>
    <col min="15105" max="15105" width="15.8515625" style="178" customWidth="1"/>
    <col min="15106" max="15106" width="14.57421875" style="178" customWidth="1"/>
    <col min="15107" max="15107" width="13.57421875" style="178" customWidth="1"/>
    <col min="15108" max="15108" width="16.57421875" style="178" customWidth="1"/>
    <col min="15109" max="15109" width="15.28125" style="178" customWidth="1"/>
    <col min="15110" max="15358" width="8.8515625" style="178" customWidth="1"/>
    <col min="15359" max="15359" width="2.00390625" style="178" customWidth="1"/>
    <col min="15360" max="15360" width="15.00390625" style="178" customWidth="1"/>
    <col min="15361" max="15361" width="15.8515625" style="178" customWidth="1"/>
    <col min="15362" max="15362" width="14.57421875" style="178" customWidth="1"/>
    <col min="15363" max="15363" width="13.57421875" style="178" customWidth="1"/>
    <col min="15364" max="15364" width="16.57421875" style="178" customWidth="1"/>
    <col min="15365" max="15365" width="15.28125" style="178" customWidth="1"/>
    <col min="15366" max="15614" width="8.8515625" style="178" customWidth="1"/>
    <col min="15615" max="15615" width="2.00390625" style="178" customWidth="1"/>
    <col min="15616" max="15616" width="15.00390625" style="178" customWidth="1"/>
    <col min="15617" max="15617" width="15.8515625" style="178" customWidth="1"/>
    <col min="15618" max="15618" width="14.57421875" style="178" customWidth="1"/>
    <col min="15619" max="15619" width="13.57421875" style="178" customWidth="1"/>
    <col min="15620" max="15620" width="16.57421875" style="178" customWidth="1"/>
    <col min="15621" max="15621" width="15.28125" style="178" customWidth="1"/>
    <col min="15622" max="15870" width="8.8515625" style="178" customWidth="1"/>
    <col min="15871" max="15871" width="2.00390625" style="178" customWidth="1"/>
    <col min="15872" max="15872" width="15.00390625" style="178" customWidth="1"/>
    <col min="15873" max="15873" width="15.8515625" style="178" customWidth="1"/>
    <col min="15874" max="15874" width="14.57421875" style="178" customWidth="1"/>
    <col min="15875" max="15875" width="13.57421875" style="178" customWidth="1"/>
    <col min="15876" max="15876" width="16.57421875" style="178" customWidth="1"/>
    <col min="15877" max="15877" width="15.28125" style="178" customWidth="1"/>
    <col min="15878" max="16126" width="8.8515625" style="178" customWidth="1"/>
    <col min="16127" max="16127" width="2.00390625" style="178" customWidth="1"/>
    <col min="16128" max="16128" width="15.00390625" style="178" customWidth="1"/>
    <col min="16129" max="16129" width="15.8515625" style="178" customWidth="1"/>
    <col min="16130" max="16130" width="14.57421875" style="178" customWidth="1"/>
    <col min="16131" max="16131" width="13.57421875" style="178" customWidth="1"/>
    <col min="16132" max="16132" width="16.57421875" style="178" customWidth="1"/>
    <col min="16133" max="16133" width="15.28125" style="178" customWidth="1"/>
    <col min="16134" max="16384" width="8.8515625" style="178" customWidth="1"/>
  </cols>
  <sheetData>
    <row r="1" spans="1:5" ht="24.75" customHeight="1" thickBot="1">
      <c r="A1" s="283" t="s">
        <v>378</v>
      </c>
      <c r="B1" s="283"/>
      <c r="C1" s="283"/>
      <c r="D1" s="283"/>
      <c r="E1" s="283"/>
    </row>
    <row r="2" spans="1:5" ht="26.45" customHeight="1">
      <c r="A2" s="203" t="s">
        <v>382</v>
      </c>
      <c r="B2" s="204" t="s">
        <v>401</v>
      </c>
      <c r="C2" s="205"/>
      <c r="D2" s="215"/>
      <c r="E2" s="179"/>
    </row>
    <row r="3" spans="1:5" ht="19.9" customHeight="1">
      <c r="A3" s="183"/>
      <c r="B3" s="184" t="s">
        <v>392</v>
      </c>
      <c r="C3" s="184"/>
      <c r="D3" s="185"/>
      <c r="E3" s="181"/>
    </row>
    <row r="4" spans="1:5" ht="42.6" customHeight="1">
      <c r="A4" s="206"/>
      <c r="B4" s="284" t="s">
        <v>410</v>
      </c>
      <c r="C4" s="284"/>
      <c r="D4" s="285"/>
      <c r="E4" s="198"/>
    </row>
    <row r="5" spans="1:5" ht="19.15" customHeight="1">
      <c r="A5" s="183"/>
      <c r="B5" s="184" t="s">
        <v>390</v>
      </c>
      <c r="C5" s="184"/>
      <c r="D5" s="185"/>
      <c r="E5" s="185"/>
    </row>
    <row r="6" spans="1:5" ht="17.45" customHeight="1">
      <c r="A6" s="182"/>
      <c r="B6" s="196" t="s">
        <v>391</v>
      </c>
      <c r="C6" s="197"/>
      <c r="D6" s="216"/>
      <c r="E6" s="214"/>
    </row>
    <row r="7" spans="1:5" ht="12.95" customHeight="1">
      <c r="A7" s="183"/>
      <c r="B7" s="184" t="s">
        <v>393</v>
      </c>
      <c r="C7" s="184"/>
      <c r="D7" s="185"/>
      <c r="E7" s="185"/>
    </row>
    <row r="8" spans="1:5" ht="18" customHeight="1" thickBot="1">
      <c r="A8" s="217"/>
      <c r="B8" s="218" t="s">
        <v>394</v>
      </c>
      <c r="C8" s="219"/>
      <c r="D8" s="220"/>
      <c r="E8" s="214"/>
    </row>
    <row r="9" spans="1:5" ht="15">
      <c r="A9" s="221" t="s">
        <v>383</v>
      </c>
      <c r="B9" s="286" t="s">
        <v>395</v>
      </c>
      <c r="C9" s="286"/>
      <c r="D9" s="222"/>
      <c r="E9" s="185"/>
    </row>
    <row r="10" spans="1:5" ht="15">
      <c r="A10" s="223"/>
      <c r="B10" s="224" t="s">
        <v>396</v>
      </c>
      <c r="C10" s="224"/>
      <c r="D10" s="225"/>
      <c r="E10" s="181"/>
    </row>
    <row r="11" spans="1:5" ht="15">
      <c r="A11" s="223"/>
      <c r="B11" s="226" t="s">
        <v>397</v>
      </c>
      <c r="C11" s="224"/>
      <c r="D11" s="225"/>
      <c r="E11" s="181"/>
    </row>
    <row r="12" spans="1:5" ht="15">
      <c r="A12" s="245" t="s">
        <v>402</v>
      </c>
      <c r="B12" s="247" t="s">
        <v>403</v>
      </c>
      <c r="C12" s="224"/>
      <c r="D12" s="225"/>
      <c r="E12" s="181"/>
    </row>
    <row r="13" spans="1:5" ht="15">
      <c r="A13" s="245"/>
      <c r="B13" s="246"/>
      <c r="C13" s="224"/>
      <c r="D13" s="225"/>
      <c r="E13" s="181"/>
    </row>
    <row r="14" spans="1:55" ht="15">
      <c r="A14" s="223" t="s">
        <v>384</v>
      </c>
      <c r="B14" s="280"/>
      <c r="C14" s="280"/>
      <c r="D14" s="225"/>
      <c r="E14" s="181"/>
      <c r="AY14" s="187"/>
      <c r="AZ14" s="187"/>
      <c r="BA14" s="187"/>
      <c r="BB14" s="187"/>
      <c r="BC14" s="187"/>
    </row>
    <row r="15" spans="1:55" ht="15">
      <c r="A15" s="223"/>
      <c r="B15" s="280"/>
      <c r="C15" s="280"/>
      <c r="D15" s="225"/>
      <c r="E15" s="181"/>
      <c r="AY15" s="187"/>
      <c r="AZ15" s="187"/>
      <c r="BA15" s="187"/>
      <c r="BB15" s="187"/>
      <c r="BC15" s="187"/>
    </row>
    <row r="16" spans="1:55" ht="15">
      <c r="A16" s="223"/>
      <c r="B16" s="280"/>
      <c r="C16" s="280"/>
      <c r="D16" s="225"/>
      <c r="E16" s="181"/>
      <c r="AY16" s="187"/>
      <c r="AZ16" s="187"/>
      <c r="BA16" s="187"/>
      <c r="BB16" s="187"/>
      <c r="BC16" s="187"/>
    </row>
    <row r="17" spans="1:5" ht="13.5" thickBot="1">
      <c r="A17" s="240"/>
      <c r="B17" s="252"/>
      <c r="C17" s="252"/>
      <c r="D17" s="241"/>
      <c r="E17" s="181"/>
    </row>
    <row r="18" spans="1:5" ht="33.75" customHeight="1">
      <c r="A18" s="242"/>
      <c r="B18" s="287" t="s">
        <v>405</v>
      </c>
      <c r="C18" s="287"/>
      <c r="D18" s="288"/>
      <c r="E18" s="180"/>
    </row>
    <row r="19" spans="1:5" ht="53.25" customHeight="1" thickBot="1">
      <c r="A19" s="243"/>
      <c r="B19" s="281" t="s">
        <v>399</v>
      </c>
      <c r="C19" s="281"/>
      <c r="D19" s="282"/>
      <c r="E19" s="181"/>
    </row>
    <row r="20" spans="1:5" ht="28.5" customHeight="1">
      <c r="A20" s="194" t="s">
        <v>385</v>
      </c>
      <c r="B20" s="195"/>
      <c r="C20" s="195"/>
      <c r="D20" s="201"/>
      <c r="E20" s="202"/>
    </row>
    <row r="21" spans="1:5" ht="39" customHeight="1">
      <c r="A21" s="270" t="s">
        <v>381</v>
      </c>
      <c r="B21" s="271"/>
      <c r="C21" s="207"/>
      <c r="D21" s="212" t="s">
        <v>379</v>
      </c>
      <c r="E21" s="213" t="s">
        <v>380</v>
      </c>
    </row>
    <row r="22" spans="1:5" ht="37.9" customHeight="1">
      <c r="A22" s="278" t="s">
        <v>404</v>
      </c>
      <c r="B22" s="279"/>
      <c r="C22" s="208"/>
      <c r="D22" s="209">
        <f>'VZT servis'!O192</f>
        <v>0</v>
      </c>
      <c r="E22" s="210">
        <f>D22*4</f>
        <v>0</v>
      </c>
    </row>
    <row r="23" spans="1:5" ht="37.9" customHeight="1">
      <c r="A23" s="278" t="s">
        <v>267</v>
      </c>
      <c r="B23" s="279"/>
      <c r="C23" s="208"/>
      <c r="D23" s="209">
        <f>'VZT filtry'!G77</f>
        <v>0</v>
      </c>
      <c r="E23" s="211">
        <f>D23*4</f>
        <v>0</v>
      </c>
    </row>
    <row r="24" spans="1:5" ht="37.9" customHeight="1">
      <c r="A24" s="278" t="s">
        <v>376</v>
      </c>
      <c r="B24" s="279"/>
      <c r="C24" s="207"/>
      <c r="D24" s="209">
        <f>'Opravy - HZS'!F8</f>
        <v>0</v>
      </c>
      <c r="E24" s="210">
        <f>D24*4</f>
        <v>0</v>
      </c>
    </row>
    <row r="25" spans="1:5" ht="15.95" customHeight="1">
      <c r="A25" s="199"/>
      <c r="B25" s="193"/>
      <c r="C25" s="192"/>
      <c r="D25" s="193"/>
      <c r="E25" s="181"/>
    </row>
    <row r="26" spans="1:5" ht="15">
      <c r="A26" s="272" t="s">
        <v>386</v>
      </c>
      <c r="B26" s="273"/>
      <c r="C26" s="188">
        <v>21</v>
      </c>
      <c r="D26" s="184" t="s">
        <v>387</v>
      </c>
      <c r="E26" s="266">
        <f>SUM(E22:E24)</f>
        <v>0</v>
      </c>
    </row>
    <row r="27" spans="1:5" ht="15">
      <c r="A27" s="274" t="s">
        <v>388</v>
      </c>
      <c r="B27" s="275"/>
      <c r="C27" s="188">
        <f>SazbaDPH1</f>
        <v>21</v>
      </c>
      <c r="D27" s="184" t="s">
        <v>387</v>
      </c>
      <c r="E27" s="267">
        <f>ROUND(PRODUCT(E26,C27/100),1)</f>
        <v>0</v>
      </c>
    </row>
    <row r="28" spans="1:5" ht="15">
      <c r="A28" s="274" t="s">
        <v>386</v>
      </c>
      <c r="B28" s="275"/>
      <c r="C28" s="188">
        <v>15</v>
      </c>
      <c r="D28" s="184" t="s">
        <v>387</v>
      </c>
      <c r="E28" s="266">
        <f>SUM(E22:E24)</f>
        <v>0</v>
      </c>
    </row>
    <row r="29" spans="1:5" ht="15">
      <c r="A29" s="276" t="s">
        <v>388</v>
      </c>
      <c r="B29" s="277"/>
      <c r="C29" s="200">
        <v>15</v>
      </c>
      <c r="D29" s="186" t="s">
        <v>387</v>
      </c>
      <c r="E29" s="268">
        <f>ROUND(PRODUCT(E28,C29/100),1)</f>
        <v>0</v>
      </c>
    </row>
    <row r="30" spans="1:5" s="190" customFormat="1" ht="19.5" customHeight="1" thickBot="1">
      <c r="A30" s="234" t="s">
        <v>400</v>
      </c>
      <c r="B30" s="189"/>
      <c r="C30" s="189"/>
      <c r="D30" s="244"/>
      <c r="E30" s="233">
        <f>SUM(E22:E24)</f>
        <v>0</v>
      </c>
    </row>
    <row r="32" spans="1:6" ht="0.75" customHeight="1">
      <c r="A32" s="191"/>
      <c r="B32" s="269"/>
      <c r="C32" s="269"/>
      <c r="D32" s="269"/>
      <c r="E32" s="269"/>
      <c r="F32" s="178" t="s">
        <v>389</v>
      </c>
    </row>
  </sheetData>
  <sheetProtection algorithmName="SHA-512" hashValue="c+JX8mSfAmfVGJOR5MCrYWFERTB7zY8ilMRmMfAphkxcUBcc44oSLddVK111p6OVL+5D57GRmj/c4+om6MQvQQ==" saltValue="nAhQ6tHiEFkIjXHkiUKrJA==" spinCount="100000" sheet="1" objects="1" scenarios="1"/>
  <mergeCells count="17">
    <mergeCell ref="B14:C14"/>
    <mergeCell ref="B15:C15"/>
    <mergeCell ref="B16:C16"/>
    <mergeCell ref="B19:D19"/>
    <mergeCell ref="A1:E1"/>
    <mergeCell ref="B4:D4"/>
    <mergeCell ref="B9:C9"/>
    <mergeCell ref="B18:D18"/>
    <mergeCell ref="B32:E32"/>
    <mergeCell ref="A21:B21"/>
    <mergeCell ref="A26:B26"/>
    <mergeCell ref="A27:B27"/>
    <mergeCell ref="A28:B28"/>
    <mergeCell ref="A29:B29"/>
    <mergeCell ref="A22:B22"/>
    <mergeCell ref="A23:B23"/>
    <mergeCell ref="A24:B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  <ignoredErrors>
    <ignoredError sqref="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DFD41-C399-4CC1-9AB9-7EAD770DA56D}">
  <dimension ref="A1:R192"/>
  <sheetViews>
    <sheetView tabSelected="1" zoomScale="85" zoomScaleNormal="85" workbookViewId="0" topLeftCell="A1">
      <selection activeCell="A1" sqref="A1:O1"/>
    </sheetView>
  </sheetViews>
  <sheetFormatPr defaultColWidth="8.7109375" defaultRowHeight="15"/>
  <cols>
    <col min="1" max="1" width="16.8515625" style="34" customWidth="1"/>
    <col min="2" max="2" width="35.57421875" style="34" customWidth="1"/>
    <col min="3" max="3" width="10.57421875" style="34" customWidth="1"/>
    <col min="4" max="4" width="6.00390625" style="34" customWidth="1"/>
    <col min="5" max="5" width="11.7109375" style="141" customWidth="1"/>
    <col min="6" max="9" width="4.00390625" style="34" customWidth="1"/>
    <col min="10" max="13" width="12.8515625" style="142" customWidth="1"/>
    <col min="14" max="14" width="13.57421875" style="142" customWidth="1"/>
    <col min="15" max="15" width="15.140625" style="142" customWidth="1"/>
    <col min="16" max="16384" width="8.7109375" style="34" customWidth="1"/>
  </cols>
  <sheetData>
    <row r="1" spans="1:15" ht="20.25">
      <c r="A1" s="291" t="s">
        <v>253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8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8.75" thickBot="1">
      <c r="A3" s="289" t="s">
        <v>36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5">
      <c r="A4" s="308" t="s">
        <v>195</v>
      </c>
      <c r="B4" s="310" t="s">
        <v>0</v>
      </c>
      <c r="C4" s="312" t="s">
        <v>1</v>
      </c>
      <c r="D4" s="314" t="s">
        <v>2</v>
      </c>
      <c r="E4" s="327" t="s">
        <v>252</v>
      </c>
      <c r="F4" s="302" t="s">
        <v>3</v>
      </c>
      <c r="G4" s="302"/>
      <c r="H4" s="302"/>
      <c r="I4" s="302"/>
      <c r="J4" s="303" t="s">
        <v>200</v>
      </c>
      <c r="K4" s="303"/>
      <c r="L4" s="303"/>
      <c r="M4" s="303"/>
      <c r="N4" s="321" t="s">
        <v>38</v>
      </c>
      <c r="O4" s="304" t="s">
        <v>369</v>
      </c>
    </row>
    <row r="5" spans="1:15" ht="45" customHeight="1" thickBot="1">
      <c r="A5" s="309"/>
      <c r="B5" s="311"/>
      <c r="C5" s="313"/>
      <c r="D5" s="315"/>
      <c r="E5" s="328"/>
      <c r="F5" s="35" t="s">
        <v>196</v>
      </c>
      <c r="G5" s="35" t="s">
        <v>197</v>
      </c>
      <c r="H5" s="35" t="s">
        <v>198</v>
      </c>
      <c r="I5" s="36" t="s">
        <v>199</v>
      </c>
      <c r="J5" s="35" t="s">
        <v>196</v>
      </c>
      <c r="K5" s="35" t="s">
        <v>197</v>
      </c>
      <c r="L5" s="35" t="s">
        <v>198</v>
      </c>
      <c r="M5" s="36" t="s">
        <v>199</v>
      </c>
      <c r="N5" s="322"/>
      <c r="O5" s="305"/>
    </row>
    <row r="6" spans="1:15" ht="17.25" thickTop="1">
      <c r="A6" s="300" t="s">
        <v>39</v>
      </c>
      <c r="B6" s="301"/>
      <c r="C6" s="301"/>
      <c r="D6" s="37"/>
      <c r="E6" s="38"/>
      <c r="F6" s="37"/>
      <c r="G6" s="37"/>
      <c r="H6" s="37"/>
      <c r="I6" s="37"/>
      <c r="J6" s="37"/>
      <c r="K6" s="37"/>
      <c r="L6" s="37"/>
      <c r="M6" s="37"/>
      <c r="N6" s="37"/>
      <c r="O6" s="39"/>
    </row>
    <row r="7" spans="1:15" ht="76.5">
      <c r="A7" s="40" t="s">
        <v>40</v>
      </c>
      <c r="B7" s="41" t="s">
        <v>41</v>
      </c>
      <c r="C7" s="42" t="s">
        <v>188</v>
      </c>
      <c r="D7" s="42">
        <v>1</v>
      </c>
      <c r="E7" s="43"/>
      <c r="F7" s="44">
        <v>1</v>
      </c>
      <c r="G7" s="44"/>
      <c r="H7" s="44">
        <v>1</v>
      </c>
      <c r="I7" s="45"/>
      <c r="J7" s="149">
        <f>D7*E7*F7</f>
        <v>0</v>
      </c>
      <c r="K7" s="149">
        <f>D7*E7*G7</f>
        <v>0</v>
      </c>
      <c r="L7" s="149">
        <f>D7*E7*H7</f>
        <v>0</v>
      </c>
      <c r="M7" s="149">
        <f>D7*E7*I7</f>
        <v>0</v>
      </c>
      <c r="N7" s="167">
        <f>J7+K7+L7+M7</f>
        <v>0</v>
      </c>
      <c r="O7" s="386"/>
    </row>
    <row r="8" spans="1:15" ht="38.25">
      <c r="A8" s="46" t="s">
        <v>42</v>
      </c>
      <c r="B8" s="41" t="s">
        <v>43</v>
      </c>
      <c r="C8" s="42" t="s">
        <v>9</v>
      </c>
      <c r="D8" s="42">
        <v>7</v>
      </c>
      <c r="E8" s="43"/>
      <c r="F8" s="44">
        <v>1</v>
      </c>
      <c r="G8" s="44"/>
      <c r="H8" s="44">
        <v>1</v>
      </c>
      <c r="I8" s="45"/>
      <c r="J8" s="149">
        <f aca="true" t="shared" si="0" ref="J8:J41">D8*E8*F8</f>
        <v>0</v>
      </c>
      <c r="K8" s="149">
        <f aca="true" t="shared" si="1" ref="K8:K41">D8*E8*G8</f>
        <v>0</v>
      </c>
      <c r="L8" s="149">
        <f aca="true" t="shared" si="2" ref="L8:L41">D8*E8*H8</f>
        <v>0</v>
      </c>
      <c r="M8" s="149">
        <f aca="true" t="shared" si="3" ref="M8:M41">D8*E8*I8</f>
        <v>0</v>
      </c>
      <c r="N8" s="167">
        <f aca="true" t="shared" si="4" ref="N8:N41">J8+K8+L8+M8</f>
        <v>0</v>
      </c>
      <c r="O8" s="386"/>
    </row>
    <row r="9" spans="1:15" ht="25.5">
      <c r="A9" s="46" t="s">
        <v>44</v>
      </c>
      <c r="B9" s="41" t="s">
        <v>45</v>
      </c>
      <c r="C9" s="42" t="s">
        <v>9</v>
      </c>
      <c r="D9" s="42">
        <v>4</v>
      </c>
      <c r="E9" s="43"/>
      <c r="F9" s="44">
        <v>1</v>
      </c>
      <c r="G9" s="44"/>
      <c r="H9" s="44">
        <v>1</v>
      </c>
      <c r="I9" s="45"/>
      <c r="J9" s="149">
        <f t="shared" si="0"/>
        <v>0</v>
      </c>
      <c r="K9" s="149">
        <f t="shared" si="1"/>
        <v>0</v>
      </c>
      <c r="L9" s="149">
        <f t="shared" si="2"/>
        <v>0</v>
      </c>
      <c r="M9" s="149">
        <f t="shared" si="3"/>
        <v>0</v>
      </c>
      <c r="N9" s="167">
        <f t="shared" si="4"/>
        <v>0</v>
      </c>
      <c r="O9" s="386"/>
    </row>
    <row r="10" spans="1:15" ht="25.5">
      <c r="A10" s="46" t="s">
        <v>46</v>
      </c>
      <c r="B10" s="41" t="s">
        <v>47</v>
      </c>
      <c r="C10" s="42" t="s">
        <v>9</v>
      </c>
      <c r="D10" s="42">
        <v>4</v>
      </c>
      <c r="E10" s="43"/>
      <c r="F10" s="44">
        <v>1</v>
      </c>
      <c r="G10" s="44"/>
      <c r="H10" s="44">
        <v>1</v>
      </c>
      <c r="I10" s="45"/>
      <c r="J10" s="149">
        <f t="shared" si="0"/>
        <v>0</v>
      </c>
      <c r="K10" s="149">
        <f t="shared" si="1"/>
        <v>0</v>
      </c>
      <c r="L10" s="149">
        <f t="shared" si="2"/>
        <v>0</v>
      </c>
      <c r="M10" s="149">
        <f t="shared" si="3"/>
        <v>0</v>
      </c>
      <c r="N10" s="167">
        <f t="shared" si="4"/>
        <v>0</v>
      </c>
      <c r="O10" s="386"/>
    </row>
    <row r="11" spans="1:15" ht="25.5">
      <c r="A11" s="46" t="s">
        <v>48</v>
      </c>
      <c r="B11" s="41" t="s">
        <v>49</v>
      </c>
      <c r="C11" s="42" t="s">
        <v>9</v>
      </c>
      <c r="D11" s="42">
        <v>7</v>
      </c>
      <c r="E11" s="43"/>
      <c r="F11" s="44">
        <v>1</v>
      </c>
      <c r="G11" s="44"/>
      <c r="H11" s="44">
        <v>1</v>
      </c>
      <c r="I11" s="45"/>
      <c r="J11" s="149">
        <f t="shared" si="0"/>
        <v>0</v>
      </c>
      <c r="K11" s="149">
        <f t="shared" si="1"/>
        <v>0</v>
      </c>
      <c r="L11" s="149">
        <f t="shared" si="2"/>
        <v>0</v>
      </c>
      <c r="M11" s="149">
        <f t="shared" si="3"/>
        <v>0</v>
      </c>
      <c r="N11" s="167">
        <f t="shared" si="4"/>
        <v>0</v>
      </c>
      <c r="O11" s="386"/>
    </row>
    <row r="12" spans="1:15" ht="25.5">
      <c r="A12" s="46" t="s">
        <v>50</v>
      </c>
      <c r="B12" s="41" t="s">
        <v>51</v>
      </c>
      <c r="C12" s="42" t="s">
        <v>9</v>
      </c>
      <c r="D12" s="42">
        <v>1</v>
      </c>
      <c r="E12" s="43"/>
      <c r="F12" s="44">
        <v>1</v>
      </c>
      <c r="G12" s="44"/>
      <c r="H12" s="44">
        <v>1</v>
      </c>
      <c r="I12" s="45"/>
      <c r="J12" s="149">
        <f t="shared" si="0"/>
        <v>0</v>
      </c>
      <c r="K12" s="149">
        <f t="shared" si="1"/>
        <v>0</v>
      </c>
      <c r="L12" s="149">
        <f t="shared" si="2"/>
        <v>0</v>
      </c>
      <c r="M12" s="149">
        <f t="shared" si="3"/>
        <v>0</v>
      </c>
      <c r="N12" s="167">
        <f t="shared" si="4"/>
        <v>0</v>
      </c>
      <c r="O12" s="386"/>
    </row>
    <row r="13" spans="1:15" ht="25.5">
      <c r="A13" s="46" t="s">
        <v>52</v>
      </c>
      <c r="B13" s="41" t="s">
        <v>53</v>
      </c>
      <c r="C13" s="42" t="s">
        <v>9</v>
      </c>
      <c r="D13" s="42">
        <v>1</v>
      </c>
      <c r="E13" s="43"/>
      <c r="F13" s="44">
        <v>1</v>
      </c>
      <c r="G13" s="44"/>
      <c r="H13" s="44">
        <v>1</v>
      </c>
      <c r="I13" s="45"/>
      <c r="J13" s="149">
        <f t="shared" si="0"/>
        <v>0</v>
      </c>
      <c r="K13" s="149">
        <f t="shared" si="1"/>
        <v>0</v>
      </c>
      <c r="L13" s="149">
        <f t="shared" si="2"/>
        <v>0</v>
      </c>
      <c r="M13" s="149">
        <f t="shared" si="3"/>
        <v>0</v>
      </c>
      <c r="N13" s="167">
        <f t="shared" si="4"/>
        <v>0</v>
      </c>
      <c r="O13" s="386"/>
    </row>
    <row r="14" spans="1:15" ht="25.5">
      <c r="A14" s="46" t="s">
        <v>54</v>
      </c>
      <c r="B14" s="41" t="s">
        <v>55</v>
      </c>
      <c r="C14" s="42" t="s">
        <v>9</v>
      </c>
      <c r="D14" s="42">
        <v>2</v>
      </c>
      <c r="E14" s="43"/>
      <c r="F14" s="44">
        <v>1</v>
      </c>
      <c r="G14" s="44"/>
      <c r="H14" s="44">
        <v>1</v>
      </c>
      <c r="I14" s="45"/>
      <c r="J14" s="149">
        <f t="shared" si="0"/>
        <v>0</v>
      </c>
      <c r="K14" s="149">
        <f t="shared" si="1"/>
        <v>0</v>
      </c>
      <c r="L14" s="149">
        <f t="shared" si="2"/>
        <v>0</v>
      </c>
      <c r="M14" s="149">
        <f t="shared" si="3"/>
        <v>0</v>
      </c>
      <c r="N14" s="167">
        <f t="shared" si="4"/>
        <v>0</v>
      </c>
      <c r="O14" s="386"/>
    </row>
    <row r="15" spans="1:15" ht="25.5">
      <c r="A15" s="46" t="s">
        <v>56</v>
      </c>
      <c r="B15" s="41" t="s">
        <v>57</v>
      </c>
      <c r="C15" s="42" t="s">
        <v>9</v>
      </c>
      <c r="D15" s="42">
        <v>2</v>
      </c>
      <c r="E15" s="43"/>
      <c r="F15" s="44">
        <v>1</v>
      </c>
      <c r="G15" s="44"/>
      <c r="H15" s="44">
        <v>1</v>
      </c>
      <c r="I15" s="45"/>
      <c r="J15" s="149">
        <f t="shared" si="0"/>
        <v>0</v>
      </c>
      <c r="K15" s="149">
        <f t="shared" si="1"/>
        <v>0</v>
      </c>
      <c r="L15" s="149">
        <f t="shared" si="2"/>
        <v>0</v>
      </c>
      <c r="M15" s="149">
        <f t="shared" si="3"/>
        <v>0</v>
      </c>
      <c r="N15" s="167">
        <f t="shared" si="4"/>
        <v>0</v>
      </c>
      <c r="O15" s="386"/>
    </row>
    <row r="16" spans="1:15" ht="25.5">
      <c r="A16" s="46" t="s">
        <v>58</v>
      </c>
      <c r="B16" s="41" t="s">
        <v>59</v>
      </c>
      <c r="C16" s="42" t="s">
        <v>9</v>
      </c>
      <c r="D16" s="42">
        <v>3</v>
      </c>
      <c r="E16" s="43"/>
      <c r="F16" s="44">
        <v>1</v>
      </c>
      <c r="G16" s="44"/>
      <c r="H16" s="44">
        <v>1</v>
      </c>
      <c r="I16" s="45"/>
      <c r="J16" s="149">
        <f t="shared" si="0"/>
        <v>0</v>
      </c>
      <c r="K16" s="149">
        <f t="shared" si="1"/>
        <v>0</v>
      </c>
      <c r="L16" s="149">
        <f t="shared" si="2"/>
        <v>0</v>
      </c>
      <c r="M16" s="149">
        <f t="shared" si="3"/>
        <v>0</v>
      </c>
      <c r="N16" s="167">
        <f t="shared" si="4"/>
        <v>0</v>
      </c>
      <c r="O16" s="386"/>
    </row>
    <row r="17" spans="1:15" ht="25.5">
      <c r="A17" s="46" t="s">
        <v>60</v>
      </c>
      <c r="B17" s="41" t="s">
        <v>61</v>
      </c>
      <c r="C17" s="42" t="s">
        <v>9</v>
      </c>
      <c r="D17" s="42">
        <v>1</v>
      </c>
      <c r="E17" s="43"/>
      <c r="F17" s="44">
        <v>1</v>
      </c>
      <c r="G17" s="44"/>
      <c r="H17" s="44">
        <v>1</v>
      </c>
      <c r="I17" s="45"/>
      <c r="J17" s="149">
        <f t="shared" si="0"/>
        <v>0</v>
      </c>
      <c r="K17" s="149">
        <f t="shared" si="1"/>
        <v>0</v>
      </c>
      <c r="L17" s="149">
        <f t="shared" si="2"/>
        <v>0</v>
      </c>
      <c r="M17" s="149">
        <f t="shared" si="3"/>
        <v>0</v>
      </c>
      <c r="N17" s="167">
        <f t="shared" si="4"/>
        <v>0</v>
      </c>
      <c r="O17" s="386"/>
    </row>
    <row r="18" spans="1:15" ht="25.5">
      <c r="A18" s="46" t="s">
        <v>62</v>
      </c>
      <c r="B18" s="41" t="s">
        <v>63</v>
      </c>
      <c r="C18" s="42" t="s">
        <v>9</v>
      </c>
      <c r="D18" s="42">
        <v>1</v>
      </c>
      <c r="E18" s="43"/>
      <c r="F18" s="44">
        <v>1</v>
      </c>
      <c r="G18" s="44"/>
      <c r="H18" s="44">
        <v>1</v>
      </c>
      <c r="I18" s="45"/>
      <c r="J18" s="149">
        <f t="shared" si="0"/>
        <v>0</v>
      </c>
      <c r="K18" s="149">
        <f t="shared" si="1"/>
        <v>0</v>
      </c>
      <c r="L18" s="149">
        <f t="shared" si="2"/>
        <v>0</v>
      </c>
      <c r="M18" s="149">
        <f t="shared" si="3"/>
        <v>0</v>
      </c>
      <c r="N18" s="167">
        <f t="shared" si="4"/>
        <v>0</v>
      </c>
      <c r="O18" s="386"/>
    </row>
    <row r="19" spans="1:15" ht="15">
      <c r="A19" s="40" t="s">
        <v>64</v>
      </c>
      <c r="B19" s="41" t="s">
        <v>65</v>
      </c>
      <c r="C19" s="42" t="s">
        <v>189</v>
      </c>
      <c r="D19" s="42">
        <v>1</v>
      </c>
      <c r="E19" s="43"/>
      <c r="F19" s="44">
        <v>1</v>
      </c>
      <c r="G19" s="44"/>
      <c r="H19" s="44">
        <v>1</v>
      </c>
      <c r="I19" s="45"/>
      <c r="J19" s="149">
        <f t="shared" si="0"/>
        <v>0</v>
      </c>
      <c r="K19" s="149">
        <f t="shared" si="1"/>
        <v>0</v>
      </c>
      <c r="L19" s="149">
        <f t="shared" si="2"/>
        <v>0</v>
      </c>
      <c r="M19" s="149">
        <f t="shared" si="3"/>
        <v>0</v>
      </c>
      <c r="N19" s="167">
        <f t="shared" si="4"/>
        <v>0</v>
      </c>
      <c r="O19" s="386"/>
    </row>
    <row r="20" spans="1:15" ht="15">
      <c r="A20" s="40" t="s">
        <v>66</v>
      </c>
      <c r="B20" s="41" t="s">
        <v>67</v>
      </c>
      <c r="C20" s="42" t="s">
        <v>189</v>
      </c>
      <c r="D20" s="42">
        <v>1</v>
      </c>
      <c r="E20" s="43"/>
      <c r="F20" s="44">
        <v>1</v>
      </c>
      <c r="G20" s="44"/>
      <c r="H20" s="44">
        <v>1</v>
      </c>
      <c r="I20" s="45"/>
      <c r="J20" s="149">
        <f t="shared" si="0"/>
        <v>0</v>
      </c>
      <c r="K20" s="149">
        <f t="shared" si="1"/>
        <v>0</v>
      </c>
      <c r="L20" s="149">
        <f t="shared" si="2"/>
        <v>0</v>
      </c>
      <c r="M20" s="149">
        <f t="shared" si="3"/>
        <v>0</v>
      </c>
      <c r="N20" s="167">
        <f t="shared" si="4"/>
        <v>0</v>
      </c>
      <c r="O20" s="386"/>
    </row>
    <row r="21" spans="1:15" ht="15">
      <c r="A21" s="40" t="s">
        <v>68</v>
      </c>
      <c r="B21" s="41" t="s">
        <v>69</v>
      </c>
      <c r="C21" s="42" t="s">
        <v>189</v>
      </c>
      <c r="D21" s="42">
        <v>1</v>
      </c>
      <c r="E21" s="43"/>
      <c r="F21" s="44">
        <v>1</v>
      </c>
      <c r="G21" s="44"/>
      <c r="H21" s="44">
        <v>1</v>
      </c>
      <c r="I21" s="45"/>
      <c r="J21" s="149">
        <f t="shared" si="0"/>
        <v>0</v>
      </c>
      <c r="K21" s="149">
        <f t="shared" si="1"/>
        <v>0</v>
      </c>
      <c r="L21" s="149">
        <f t="shared" si="2"/>
        <v>0</v>
      </c>
      <c r="M21" s="149">
        <f t="shared" si="3"/>
        <v>0</v>
      </c>
      <c r="N21" s="167">
        <f t="shared" si="4"/>
        <v>0</v>
      </c>
      <c r="O21" s="386"/>
    </row>
    <row r="22" spans="1:15" ht="15">
      <c r="A22" s="40" t="s">
        <v>70</v>
      </c>
      <c r="B22" s="41" t="s">
        <v>71</v>
      </c>
      <c r="C22" s="42" t="s">
        <v>189</v>
      </c>
      <c r="D22" s="42">
        <v>1</v>
      </c>
      <c r="E22" s="43"/>
      <c r="F22" s="44">
        <v>1</v>
      </c>
      <c r="G22" s="44"/>
      <c r="H22" s="44">
        <v>1</v>
      </c>
      <c r="I22" s="45"/>
      <c r="J22" s="149">
        <f t="shared" si="0"/>
        <v>0</v>
      </c>
      <c r="K22" s="149">
        <f t="shared" si="1"/>
        <v>0</v>
      </c>
      <c r="L22" s="149">
        <f t="shared" si="2"/>
        <v>0</v>
      </c>
      <c r="M22" s="149">
        <f t="shared" si="3"/>
        <v>0</v>
      </c>
      <c r="N22" s="167">
        <f t="shared" si="4"/>
        <v>0</v>
      </c>
      <c r="O22" s="386"/>
    </row>
    <row r="23" spans="1:15" ht="25.5">
      <c r="A23" s="40" t="s">
        <v>72</v>
      </c>
      <c r="B23" s="41" t="s">
        <v>73</v>
      </c>
      <c r="C23" s="42" t="s">
        <v>190</v>
      </c>
      <c r="D23" s="42">
        <v>7</v>
      </c>
      <c r="E23" s="43"/>
      <c r="F23" s="44">
        <v>1</v>
      </c>
      <c r="G23" s="44"/>
      <c r="H23" s="44">
        <v>1</v>
      </c>
      <c r="I23" s="45"/>
      <c r="J23" s="149">
        <f t="shared" si="0"/>
        <v>0</v>
      </c>
      <c r="K23" s="149">
        <f t="shared" si="1"/>
        <v>0</v>
      </c>
      <c r="L23" s="149">
        <f t="shared" si="2"/>
        <v>0</v>
      </c>
      <c r="M23" s="149">
        <f t="shared" si="3"/>
        <v>0</v>
      </c>
      <c r="N23" s="167">
        <f t="shared" si="4"/>
        <v>0</v>
      </c>
      <c r="O23" s="386"/>
    </row>
    <row r="24" spans="1:15" ht="15">
      <c r="A24" s="40" t="s">
        <v>74</v>
      </c>
      <c r="B24" s="41" t="s">
        <v>75</v>
      </c>
      <c r="C24" s="42" t="s">
        <v>191</v>
      </c>
      <c r="D24" s="42">
        <v>1</v>
      </c>
      <c r="E24" s="43"/>
      <c r="F24" s="44">
        <v>1</v>
      </c>
      <c r="G24" s="44"/>
      <c r="H24" s="44">
        <v>1</v>
      </c>
      <c r="I24" s="45"/>
      <c r="J24" s="149">
        <f t="shared" si="0"/>
        <v>0</v>
      </c>
      <c r="K24" s="149">
        <f t="shared" si="1"/>
        <v>0</v>
      </c>
      <c r="L24" s="149">
        <f t="shared" si="2"/>
        <v>0</v>
      </c>
      <c r="M24" s="149">
        <f t="shared" si="3"/>
        <v>0</v>
      </c>
      <c r="N24" s="167">
        <f t="shared" si="4"/>
        <v>0</v>
      </c>
      <c r="O24" s="386"/>
    </row>
    <row r="25" spans="1:15" ht="15">
      <c r="A25" s="40" t="s">
        <v>76</v>
      </c>
      <c r="B25" s="41" t="s">
        <v>77</v>
      </c>
      <c r="C25" s="42" t="s">
        <v>191</v>
      </c>
      <c r="D25" s="42">
        <v>1</v>
      </c>
      <c r="E25" s="43"/>
      <c r="F25" s="44">
        <v>1</v>
      </c>
      <c r="G25" s="44"/>
      <c r="H25" s="44">
        <v>1</v>
      </c>
      <c r="I25" s="45"/>
      <c r="J25" s="149">
        <f t="shared" si="0"/>
        <v>0</v>
      </c>
      <c r="K25" s="149">
        <f t="shared" si="1"/>
        <v>0</v>
      </c>
      <c r="L25" s="149">
        <f t="shared" si="2"/>
        <v>0</v>
      </c>
      <c r="M25" s="149">
        <f t="shared" si="3"/>
        <v>0</v>
      </c>
      <c r="N25" s="167">
        <f t="shared" si="4"/>
        <v>0</v>
      </c>
      <c r="O25" s="386"/>
    </row>
    <row r="26" spans="1:15" ht="15">
      <c r="A26" s="40" t="s">
        <v>78</v>
      </c>
      <c r="B26" s="41" t="s">
        <v>79</v>
      </c>
      <c r="C26" s="42" t="s">
        <v>191</v>
      </c>
      <c r="D26" s="42">
        <v>1</v>
      </c>
      <c r="E26" s="43"/>
      <c r="F26" s="44">
        <v>1</v>
      </c>
      <c r="G26" s="44"/>
      <c r="H26" s="44">
        <v>1</v>
      </c>
      <c r="I26" s="45"/>
      <c r="J26" s="149">
        <f t="shared" si="0"/>
        <v>0</v>
      </c>
      <c r="K26" s="149">
        <f t="shared" si="1"/>
        <v>0</v>
      </c>
      <c r="L26" s="149">
        <f t="shared" si="2"/>
        <v>0</v>
      </c>
      <c r="M26" s="149">
        <f t="shared" si="3"/>
        <v>0</v>
      </c>
      <c r="N26" s="167">
        <f t="shared" si="4"/>
        <v>0</v>
      </c>
      <c r="O26" s="386"/>
    </row>
    <row r="27" spans="1:15" ht="15">
      <c r="A27" s="40" t="s">
        <v>80</v>
      </c>
      <c r="B27" s="41" t="s">
        <v>79</v>
      </c>
      <c r="C27" s="42" t="s">
        <v>191</v>
      </c>
      <c r="D27" s="42">
        <v>1</v>
      </c>
      <c r="E27" s="43"/>
      <c r="F27" s="44">
        <v>1</v>
      </c>
      <c r="G27" s="44"/>
      <c r="H27" s="44">
        <v>1</v>
      </c>
      <c r="I27" s="45"/>
      <c r="J27" s="149">
        <f t="shared" si="0"/>
        <v>0</v>
      </c>
      <c r="K27" s="149">
        <f t="shared" si="1"/>
        <v>0</v>
      </c>
      <c r="L27" s="149">
        <f t="shared" si="2"/>
        <v>0</v>
      </c>
      <c r="M27" s="149">
        <f t="shared" si="3"/>
        <v>0</v>
      </c>
      <c r="N27" s="167">
        <f t="shared" si="4"/>
        <v>0</v>
      </c>
      <c r="O27" s="386"/>
    </row>
    <row r="28" spans="1:15" ht="15">
      <c r="A28" s="40" t="s">
        <v>81</v>
      </c>
      <c r="B28" s="41" t="s">
        <v>75</v>
      </c>
      <c r="C28" s="42" t="s">
        <v>191</v>
      </c>
      <c r="D28" s="42">
        <v>1</v>
      </c>
      <c r="E28" s="43"/>
      <c r="F28" s="44">
        <v>1</v>
      </c>
      <c r="G28" s="44"/>
      <c r="H28" s="44">
        <v>1</v>
      </c>
      <c r="I28" s="45"/>
      <c r="J28" s="149">
        <f t="shared" si="0"/>
        <v>0</v>
      </c>
      <c r="K28" s="149">
        <f t="shared" si="1"/>
        <v>0</v>
      </c>
      <c r="L28" s="149">
        <f t="shared" si="2"/>
        <v>0</v>
      </c>
      <c r="M28" s="149">
        <f t="shared" si="3"/>
        <v>0</v>
      </c>
      <c r="N28" s="167">
        <f t="shared" si="4"/>
        <v>0</v>
      </c>
      <c r="O28" s="386"/>
    </row>
    <row r="29" spans="1:15" ht="15">
      <c r="A29" s="40" t="s">
        <v>82</v>
      </c>
      <c r="B29" s="41" t="s">
        <v>75</v>
      </c>
      <c r="C29" s="42" t="s">
        <v>191</v>
      </c>
      <c r="D29" s="42">
        <v>1</v>
      </c>
      <c r="E29" s="43"/>
      <c r="F29" s="44">
        <v>1</v>
      </c>
      <c r="G29" s="44"/>
      <c r="H29" s="44">
        <v>1</v>
      </c>
      <c r="I29" s="45"/>
      <c r="J29" s="149">
        <f t="shared" si="0"/>
        <v>0</v>
      </c>
      <c r="K29" s="149">
        <f t="shared" si="1"/>
        <v>0</v>
      </c>
      <c r="L29" s="149">
        <f t="shared" si="2"/>
        <v>0</v>
      </c>
      <c r="M29" s="149">
        <f t="shared" si="3"/>
        <v>0</v>
      </c>
      <c r="N29" s="167">
        <f t="shared" si="4"/>
        <v>0</v>
      </c>
      <c r="O29" s="386"/>
    </row>
    <row r="30" spans="1:15" ht="15">
      <c r="A30" s="40" t="s">
        <v>83</v>
      </c>
      <c r="B30" s="41" t="s">
        <v>84</v>
      </c>
      <c r="C30" s="42" t="s">
        <v>191</v>
      </c>
      <c r="D30" s="42">
        <v>1</v>
      </c>
      <c r="E30" s="43"/>
      <c r="F30" s="44">
        <v>1</v>
      </c>
      <c r="G30" s="44"/>
      <c r="H30" s="44">
        <v>1</v>
      </c>
      <c r="I30" s="45"/>
      <c r="J30" s="149">
        <f t="shared" si="0"/>
        <v>0</v>
      </c>
      <c r="K30" s="149">
        <f t="shared" si="1"/>
        <v>0</v>
      </c>
      <c r="L30" s="149">
        <f t="shared" si="2"/>
        <v>0</v>
      </c>
      <c r="M30" s="149">
        <f t="shared" si="3"/>
        <v>0</v>
      </c>
      <c r="N30" s="167">
        <f t="shared" si="4"/>
        <v>0</v>
      </c>
      <c r="O30" s="386"/>
    </row>
    <row r="31" spans="1:15" ht="15">
      <c r="A31" s="40" t="s">
        <v>85</v>
      </c>
      <c r="B31" s="41" t="s">
        <v>84</v>
      </c>
      <c r="C31" s="42" t="s">
        <v>191</v>
      </c>
      <c r="D31" s="42">
        <v>1</v>
      </c>
      <c r="E31" s="43"/>
      <c r="F31" s="44">
        <v>1</v>
      </c>
      <c r="G31" s="44"/>
      <c r="H31" s="44">
        <v>1</v>
      </c>
      <c r="I31" s="45"/>
      <c r="J31" s="149">
        <f t="shared" si="0"/>
        <v>0</v>
      </c>
      <c r="K31" s="149">
        <f t="shared" si="1"/>
        <v>0</v>
      </c>
      <c r="L31" s="149">
        <f t="shared" si="2"/>
        <v>0</v>
      </c>
      <c r="M31" s="149">
        <f t="shared" si="3"/>
        <v>0</v>
      </c>
      <c r="N31" s="167">
        <f t="shared" si="4"/>
        <v>0</v>
      </c>
      <c r="O31" s="386"/>
    </row>
    <row r="32" spans="1:15" ht="15">
      <c r="A32" s="40" t="s">
        <v>86</v>
      </c>
      <c r="B32" s="41" t="s">
        <v>75</v>
      </c>
      <c r="C32" s="42" t="s">
        <v>191</v>
      </c>
      <c r="D32" s="42">
        <v>1</v>
      </c>
      <c r="E32" s="43"/>
      <c r="F32" s="44">
        <v>1</v>
      </c>
      <c r="G32" s="44"/>
      <c r="H32" s="44">
        <v>1</v>
      </c>
      <c r="I32" s="45"/>
      <c r="J32" s="149">
        <f t="shared" si="0"/>
        <v>0</v>
      </c>
      <c r="K32" s="149">
        <f t="shared" si="1"/>
        <v>0</v>
      </c>
      <c r="L32" s="149">
        <f t="shared" si="2"/>
        <v>0</v>
      </c>
      <c r="M32" s="149">
        <f t="shared" si="3"/>
        <v>0</v>
      </c>
      <c r="N32" s="167">
        <f t="shared" si="4"/>
        <v>0</v>
      </c>
      <c r="O32" s="386"/>
    </row>
    <row r="33" spans="1:15" ht="15">
      <c r="A33" s="40" t="s">
        <v>87</v>
      </c>
      <c r="B33" s="41" t="s">
        <v>88</v>
      </c>
      <c r="C33" s="42" t="s">
        <v>191</v>
      </c>
      <c r="D33" s="42">
        <v>1</v>
      </c>
      <c r="E33" s="43"/>
      <c r="F33" s="44">
        <v>1</v>
      </c>
      <c r="G33" s="44"/>
      <c r="H33" s="44">
        <v>1</v>
      </c>
      <c r="I33" s="45"/>
      <c r="J33" s="149">
        <f t="shared" si="0"/>
        <v>0</v>
      </c>
      <c r="K33" s="149">
        <f t="shared" si="1"/>
        <v>0</v>
      </c>
      <c r="L33" s="149">
        <f t="shared" si="2"/>
        <v>0</v>
      </c>
      <c r="M33" s="149">
        <f t="shared" si="3"/>
        <v>0</v>
      </c>
      <c r="N33" s="167">
        <f t="shared" si="4"/>
        <v>0</v>
      </c>
      <c r="O33" s="386"/>
    </row>
    <row r="34" spans="1:15" ht="25.5">
      <c r="A34" s="40" t="s">
        <v>89</v>
      </c>
      <c r="B34" s="41" t="s">
        <v>90</v>
      </c>
      <c r="C34" s="42" t="s">
        <v>192</v>
      </c>
      <c r="D34" s="42">
        <v>6</v>
      </c>
      <c r="E34" s="43"/>
      <c r="F34" s="44">
        <v>1</v>
      </c>
      <c r="G34" s="44"/>
      <c r="H34" s="44">
        <v>1</v>
      </c>
      <c r="I34" s="45"/>
      <c r="J34" s="149">
        <f t="shared" si="0"/>
        <v>0</v>
      </c>
      <c r="K34" s="149">
        <f t="shared" si="1"/>
        <v>0</v>
      </c>
      <c r="L34" s="149">
        <f t="shared" si="2"/>
        <v>0</v>
      </c>
      <c r="M34" s="149">
        <f t="shared" si="3"/>
        <v>0</v>
      </c>
      <c r="N34" s="167">
        <f t="shared" si="4"/>
        <v>0</v>
      </c>
      <c r="O34" s="386"/>
    </row>
    <row r="35" spans="1:15" ht="25.5">
      <c r="A35" s="40" t="s">
        <v>91</v>
      </c>
      <c r="B35" s="41" t="s">
        <v>92</v>
      </c>
      <c r="C35" s="42" t="s">
        <v>192</v>
      </c>
      <c r="D35" s="42">
        <v>5</v>
      </c>
      <c r="E35" s="43"/>
      <c r="F35" s="44">
        <v>1</v>
      </c>
      <c r="G35" s="44"/>
      <c r="H35" s="44">
        <v>1</v>
      </c>
      <c r="I35" s="45"/>
      <c r="J35" s="149">
        <f t="shared" si="0"/>
        <v>0</v>
      </c>
      <c r="K35" s="149">
        <f t="shared" si="1"/>
        <v>0</v>
      </c>
      <c r="L35" s="149">
        <f t="shared" si="2"/>
        <v>0</v>
      </c>
      <c r="M35" s="149">
        <f t="shared" si="3"/>
        <v>0</v>
      </c>
      <c r="N35" s="167">
        <f t="shared" si="4"/>
        <v>0</v>
      </c>
      <c r="O35" s="386"/>
    </row>
    <row r="36" spans="1:15" ht="25.5">
      <c r="A36" s="40" t="s">
        <v>93</v>
      </c>
      <c r="B36" s="41" t="s">
        <v>94</v>
      </c>
      <c r="C36" s="42" t="s">
        <v>192</v>
      </c>
      <c r="D36" s="42">
        <v>5</v>
      </c>
      <c r="E36" s="43"/>
      <c r="F36" s="44">
        <v>1</v>
      </c>
      <c r="G36" s="44"/>
      <c r="H36" s="44">
        <v>1</v>
      </c>
      <c r="I36" s="45"/>
      <c r="J36" s="149">
        <f t="shared" si="0"/>
        <v>0</v>
      </c>
      <c r="K36" s="149">
        <f t="shared" si="1"/>
        <v>0</v>
      </c>
      <c r="L36" s="149">
        <f t="shared" si="2"/>
        <v>0</v>
      </c>
      <c r="M36" s="149">
        <f t="shared" si="3"/>
        <v>0</v>
      </c>
      <c r="N36" s="167">
        <f t="shared" si="4"/>
        <v>0</v>
      </c>
      <c r="O36" s="386"/>
    </row>
    <row r="37" spans="1:15" ht="25.5">
      <c r="A37" s="40" t="s">
        <v>95</v>
      </c>
      <c r="B37" s="41" t="s">
        <v>96</v>
      </c>
      <c r="C37" s="42" t="s">
        <v>192</v>
      </c>
      <c r="D37" s="42">
        <v>1</v>
      </c>
      <c r="E37" s="43"/>
      <c r="F37" s="44">
        <v>1</v>
      </c>
      <c r="G37" s="44"/>
      <c r="H37" s="44">
        <v>1</v>
      </c>
      <c r="I37" s="45"/>
      <c r="J37" s="149">
        <f t="shared" si="0"/>
        <v>0</v>
      </c>
      <c r="K37" s="149">
        <f t="shared" si="1"/>
        <v>0</v>
      </c>
      <c r="L37" s="149">
        <f t="shared" si="2"/>
        <v>0</v>
      </c>
      <c r="M37" s="149">
        <f t="shared" si="3"/>
        <v>0</v>
      </c>
      <c r="N37" s="167">
        <f t="shared" si="4"/>
        <v>0</v>
      </c>
      <c r="O37" s="386"/>
    </row>
    <row r="38" spans="1:15" ht="51">
      <c r="A38" s="40" t="s">
        <v>97</v>
      </c>
      <c r="B38" s="41" t="s">
        <v>98</v>
      </c>
      <c r="C38" s="42" t="s">
        <v>192</v>
      </c>
      <c r="D38" s="42">
        <v>36</v>
      </c>
      <c r="E38" s="43"/>
      <c r="F38" s="44">
        <v>1</v>
      </c>
      <c r="G38" s="44"/>
      <c r="H38" s="44">
        <v>1</v>
      </c>
      <c r="I38" s="45"/>
      <c r="J38" s="149">
        <f t="shared" si="0"/>
        <v>0</v>
      </c>
      <c r="K38" s="149">
        <f t="shared" si="1"/>
        <v>0</v>
      </c>
      <c r="L38" s="149">
        <f t="shared" si="2"/>
        <v>0</v>
      </c>
      <c r="M38" s="149">
        <f t="shared" si="3"/>
        <v>0</v>
      </c>
      <c r="N38" s="167">
        <f t="shared" si="4"/>
        <v>0</v>
      </c>
      <c r="O38" s="386"/>
    </row>
    <row r="39" spans="1:15" ht="89.25">
      <c r="A39" s="46" t="s">
        <v>99</v>
      </c>
      <c r="B39" s="47" t="s">
        <v>100</v>
      </c>
      <c r="C39" s="48"/>
      <c r="D39" s="48">
        <v>1</v>
      </c>
      <c r="E39" s="43"/>
      <c r="F39" s="44">
        <v>1</v>
      </c>
      <c r="G39" s="49"/>
      <c r="H39" s="44">
        <v>1</v>
      </c>
      <c r="I39" s="45"/>
      <c r="J39" s="149">
        <f t="shared" si="0"/>
        <v>0</v>
      </c>
      <c r="K39" s="149">
        <f t="shared" si="1"/>
        <v>0</v>
      </c>
      <c r="L39" s="149">
        <f t="shared" si="2"/>
        <v>0</v>
      </c>
      <c r="M39" s="149">
        <f t="shared" si="3"/>
        <v>0</v>
      </c>
      <c r="N39" s="167">
        <f t="shared" si="4"/>
        <v>0</v>
      </c>
      <c r="O39" s="386"/>
    </row>
    <row r="40" spans="1:15" ht="76.5">
      <c r="A40" s="46" t="s">
        <v>101</v>
      </c>
      <c r="B40" s="47" t="s">
        <v>102</v>
      </c>
      <c r="C40" s="48"/>
      <c r="D40" s="48">
        <v>1</v>
      </c>
      <c r="E40" s="43"/>
      <c r="F40" s="44">
        <v>1</v>
      </c>
      <c r="G40" s="49"/>
      <c r="H40" s="44">
        <v>1</v>
      </c>
      <c r="I40" s="45"/>
      <c r="J40" s="149">
        <f t="shared" si="0"/>
        <v>0</v>
      </c>
      <c r="K40" s="149">
        <f t="shared" si="1"/>
        <v>0</v>
      </c>
      <c r="L40" s="149">
        <f t="shared" si="2"/>
        <v>0</v>
      </c>
      <c r="M40" s="149">
        <f t="shared" si="3"/>
        <v>0</v>
      </c>
      <c r="N40" s="167">
        <f t="shared" si="4"/>
        <v>0</v>
      </c>
      <c r="O40" s="386"/>
    </row>
    <row r="41" spans="1:15" ht="15">
      <c r="A41" s="46" t="s">
        <v>103</v>
      </c>
      <c r="B41" s="47" t="s">
        <v>104</v>
      </c>
      <c r="C41" s="48"/>
      <c r="D41" s="48">
        <v>22</v>
      </c>
      <c r="E41" s="43"/>
      <c r="F41" s="44">
        <v>1</v>
      </c>
      <c r="G41" s="49"/>
      <c r="H41" s="44">
        <v>1</v>
      </c>
      <c r="I41" s="45"/>
      <c r="J41" s="149">
        <f t="shared" si="0"/>
        <v>0</v>
      </c>
      <c r="K41" s="149">
        <f t="shared" si="1"/>
        <v>0</v>
      </c>
      <c r="L41" s="149">
        <f t="shared" si="2"/>
        <v>0</v>
      </c>
      <c r="M41" s="149">
        <f t="shared" si="3"/>
        <v>0</v>
      </c>
      <c r="N41" s="167">
        <f t="shared" si="4"/>
        <v>0</v>
      </c>
      <c r="O41" s="386"/>
    </row>
    <row r="42" spans="1:15" ht="15">
      <c r="A42" s="298" t="s">
        <v>105</v>
      </c>
      <c r="B42" s="299"/>
      <c r="C42" s="299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2"/>
    </row>
    <row r="43" spans="1:15" ht="76.5">
      <c r="A43" s="46" t="s">
        <v>106</v>
      </c>
      <c r="B43" s="53" t="s">
        <v>107</v>
      </c>
      <c r="C43" s="48" t="s">
        <v>188</v>
      </c>
      <c r="D43" s="48">
        <v>1</v>
      </c>
      <c r="E43" s="43"/>
      <c r="F43" s="44">
        <v>1</v>
      </c>
      <c r="G43" s="49"/>
      <c r="H43" s="44">
        <v>1</v>
      </c>
      <c r="I43" s="45"/>
      <c r="J43" s="149">
        <f>D43*E43*F43</f>
        <v>0</v>
      </c>
      <c r="K43" s="149">
        <f>D43*E43*G43</f>
        <v>0</v>
      </c>
      <c r="L43" s="149">
        <f>D43*E43*H43</f>
        <v>0</v>
      </c>
      <c r="M43" s="149">
        <f>D43*E43*I43</f>
        <v>0</v>
      </c>
      <c r="N43" s="167">
        <f>J43+K43+L43+M43</f>
        <v>0</v>
      </c>
      <c r="O43" s="386"/>
    </row>
    <row r="44" spans="1:15" ht="25.5">
      <c r="A44" s="46" t="s">
        <v>108</v>
      </c>
      <c r="B44" s="53" t="s">
        <v>43</v>
      </c>
      <c r="C44" s="48" t="s">
        <v>9</v>
      </c>
      <c r="D44" s="48">
        <v>4</v>
      </c>
      <c r="E44" s="43"/>
      <c r="F44" s="44">
        <v>1</v>
      </c>
      <c r="G44" s="49"/>
      <c r="H44" s="44">
        <v>1</v>
      </c>
      <c r="I44" s="45"/>
      <c r="J44" s="149">
        <f aca="true" t="shared" si="5" ref="J44:J72">D44*E44*F44</f>
        <v>0</v>
      </c>
      <c r="K44" s="149">
        <f aca="true" t="shared" si="6" ref="K44:K72">D44*E44*G44</f>
        <v>0</v>
      </c>
      <c r="L44" s="149">
        <f aca="true" t="shared" si="7" ref="L44:L72">D44*E44*H44</f>
        <v>0</v>
      </c>
      <c r="M44" s="149">
        <f aca="true" t="shared" si="8" ref="M44:M72">D44*E44*I44</f>
        <v>0</v>
      </c>
      <c r="N44" s="167">
        <f aca="true" t="shared" si="9" ref="N44:N72">J44+K44+L44+M44</f>
        <v>0</v>
      </c>
      <c r="O44" s="386"/>
    </row>
    <row r="45" spans="1:15" ht="25.5">
      <c r="A45" s="46" t="s">
        <v>109</v>
      </c>
      <c r="B45" s="53" t="s">
        <v>45</v>
      </c>
      <c r="C45" s="48" t="s">
        <v>9</v>
      </c>
      <c r="D45" s="48">
        <v>4</v>
      </c>
      <c r="E45" s="43"/>
      <c r="F45" s="44">
        <v>1</v>
      </c>
      <c r="G45" s="49"/>
      <c r="H45" s="44">
        <v>1</v>
      </c>
      <c r="I45" s="45"/>
      <c r="J45" s="149">
        <f t="shared" si="5"/>
        <v>0</v>
      </c>
      <c r="K45" s="149">
        <f t="shared" si="6"/>
        <v>0</v>
      </c>
      <c r="L45" s="149">
        <f t="shared" si="7"/>
        <v>0</v>
      </c>
      <c r="M45" s="149">
        <f t="shared" si="8"/>
        <v>0</v>
      </c>
      <c r="N45" s="167">
        <f t="shared" si="9"/>
        <v>0</v>
      </c>
      <c r="O45" s="386"/>
    </row>
    <row r="46" spans="1:15" ht="25.5">
      <c r="A46" s="46" t="s">
        <v>110</v>
      </c>
      <c r="B46" s="53" t="s">
        <v>47</v>
      </c>
      <c r="C46" s="48" t="s">
        <v>9</v>
      </c>
      <c r="D46" s="48">
        <v>2</v>
      </c>
      <c r="E46" s="43"/>
      <c r="F46" s="44">
        <v>1</v>
      </c>
      <c r="G46" s="49"/>
      <c r="H46" s="44">
        <v>1</v>
      </c>
      <c r="I46" s="45"/>
      <c r="J46" s="149">
        <f t="shared" si="5"/>
        <v>0</v>
      </c>
      <c r="K46" s="149">
        <f t="shared" si="6"/>
        <v>0</v>
      </c>
      <c r="L46" s="149">
        <f t="shared" si="7"/>
        <v>0</v>
      </c>
      <c r="M46" s="149">
        <f t="shared" si="8"/>
        <v>0</v>
      </c>
      <c r="N46" s="167">
        <f t="shared" si="9"/>
        <v>0</v>
      </c>
      <c r="O46" s="386"/>
    </row>
    <row r="47" spans="1:15" ht="25.5">
      <c r="A47" s="46" t="s">
        <v>111</v>
      </c>
      <c r="B47" s="53" t="s">
        <v>112</v>
      </c>
      <c r="C47" s="48" t="s">
        <v>9</v>
      </c>
      <c r="D47" s="48">
        <v>1</v>
      </c>
      <c r="E47" s="43"/>
      <c r="F47" s="44">
        <v>1</v>
      </c>
      <c r="G47" s="49"/>
      <c r="H47" s="44">
        <v>1</v>
      </c>
      <c r="I47" s="45"/>
      <c r="J47" s="149">
        <f t="shared" si="5"/>
        <v>0</v>
      </c>
      <c r="K47" s="149">
        <f t="shared" si="6"/>
        <v>0</v>
      </c>
      <c r="L47" s="149">
        <f t="shared" si="7"/>
        <v>0</v>
      </c>
      <c r="M47" s="149">
        <f t="shared" si="8"/>
        <v>0</v>
      </c>
      <c r="N47" s="167">
        <f t="shared" si="9"/>
        <v>0</v>
      </c>
      <c r="O47" s="386"/>
    </row>
    <row r="48" spans="1:15" ht="25.5">
      <c r="A48" s="46" t="s">
        <v>113</v>
      </c>
      <c r="B48" s="53" t="s">
        <v>49</v>
      </c>
      <c r="C48" s="48" t="s">
        <v>9</v>
      </c>
      <c r="D48" s="48">
        <v>4</v>
      </c>
      <c r="E48" s="43"/>
      <c r="F48" s="44">
        <v>1</v>
      </c>
      <c r="G48" s="49"/>
      <c r="H48" s="44">
        <v>1</v>
      </c>
      <c r="I48" s="45"/>
      <c r="J48" s="149">
        <f t="shared" si="5"/>
        <v>0</v>
      </c>
      <c r="K48" s="149">
        <f t="shared" si="6"/>
        <v>0</v>
      </c>
      <c r="L48" s="149">
        <f t="shared" si="7"/>
        <v>0</v>
      </c>
      <c r="M48" s="149">
        <f t="shared" si="8"/>
        <v>0</v>
      </c>
      <c r="N48" s="167">
        <f t="shared" si="9"/>
        <v>0</v>
      </c>
      <c r="O48" s="386"/>
    </row>
    <row r="49" spans="1:15" ht="25.5">
      <c r="A49" s="46" t="s">
        <v>114</v>
      </c>
      <c r="B49" s="53" t="s">
        <v>51</v>
      </c>
      <c r="C49" s="48" t="s">
        <v>9</v>
      </c>
      <c r="D49" s="48">
        <v>3</v>
      </c>
      <c r="E49" s="43"/>
      <c r="F49" s="44">
        <v>1</v>
      </c>
      <c r="G49" s="49"/>
      <c r="H49" s="44">
        <v>1</v>
      </c>
      <c r="I49" s="45"/>
      <c r="J49" s="149">
        <f t="shared" si="5"/>
        <v>0</v>
      </c>
      <c r="K49" s="149">
        <f t="shared" si="6"/>
        <v>0</v>
      </c>
      <c r="L49" s="149">
        <f t="shared" si="7"/>
        <v>0</v>
      </c>
      <c r="M49" s="149">
        <f t="shared" si="8"/>
        <v>0</v>
      </c>
      <c r="N49" s="167">
        <f t="shared" si="9"/>
        <v>0</v>
      </c>
      <c r="O49" s="386"/>
    </row>
    <row r="50" spans="1:15" ht="25.5">
      <c r="A50" s="46" t="s">
        <v>115</v>
      </c>
      <c r="B50" s="53" t="s">
        <v>116</v>
      </c>
      <c r="C50" s="48" t="s">
        <v>9</v>
      </c>
      <c r="D50" s="48">
        <v>3</v>
      </c>
      <c r="E50" s="43"/>
      <c r="F50" s="44">
        <v>1</v>
      </c>
      <c r="G50" s="49"/>
      <c r="H50" s="44">
        <v>1</v>
      </c>
      <c r="I50" s="45"/>
      <c r="J50" s="149">
        <f t="shared" si="5"/>
        <v>0</v>
      </c>
      <c r="K50" s="149">
        <f t="shared" si="6"/>
        <v>0</v>
      </c>
      <c r="L50" s="149">
        <f t="shared" si="7"/>
        <v>0</v>
      </c>
      <c r="M50" s="149">
        <f t="shared" si="8"/>
        <v>0</v>
      </c>
      <c r="N50" s="167">
        <f t="shared" si="9"/>
        <v>0</v>
      </c>
      <c r="O50" s="386"/>
    </row>
    <row r="51" spans="1:15" ht="25.5">
      <c r="A51" s="46" t="s">
        <v>117</v>
      </c>
      <c r="B51" s="53" t="s">
        <v>53</v>
      </c>
      <c r="C51" s="48" t="s">
        <v>9</v>
      </c>
      <c r="D51" s="48">
        <v>1</v>
      </c>
      <c r="E51" s="43"/>
      <c r="F51" s="44">
        <v>1</v>
      </c>
      <c r="G51" s="49"/>
      <c r="H51" s="44">
        <v>1</v>
      </c>
      <c r="I51" s="45"/>
      <c r="J51" s="149">
        <f t="shared" si="5"/>
        <v>0</v>
      </c>
      <c r="K51" s="149">
        <f t="shared" si="6"/>
        <v>0</v>
      </c>
      <c r="L51" s="149">
        <f t="shared" si="7"/>
        <v>0</v>
      </c>
      <c r="M51" s="149">
        <f t="shared" si="8"/>
        <v>0</v>
      </c>
      <c r="N51" s="167">
        <f t="shared" si="9"/>
        <v>0</v>
      </c>
      <c r="O51" s="386"/>
    </row>
    <row r="52" spans="1:15" ht="25.5">
      <c r="A52" s="46" t="s">
        <v>118</v>
      </c>
      <c r="B52" s="53" t="s">
        <v>55</v>
      </c>
      <c r="C52" s="48" t="s">
        <v>9</v>
      </c>
      <c r="D52" s="48">
        <v>1</v>
      </c>
      <c r="E52" s="43"/>
      <c r="F52" s="44">
        <v>1</v>
      </c>
      <c r="G52" s="49"/>
      <c r="H52" s="44">
        <v>1</v>
      </c>
      <c r="I52" s="45"/>
      <c r="J52" s="149">
        <f t="shared" si="5"/>
        <v>0</v>
      </c>
      <c r="K52" s="149">
        <f t="shared" si="6"/>
        <v>0</v>
      </c>
      <c r="L52" s="149">
        <f t="shared" si="7"/>
        <v>0</v>
      </c>
      <c r="M52" s="149">
        <f t="shared" si="8"/>
        <v>0</v>
      </c>
      <c r="N52" s="167">
        <f t="shared" si="9"/>
        <v>0</v>
      </c>
      <c r="O52" s="386"/>
    </row>
    <row r="53" spans="1:15" ht="25.5">
      <c r="A53" s="46" t="s">
        <v>119</v>
      </c>
      <c r="B53" s="53" t="s">
        <v>63</v>
      </c>
      <c r="C53" s="48" t="s">
        <v>9</v>
      </c>
      <c r="D53" s="48">
        <v>4</v>
      </c>
      <c r="E53" s="43"/>
      <c r="F53" s="44">
        <v>1</v>
      </c>
      <c r="G53" s="49"/>
      <c r="H53" s="44">
        <v>1</v>
      </c>
      <c r="I53" s="45"/>
      <c r="J53" s="149">
        <f t="shared" si="5"/>
        <v>0</v>
      </c>
      <c r="K53" s="149">
        <f t="shared" si="6"/>
        <v>0</v>
      </c>
      <c r="L53" s="149">
        <f t="shared" si="7"/>
        <v>0</v>
      </c>
      <c r="M53" s="149">
        <f t="shared" si="8"/>
        <v>0</v>
      </c>
      <c r="N53" s="167">
        <f t="shared" si="9"/>
        <v>0</v>
      </c>
      <c r="O53" s="386"/>
    </row>
    <row r="54" spans="1:15" ht="25.5">
      <c r="A54" s="46" t="s">
        <v>120</v>
      </c>
      <c r="B54" s="53" t="s">
        <v>121</v>
      </c>
      <c r="C54" s="48" t="s">
        <v>9</v>
      </c>
      <c r="D54" s="48">
        <v>1</v>
      </c>
      <c r="E54" s="43"/>
      <c r="F54" s="44">
        <v>1</v>
      </c>
      <c r="G54" s="49"/>
      <c r="H54" s="44">
        <v>1</v>
      </c>
      <c r="I54" s="45"/>
      <c r="J54" s="149">
        <f t="shared" si="5"/>
        <v>0</v>
      </c>
      <c r="K54" s="149">
        <f t="shared" si="6"/>
        <v>0</v>
      </c>
      <c r="L54" s="149">
        <f t="shared" si="7"/>
        <v>0</v>
      </c>
      <c r="M54" s="149">
        <f t="shared" si="8"/>
        <v>0</v>
      </c>
      <c r="N54" s="167">
        <f t="shared" si="9"/>
        <v>0</v>
      </c>
      <c r="O54" s="386"/>
    </row>
    <row r="55" spans="1:15" ht="25.5">
      <c r="A55" s="46" t="s">
        <v>122</v>
      </c>
      <c r="B55" s="53" t="s">
        <v>123</v>
      </c>
      <c r="C55" s="48" t="s">
        <v>9</v>
      </c>
      <c r="D55" s="48">
        <v>2</v>
      </c>
      <c r="E55" s="43"/>
      <c r="F55" s="44">
        <v>1</v>
      </c>
      <c r="G55" s="49"/>
      <c r="H55" s="44">
        <v>1</v>
      </c>
      <c r="I55" s="45"/>
      <c r="J55" s="149">
        <f t="shared" si="5"/>
        <v>0</v>
      </c>
      <c r="K55" s="149">
        <f t="shared" si="6"/>
        <v>0</v>
      </c>
      <c r="L55" s="149">
        <f t="shared" si="7"/>
        <v>0</v>
      </c>
      <c r="M55" s="149">
        <f t="shared" si="8"/>
        <v>0</v>
      </c>
      <c r="N55" s="167">
        <f t="shared" si="9"/>
        <v>0</v>
      </c>
      <c r="O55" s="386"/>
    </row>
    <row r="56" spans="1:15" ht="15">
      <c r="A56" s="46" t="s">
        <v>124</v>
      </c>
      <c r="B56" s="53" t="s">
        <v>65</v>
      </c>
      <c r="C56" s="48" t="s">
        <v>189</v>
      </c>
      <c r="D56" s="48">
        <v>1</v>
      </c>
      <c r="E56" s="43"/>
      <c r="F56" s="44">
        <v>1</v>
      </c>
      <c r="G56" s="49"/>
      <c r="H56" s="44">
        <v>1</v>
      </c>
      <c r="I56" s="45"/>
      <c r="J56" s="149">
        <f t="shared" si="5"/>
        <v>0</v>
      </c>
      <c r="K56" s="149">
        <f t="shared" si="6"/>
        <v>0</v>
      </c>
      <c r="L56" s="149">
        <f t="shared" si="7"/>
        <v>0</v>
      </c>
      <c r="M56" s="149">
        <f t="shared" si="8"/>
        <v>0</v>
      </c>
      <c r="N56" s="167">
        <f t="shared" si="9"/>
        <v>0</v>
      </c>
      <c r="O56" s="386"/>
    </row>
    <row r="57" spans="1:15" ht="15">
      <c r="A57" s="46" t="s">
        <v>125</v>
      </c>
      <c r="B57" s="53" t="s">
        <v>65</v>
      </c>
      <c r="C57" s="48" t="s">
        <v>189</v>
      </c>
      <c r="D57" s="48">
        <v>1</v>
      </c>
      <c r="E57" s="43"/>
      <c r="F57" s="44">
        <v>1</v>
      </c>
      <c r="G57" s="49"/>
      <c r="H57" s="44">
        <v>1</v>
      </c>
      <c r="I57" s="45"/>
      <c r="J57" s="149">
        <f t="shared" si="5"/>
        <v>0</v>
      </c>
      <c r="K57" s="149">
        <f t="shared" si="6"/>
        <v>0</v>
      </c>
      <c r="L57" s="149">
        <f t="shared" si="7"/>
        <v>0</v>
      </c>
      <c r="M57" s="149">
        <f t="shared" si="8"/>
        <v>0</v>
      </c>
      <c r="N57" s="167">
        <f t="shared" si="9"/>
        <v>0</v>
      </c>
      <c r="O57" s="386"/>
    </row>
    <row r="58" spans="1:15" ht="25.5">
      <c r="A58" s="46" t="s">
        <v>126</v>
      </c>
      <c r="B58" s="53" t="s">
        <v>73</v>
      </c>
      <c r="C58" s="48" t="s">
        <v>190</v>
      </c>
      <c r="D58" s="48">
        <v>19</v>
      </c>
      <c r="E58" s="43"/>
      <c r="F58" s="44">
        <v>1</v>
      </c>
      <c r="G58" s="49"/>
      <c r="H58" s="44">
        <v>1</v>
      </c>
      <c r="I58" s="45"/>
      <c r="J58" s="149">
        <f t="shared" si="5"/>
        <v>0</v>
      </c>
      <c r="K58" s="149">
        <f t="shared" si="6"/>
        <v>0</v>
      </c>
      <c r="L58" s="149">
        <f t="shared" si="7"/>
        <v>0</v>
      </c>
      <c r="M58" s="149">
        <f t="shared" si="8"/>
        <v>0</v>
      </c>
      <c r="N58" s="167">
        <f t="shared" si="9"/>
        <v>0</v>
      </c>
      <c r="O58" s="386"/>
    </row>
    <row r="59" spans="1:15" ht="15">
      <c r="A59" s="46" t="s">
        <v>127</v>
      </c>
      <c r="B59" s="53" t="s">
        <v>75</v>
      </c>
      <c r="C59" s="48" t="s">
        <v>191</v>
      </c>
      <c r="D59" s="48">
        <v>1</v>
      </c>
      <c r="E59" s="43"/>
      <c r="F59" s="44">
        <v>1</v>
      </c>
      <c r="G59" s="49"/>
      <c r="H59" s="44">
        <v>1</v>
      </c>
      <c r="I59" s="45"/>
      <c r="J59" s="149">
        <f t="shared" si="5"/>
        <v>0</v>
      </c>
      <c r="K59" s="149">
        <f t="shared" si="6"/>
        <v>0</v>
      </c>
      <c r="L59" s="149">
        <f t="shared" si="7"/>
        <v>0</v>
      </c>
      <c r="M59" s="149">
        <f t="shared" si="8"/>
        <v>0</v>
      </c>
      <c r="N59" s="167">
        <f t="shared" si="9"/>
        <v>0</v>
      </c>
      <c r="O59" s="386"/>
    </row>
    <row r="60" spans="1:15" ht="15">
      <c r="A60" s="46" t="s">
        <v>128</v>
      </c>
      <c r="B60" s="53" t="s">
        <v>129</v>
      </c>
      <c r="C60" s="48" t="s">
        <v>191</v>
      </c>
      <c r="D60" s="48">
        <v>1</v>
      </c>
      <c r="E60" s="43"/>
      <c r="F60" s="44">
        <v>1</v>
      </c>
      <c r="G60" s="49"/>
      <c r="H60" s="44">
        <v>1</v>
      </c>
      <c r="I60" s="45"/>
      <c r="J60" s="149">
        <f t="shared" si="5"/>
        <v>0</v>
      </c>
      <c r="K60" s="149">
        <f t="shared" si="6"/>
        <v>0</v>
      </c>
      <c r="L60" s="149">
        <f t="shared" si="7"/>
        <v>0</v>
      </c>
      <c r="M60" s="149">
        <f t="shared" si="8"/>
        <v>0</v>
      </c>
      <c r="N60" s="167">
        <f t="shared" si="9"/>
        <v>0</v>
      </c>
      <c r="O60" s="386"/>
    </row>
    <row r="61" spans="1:15" ht="15">
      <c r="A61" s="46" t="s">
        <v>130</v>
      </c>
      <c r="B61" s="53" t="s">
        <v>131</v>
      </c>
      <c r="C61" s="48" t="s">
        <v>191</v>
      </c>
      <c r="D61" s="48">
        <v>1</v>
      </c>
      <c r="E61" s="43"/>
      <c r="F61" s="44">
        <v>1</v>
      </c>
      <c r="G61" s="49"/>
      <c r="H61" s="44">
        <v>1</v>
      </c>
      <c r="I61" s="45"/>
      <c r="J61" s="149">
        <f t="shared" si="5"/>
        <v>0</v>
      </c>
      <c r="K61" s="149">
        <f t="shared" si="6"/>
        <v>0</v>
      </c>
      <c r="L61" s="149">
        <f t="shared" si="7"/>
        <v>0</v>
      </c>
      <c r="M61" s="149">
        <f t="shared" si="8"/>
        <v>0</v>
      </c>
      <c r="N61" s="167">
        <f t="shared" si="9"/>
        <v>0</v>
      </c>
      <c r="O61" s="386"/>
    </row>
    <row r="62" spans="1:15" ht="15">
      <c r="A62" s="46" t="s">
        <v>132</v>
      </c>
      <c r="B62" s="53" t="s">
        <v>75</v>
      </c>
      <c r="C62" s="48" t="s">
        <v>191</v>
      </c>
      <c r="D62" s="48">
        <v>1</v>
      </c>
      <c r="E62" s="43"/>
      <c r="F62" s="44">
        <v>1</v>
      </c>
      <c r="G62" s="49"/>
      <c r="H62" s="44">
        <v>1</v>
      </c>
      <c r="I62" s="45"/>
      <c r="J62" s="149">
        <f t="shared" si="5"/>
        <v>0</v>
      </c>
      <c r="K62" s="149">
        <f t="shared" si="6"/>
        <v>0</v>
      </c>
      <c r="L62" s="149">
        <f t="shared" si="7"/>
        <v>0</v>
      </c>
      <c r="M62" s="149">
        <f t="shared" si="8"/>
        <v>0</v>
      </c>
      <c r="N62" s="167">
        <f t="shared" si="9"/>
        <v>0</v>
      </c>
      <c r="O62" s="386"/>
    </row>
    <row r="63" spans="1:15" ht="15">
      <c r="A63" s="46" t="s">
        <v>133</v>
      </c>
      <c r="B63" s="53" t="s">
        <v>131</v>
      </c>
      <c r="C63" s="48" t="s">
        <v>191</v>
      </c>
      <c r="D63" s="48">
        <v>1</v>
      </c>
      <c r="E63" s="43"/>
      <c r="F63" s="44">
        <v>1</v>
      </c>
      <c r="G63" s="49"/>
      <c r="H63" s="44">
        <v>1</v>
      </c>
      <c r="I63" s="45"/>
      <c r="J63" s="149">
        <f t="shared" si="5"/>
        <v>0</v>
      </c>
      <c r="K63" s="149">
        <f t="shared" si="6"/>
        <v>0</v>
      </c>
      <c r="L63" s="149">
        <f t="shared" si="7"/>
        <v>0</v>
      </c>
      <c r="M63" s="149">
        <f t="shared" si="8"/>
        <v>0</v>
      </c>
      <c r="N63" s="167">
        <f t="shared" si="9"/>
        <v>0</v>
      </c>
      <c r="O63" s="386"/>
    </row>
    <row r="64" spans="1:15" ht="15">
      <c r="A64" s="46" t="s">
        <v>134</v>
      </c>
      <c r="B64" s="53" t="s">
        <v>75</v>
      </c>
      <c r="C64" s="48" t="s">
        <v>191</v>
      </c>
      <c r="D64" s="48">
        <v>1</v>
      </c>
      <c r="E64" s="43"/>
      <c r="F64" s="44">
        <v>1</v>
      </c>
      <c r="G64" s="49"/>
      <c r="H64" s="44">
        <v>1</v>
      </c>
      <c r="I64" s="45"/>
      <c r="J64" s="149">
        <f t="shared" si="5"/>
        <v>0</v>
      </c>
      <c r="K64" s="149">
        <f t="shared" si="6"/>
        <v>0</v>
      </c>
      <c r="L64" s="149">
        <f t="shared" si="7"/>
        <v>0</v>
      </c>
      <c r="M64" s="149">
        <f t="shared" si="8"/>
        <v>0</v>
      </c>
      <c r="N64" s="167">
        <f t="shared" si="9"/>
        <v>0</v>
      </c>
      <c r="O64" s="386"/>
    </row>
    <row r="65" spans="1:15" ht="25.5">
      <c r="A65" s="46" t="s">
        <v>135</v>
      </c>
      <c r="B65" s="53" t="s">
        <v>136</v>
      </c>
      <c r="C65" s="48" t="s">
        <v>192</v>
      </c>
      <c r="D65" s="48">
        <v>2</v>
      </c>
      <c r="E65" s="43"/>
      <c r="F65" s="44">
        <v>1</v>
      </c>
      <c r="G65" s="49"/>
      <c r="H65" s="44">
        <v>1</v>
      </c>
      <c r="I65" s="45"/>
      <c r="J65" s="149">
        <f t="shared" si="5"/>
        <v>0</v>
      </c>
      <c r="K65" s="149">
        <f t="shared" si="6"/>
        <v>0</v>
      </c>
      <c r="L65" s="149">
        <f t="shared" si="7"/>
        <v>0</v>
      </c>
      <c r="M65" s="149">
        <f t="shared" si="8"/>
        <v>0</v>
      </c>
      <c r="N65" s="167">
        <f t="shared" si="9"/>
        <v>0</v>
      </c>
      <c r="O65" s="386"/>
    </row>
    <row r="66" spans="1:15" ht="25.5">
      <c r="A66" s="46" t="s">
        <v>137</v>
      </c>
      <c r="B66" s="53" t="s">
        <v>90</v>
      </c>
      <c r="C66" s="48" t="s">
        <v>192</v>
      </c>
      <c r="D66" s="48">
        <v>3</v>
      </c>
      <c r="E66" s="43"/>
      <c r="F66" s="44">
        <v>1</v>
      </c>
      <c r="G66" s="49"/>
      <c r="H66" s="44">
        <v>1</v>
      </c>
      <c r="I66" s="45"/>
      <c r="J66" s="149">
        <f t="shared" si="5"/>
        <v>0</v>
      </c>
      <c r="K66" s="149">
        <f t="shared" si="6"/>
        <v>0</v>
      </c>
      <c r="L66" s="149">
        <f t="shared" si="7"/>
        <v>0</v>
      </c>
      <c r="M66" s="149">
        <f t="shared" si="8"/>
        <v>0</v>
      </c>
      <c r="N66" s="167">
        <f t="shared" si="9"/>
        <v>0</v>
      </c>
      <c r="O66" s="386"/>
    </row>
    <row r="67" spans="1:15" ht="25.5">
      <c r="A67" s="46" t="s">
        <v>138</v>
      </c>
      <c r="B67" s="53" t="s">
        <v>92</v>
      </c>
      <c r="C67" s="48" t="s">
        <v>192</v>
      </c>
      <c r="D67" s="48">
        <v>5</v>
      </c>
      <c r="E67" s="43"/>
      <c r="F67" s="44">
        <v>1</v>
      </c>
      <c r="G67" s="49"/>
      <c r="H67" s="44">
        <v>1</v>
      </c>
      <c r="I67" s="45"/>
      <c r="J67" s="149">
        <f t="shared" si="5"/>
        <v>0</v>
      </c>
      <c r="K67" s="149">
        <f t="shared" si="6"/>
        <v>0</v>
      </c>
      <c r="L67" s="149">
        <f t="shared" si="7"/>
        <v>0</v>
      </c>
      <c r="M67" s="149">
        <f t="shared" si="8"/>
        <v>0</v>
      </c>
      <c r="N67" s="167">
        <f t="shared" si="9"/>
        <v>0</v>
      </c>
      <c r="O67" s="386"/>
    </row>
    <row r="68" spans="1:15" ht="25.5">
      <c r="A68" s="46" t="s">
        <v>139</v>
      </c>
      <c r="B68" s="53" t="s">
        <v>94</v>
      </c>
      <c r="C68" s="48" t="s">
        <v>192</v>
      </c>
      <c r="D68" s="48">
        <v>2</v>
      </c>
      <c r="E68" s="43"/>
      <c r="F68" s="44">
        <v>1</v>
      </c>
      <c r="G68" s="49"/>
      <c r="H68" s="44">
        <v>1</v>
      </c>
      <c r="I68" s="45"/>
      <c r="J68" s="149">
        <f t="shared" si="5"/>
        <v>0</v>
      </c>
      <c r="K68" s="149">
        <f t="shared" si="6"/>
        <v>0</v>
      </c>
      <c r="L68" s="149">
        <f t="shared" si="7"/>
        <v>0</v>
      </c>
      <c r="M68" s="149">
        <f t="shared" si="8"/>
        <v>0</v>
      </c>
      <c r="N68" s="167">
        <f t="shared" si="9"/>
        <v>0</v>
      </c>
      <c r="O68" s="386"/>
    </row>
    <row r="69" spans="1:15" ht="25.5">
      <c r="A69" s="46" t="s">
        <v>140</v>
      </c>
      <c r="B69" s="53" t="s">
        <v>141</v>
      </c>
      <c r="C69" s="48" t="s">
        <v>192</v>
      </c>
      <c r="D69" s="48">
        <v>1</v>
      </c>
      <c r="E69" s="43"/>
      <c r="F69" s="44">
        <v>1</v>
      </c>
      <c r="G69" s="49"/>
      <c r="H69" s="44">
        <v>1</v>
      </c>
      <c r="I69" s="45"/>
      <c r="J69" s="149">
        <f t="shared" si="5"/>
        <v>0</v>
      </c>
      <c r="K69" s="149">
        <f t="shared" si="6"/>
        <v>0</v>
      </c>
      <c r="L69" s="149">
        <f t="shared" si="7"/>
        <v>0</v>
      </c>
      <c r="M69" s="149">
        <f t="shared" si="8"/>
        <v>0</v>
      </c>
      <c r="N69" s="167">
        <f t="shared" si="9"/>
        <v>0</v>
      </c>
      <c r="O69" s="386"/>
    </row>
    <row r="70" spans="1:15" ht="25.5">
      <c r="A70" s="46" t="s">
        <v>142</v>
      </c>
      <c r="B70" s="53" t="s">
        <v>143</v>
      </c>
      <c r="C70" s="48" t="s">
        <v>192</v>
      </c>
      <c r="D70" s="48">
        <v>1</v>
      </c>
      <c r="E70" s="43"/>
      <c r="F70" s="44">
        <v>1</v>
      </c>
      <c r="G70" s="49"/>
      <c r="H70" s="44">
        <v>1</v>
      </c>
      <c r="I70" s="45"/>
      <c r="J70" s="149">
        <f t="shared" si="5"/>
        <v>0</v>
      </c>
      <c r="K70" s="149">
        <f t="shared" si="6"/>
        <v>0</v>
      </c>
      <c r="L70" s="149">
        <f t="shared" si="7"/>
        <v>0</v>
      </c>
      <c r="M70" s="149">
        <f t="shared" si="8"/>
        <v>0</v>
      </c>
      <c r="N70" s="167">
        <f t="shared" si="9"/>
        <v>0</v>
      </c>
      <c r="O70" s="386"/>
    </row>
    <row r="71" spans="1:15" ht="51">
      <c r="A71" s="46" t="s">
        <v>144</v>
      </c>
      <c r="B71" s="53" t="s">
        <v>98</v>
      </c>
      <c r="C71" s="48" t="s">
        <v>192</v>
      </c>
      <c r="D71" s="48">
        <v>37</v>
      </c>
      <c r="E71" s="43"/>
      <c r="F71" s="44">
        <v>1</v>
      </c>
      <c r="G71" s="49"/>
      <c r="H71" s="44">
        <v>1</v>
      </c>
      <c r="I71" s="45"/>
      <c r="J71" s="149">
        <f t="shared" si="5"/>
        <v>0</v>
      </c>
      <c r="K71" s="149">
        <f t="shared" si="6"/>
        <v>0</v>
      </c>
      <c r="L71" s="149">
        <f t="shared" si="7"/>
        <v>0</v>
      </c>
      <c r="M71" s="149">
        <f t="shared" si="8"/>
        <v>0</v>
      </c>
      <c r="N71" s="167">
        <f t="shared" si="9"/>
        <v>0</v>
      </c>
      <c r="O71" s="386"/>
    </row>
    <row r="72" spans="1:15" ht="25.5">
      <c r="A72" s="46" t="s">
        <v>145</v>
      </c>
      <c r="B72" s="47" t="s">
        <v>146</v>
      </c>
      <c r="C72" s="48"/>
      <c r="D72" s="48">
        <v>1</v>
      </c>
      <c r="E72" s="43"/>
      <c r="F72" s="44">
        <v>1</v>
      </c>
      <c r="G72" s="49"/>
      <c r="H72" s="44">
        <v>1</v>
      </c>
      <c r="I72" s="45"/>
      <c r="J72" s="149">
        <f t="shared" si="5"/>
        <v>0</v>
      </c>
      <c r="K72" s="149">
        <f t="shared" si="6"/>
        <v>0</v>
      </c>
      <c r="L72" s="149">
        <f t="shared" si="7"/>
        <v>0</v>
      </c>
      <c r="M72" s="149">
        <f t="shared" si="8"/>
        <v>0</v>
      </c>
      <c r="N72" s="167">
        <f t="shared" si="9"/>
        <v>0</v>
      </c>
      <c r="O72" s="386"/>
    </row>
    <row r="73" spans="1:15" ht="15">
      <c r="A73" s="296" t="s">
        <v>147</v>
      </c>
      <c r="B73" s="297"/>
      <c r="C73" s="297"/>
      <c r="D73" s="54"/>
      <c r="E73" s="55"/>
      <c r="F73" s="54"/>
      <c r="G73" s="54"/>
      <c r="H73" s="54"/>
      <c r="I73" s="54"/>
      <c r="J73" s="54"/>
      <c r="K73" s="54"/>
      <c r="L73" s="54"/>
      <c r="M73" s="54"/>
      <c r="N73" s="54"/>
      <c r="O73" s="56"/>
    </row>
    <row r="74" spans="1:15" ht="63.75">
      <c r="A74" s="40" t="s">
        <v>148</v>
      </c>
      <c r="B74" s="41" t="s">
        <v>149</v>
      </c>
      <c r="C74" s="42" t="s">
        <v>9</v>
      </c>
      <c r="D74" s="42">
        <v>1</v>
      </c>
      <c r="E74" s="43"/>
      <c r="F74" s="44">
        <v>1</v>
      </c>
      <c r="G74" s="44"/>
      <c r="H74" s="44">
        <v>1</v>
      </c>
      <c r="I74" s="45"/>
      <c r="J74" s="149">
        <f>D74*E74*F74</f>
        <v>0</v>
      </c>
      <c r="K74" s="149">
        <f>D74*E74*G74</f>
        <v>0</v>
      </c>
      <c r="L74" s="149">
        <f>D74*E74*H74</f>
        <v>0</v>
      </c>
      <c r="M74" s="149">
        <f>D74*E74*I74</f>
        <v>0</v>
      </c>
      <c r="N74" s="167">
        <f>J74+K74+L74+M74</f>
        <v>0</v>
      </c>
      <c r="O74" s="386"/>
    </row>
    <row r="75" spans="1:15" ht="63.75">
      <c r="A75" s="40" t="s">
        <v>150</v>
      </c>
      <c r="B75" s="41" t="s">
        <v>149</v>
      </c>
      <c r="C75" s="42" t="s">
        <v>9</v>
      </c>
      <c r="D75" s="42">
        <v>1</v>
      </c>
      <c r="E75" s="43"/>
      <c r="F75" s="44">
        <v>1</v>
      </c>
      <c r="G75" s="44"/>
      <c r="H75" s="44">
        <v>1</v>
      </c>
      <c r="I75" s="45"/>
      <c r="J75" s="149">
        <f aca="true" t="shared" si="10" ref="J75:J82">D75*E75*F75</f>
        <v>0</v>
      </c>
      <c r="K75" s="149">
        <f aca="true" t="shared" si="11" ref="K75:K82">D75*E75*G75</f>
        <v>0</v>
      </c>
      <c r="L75" s="149">
        <f aca="true" t="shared" si="12" ref="L75:L82">D75*E75*H75</f>
        <v>0</v>
      </c>
      <c r="M75" s="149">
        <f aca="true" t="shared" si="13" ref="M75:M82">D75*E75*I75</f>
        <v>0</v>
      </c>
      <c r="N75" s="167">
        <f aca="true" t="shared" si="14" ref="N75:N82">J75+K75+L75+M75</f>
        <v>0</v>
      </c>
      <c r="O75" s="386"/>
    </row>
    <row r="76" spans="1:15" ht="25.5">
      <c r="A76" s="40" t="s">
        <v>151</v>
      </c>
      <c r="B76" s="41" t="s">
        <v>51</v>
      </c>
      <c r="C76" s="42" t="s">
        <v>9</v>
      </c>
      <c r="D76" s="42">
        <v>16</v>
      </c>
      <c r="E76" s="43"/>
      <c r="F76" s="44">
        <v>1</v>
      </c>
      <c r="G76" s="44"/>
      <c r="H76" s="44">
        <v>1</v>
      </c>
      <c r="I76" s="45"/>
      <c r="J76" s="149">
        <f t="shared" si="10"/>
        <v>0</v>
      </c>
      <c r="K76" s="149">
        <f t="shared" si="11"/>
        <v>0</v>
      </c>
      <c r="L76" s="149">
        <f t="shared" si="12"/>
        <v>0</v>
      </c>
      <c r="M76" s="149">
        <f t="shared" si="13"/>
        <v>0</v>
      </c>
      <c r="N76" s="167">
        <f t="shared" si="14"/>
        <v>0</v>
      </c>
      <c r="O76" s="386"/>
    </row>
    <row r="77" spans="1:15" ht="25.5">
      <c r="A77" s="40" t="s">
        <v>152</v>
      </c>
      <c r="B77" s="41" t="s">
        <v>153</v>
      </c>
      <c r="C77" s="42" t="s">
        <v>13</v>
      </c>
      <c r="D77" s="42">
        <v>1</v>
      </c>
      <c r="E77" s="43"/>
      <c r="F77" s="44">
        <v>1</v>
      </c>
      <c r="G77" s="44"/>
      <c r="H77" s="44">
        <v>1</v>
      </c>
      <c r="I77" s="45"/>
      <c r="J77" s="149">
        <f t="shared" si="10"/>
        <v>0</v>
      </c>
      <c r="K77" s="149">
        <f t="shared" si="11"/>
        <v>0</v>
      </c>
      <c r="L77" s="149">
        <f t="shared" si="12"/>
        <v>0</v>
      </c>
      <c r="M77" s="149">
        <f t="shared" si="13"/>
        <v>0</v>
      </c>
      <c r="N77" s="167">
        <f t="shared" si="14"/>
        <v>0</v>
      </c>
      <c r="O77" s="386"/>
    </row>
    <row r="78" spans="1:15" ht="25.5">
      <c r="A78" s="40" t="s">
        <v>154</v>
      </c>
      <c r="B78" s="41" t="s">
        <v>153</v>
      </c>
      <c r="C78" s="42" t="s">
        <v>13</v>
      </c>
      <c r="D78" s="42">
        <v>1</v>
      </c>
      <c r="E78" s="43"/>
      <c r="F78" s="44">
        <v>1</v>
      </c>
      <c r="G78" s="44"/>
      <c r="H78" s="44">
        <v>1</v>
      </c>
      <c r="I78" s="45"/>
      <c r="J78" s="149">
        <f t="shared" si="10"/>
        <v>0</v>
      </c>
      <c r="K78" s="149">
        <f t="shared" si="11"/>
        <v>0</v>
      </c>
      <c r="L78" s="149">
        <f t="shared" si="12"/>
        <v>0</v>
      </c>
      <c r="M78" s="149">
        <f t="shared" si="13"/>
        <v>0</v>
      </c>
      <c r="N78" s="167">
        <f t="shared" si="14"/>
        <v>0</v>
      </c>
      <c r="O78" s="386"/>
    </row>
    <row r="79" spans="1:15" ht="25.5">
      <c r="A79" s="40" t="s">
        <v>155</v>
      </c>
      <c r="B79" s="41" t="s">
        <v>153</v>
      </c>
      <c r="C79" s="42" t="s">
        <v>13</v>
      </c>
      <c r="D79" s="42">
        <v>1</v>
      </c>
      <c r="E79" s="43"/>
      <c r="F79" s="44">
        <v>1</v>
      </c>
      <c r="G79" s="44"/>
      <c r="H79" s="44">
        <v>1</v>
      </c>
      <c r="I79" s="45"/>
      <c r="J79" s="149">
        <f t="shared" si="10"/>
        <v>0</v>
      </c>
      <c r="K79" s="149">
        <f t="shared" si="11"/>
        <v>0</v>
      </c>
      <c r="L79" s="149">
        <f t="shared" si="12"/>
        <v>0</v>
      </c>
      <c r="M79" s="149">
        <f t="shared" si="13"/>
        <v>0</v>
      </c>
      <c r="N79" s="167">
        <f t="shared" si="14"/>
        <v>0</v>
      </c>
      <c r="O79" s="386"/>
    </row>
    <row r="80" spans="1:15" ht="25.5">
      <c r="A80" s="40" t="s">
        <v>156</v>
      </c>
      <c r="B80" s="41" t="s">
        <v>153</v>
      </c>
      <c r="C80" s="42" t="s">
        <v>13</v>
      </c>
      <c r="D80" s="42">
        <v>1</v>
      </c>
      <c r="E80" s="43"/>
      <c r="F80" s="44">
        <v>1</v>
      </c>
      <c r="G80" s="44"/>
      <c r="H80" s="44">
        <v>1</v>
      </c>
      <c r="I80" s="45"/>
      <c r="J80" s="149">
        <f t="shared" si="10"/>
        <v>0</v>
      </c>
      <c r="K80" s="149">
        <f t="shared" si="11"/>
        <v>0</v>
      </c>
      <c r="L80" s="149">
        <f t="shared" si="12"/>
        <v>0</v>
      </c>
      <c r="M80" s="149">
        <f t="shared" si="13"/>
        <v>0</v>
      </c>
      <c r="N80" s="167">
        <f t="shared" si="14"/>
        <v>0</v>
      </c>
      <c r="O80" s="386"/>
    </row>
    <row r="81" spans="1:15" ht="15">
      <c r="A81" s="40" t="s">
        <v>157</v>
      </c>
      <c r="B81" s="41" t="s">
        <v>158</v>
      </c>
      <c r="C81" s="42" t="s">
        <v>191</v>
      </c>
      <c r="D81" s="42">
        <v>1</v>
      </c>
      <c r="E81" s="57"/>
      <c r="F81" s="42">
        <v>1</v>
      </c>
      <c r="G81" s="42"/>
      <c r="H81" s="42">
        <v>1</v>
      </c>
      <c r="I81" s="45"/>
      <c r="J81" s="149">
        <f t="shared" si="10"/>
        <v>0</v>
      </c>
      <c r="K81" s="149">
        <f t="shared" si="11"/>
        <v>0</v>
      </c>
      <c r="L81" s="149">
        <f t="shared" si="12"/>
        <v>0</v>
      </c>
      <c r="M81" s="149">
        <f t="shared" si="13"/>
        <v>0</v>
      </c>
      <c r="N81" s="167">
        <f t="shared" si="14"/>
        <v>0</v>
      </c>
      <c r="O81" s="386"/>
    </row>
    <row r="82" spans="1:15" ht="15">
      <c r="A82" s="40" t="s">
        <v>159</v>
      </c>
      <c r="B82" s="41" t="s">
        <v>158</v>
      </c>
      <c r="C82" s="42" t="s">
        <v>191</v>
      </c>
      <c r="D82" s="42">
        <v>1</v>
      </c>
      <c r="E82" s="57"/>
      <c r="F82" s="42">
        <v>1</v>
      </c>
      <c r="G82" s="42"/>
      <c r="H82" s="42">
        <v>1</v>
      </c>
      <c r="I82" s="45"/>
      <c r="J82" s="149">
        <f t="shared" si="10"/>
        <v>0</v>
      </c>
      <c r="K82" s="149">
        <f t="shared" si="11"/>
        <v>0</v>
      </c>
      <c r="L82" s="149">
        <f t="shared" si="12"/>
        <v>0</v>
      </c>
      <c r="M82" s="149">
        <f t="shared" si="13"/>
        <v>0</v>
      </c>
      <c r="N82" s="167">
        <f t="shared" si="14"/>
        <v>0</v>
      </c>
      <c r="O82" s="386"/>
    </row>
    <row r="83" spans="1:15" ht="18" customHeight="1">
      <c r="A83" s="292" t="s">
        <v>160</v>
      </c>
      <c r="B83" s="293"/>
      <c r="C83" s="293"/>
      <c r="D83" s="58"/>
      <c r="E83" s="59"/>
      <c r="F83" s="58"/>
      <c r="G83" s="58"/>
      <c r="H83" s="58"/>
      <c r="I83" s="60"/>
      <c r="J83" s="61"/>
      <c r="K83" s="61"/>
      <c r="L83" s="61"/>
      <c r="M83" s="61"/>
      <c r="N83" s="61"/>
      <c r="O83" s="62"/>
    </row>
    <row r="84" spans="1:15" ht="15">
      <c r="A84" s="40" t="s">
        <v>161</v>
      </c>
      <c r="B84" s="41" t="s">
        <v>162</v>
      </c>
      <c r="C84" s="42" t="s">
        <v>9</v>
      </c>
      <c r="D84" s="42">
        <v>1</v>
      </c>
      <c r="E84" s="57"/>
      <c r="F84" s="42">
        <v>1</v>
      </c>
      <c r="G84" s="42"/>
      <c r="H84" s="42">
        <v>1</v>
      </c>
      <c r="I84" s="45"/>
      <c r="J84" s="149">
        <f aca="true" t="shared" si="15" ref="J84:J89">D84*E84*F84</f>
        <v>0</v>
      </c>
      <c r="K84" s="149">
        <f aca="true" t="shared" si="16" ref="K84:K89">D84*E84*G84</f>
        <v>0</v>
      </c>
      <c r="L84" s="149">
        <f aca="true" t="shared" si="17" ref="L84:L89">D84*E84*H84</f>
        <v>0</v>
      </c>
      <c r="M84" s="149">
        <f aca="true" t="shared" si="18" ref="M84:M89">D84*E84*I84</f>
        <v>0</v>
      </c>
      <c r="N84" s="167">
        <f aca="true" t="shared" si="19" ref="N84:N89">J84+K84+L84+M84</f>
        <v>0</v>
      </c>
      <c r="O84" s="386"/>
    </row>
    <row r="85" spans="1:15" ht="25.5">
      <c r="A85" s="40" t="s">
        <v>163</v>
      </c>
      <c r="B85" s="41" t="s">
        <v>164</v>
      </c>
      <c r="C85" s="42" t="s">
        <v>9</v>
      </c>
      <c r="D85" s="42">
        <v>4</v>
      </c>
      <c r="E85" s="57"/>
      <c r="F85" s="42">
        <v>1</v>
      </c>
      <c r="G85" s="42"/>
      <c r="H85" s="42">
        <v>1</v>
      </c>
      <c r="I85" s="45"/>
      <c r="J85" s="149">
        <f t="shared" si="15"/>
        <v>0</v>
      </c>
      <c r="K85" s="149">
        <f t="shared" si="16"/>
        <v>0</v>
      </c>
      <c r="L85" s="149">
        <f t="shared" si="17"/>
        <v>0</v>
      </c>
      <c r="M85" s="149">
        <f t="shared" si="18"/>
        <v>0</v>
      </c>
      <c r="N85" s="167">
        <f t="shared" si="19"/>
        <v>0</v>
      </c>
      <c r="O85" s="386"/>
    </row>
    <row r="86" spans="1:15" ht="15">
      <c r="A86" s="40" t="s">
        <v>165</v>
      </c>
      <c r="B86" s="41" t="s">
        <v>166</v>
      </c>
      <c r="C86" s="42" t="s">
        <v>9</v>
      </c>
      <c r="D86" s="42">
        <v>1</v>
      </c>
      <c r="E86" s="57"/>
      <c r="F86" s="42">
        <v>1</v>
      </c>
      <c r="G86" s="42"/>
      <c r="H86" s="42">
        <v>1</v>
      </c>
      <c r="I86" s="45"/>
      <c r="J86" s="149">
        <f t="shared" si="15"/>
        <v>0</v>
      </c>
      <c r="K86" s="149">
        <f t="shared" si="16"/>
        <v>0</v>
      </c>
      <c r="L86" s="149">
        <f t="shared" si="17"/>
        <v>0</v>
      </c>
      <c r="M86" s="149">
        <f t="shared" si="18"/>
        <v>0</v>
      </c>
      <c r="N86" s="167">
        <f t="shared" si="19"/>
        <v>0</v>
      </c>
      <c r="O86" s="386"/>
    </row>
    <row r="87" spans="1:15" ht="15">
      <c r="A87" s="40" t="s">
        <v>167</v>
      </c>
      <c r="B87" s="41" t="s">
        <v>168</v>
      </c>
      <c r="C87" s="42" t="s">
        <v>9</v>
      </c>
      <c r="D87" s="42">
        <v>2</v>
      </c>
      <c r="E87" s="43"/>
      <c r="F87" s="44">
        <v>1</v>
      </c>
      <c r="G87" s="44"/>
      <c r="H87" s="44">
        <v>1</v>
      </c>
      <c r="I87" s="45"/>
      <c r="J87" s="149">
        <f t="shared" si="15"/>
        <v>0</v>
      </c>
      <c r="K87" s="149">
        <f t="shared" si="16"/>
        <v>0</v>
      </c>
      <c r="L87" s="149">
        <f t="shared" si="17"/>
        <v>0</v>
      </c>
      <c r="M87" s="149">
        <f t="shared" si="18"/>
        <v>0</v>
      </c>
      <c r="N87" s="167">
        <f t="shared" si="19"/>
        <v>0</v>
      </c>
      <c r="O87" s="386"/>
    </row>
    <row r="88" spans="1:15" ht="15">
      <c r="A88" s="40" t="s">
        <v>169</v>
      </c>
      <c r="B88" s="41" t="s">
        <v>170</v>
      </c>
      <c r="C88" s="42" t="s">
        <v>9</v>
      </c>
      <c r="D88" s="42">
        <v>1</v>
      </c>
      <c r="E88" s="43"/>
      <c r="F88" s="44">
        <v>1</v>
      </c>
      <c r="G88" s="44"/>
      <c r="H88" s="44">
        <v>1</v>
      </c>
      <c r="I88" s="45"/>
      <c r="J88" s="149">
        <f t="shared" si="15"/>
        <v>0</v>
      </c>
      <c r="K88" s="149">
        <f t="shared" si="16"/>
        <v>0</v>
      </c>
      <c r="L88" s="149">
        <f t="shared" si="17"/>
        <v>0</v>
      </c>
      <c r="M88" s="149">
        <f t="shared" si="18"/>
        <v>0</v>
      </c>
      <c r="N88" s="167">
        <f t="shared" si="19"/>
        <v>0</v>
      </c>
      <c r="O88" s="386"/>
    </row>
    <row r="89" spans="1:15" ht="15">
      <c r="A89" s="40" t="s">
        <v>171</v>
      </c>
      <c r="B89" s="41" t="s">
        <v>172</v>
      </c>
      <c r="C89" s="42" t="s">
        <v>9</v>
      </c>
      <c r="D89" s="42">
        <v>2</v>
      </c>
      <c r="E89" s="57"/>
      <c r="F89" s="42">
        <v>1</v>
      </c>
      <c r="G89" s="42"/>
      <c r="H89" s="42">
        <v>1</v>
      </c>
      <c r="I89" s="45"/>
      <c r="J89" s="149">
        <f t="shared" si="15"/>
        <v>0</v>
      </c>
      <c r="K89" s="149">
        <f t="shared" si="16"/>
        <v>0</v>
      </c>
      <c r="L89" s="149">
        <f t="shared" si="17"/>
        <v>0</v>
      </c>
      <c r="M89" s="149">
        <f t="shared" si="18"/>
        <v>0</v>
      </c>
      <c r="N89" s="167">
        <f t="shared" si="19"/>
        <v>0</v>
      </c>
      <c r="O89" s="386"/>
    </row>
    <row r="90" spans="1:15" ht="15">
      <c r="A90" s="294" t="s">
        <v>173</v>
      </c>
      <c r="B90" s="295"/>
      <c r="C90" s="63"/>
      <c r="D90" s="63"/>
      <c r="E90" s="55"/>
      <c r="F90" s="63"/>
      <c r="G90" s="63"/>
      <c r="H90" s="63"/>
      <c r="I90" s="63"/>
      <c r="J90" s="63"/>
      <c r="K90" s="63"/>
      <c r="L90" s="63"/>
      <c r="M90" s="63"/>
      <c r="N90" s="63"/>
      <c r="O90" s="64"/>
    </row>
    <row r="91" spans="1:15" ht="76.5">
      <c r="A91" s="65"/>
      <c r="B91" s="66" t="s">
        <v>174</v>
      </c>
      <c r="C91" s="67" t="s">
        <v>9</v>
      </c>
      <c r="D91" s="67">
        <v>1</v>
      </c>
      <c r="E91" s="253"/>
      <c r="F91" s="44">
        <v>1</v>
      </c>
      <c r="G91" s="68"/>
      <c r="H91" s="44">
        <v>1</v>
      </c>
      <c r="I91" s="45"/>
      <c r="J91" s="149">
        <f>D91*E91*F91</f>
        <v>0</v>
      </c>
      <c r="K91" s="149">
        <f>D91*E91*G91</f>
        <v>0</v>
      </c>
      <c r="L91" s="149">
        <f>D91*E91*H91</f>
        <v>0</v>
      </c>
      <c r="M91" s="149">
        <f>D91*E91*I91</f>
        <v>0</v>
      </c>
      <c r="N91" s="167">
        <f>J91+K91+L91+M91</f>
        <v>0</v>
      </c>
      <c r="O91" s="386"/>
    </row>
    <row r="92" spans="1:15" ht="63.75">
      <c r="A92" s="69"/>
      <c r="B92" s="70" t="s">
        <v>175</v>
      </c>
      <c r="C92" s="71" t="s">
        <v>193</v>
      </c>
      <c r="D92" s="71">
        <v>2</v>
      </c>
      <c r="E92" s="254"/>
      <c r="F92" s="44">
        <v>1</v>
      </c>
      <c r="G92" s="72"/>
      <c r="H92" s="44">
        <v>1</v>
      </c>
      <c r="I92" s="45"/>
      <c r="J92" s="149">
        <f aca="true" t="shared" si="20" ref="J92:J140">D92*E92*F92</f>
        <v>0</v>
      </c>
      <c r="K92" s="149">
        <f aca="true" t="shared" si="21" ref="K92:K140">D92*E92*G92</f>
        <v>0</v>
      </c>
      <c r="L92" s="149">
        <f aca="true" t="shared" si="22" ref="L92:L140">D92*E92*H92</f>
        <v>0</v>
      </c>
      <c r="M92" s="149">
        <f aca="true" t="shared" si="23" ref="M92:M140">D92*E92*I92</f>
        <v>0</v>
      </c>
      <c r="N92" s="167">
        <f aca="true" t="shared" si="24" ref="N92:N140">J92+K92+L92+M92</f>
        <v>0</v>
      </c>
      <c r="O92" s="386"/>
    </row>
    <row r="93" spans="1:15" ht="38.25">
      <c r="A93" s="69"/>
      <c r="B93" s="70" t="s">
        <v>176</v>
      </c>
      <c r="C93" s="71" t="s">
        <v>194</v>
      </c>
      <c r="D93" s="71">
        <v>1</v>
      </c>
      <c r="E93" s="254"/>
      <c r="F93" s="44">
        <v>1</v>
      </c>
      <c r="G93" s="72"/>
      <c r="H93" s="44">
        <v>1</v>
      </c>
      <c r="I93" s="45"/>
      <c r="J93" s="149">
        <f t="shared" si="20"/>
        <v>0</v>
      </c>
      <c r="K93" s="149">
        <f t="shared" si="21"/>
        <v>0</v>
      </c>
      <c r="L93" s="149">
        <f t="shared" si="22"/>
        <v>0</v>
      </c>
      <c r="M93" s="149">
        <f t="shared" si="23"/>
        <v>0</v>
      </c>
      <c r="N93" s="167">
        <f t="shared" si="24"/>
        <v>0</v>
      </c>
      <c r="O93" s="386"/>
    </row>
    <row r="94" spans="1:15" ht="38.25">
      <c r="A94" s="69"/>
      <c r="B94" s="70" t="s">
        <v>177</v>
      </c>
      <c r="C94" s="71" t="s">
        <v>194</v>
      </c>
      <c r="D94" s="71">
        <v>1</v>
      </c>
      <c r="E94" s="254"/>
      <c r="F94" s="44">
        <v>1</v>
      </c>
      <c r="G94" s="72"/>
      <c r="H94" s="44">
        <v>1</v>
      </c>
      <c r="I94" s="45"/>
      <c r="J94" s="149">
        <f t="shared" si="20"/>
        <v>0</v>
      </c>
      <c r="K94" s="149">
        <f t="shared" si="21"/>
        <v>0</v>
      </c>
      <c r="L94" s="149">
        <f t="shared" si="22"/>
        <v>0</v>
      </c>
      <c r="M94" s="149">
        <f t="shared" si="23"/>
        <v>0</v>
      </c>
      <c r="N94" s="167">
        <f t="shared" si="24"/>
        <v>0</v>
      </c>
      <c r="O94" s="386"/>
    </row>
    <row r="95" spans="1:15" ht="38.25">
      <c r="A95" s="69"/>
      <c r="B95" s="70" t="s">
        <v>178</v>
      </c>
      <c r="C95" s="71" t="s">
        <v>194</v>
      </c>
      <c r="D95" s="71">
        <v>1</v>
      </c>
      <c r="E95" s="254"/>
      <c r="F95" s="44">
        <v>1</v>
      </c>
      <c r="G95" s="72"/>
      <c r="H95" s="44">
        <v>1</v>
      </c>
      <c r="I95" s="45"/>
      <c r="J95" s="149">
        <f t="shared" si="20"/>
        <v>0</v>
      </c>
      <c r="K95" s="149">
        <f t="shared" si="21"/>
        <v>0</v>
      </c>
      <c r="L95" s="149">
        <f t="shared" si="22"/>
        <v>0</v>
      </c>
      <c r="M95" s="149">
        <f t="shared" si="23"/>
        <v>0</v>
      </c>
      <c r="N95" s="167">
        <f t="shared" si="24"/>
        <v>0</v>
      </c>
      <c r="O95" s="386"/>
    </row>
    <row r="96" spans="1:15" ht="51">
      <c r="A96" s="69"/>
      <c r="B96" s="70" t="s">
        <v>179</v>
      </c>
      <c r="C96" s="71"/>
      <c r="D96" s="71">
        <v>1</v>
      </c>
      <c r="E96" s="254"/>
      <c r="F96" s="44">
        <v>1</v>
      </c>
      <c r="G96" s="72"/>
      <c r="H96" s="44">
        <v>1</v>
      </c>
      <c r="I96" s="45"/>
      <c r="J96" s="149">
        <f t="shared" si="20"/>
        <v>0</v>
      </c>
      <c r="K96" s="149">
        <f t="shared" si="21"/>
        <v>0</v>
      </c>
      <c r="L96" s="149">
        <f t="shared" si="22"/>
        <v>0</v>
      </c>
      <c r="M96" s="149">
        <f t="shared" si="23"/>
        <v>0</v>
      </c>
      <c r="N96" s="167">
        <f t="shared" si="24"/>
        <v>0</v>
      </c>
      <c r="O96" s="386"/>
    </row>
    <row r="97" spans="1:15" ht="38.25">
      <c r="A97" s="69"/>
      <c r="B97" s="70" t="s">
        <v>180</v>
      </c>
      <c r="C97" s="71" t="s">
        <v>194</v>
      </c>
      <c r="D97" s="71">
        <v>1</v>
      </c>
      <c r="E97" s="254"/>
      <c r="F97" s="44">
        <v>1</v>
      </c>
      <c r="G97" s="72"/>
      <c r="H97" s="44">
        <v>1</v>
      </c>
      <c r="I97" s="45"/>
      <c r="J97" s="149">
        <f t="shared" si="20"/>
        <v>0</v>
      </c>
      <c r="K97" s="149">
        <f t="shared" si="21"/>
        <v>0</v>
      </c>
      <c r="L97" s="149">
        <f t="shared" si="22"/>
        <v>0</v>
      </c>
      <c r="M97" s="149">
        <f t="shared" si="23"/>
        <v>0</v>
      </c>
      <c r="N97" s="167">
        <f t="shared" si="24"/>
        <v>0</v>
      </c>
      <c r="O97" s="386"/>
    </row>
    <row r="98" spans="1:15" ht="38.25">
      <c r="A98" s="69"/>
      <c r="B98" s="70" t="s">
        <v>181</v>
      </c>
      <c r="C98" s="71" t="s">
        <v>194</v>
      </c>
      <c r="D98" s="71">
        <v>1</v>
      </c>
      <c r="E98" s="254"/>
      <c r="F98" s="44">
        <v>1</v>
      </c>
      <c r="G98" s="72"/>
      <c r="H98" s="44">
        <v>1</v>
      </c>
      <c r="I98" s="45"/>
      <c r="J98" s="149">
        <f t="shared" si="20"/>
        <v>0</v>
      </c>
      <c r="K98" s="149">
        <f t="shared" si="21"/>
        <v>0</v>
      </c>
      <c r="L98" s="149">
        <f t="shared" si="22"/>
        <v>0</v>
      </c>
      <c r="M98" s="149">
        <f t="shared" si="23"/>
        <v>0</v>
      </c>
      <c r="N98" s="167">
        <f t="shared" si="24"/>
        <v>0</v>
      </c>
      <c r="O98" s="386"/>
    </row>
    <row r="99" spans="1:15" ht="38.25">
      <c r="A99" s="69"/>
      <c r="B99" s="70" t="s">
        <v>182</v>
      </c>
      <c r="C99" s="71" t="s">
        <v>194</v>
      </c>
      <c r="D99" s="71">
        <v>1</v>
      </c>
      <c r="E99" s="254"/>
      <c r="F99" s="44">
        <v>1</v>
      </c>
      <c r="G99" s="72"/>
      <c r="H99" s="44">
        <v>1</v>
      </c>
      <c r="I99" s="45"/>
      <c r="J99" s="149">
        <f t="shared" si="20"/>
        <v>0</v>
      </c>
      <c r="K99" s="149">
        <f t="shared" si="21"/>
        <v>0</v>
      </c>
      <c r="L99" s="149">
        <f t="shared" si="22"/>
        <v>0</v>
      </c>
      <c r="M99" s="149">
        <f t="shared" si="23"/>
        <v>0</v>
      </c>
      <c r="N99" s="167">
        <f t="shared" si="24"/>
        <v>0</v>
      </c>
      <c r="O99" s="386"/>
    </row>
    <row r="100" spans="1:15" ht="15">
      <c r="A100" s="69"/>
      <c r="B100" s="70" t="s">
        <v>183</v>
      </c>
      <c r="C100" s="71"/>
      <c r="D100" s="71">
        <v>1</v>
      </c>
      <c r="E100" s="254"/>
      <c r="F100" s="44">
        <v>1</v>
      </c>
      <c r="G100" s="72"/>
      <c r="H100" s="44">
        <v>1</v>
      </c>
      <c r="I100" s="45"/>
      <c r="J100" s="149">
        <f t="shared" si="20"/>
        <v>0</v>
      </c>
      <c r="K100" s="149">
        <f t="shared" si="21"/>
        <v>0</v>
      </c>
      <c r="L100" s="149">
        <f t="shared" si="22"/>
        <v>0</v>
      </c>
      <c r="M100" s="149">
        <f t="shared" si="23"/>
        <v>0</v>
      </c>
      <c r="N100" s="167">
        <f t="shared" si="24"/>
        <v>0</v>
      </c>
      <c r="O100" s="386"/>
    </row>
    <row r="101" spans="1:15" ht="15">
      <c r="A101" s="69"/>
      <c r="B101" s="70" t="s">
        <v>184</v>
      </c>
      <c r="C101" s="71"/>
      <c r="D101" s="71">
        <v>1</v>
      </c>
      <c r="E101" s="254"/>
      <c r="F101" s="44">
        <v>1</v>
      </c>
      <c r="G101" s="72"/>
      <c r="H101" s="44">
        <v>1</v>
      </c>
      <c r="I101" s="45"/>
      <c r="J101" s="149">
        <f t="shared" si="20"/>
        <v>0</v>
      </c>
      <c r="K101" s="149">
        <f t="shared" si="21"/>
        <v>0</v>
      </c>
      <c r="L101" s="149">
        <f t="shared" si="22"/>
        <v>0</v>
      </c>
      <c r="M101" s="149">
        <f t="shared" si="23"/>
        <v>0</v>
      </c>
      <c r="N101" s="167">
        <f t="shared" si="24"/>
        <v>0</v>
      </c>
      <c r="O101" s="386"/>
    </row>
    <row r="102" spans="1:15" ht="25.5">
      <c r="A102" s="69"/>
      <c r="B102" s="70" t="s">
        <v>185</v>
      </c>
      <c r="C102" s="71" t="s">
        <v>251</v>
      </c>
      <c r="D102" s="71">
        <v>1</v>
      </c>
      <c r="E102" s="254"/>
      <c r="F102" s="44">
        <v>1</v>
      </c>
      <c r="G102" s="72"/>
      <c r="H102" s="44">
        <v>1</v>
      </c>
      <c r="I102" s="45"/>
      <c r="J102" s="149">
        <f t="shared" si="20"/>
        <v>0</v>
      </c>
      <c r="K102" s="149">
        <f t="shared" si="21"/>
        <v>0</v>
      </c>
      <c r="L102" s="149">
        <f t="shared" si="22"/>
        <v>0</v>
      </c>
      <c r="M102" s="149">
        <f t="shared" si="23"/>
        <v>0</v>
      </c>
      <c r="N102" s="167">
        <f t="shared" si="24"/>
        <v>0</v>
      </c>
      <c r="O102" s="386"/>
    </row>
    <row r="103" spans="1:15" ht="25.5">
      <c r="A103" s="69"/>
      <c r="B103" s="70" t="s">
        <v>186</v>
      </c>
      <c r="C103" s="71" t="s">
        <v>251</v>
      </c>
      <c r="D103" s="71">
        <v>1</v>
      </c>
      <c r="E103" s="254"/>
      <c r="F103" s="44">
        <v>1</v>
      </c>
      <c r="G103" s="72"/>
      <c r="H103" s="44">
        <v>1</v>
      </c>
      <c r="I103" s="45"/>
      <c r="J103" s="149">
        <f t="shared" si="20"/>
        <v>0</v>
      </c>
      <c r="K103" s="149">
        <f t="shared" si="21"/>
        <v>0</v>
      </c>
      <c r="L103" s="149">
        <f t="shared" si="22"/>
        <v>0</v>
      </c>
      <c r="M103" s="149">
        <f t="shared" si="23"/>
        <v>0</v>
      </c>
      <c r="N103" s="167">
        <f t="shared" si="24"/>
        <v>0</v>
      </c>
      <c r="O103" s="386"/>
    </row>
    <row r="104" spans="1:15" ht="25.5">
      <c r="A104" s="69"/>
      <c r="B104" s="70" t="s">
        <v>187</v>
      </c>
      <c r="C104" s="71"/>
      <c r="D104" s="71">
        <v>1</v>
      </c>
      <c r="E104" s="254"/>
      <c r="F104" s="44">
        <v>1</v>
      </c>
      <c r="G104" s="72"/>
      <c r="H104" s="44">
        <v>1</v>
      </c>
      <c r="I104" s="45"/>
      <c r="J104" s="149">
        <f t="shared" si="20"/>
        <v>0</v>
      </c>
      <c r="K104" s="149">
        <f t="shared" si="21"/>
        <v>0</v>
      </c>
      <c r="L104" s="149">
        <f t="shared" si="22"/>
        <v>0</v>
      </c>
      <c r="M104" s="149">
        <f t="shared" si="23"/>
        <v>0</v>
      </c>
      <c r="N104" s="167">
        <f t="shared" si="24"/>
        <v>0</v>
      </c>
      <c r="O104" s="386"/>
    </row>
    <row r="105" spans="1:16" ht="51">
      <c r="A105" s="73" t="s">
        <v>331</v>
      </c>
      <c r="B105" s="74" t="s">
        <v>8</v>
      </c>
      <c r="C105" s="75" t="s">
        <v>9</v>
      </c>
      <c r="D105" s="75">
        <v>8</v>
      </c>
      <c r="E105" s="255"/>
      <c r="F105" s="76"/>
      <c r="G105" s="76">
        <v>1</v>
      </c>
      <c r="H105" s="76">
        <v>1</v>
      </c>
      <c r="I105" s="76">
        <v>1</v>
      </c>
      <c r="J105" s="149">
        <f t="shared" si="20"/>
        <v>0</v>
      </c>
      <c r="K105" s="149">
        <f t="shared" si="21"/>
        <v>0</v>
      </c>
      <c r="L105" s="149">
        <f t="shared" si="22"/>
        <v>0</v>
      </c>
      <c r="M105" s="149">
        <f t="shared" si="23"/>
        <v>0</v>
      </c>
      <c r="N105" s="167">
        <f t="shared" si="24"/>
        <v>0</v>
      </c>
      <c r="O105" s="387"/>
      <c r="P105" s="77"/>
    </row>
    <row r="106" spans="1:16" ht="25.5">
      <c r="A106" s="46" t="s">
        <v>10</v>
      </c>
      <c r="B106" s="53" t="s">
        <v>11</v>
      </c>
      <c r="C106" s="78" t="s">
        <v>9</v>
      </c>
      <c r="D106" s="78">
        <v>5</v>
      </c>
      <c r="E106" s="256"/>
      <c r="F106" s="78"/>
      <c r="G106" s="78">
        <v>1</v>
      </c>
      <c r="H106" s="78">
        <v>1</v>
      </c>
      <c r="I106" s="78">
        <v>1</v>
      </c>
      <c r="J106" s="149">
        <f t="shared" si="20"/>
        <v>0</v>
      </c>
      <c r="K106" s="149">
        <f t="shared" si="21"/>
        <v>0</v>
      </c>
      <c r="L106" s="149">
        <f t="shared" si="22"/>
        <v>0</v>
      </c>
      <c r="M106" s="149">
        <f t="shared" si="23"/>
        <v>0</v>
      </c>
      <c r="N106" s="167">
        <f t="shared" si="24"/>
        <v>0</v>
      </c>
      <c r="O106" s="386"/>
      <c r="P106" s="77"/>
    </row>
    <row r="107" spans="1:16" ht="38.25">
      <c r="A107" s="46" t="s">
        <v>332</v>
      </c>
      <c r="B107" s="47" t="s">
        <v>11</v>
      </c>
      <c r="C107" s="78" t="s">
        <v>9</v>
      </c>
      <c r="D107" s="78">
        <v>6</v>
      </c>
      <c r="E107" s="256"/>
      <c r="F107" s="78"/>
      <c r="G107" s="78">
        <v>1</v>
      </c>
      <c r="H107" s="78">
        <v>1</v>
      </c>
      <c r="I107" s="78">
        <v>1</v>
      </c>
      <c r="J107" s="149">
        <f t="shared" si="20"/>
        <v>0</v>
      </c>
      <c r="K107" s="149">
        <f t="shared" si="21"/>
        <v>0</v>
      </c>
      <c r="L107" s="149">
        <f t="shared" si="22"/>
        <v>0</v>
      </c>
      <c r="M107" s="149">
        <f t="shared" si="23"/>
        <v>0</v>
      </c>
      <c r="N107" s="167">
        <f t="shared" si="24"/>
        <v>0</v>
      </c>
      <c r="O107" s="386"/>
      <c r="P107" s="77"/>
    </row>
    <row r="108" spans="1:16" ht="15">
      <c r="A108" s="46" t="s">
        <v>333</v>
      </c>
      <c r="B108" s="53" t="s">
        <v>12</v>
      </c>
      <c r="C108" s="78" t="s">
        <v>13</v>
      </c>
      <c r="D108" s="78">
        <v>1</v>
      </c>
      <c r="E108" s="256"/>
      <c r="F108" s="78">
        <v>1</v>
      </c>
      <c r="G108" s="78"/>
      <c r="H108" s="78">
        <v>1</v>
      </c>
      <c r="I108" s="78"/>
      <c r="J108" s="149">
        <f t="shared" si="20"/>
        <v>0</v>
      </c>
      <c r="K108" s="149">
        <f t="shared" si="21"/>
        <v>0</v>
      </c>
      <c r="L108" s="149">
        <f t="shared" si="22"/>
        <v>0</v>
      </c>
      <c r="M108" s="149">
        <f t="shared" si="23"/>
        <v>0</v>
      </c>
      <c r="N108" s="167">
        <f t="shared" si="24"/>
        <v>0</v>
      </c>
      <c r="O108" s="386"/>
      <c r="P108" s="77"/>
    </row>
    <row r="109" spans="1:16" ht="15">
      <c r="A109" s="46" t="s">
        <v>334</v>
      </c>
      <c r="B109" s="53" t="s">
        <v>14</v>
      </c>
      <c r="C109" s="78" t="s">
        <v>13</v>
      </c>
      <c r="D109" s="78">
        <v>1</v>
      </c>
      <c r="E109" s="256"/>
      <c r="F109" s="78">
        <v>1</v>
      </c>
      <c r="G109" s="78"/>
      <c r="H109" s="78">
        <v>1</v>
      </c>
      <c r="I109" s="78"/>
      <c r="J109" s="149">
        <f t="shared" si="20"/>
        <v>0</v>
      </c>
      <c r="K109" s="149">
        <f t="shared" si="21"/>
        <v>0</v>
      </c>
      <c r="L109" s="149">
        <f t="shared" si="22"/>
        <v>0</v>
      </c>
      <c r="M109" s="149">
        <f t="shared" si="23"/>
        <v>0</v>
      </c>
      <c r="N109" s="167">
        <f t="shared" si="24"/>
        <v>0</v>
      </c>
      <c r="O109" s="386"/>
      <c r="P109" s="77"/>
    </row>
    <row r="110" spans="1:16" ht="15">
      <c r="A110" s="46" t="s">
        <v>335</v>
      </c>
      <c r="B110" s="53" t="s">
        <v>15</v>
      </c>
      <c r="C110" s="78" t="s">
        <v>13</v>
      </c>
      <c r="D110" s="78">
        <v>1</v>
      </c>
      <c r="E110" s="256"/>
      <c r="F110" s="78">
        <v>1</v>
      </c>
      <c r="G110" s="78"/>
      <c r="H110" s="78">
        <v>1</v>
      </c>
      <c r="I110" s="78"/>
      <c r="J110" s="149">
        <f t="shared" si="20"/>
        <v>0</v>
      </c>
      <c r="K110" s="149">
        <f t="shared" si="21"/>
        <v>0</v>
      </c>
      <c r="L110" s="149">
        <f t="shared" si="22"/>
        <v>0</v>
      </c>
      <c r="M110" s="149">
        <f t="shared" si="23"/>
        <v>0</v>
      </c>
      <c r="N110" s="167">
        <f t="shared" si="24"/>
        <v>0</v>
      </c>
      <c r="O110" s="386"/>
      <c r="P110" s="77"/>
    </row>
    <row r="111" spans="1:16" ht="15">
      <c r="A111" s="46" t="s">
        <v>336</v>
      </c>
      <c r="B111" s="53" t="s">
        <v>15</v>
      </c>
      <c r="C111" s="78" t="s">
        <v>13</v>
      </c>
      <c r="D111" s="78">
        <v>1</v>
      </c>
      <c r="E111" s="256"/>
      <c r="F111" s="78">
        <v>1</v>
      </c>
      <c r="G111" s="78"/>
      <c r="H111" s="78">
        <v>1</v>
      </c>
      <c r="I111" s="78"/>
      <c r="J111" s="149">
        <f t="shared" si="20"/>
        <v>0</v>
      </c>
      <c r="K111" s="149">
        <f t="shared" si="21"/>
        <v>0</v>
      </c>
      <c r="L111" s="149">
        <f t="shared" si="22"/>
        <v>0</v>
      </c>
      <c r="M111" s="149">
        <f t="shared" si="23"/>
        <v>0</v>
      </c>
      <c r="N111" s="167">
        <f t="shared" si="24"/>
        <v>0</v>
      </c>
      <c r="O111" s="386"/>
      <c r="P111" s="77"/>
    </row>
    <row r="112" spans="1:16" ht="15">
      <c r="A112" s="46" t="s">
        <v>337</v>
      </c>
      <c r="B112" s="53" t="s">
        <v>15</v>
      </c>
      <c r="C112" s="78" t="s">
        <v>13</v>
      </c>
      <c r="D112" s="78">
        <v>1</v>
      </c>
      <c r="E112" s="256"/>
      <c r="F112" s="78">
        <v>1</v>
      </c>
      <c r="G112" s="78"/>
      <c r="H112" s="78">
        <v>1</v>
      </c>
      <c r="I112" s="78"/>
      <c r="J112" s="149">
        <f t="shared" si="20"/>
        <v>0</v>
      </c>
      <c r="K112" s="149">
        <f t="shared" si="21"/>
        <v>0</v>
      </c>
      <c r="L112" s="149">
        <f t="shared" si="22"/>
        <v>0</v>
      </c>
      <c r="M112" s="149">
        <f t="shared" si="23"/>
        <v>0</v>
      </c>
      <c r="N112" s="167">
        <f t="shared" si="24"/>
        <v>0</v>
      </c>
      <c r="O112" s="386"/>
      <c r="P112" s="77"/>
    </row>
    <row r="113" spans="1:16" ht="15">
      <c r="A113" s="46" t="s">
        <v>338</v>
      </c>
      <c r="B113" s="53" t="s">
        <v>16</v>
      </c>
      <c r="C113" s="78" t="s">
        <v>13</v>
      </c>
      <c r="D113" s="78">
        <v>1</v>
      </c>
      <c r="E113" s="256"/>
      <c r="F113" s="78">
        <v>1</v>
      </c>
      <c r="G113" s="78"/>
      <c r="H113" s="78">
        <v>1</v>
      </c>
      <c r="I113" s="78"/>
      <c r="J113" s="149">
        <f t="shared" si="20"/>
        <v>0</v>
      </c>
      <c r="K113" s="149">
        <f t="shared" si="21"/>
        <v>0</v>
      </c>
      <c r="L113" s="149">
        <f t="shared" si="22"/>
        <v>0</v>
      </c>
      <c r="M113" s="149">
        <f t="shared" si="23"/>
        <v>0</v>
      </c>
      <c r="N113" s="167">
        <f t="shared" si="24"/>
        <v>0</v>
      </c>
      <c r="O113" s="386"/>
      <c r="P113" s="77"/>
    </row>
    <row r="114" spans="1:16" ht="15">
      <c r="A114" s="46" t="s">
        <v>339</v>
      </c>
      <c r="B114" s="53" t="s">
        <v>17</v>
      </c>
      <c r="C114" s="78" t="s">
        <v>13</v>
      </c>
      <c r="D114" s="78">
        <v>1</v>
      </c>
      <c r="E114" s="256"/>
      <c r="F114" s="78">
        <v>1</v>
      </c>
      <c r="G114" s="78"/>
      <c r="H114" s="78">
        <v>1</v>
      </c>
      <c r="I114" s="78"/>
      <c r="J114" s="149">
        <f t="shared" si="20"/>
        <v>0</v>
      </c>
      <c r="K114" s="149">
        <f t="shared" si="21"/>
        <v>0</v>
      </c>
      <c r="L114" s="149">
        <f t="shared" si="22"/>
        <v>0</v>
      </c>
      <c r="M114" s="149">
        <f t="shared" si="23"/>
        <v>0</v>
      </c>
      <c r="N114" s="167">
        <f t="shared" si="24"/>
        <v>0</v>
      </c>
      <c r="O114" s="386"/>
      <c r="P114" s="77"/>
    </row>
    <row r="115" spans="1:16" ht="15">
      <c r="A115" s="46" t="s">
        <v>340</v>
      </c>
      <c r="B115" s="53" t="s">
        <v>17</v>
      </c>
      <c r="C115" s="78" t="s">
        <v>13</v>
      </c>
      <c r="D115" s="78">
        <v>1</v>
      </c>
      <c r="E115" s="256"/>
      <c r="F115" s="78">
        <v>1</v>
      </c>
      <c r="G115" s="78"/>
      <c r="H115" s="78">
        <v>1</v>
      </c>
      <c r="I115" s="78"/>
      <c r="J115" s="149">
        <f t="shared" si="20"/>
        <v>0</v>
      </c>
      <c r="K115" s="149">
        <f t="shared" si="21"/>
        <v>0</v>
      </c>
      <c r="L115" s="149">
        <f t="shared" si="22"/>
        <v>0</v>
      </c>
      <c r="M115" s="149">
        <f t="shared" si="23"/>
        <v>0</v>
      </c>
      <c r="N115" s="167">
        <f t="shared" si="24"/>
        <v>0</v>
      </c>
      <c r="O115" s="386"/>
      <c r="P115" s="77"/>
    </row>
    <row r="116" spans="1:16" ht="15">
      <c r="A116" s="46" t="s">
        <v>341</v>
      </c>
      <c r="B116" s="53" t="s">
        <v>17</v>
      </c>
      <c r="C116" s="78" t="s">
        <v>13</v>
      </c>
      <c r="D116" s="78">
        <v>1</v>
      </c>
      <c r="E116" s="256"/>
      <c r="F116" s="78">
        <v>1</v>
      </c>
      <c r="G116" s="78"/>
      <c r="H116" s="78">
        <v>1</v>
      </c>
      <c r="I116" s="78"/>
      <c r="J116" s="149">
        <f t="shared" si="20"/>
        <v>0</v>
      </c>
      <c r="K116" s="149">
        <f t="shared" si="21"/>
        <v>0</v>
      </c>
      <c r="L116" s="149">
        <f t="shared" si="22"/>
        <v>0</v>
      </c>
      <c r="M116" s="149">
        <f t="shared" si="23"/>
        <v>0</v>
      </c>
      <c r="N116" s="167">
        <f t="shared" si="24"/>
        <v>0</v>
      </c>
      <c r="O116" s="386"/>
      <c r="P116" s="77"/>
    </row>
    <row r="117" spans="1:16" ht="15">
      <c r="A117" s="46" t="s">
        <v>342</v>
      </c>
      <c r="B117" s="53" t="s">
        <v>18</v>
      </c>
      <c r="C117" s="78" t="s">
        <v>13</v>
      </c>
      <c r="D117" s="78">
        <v>1</v>
      </c>
      <c r="E117" s="256"/>
      <c r="F117" s="78">
        <v>1</v>
      </c>
      <c r="G117" s="78"/>
      <c r="H117" s="78">
        <v>1</v>
      </c>
      <c r="I117" s="78"/>
      <c r="J117" s="149">
        <f t="shared" si="20"/>
        <v>0</v>
      </c>
      <c r="K117" s="149">
        <f t="shared" si="21"/>
        <v>0</v>
      </c>
      <c r="L117" s="149">
        <f t="shared" si="22"/>
        <v>0</v>
      </c>
      <c r="M117" s="149">
        <f t="shared" si="23"/>
        <v>0</v>
      </c>
      <c r="N117" s="167">
        <f t="shared" si="24"/>
        <v>0</v>
      </c>
      <c r="O117" s="386"/>
      <c r="P117" s="77"/>
    </row>
    <row r="118" spans="1:16" ht="15">
      <c r="A118" s="46" t="s">
        <v>343</v>
      </c>
      <c r="B118" s="53" t="s">
        <v>18</v>
      </c>
      <c r="C118" s="78" t="s">
        <v>13</v>
      </c>
      <c r="D118" s="78">
        <v>1</v>
      </c>
      <c r="E118" s="256"/>
      <c r="F118" s="78">
        <v>1</v>
      </c>
      <c r="G118" s="78"/>
      <c r="H118" s="78">
        <v>1</v>
      </c>
      <c r="I118" s="78"/>
      <c r="J118" s="149">
        <f t="shared" si="20"/>
        <v>0</v>
      </c>
      <c r="K118" s="149">
        <f t="shared" si="21"/>
        <v>0</v>
      </c>
      <c r="L118" s="149">
        <f t="shared" si="22"/>
        <v>0</v>
      </c>
      <c r="M118" s="149">
        <f t="shared" si="23"/>
        <v>0</v>
      </c>
      <c r="N118" s="167">
        <f t="shared" si="24"/>
        <v>0</v>
      </c>
      <c r="O118" s="386"/>
      <c r="P118" s="77"/>
    </row>
    <row r="119" spans="1:16" ht="15">
      <c r="A119" s="46" t="s">
        <v>344</v>
      </c>
      <c r="B119" s="53" t="s">
        <v>19</v>
      </c>
      <c r="C119" s="78" t="s">
        <v>13</v>
      </c>
      <c r="D119" s="78">
        <v>1</v>
      </c>
      <c r="E119" s="256"/>
      <c r="F119" s="78">
        <v>1</v>
      </c>
      <c r="G119" s="78"/>
      <c r="H119" s="78">
        <v>1</v>
      </c>
      <c r="I119" s="78"/>
      <c r="J119" s="149">
        <f t="shared" si="20"/>
        <v>0</v>
      </c>
      <c r="K119" s="149">
        <f t="shared" si="21"/>
        <v>0</v>
      </c>
      <c r="L119" s="149">
        <f t="shared" si="22"/>
        <v>0</v>
      </c>
      <c r="M119" s="149">
        <f t="shared" si="23"/>
        <v>0</v>
      </c>
      <c r="N119" s="167">
        <f t="shared" si="24"/>
        <v>0</v>
      </c>
      <c r="O119" s="386"/>
      <c r="P119" s="77"/>
    </row>
    <row r="120" spans="1:16" ht="15">
      <c r="A120" s="46" t="s">
        <v>345</v>
      </c>
      <c r="B120" s="53" t="s">
        <v>19</v>
      </c>
      <c r="C120" s="78" t="s">
        <v>13</v>
      </c>
      <c r="D120" s="78">
        <v>1</v>
      </c>
      <c r="E120" s="256"/>
      <c r="F120" s="78">
        <v>1</v>
      </c>
      <c r="G120" s="79"/>
      <c r="H120" s="78">
        <v>1</v>
      </c>
      <c r="I120" s="79"/>
      <c r="J120" s="149">
        <f t="shared" si="20"/>
        <v>0</v>
      </c>
      <c r="K120" s="149">
        <f t="shared" si="21"/>
        <v>0</v>
      </c>
      <c r="L120" s="149">
        <f t="shared" si="22"/>
        <v>0</v>
      </c>
      <c r="M120" s="149">
        <f t="shared" si="23"/>
        <v>0</v>
      </c>
      <c r="N120" s="167">
        <f t="shared" si="24"/>
        <v>0</v>
      </c>
      <c r="O120" s="386"/>
      <c r="P120" s="77"/>
    </row>
    <row r="121" spans="1:16" ht="15">
      <c r="A121" s="46" t="s">
        <v>346</v>
      </c>
      <c r="B121" s="53" t="s">
        <v>19</v>
      </c>
      <c r="C121" s="78" t="s">
        <v>13</v>
      </c>
      <c r="D121" s="78">
        <v>1</v>
      </c>
      <c r="E121" s="256"/>
      <c r="F121" s="78">
        <v>1</v>
      </c>
      <c r="G121" s="78"/>
      <c r="H121" s="78">
        <v>1</v>
      </c>
      <c r="I121" s="78"/>
      <c r="J121" s="149">
        <f t="shared" si="20"/>
        <v>0</v>
      </c>
      <c r="K121" s="149">
        <f t="shared" si="21"/>
        <v>0</v>
      </c>
      <c r="L121" s="149">
        <f t="shared" si="22"/>
        <v>0</v>
      </c>
      <c r="M121" s="149">
        <f t="shared" si="23"/>
        <v>0</v>
      </c>
      <c r="N121" s="167">
        <f t="shared" si="24"/>
        <v>0</v>
      </c>
      <c r="O121" s="386"/>
      <c r="P121" s="77"/>
    </row>
    <row r="122" spans="1:16" ht="15">
      <c r="A122" s="46" t="s">
        <v>347</v>
      </c>
      <c r="B122" s="53" t="s">
        <v>19</v>
      </c>
      <c r="C122" s="78" t="s">
        <v>13</v>
      </c>
      <c r="D122" s="78">
        <v>1</v>
      </c>
      <c r="E122" s="256"/>
      <c r="F122" s="78">
        <v>1</v>
      </c>
      <c r="G122" s="78"/>
      <c r="H122" s="78">
        <v>1</v>
      </c>
      <c r="I122" s="78"/>
      <c r="J122" s="149">
        <f t="shared" si="20"/>
        <v>0</v>
      </c>
      <c r="K122" s="149">
        <f t="shared" si="21"/>
        <v>0</v>
      </c>
      <c r="L122" s="149">
        <f t="shared" si="22"/>
        <v>0</v>
      </c>
      <c r="M122" s="149">
        <f t="shared" si="23"/>
        <v>0</v>
      </c>
      <c r="N122" s="167">
        <f t="shared" si="24"/>
        <v>0</v>
      </c>
      <c r="O122" s="386"/>
      <c r="P122" s="77"/>
    </row>
    <row r="123" spans="1:16" ht="25.5">
      <c r="A123" s="46" t="s">
        <v>348</v>
      </c>
      <c r="B123" s="53" t="s">
        <v>20</v>
      </c>
      <c r="C123" s="78" t="s">
        <v>21</v>
      </c>
      <c r="D123" s="80">
        <v>1</v>
      </c>
      <c r="E123" s="256"/>
      <c r="F123" s="78">
        <v>1</v>
      </c>
      <c r="G123" s="78"/>
      <c r="H123" s="78">
        <v>1</v>
      </c>
      <c r="I123" s="78"/>
      <c r="J123" s="149">
        <f t="shared" si="20"/>
        <v>0</v>
      </c>
      <c r="K123" s="149">
        <f t="shared" si="21"/>
        <v>0</v>
      </c>
      <c r="L123" s="149">
        <f t="shared" si="22"/>
        <v>0</v>
      </c>
      <c r="M123" s="149">
        <f t="shared" si="23"/>
        <v>0</v>
      </c>
      <c r="N123" s="167">
        <f t="shared" si="24"/>
        <v>0</v>
      </c>
      <c r="O123" s="386"/>
      <c r="P123" s="77"/>
    </row>
    <row r="124" spans="1:18" ht="25.5">
      <c r="A124" s="46" t="s">
        <v>349</v>
      </c>
      <c r="B124" s="53" t="s">
        <v>22</v>
      </c>
      <c r="C124" s="78" t="s">
        <v>13</v>
      </c>
      <c r="D124" s="78">
        <v>1</v>
      </c>
      <c r="E124" s="256"/>
      <c r="F124" s="78">
        <v>1</v>
      </c>
      <c r="G124" s="78"/>
      <c r="H124" s="78">
        <v>1</v>
      </c>
      <c r="I124" s="78"/>
      <c r="J124" s="149">
        <f t="shared" si="20"/>
        <v>0</v>
      </c>
      <c r="K124" s="149">
        <f t="shared" si="21"/>
        <v>0</v>
      </c>
      <c r="L124" s="149">
        <f t="shared" si="22"/>
        <v>0</v>
      </c>
      <c r="M124" s="149">
        <f t="shared" si="23"/>
        <v>0</v>
      </c>
      <c r="N124" s="167">
        <f t="shared" si="24"/>
        <v>0</v>
      </c>
      <c r="O124" s="386"/>
      <c r="P124" s="81"/>
      <c r="Q124" s="82"/>
      <c r="R124" s="82"/>
    </row>
    <row r="125" spans="1:16" ht="38.25">
      <c r="A125" s="46" t="s">
        <v>349</v>
      </c>
      <c r="B125" s="41" t="s">
        <v>406</v>
      </c>
      <c r="C125" s="154" t="s">
        <v>13</v>
      </c>
      <c r="D125" s="154">
        <v>1</v>
      </c>
      <c r="E125" s="256"/>
      <c r="F125" s="154"/>
      <c r="G125" s="154"/>
      <c r="H125" s="154"/>
      <c r="I125" s="154">
        <v>1</v>
      </c>
      <c r="J125" s="149">
        <f t="shared" si="20"/>
        <v>0</v>
      </c>
      <c r="K125" s="149">
        <f t="shared" si="21"/>
        <v>0</v>
      </c>
      <c r="L125" s="149">
        <f t="shared" si="22"/>
        <v>0</v>
      </c>
      <c r="M125" s="149">
        <f t="shared" si="23"/>
        <v>0</v>
      </c>
      <c r="N125" s="167">
        <f t="shared" si="24"/>
        <v>0</v>
      </c>
      <c r="O125" s="386"/>
      <c r="P125" s="248"/>
    </row>
    <row r="126" spans="1:18" ht="25.5">
      <c r="A126" s="46" t="s">
        <v>350</v>
      </c>
      <c r="B126" s="53" t="s">
        <v>23</v>
      </c>
      <c r="C126" s="78" t="s">
        <v>13</v>
      </c>
      <c r="D126" s="78">
        <v>1</v>
      </c>
      <c r="E126" s="256"/>
      <c r="F126" s="78">
        <v>1</v>
      </c>
      <c r="G126" s="78"/>
      <c r="H126" s="78">
        <v>1</v>
      </c>
      <c r="I126" s="78"/>
      <c r="J126" s="149">
        <f t="shared" si="20"/>
        <v>0</v>
      </c>
      <c r="K126" s="149">
        <f t="shared" si="21"/>
        <v>0</v>
      </c>
      <c r="L126" s="149">
        <f t="shared" si="22"/>
        <v>0</v>
      </c>
      <c r="M126" s="149">
        <f t="shared" si="23"/>
        <v>0</v>
      </c>
      <c r="N126" s="167">
        <f t="shared" si="24"/>
        <v>0</v>
      </c>
      <c r="O126" s="386"/>
      <c r="P126" s="83"/>
      <c r="Q126" s="82"/>
      <c r="R126" s="82"/>
    </row>
    <row r="127" spans="1:16" ht="25.5">
      <c r="A127" s="46" t="s">
        <v>351</v>
      </c>
      <c r="B127" s="53" t="s">
        <v>24</v>
      </c>
      <c r="C127" s="78" t="s">
        <v>21</v>
      </c>
      <c r="D127" s="78">
        <v>1</v>
      </c>
      <c r="E127" s="256"/>
      <c r="F127" s="78">
        <v>1</v>
      </c>
      <c r="G127" s="78"/>
      <c r="H127" s="78">
        <v>1</v>
      </c>
      <c r="I127" s="78"/>
      <c r="J127" s="149">
        <f t="shared" si="20"/>
        <v>0</v>
      </c>
      <c r="K127" s="149">
        <f t="shared" si="21"/>
        <v>0</v>
      </c>
      <c r="L127" s="149">
        <f t="shared" si="22"/>
        <v>0</v>
      </c>
      <c r="M127" s="149">
        <f t="shared" si="23"/>
        <v>0</v>
      </c>
      <c r="N127" s="167">
        <f t="shared" si="24"/>
        <v>0</v>
      </c>
      <c r="O127" s="386"/>
      <c r="P127" s="77"/>
    </row>
    <row r="128" spans="1:16" ht="25.5">
      <c r="A128" s="46" t="s">
        <v>352</v>
      </c>
      <c r="B128" s="53" t="s">
        <v>25</v>
      </c>
      <c r="C128" s="78" t="s">
        <v>21</v>
      </c>
      <c r="D128" s="78">
        <v>1</v>
      </c>
      <c r="E128" s="256"/>
      <c r="F128" s="78">
        <v>1</v>
      </c>
      <c r="G128" s="78"/>
      <c r="H128" s="78">
        <v>1</v>
      </c>
      <c r="I128" s="78"/>
      <c r="J128" s="149">
        <f t="shared" si="20"/>
        <v>0</v>
      </c>
      <c r="K128" s="149">
        <f t="shared" si="21"/>
        <v>0</v>
      </c>
      <c r="L128" s="149">
        <f t="shared" si="22"/>
        <v>0</v>
      </c>
      <c r="M128" s="149">
        <f t="shared" si="23"/>
        <v>0</v>
      </c>
      <c r="N128" s="167">
        <f t="shared" si="24"/>
        <v>0</v>
      </c>
      <c r="O128" s="386"/>
      <c r="P128" s="77"/>
    </row>
    <row r="129" spans="1:16" ht="25.5">
      <c r="A129" s="46" t="s">
        <v>353</v>
      </c>
      <c r="B129" s="53" t="s">
        <v>26</v>
      </c>
      <c r="C129" s="78" t="s">
        <v>21</v>
      </c>
      <c r="D129" s="78">
        <v>1</v>
      </c>
      <c r="E129" s="256"/>
      <c r="F129" s="78">
        <v>1</v>
      </c>
      <c r="G129" s="78"/>
      <c r="H129" s="78">
        <v>1</v>
      </c>
      <c r="I129" s="78"/>
      <c r="J129" s="149">
        <f t="shared" si="20"/>
        <v>0</v>
      </c>
      <c r="K129" s="149">
        <f t="shared" si="21"/>
        <v>0</v>
      </c>
      <c r="L129" s="149">
        <f t="shared" si="22"/>
        <v>0</v>
      </c>
      <c r="M129" s="149">
        <f t="shared" si="23"/>
        <v>0</v>
      </c>
      <c r="N129" s="167">
        <f t="shared" si="24"/>
        <v>0</v>
      </c>
      <c r="O129" s="386"/>
      <c r="P129" s="77"/>
    </row>
    <row r="130" spans="1:16" ht="25.5">
      <c r="A130" s="46" t="s">
        <v>354</v>
      </c>
      <c r="B130" s="53" t="s">
        <v>27</v>
      </c>
      <c r="C130" s="78" t="s">
        <v>13</v>
      </c>
      <c r="D130" s="78">
        <v>1</v>
      </c>
      <c r="E130" s="256"/>
      <c r="F130" s="78">
        <v>1</v>
      </c>
      <c r="G130" s="78"/>
      <c r="H130" s="78">
        <v>1</v>
      </c>
      <c r="I130" s="78"/>
      <c r="J130" s="149">
        <f t="shared" si="20"/>
        <v>0</v>
      </c>
      <c r="K130" s="149">
        <f t="shared" si="21"/>
        <v>0</v>
      </c>
      <c r="L130" s="149">
        <f t="shared" si="22"/>
        <v>0</v>
      </c>
      <c r="M130" s="149">
        <f t="shared" si="23"/>
        <v>0</v>
      </c>
      <c r="N130" s="167">
        <f t="shared" si="24"/>
        <v>0</v>
      </c>
      <c r="O130" s="386"/>
      <c r="P130" s="77"/>
    </row>
    <row r="131" spans="1:16" ht="25.5">
      <c r="A131" s="46" t="s">
        <v>355</v>
      </c>
      <c r="B131" s="53" t="s">
        <v>28</v>
      </c>
      <c r="C131" s="78" t="s">
        <v>13</v>
      </c>
      <c r="D131" s="80">
        <v>1</v>
      </c>
      <c r="E131" s="256"/>
      <c r="F131" s="78">
        <v>1</v>
      </c>
      <c r="G131" s="78"/>
      <c r="H131" s="78">
        <v>1</v>
      </c>
      <c r="I131" s="78"/>
      <c r="J131" s="149">
        <f t="shared" si="20"/>
        <v>0</v>
      </c>
      <c r="K131" s="149">
        <f t="shared" si="21"/>
        <v>0</v>
      </c>
      <c r="L131" s="149">
        <f t="shared" si="22"/>
        <v>0</v>
      </c>
      <c r="M131" s="149">
        <f t="shared" si="23"/>
        <v>0</v>
      </c>
      <c r="N131" s="167">
        <f t="shared" si="24"/>
        <v>0</v>
      </c>
      <c r="O131" s="386"/>
      <c r="P131" s="77"/>
    </row>
    <row r="132" spans="1:16" ht="25.5">
      <c r="A132" s="46" t="s">
        <v>356</v>
      </c>
      <c r="B132" s="53" t="s">
        <v>29</v>
      </c>
      <c r="C132" s="78" t="s">
        <v>9</v>
      </c>
      <c r="D132" s="80">
        <v>1</v>
      </c>
      <c r="E132" s="256"/>
      <c r="F132" s="78">
        <v>1</v>
      </c>
      <c r="G132" s="78"/>
      <c r="H132" s="78">
        <v>1</v>
      </c>
      <c r="I132" s="78"/>
      <c r="J132" s="149">
        <f t="shared" si="20"/>
        <v>0</v>
      </c>
      <c r="K132" s="149">
        <f t="shared" si="21"/>
        <v>0</v>
      </c>
      <c r="L132" s="149">
        <f t="shared" si="22"/>
        <v>0</v>
      </c>
      <c r="M132" s="149">
        <f t="shared" si="23"/>
        <v>0</v>
      </c>
      <c r="N132" s="167">
        <f t="shared" si="24"/>
        <v>0</v>
      </c>
      <c r="O132" s="386"/>
      <c r="P132" s="77"/>
    </row>
    <row r="133" spans="1:16" ht="25.5">
      <c r="A133" s="46" t="s">
        <v>357</v>
      </c>
      <c r="B133" s="53" t="s">
        <v>30</v>
      </c>
      <c r="C133" s="78" t="s">
        <v>13</v>
      </c>
      <c r="D133" s="80">
        <v>1</v>
      </c>
      <c r="E133" s="256"/>
      <c r="F133" s="78">
        <v>1</v>
      </c>
      <c r="G133" s="78"/>
      <c r="H133" s="78">
        <v>1</v>
      </c>
      <c r="I133" s="78"/>
      <c r="J133" s="149">
        <f t="shared" si="20"/>
        <v>0</v>
      </c>
      <c r="K133" s="149">
        <f t="shared" si="21"/>
        <v>0</v>
      </c>
      <c r="L133" s="149">
        <f t="shared" si="22"/>
        <v>0</v>
      </c>
      <c r="M133" s="149">
        <f t="shared" si="23"/>
        <v>0</v>
      </c>
      <c r="N133" s="167">
        <f t="shared" si="24"/>
        <v>0</v>
      </c>
      <c r="O133" s="386"/>
      <c r="P133" s="77"/>
    </row>
    <row r="134" spans="1:16" ht="15">
      <c r="A134" s="46" t="s">
        <v>358</v>
      </c>
      <c r="B134" s="53" t="s">
        <v>31</v>
      </c>
      <c r="C134" s="78" t="s">
        <v>13</v>
      </c>
      <c r="D134" s="80">
        <v>1</v>
      </c>
      <c r="E134" s="256"/>
      <c r="F134" s="78">
        <v>1</v>
      </c>
      <c r="G134" s="78"/>
      <c r="H134" s="78">
        <v>1</v>
      </c>
      <c r="I134" s="78"/>
      <c r="J134" s="149">
        <f t="shared" si="20"/>
        <v>0</v>
      </c>
      <c r="K134" s="149">
        <f t="shared" si="21"/>
        <v>0</v>
      </c>
      <c r="L134" s="149">
        <f t="shared" si="22"/>
        <v>0</v>
      </c>
      <c r="M134" s="149">
        <f t="shared" si="23"/>
        <v>0</v>
      </c>
      <c r="N134" s="167">
        <f t="shared" si="24"/>
        <v>0</v>
      </c>
      <c r="O134" s="386"/>
      <c r="P134" s="77"/>
    </row>
    <row r="135" spans="1:16" ht="25.5">
      <c r="A135" s="46" t="s">
        <v>359</v>
      </c>
      <c r="B135" s="53" t="s">
        <v>27</v>
      </c>
      <c r="C135" s="78" t="s">
        <v>13</v>
      </c>
      <c r="D135" s="78">
        <v>1</v>
      </c>
      <c r="E135" s="256"/>
      <c r="F135" s="78">
        <v>1</v>
      </c>
      <c r="G135" s="78"/>
      <c r="H135" s="78">
        <v>1</v>
      </c>
      <c r="I135" s="78"/>
      <c r="J135" s="149">
        <f t="shared" si="20"/>
        <v>0</v>
      </c>
      <c r="K135" s="149">
        <f t="shared" si="21"/>
        <v>0</v>
      </c>
      <c r="L135" s="149">
        <f t="shared" si="22"/>
        <v>0</v>
      </c>
      <c r="M135" s="149">
        <f t="shared" si="23"/>
        <v>0</v>
      </c>
      <c r="N135" s="167">
        <f t="shared" si="24"/>
        <v>0</v>
      </c>
      <c r="O135" s="386"/>
      <c r="P135" s="77"/>
    </row>
    <row r="136" spans="1:16" ht="25.5">
      <c r="A136" s="46" t="s">
        <v>360</v>
      </c>
      <c r="B136" s="53" t="s">
        <v>27</v>
      </c>
      <c r="C136" s="78" t="s">
        <v>13</v>
      </c>
      <c r="D136" s="78">
        <v>1</v>
      </c>
      <c r="E136" s="256"/>
      <c r="F136" s="78">
        <v>1</v>
      </c>
      <c r="G136" s="78"/>
      <c r="H136" s="78">
        <v>1</v>
      </c>
      <c r="I136" s="78"/>
      <c r="J136" s="149">
        <f t="shared" si="20"/>
        <v>0</v>
      </c>
      <c r="K136" s="149">
        <f t="shared" si="21"/>
        <v>0</v>
      </c>
      <c r="L136" s="149">
        <f t="shared" si="22"/>
        <v>0</v>
      </c>
      <c r="M136" s="149">
        <f t="shared" si="23"/>
        <v>0</v>
      </c>
      <c r="N136" s="167">
        <f t="shared" si="24"/>
        <v>0</v>
      </c>
      <c r="O136" s="386"/>
      <c r="P136" s="77"/>
    </row>
    <row r="137" spans="1:16" ht="15">
      <c r="A137" s="46" t="s">
        <v>361</v>
      </c>
      <c r="B137" s="53" t="s">
        <v>32</v>
      </c>
      <c r="C137" s="78" t="s">
        <v>13</v>
      </c>
      <c r="D137" s="80">
        <v>1</v>
      </c>
      <c r="E137" s="256"/>
      <c r="F137" s="78">
        <v>1</v>
      </c>
      <c r="G137" s="78"/>
      <c r="H137" s="78">
        <v>1</v>
      </c>
      <c r="I137" s="78"/>
      <c r="J137" s="149">
        <f t="shared" si="20"/>
        <v>0</v>
      </c>
      <c r="K137" s="149">
        <f t="shared" si="21"/>
        <v>0</v>
      </c>
      <c r="L137" s="149">
        <f t="shared" si="22"/>
        <v>0</v>
      </c>
      <c r="M137" s="149">
        <f t="shared" si="23"/>
        <v>0</v>
      </c>
      <c r="N137" s="167">
        <f t="shared" si="24"/>
        <v>0</v>
      </c>
      <c r="O137" s="386"/>
      <c r="P137" s="77"/>
    </row>
    <row r="138" spans="1:16" ht="15">
      <c r="A138" s="46" t="s">
        <v>362</v>
      </c>
      <c r="B138" s="53" t="s">
        <v>33</v>
      </c>
      <c r="C138" s="78" t="s">
        <v>13</v>
      </c>
      <c r="D138" s="78">
        <v>1</v>
      </c>
      <c r="E138" s="256"/>
      <c r="F138" s="78">
        <v>1</v>
      </c>
      <c r="G138" s="78"/>
      <c r="H138" s="78">
        <v>1</v>
      </c>
      <c r="I138" s="78"/>
      <c r="J138" s="149">
        <f t="shared" si="20"/>
        <v>0</v>
      </c>
      <c r="K138" s="149">
        <f t="shared" si="21"/>
        <v>0</v>
      </c>
      <c r="L138" s="149">
        <f t="shared" si="22"/>
        <v>0</v>
      </c>
      <c r="M138" s="149">
        <f t="shared" si="23"/>
        <v>0</v>
      </c>
      <c r="N138" s="167">
        <f t="shared" si="24"/>
        <v>0</v>
      </c>
      <c r="O138" s="386"/>
      <c r="P138" s="77"/>
    </row>
    <row r="139" spans="1:16" ht="15">
      <c r="A139" s="46" t="s">
        <v>363</v>
      </c>
      <c r="B139" s="53" t="s">
        <v>34</v>
      </c>
      <c r="C139" s="78" t="s">
        <v>21</v>
      </c>
      <c r="D139" s="78">
        <v>1</v>
      </c>
      <c r="E139" s="256"/>
      <c r="F139" s="78">
        <v>1</v>
      </c>
      <c r="G139" s="78"/>
      <c r="H139" s="78">
        <v>1</v>
      </c>
      <c r="I139" s="78"/>
      <c r="J139" s="149">
        <f t="shared" si="20"/>
        <v>0</v>
      </c>
      <c r="K139" s="149">
        <f t="shared" si="21"/>
        <v>0</v>
      </c>
      <c r="L139" s="149">
        <f t="shared" si="22"/>
        <v>0</v>
      </c>
      <c r="M139" s="149">
        <f t="shared" si="23"/>
        <v>0</v>
      </c>
      <c r="N139" s="167">
        <f t="shared" si="24"/>
        <v>0</v>
      </c>
      <c r="O139" s="386"/>
      <c r="P139" s="77"/>
    </row>
    <row r="140" spans="1:16" ht="26.25" thickBot="1">
      <c r="A140" s="84" t="s">
        <v>364</v>
      </c>
      <c r="B140" s="85" t="s">
        <v>35</v>
      </c>
      <c r="C140" s="86"/>
      <c r="D140" s="87">
        <v>2</v>
      </c>
      <c r="E140" s="257"/>
      <c r="F140" s="86">
        <v>1</v>
      </c>
      <c r="G140" s="86"/>
      <c r="H140" s="86">
        <v>1</v>
      </c>
      <c r="I140" s="86"/>
      <c r="J140" s="149">
        <f t="shared" si="20"/>
        <v>0</v>
      </c>
      <c r="K140" s="149">
        <f t="shared" si="21"/>
        <v>0</v>
      </c>
      <c r="L140" s="149">
        <f t="shared" si="22"/>
        <v>0</v>
      </c>
      <c r="M140" s="149">
        <f t="shared" si="23"/>
        <v>0</v>
      </c>
      <c r="N140" s="167">
        <f t="shared" si="24"/>
        <v>0</v>
      </c>
      <c r="O140" s="388"/>
      <c r="P140" s="77"/>
    </row>
    <row r="141" spans="1:16" s="94" customFormat="1" ht="13.5" thickBot="1">
      <c r="A141" s="88"/>
      <c r="B141" s="89" t="s">
        <v>264</v>
      </c>
      <c r="C141" s="90"/>
      <c r="D141" s="90"/>
      <c r="E141" s="91"/>
      <c r="F141" s="90"/>
      <c r="G141" s="90"/>
      <c r="H141" s="90"/>
      <c r="I141" s="90"/>
      <c r="J141" s="91">
        <f aca="true" t="shared" si="25" ref="J141:O141">SUM(J7:J140)</f>
        <v>0</v>
      </c>
      <c r="K141" s="91">
        <f t="shared" si="25"/>
        <v>0</v>
      </c>
      <c r="L141" s="91">
        <f t="shared" si="25"/>
        <v>0</v>
      </c>
      <c r="M141" s="91">
        <f t="shared" si="25"/>
        <v>0</v>
      </c>
      <c r="N141" s="91">
        <f t="shared" si="25"/>
        <v>0</v>
      </c>
      <c r="O141" s="92">
        <f t="shared" si="25"/>
        <v>0</v>
      </c>
      <c r="P141" s="93"/>
    </row>
    <row r="142" spans="1:16" ht="15">
      <c r="A142" s="77"/>
      <c r="B142" s="77"/>
      <c r="C142" s="77"/>
      <c r="D142" s="77"/>
      <c r="E142" s="95"/>
      <c r="F142" s="77"/>
      <c r="G142" s="77"/>
      <c r="H142" s="77"/>
      <c r="I142" s="77"/>
      <c r="J142" s="96"/>
      <c r="K142" s="96"/>
      <c r="L142" s="96"/>
      <c r="M142" s="96"/>
      <c r="N142" s="96"/>
      <c r="O142" s="96"/>
      <c r="P142" s="77"/>
    </row>
    <row r="143" spans="1:15" ht="18.75" thickBot="1">
      <c r="A143" s="290" t="s">
        <v>365</v>
      </c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</row>
    <row r="144" spans="1:15" ht="15" customHeight="1">
      <c r="A144" s="308" t="s">
        <v>195</v>
      </c>
      <c r="B144" s="310" t="s">
        <v>0</v>
      </c>
      <c r="C144" s="312" t="s">
        <v>1</v>
      </c>
      <c r="D144" s="314" t="s">
        <v>2</v>
      </c>
      <c r="E144" s="327" t="s">
        <v>252</v>
      </c>
      <c r="F144" s="302" t="s">
        <v>3</v>
      </c>
      <c r="G144" s="302"/>
      <c r="H144" s="302"/>
      <c r="I144" s="302"/>
      <c r="J144" s="303" t="s">
        <v>200</v>
      </c>
      <c r="K144" s="303"/>
      <c r="L144" s="303"/>
      <c r="M144" s="303"/>
      <c r="N144" s="321" t="s">
        <v>38</v>
      </c>
      <c r="O144" s="306" t="s">
        <v>371</v>
      </c>
    </row>
    <row r="145" spans="1:15" ht="48" customHeight="1" thickBot="1">
      <c r="A145" s="309"/>
      <c r="B145" s="311"/>
      <c r="C145" s="313"/>
      <c r="D145" s="315"/>
      <c r="E145" s="328"/>
      <c r="F145" s="35" t="s">
        <v>196</v>
      </c>
      <c r="G145" s="35" t="s">
        <v>197</v>
      </c>
      <c r="H145" s="35" t="s">
        <v>198</v>
      </c>
      <c r="I145" s="36" t="s">
        <v>199</v>
      </c>
      <c r="J145" s="35" t="s">
        <v>196</v>
      </c>
      <c r="K145" s="35" t="s">
        <v>197</v>
      </c>
      <c r="L145" s="35" t="s">
        <v>198</v>
      </c>
      <c r="M145" s="36" t="s">
        <v>199</v>
      </c>
      <c r="N145" s="322"/>
      <c r="O145" s="307"/>
    </row>
    <row r="146" spans="1:15" ht="17.25" thickTop="1">
      <c r="A146" s="97" t="s">
        <v>202</v>
      </c>
      <c r="B146" s="98" t="s">
        <v>203</v>
      </c>
      <c r="C146" s="152" t="s">
        <v>204</v>
      </c>
      <c r="D146" s="99">
        <v>1</v>
      </c>
      <c r="E146" s="258"/>
      <c r="F146" s="99"/>
      <c r="G146" s="99">
        <v>1</v>
      </c>
      <c r="H146" s="99"/>
      <c r="I146" s="67">
        <v>1</v>
      </c>
      <c r="J146" s="150">
        <f>D146*E146*F146</f>
        <v>0</v>
      </c>
      <c r="K146" s="150">
        <f>D146*E146*G146</f>
        <v>0</v>
      </c>
      <c r="L146" s="150">
        <f>D146*E146*H146</f>
        <v>0</v>
      </c>
      <c r="M146" s="150">
        <f>D146*E146*I146</f>
        <v>0</v>
      </c>
      <c r="N146" s="161">
        <f>J146+K146+L146+M146</f>
        <v>0</v>
      </c>
      <c r="O146" s="389"/>
    </row>
    <row r="147" spans="1:15" ht="15">
      <c r="A147" s="100" t="s">
        <v>205</v>
      </c>
      <c r="B147" s="101" t="s">
        <v>206</v>
      </c>
      <c r="C147" s="153" t="s">
        <v>207</v>
      </c>
      <c r="D147" s="71">
        <v>2</v>
      </c>
      <c r="E147" s="259"/>
      <c r="F147" s="71"/>
      <c r="G147" s="71">
        <v>1</v>
      </c>
      <c r="H147" s="71"/>
      <c r="I147" s="71">
        <v>1</v>
      </c>
      <c r="J147" s="149">
        <f aca="true" t="shared" si="26" ref="J147:J158">D147*E147*F147</f>
        <v>0</v>
      </c>
      <c r="K147" s="149">
        <f aca="true" t="shared" si="27" ref="K147:K158">D147*E147*G147</f>
        <v>0</v>
      </c>
      <c r="L147" s="149">
        <f aca="true" t="shared" si="28" ref="L147:L158">D147*E147*H147</f>
        <v>0</v>
      </c>
      <c r="M147" s="149">
        <f aca="true" t="shared" si="29" ref="M147:M158">D147*E147*I147</f>
        <v>0</v>
      </c>
      <c r="N147" s="167">
        <f aca="true" t="shared" si="30" ref="N147:N158">J147+K147+L147+M147</f>
        <v>0</v>
      </c>
      <c r="O147" s="386"/>
    </row>
    <row r="148" spans="1:15" ht="15">
      <c r="A148" s="102" t="s">
        <v>208</v>
      </c>
      <c r="B148" s="70" t="s">
        <v>209</v>
      </c>
      <c r="C148" s="153" t="s">
        <v>210</v>
      </c>
      <c r="D148" s="71">
        <v>3</v>
      </c>
      <c r="E148" s="259"/>
      <c r="F148" s="45"/>
      <c r="G148" s="71">
        <v>1</v>
      </c>
      <c r="H148" s="71"/>
      <c r="I148" s="71">
        <v>1</v>
      </c>
      <c r="J148" s="149">
        <f t="shared" si="26"/>
        <v>0</v>
      </c>
      <c r="K148" s="149">
        <f t="shared" si="27"/>
        <v>0</v>
      </c>
      <c r="L148" s="149">
        <f t="shared" si="28"/>
        <v>0</v>
      </c>
      <c r="M148" s="149">
        <f t="shared" si="29"/>
        <v>0</v>
      </c>
      <c r="N148" s="167">
        <f t="shared" si="30"/>
        <v>0</v>
      </c>
      <c r="O148" s="386"/>
    </row>
    <row r="149" spans="1:15" ht="15">
      <c r="A149" s="103"/>
      <c r="B149" s="104" t="s">
        <v>211</v>
      </c>
      <c r="C149" s="154"/>
      <c r="D149" s="105">
        <v>12</v>
      </c>
      <c r="E149" s="57"/>
      <c r="F149" s="106"/>
      <c r="G149" s="105">
        <v>1</v>
      </c>
      <c r="H149" s="105"/>
      <c r="I149" s="105">
        <v>1</v>
      </c>
      <c r="J149" s="149">
        <f t="shared" si="26"/>
        <v>0</v>
      </c>
      <c r="K149" s="149">
        <f t="shared" si="27"/>
        <v>0</v>
      </c>
      <c r="L149" s="149">
        <f t="shared" si="28"/>
        <v>0</v>
      </c>
      <c r="M149" s="149">
        <f t="shared" si="29"/>
        <v>0</v>
      </c>
      <c r="N149" s="167">
        <f t="shared" si="30"/>
        <v>0</v>
      </c>
      <c r="O149" s="386"/>
    </row>
    <row r="150" spans="1:15" ht="15">
      <c r="A150" s="107"/>
      <c r="B150" s="108" t="s">
        <v>265</v>
      </c>
      <c r="C150" s="154"/>
      <c r="D150" s="105">
        <v>3</v>
      </c>
      <c r="E150" s="57"/>
      <c r="F150" s="106"/>
      <c r="G150" s="105">
        <v>1</v>
      </c>
      <c r="H150" s="105"/>
      <c r="I150" s="105">
        <v>1</v>
      </c>
      <c r="J150" s="149">
        <f t="shared" si="26"/>
        <v>0</v>
      </c>
      <c r="K150" s="149">
        <f t="shared" si="27"/>
        <v>0</v>
      </c>
      <c r="L150" s="149">
        <f t="shared" si="28"/>
        <v>0</v>
      </c>
      <c r="M150" s="149">
        <f t="shared" si="29"/>
        <v>0</v>
      </c>
      <c r="N150" s="167">
        <f t="shared" si="30"/>
        <v>0</v>
      </c>
      <c r="O150" s="386"/>
    </row>
    <row r="151" spans="1:15" ht="15">
      <c r="A151" s="107"/>
      <c r="B151" s="108" t="s">
        <v>212</v>
      </c>
      <c r="C151" s="154"/>
      <c r="D151" s="105">
        <v>4</v>
      </c>
      <c r="E151" s="57"/>
      <c r="F151" s="106"/>
      <c r="G151" s="105">
        <v>1</v>
      </c>
      <c r="H151" s="105"/>
      <c r="I151" s="105">
        <v>1</v>
      </c>
      <c r="J151" s="149">
        <f t="shared" si="26"/>
        <v>0</v>
      </c>
      <c r="K151" s="149">
        <f t="shared" si="27"/>
        <v>0</v>
      </c>
      <c r="L151" s="149">
        <f t="shared" si="28"/>
        <v>0</v>
      </c>
      <c r="M151" s="149">
        <f t="shared" si="29"/>
        <v>0</v>
      </c>
      <c r="N151" s="167">
        <f t="shared" si="30"/>
        <v>0</v>
      </c>
      <c r="O151" s="386"/>
    </row>
    <row r="152" spans="1:15" ht="15">
      <c r="A152" s="100" t="s">
        <v>213</v>
      </c>
      <c r="B152" s="101" t="s">
        <v>214</v>
      </c>
      <c r="C152" s="153" t="s">
        <v>215</v>
      </c>
      <c r="D152" s="71">
        <v>2</v>
      </c>
      <c r="E152" s="259"/>
      <c r="F152" s="71"/>
      <c r="G152" s="71">
        <v>1</v>
      </c>
      <c r="H152" s="71"/>
      <c r="I152" s="71">
        <v>1</v>
      </c>
      <c r="J152" s="149">
        <f t="shared" si="26"/>
        <v>0</v>
      </c>
      <c r="K152" s="149">
        <f t="shared" si="27"/>
        <v>0</v>
      </c>
      <c r="L152" s="149">
        <f t="shared" si="28"/>
        <v>0</v>
      </c>
      <c r="M152" s="149">
        <f t="shared" si="29"/>
        <v>0</v>
      </c>
      <c r="N152" s="167">
        <f t="shared" si="30"/>
        <v>0</v>
      </c>
      <c r="O152" s="386"/>
    </row>
    <row r="153" spans="1:15" ht="14.25" customHeight="1">
      <c r="A153" s="100" t="s">
        <v>205</v>
      </c>
      <c r="B153" s="101" t="s">
        <v>216</v>
      </c>
      <c r="C153" s="153" t="s">
        <v>217</v>
      </c>
      <c r="D153" s="71">
        <v>2</v>
      </c>
      <c r="E153" s="259"/>
      <c r="F153" s="71"/>
      <c r="G153" s="71">
        <v>1</v>
      </c>
      <c r="H153" s="71"/>
      <c r="I153" s="71">
        <v>1</v>
      </c>
      <c r="J153" s="149">
        <f t="shared" si="26"/>
        <v>0</v>
      </c>
      <c r="K153" s="149">
        <f t="shared" si="27"/>
        <v>0</v>
      </c>
      <c r="L153" s="149">
        <f t="shared" si="28"/>
        <v>0</v>
      </c>
      <c r="M153" s="149">
        <f t="shared" si="29"/>
        <v>0</v>
      </c>
      <c r="N153" s="167">
        <f t="shared" si="30"/>
        <v>0</v>
      </c>
      <c r="O153" s="386"/>
    </row>
    <row r="154" spans="1:15" ht="15">
      <c r="A154" s="102" t="s">
        <v>208</v>
      </c>
      <c r="B154" s="70" t="s">
        <v>218</v>
      </c>
      <c r="C154" s="153" t="s">
        <v>219</v>
      </c>
      <c r="D154" s="71">
        <v>2</v>
      </c>
      <c r="E154" s="259"/>
      <c r="F154" s="71"/>
      <c r="G154" s="71">
        <v>1</v>
      </c>
      <c r="H154" s="71"/>
      <c r="I154" s="71">
        <v>1</v>
      </c>
      <c r="J154" s="149">
        <f t="shared" si="26"/>
        <v>0</v>
      </c>
      <c r="K154" s="149">
        <f t="shared" si="27"/>
        <v>0</v>
      </c>
      <c r="L154" s="149">
        <f t="shared" si="28"/>
        <v>0</v>
      </c>
      <c r="M154" s="149">
        <f t="shared" si="29"/>
        <v>0</v>
      </c>
      <c r="N154" s="167">
        <f t="shared" si="30"/>
        <v>0</v>
      </c>
      <c r="O154" s="386"/>
    </row>
    <row r="155" spans="1:15" ht="15">
      <c r="A155" s="100"/>
      <c r="B155" s="101" t="s">
        <v>220</v>
      </c>
      <c r="C155" s="153" t="s">
        <v>204</v>
      </c>
      <c r="D155" s="71">
        <v>15</v>
      </c>
      <c r="E155" s="259"/>
      <c r="F155" s="71"/>
      <c r="G155" s="71">
        <v>1</v>
      </c>
      <c r="H155" s="71"/>
      <c r="I155" s="71">
        <v>1</v>
      </c>
      <c r="J155" s="149">
        <f t="shared" si="26"/>
        <v>0</v>
      </c>
      <c r="K155" s="149">
        <f t="shared" si="27"/>
        <v>0</v>
      </c>
      <c r="L155" s="149">
        <f t="shared" si="28"/>
        <v>0</v>
      </c>
      <c r="M155" s="149">
        <f t="shared" si="29"/>
        <v>0</v>
      </c>
      <c r="N155" s="167">
        <f t="shared" si="30"/>
        <v>0</v>
      </c>
      <c r="O155" s="386"/>
    </row>
    <row r="156" spans="1:15" ht="15">
      <c r="A156" s="100"/>
      <c r="B156" s="101" t="s">
        <v>221</v>
      </c>
      <c r="C156" s="153" t="s">
        <v>204</v>
      </c>
      <c r="D156" s="71">
        <v>7</v>
      </c>
      <c r="E156" s="259"/>
      <c r="F156" s="71"/>
      <c r="G156" s="71">
        <v>1</v>
      </c>
      <c r="H156" s="71"/>
      <c r="I156" s="71">
        <v>1</v>
      </c>
      <c r="J156" s="149">
        <f t="shared" si="26"/>
        <v>0</v>
      </c>
      <c r="K156" s="149">
        <f t="shared" si="27"/>
        <v>0</v>
      </c>
      <c r="L156" s="149">
        <f t="shared" si="28"/>
        <v>0</v>
      </c>
      <c r="M156" s="149">
        <f t="shared" si="29"/>
        <v>0</v>
      </c>
      <c r="N156" s="167">
        <f t="shared" si="30"/>
        <v>0</v>
      </c>
      <c r="O156" s="386"/>
    </row>
    <row r="157" spans="1:15" ht="25.5">
      <c r="A157" s="100" t="s">
        <v>213</v>
      </c>
      <c r="B157" s="101" t="s">
        <v>222</v>
      </c>
      <c r="C157" s="153" t="s">
        <v>204</v>
      </c>
      <c r="D157" s="71">
        <v>1</v>
      </c>
      <c r="E157" s="259"/>
      <c r="F157" s="71"/>
      <c r="G157" s="71">
        <v>1</v>
      </c>
      <c r="H157" s="71"/>
      <c r="I157" s="71">
        <v>1</v>
      </c>
      <c r="J157" s="149">
        <f t="shared" si="26"/>
        <v>0</v>
      </c>
      <c r="K157" s="149">
        <f t="shared" si="27"/>
        <v>0</v>
      </c>
      <c r="L157" s="149">
        <f t="shared" si="28"/>
        <v>0</v>
      </c>
      <c r="M157" s="149">
        <f t="shared" si="29"/>
        <v>0</v>
      </c>
      <c r="N157" s="167">
        <f t="shared" si="30"/>
        <v>0</v>
      </c>
      <c r="O157" s="386"/>
    </row>
    <row r="158" spans="1:15" ht="17.25" thickBot="1">
      <c r="A158" s="109" t="s">
        <v>213</v>
      </c>
      <c r="B158" s="110" t="s">
        <v>223</v>
      </c>
      <c r="C158" s="155" t="s">
        <v>204</v>
      </c>
      <c r="D158" s="111">
        <v>7</v>
      </c>
      <c r="E158" s="260"/>
      <c r="F158" s="111"/>
      <c r="G158" s="111">
        <v>1</v>
      </c>
      <c r="H158" s="111"/>
      <c r="I158" s="111">
        <v>1</v>
      </c>
      <c r="J158" s="151">
        <f t="shared" si="26"/>
        <v>0</v>
      </c>
      <c r="K158" s="151">
        <f t="shared" si="27"/>
        <v>0</v>
      </c>
      <c r="L158" s="151">
        <f t="shared" si="28"/>
        <v>0</v>
      </c>
      <c r="M158" s="151">
        <f t="shared" si="29"/>
        <v>0</v>
      </c>
      <c r="N158" s="168">
        <f t="shared" si="30"/>
        <v>0</v>
      </c>
      <c r="O158" s="388"/>
    </row>
    <row r="159" spans="1:15" s="94" customFormat="1" ht="13.5" thickBot="1">
      <c r="A159" s="112"/>
      <c r="B159" s="113" t="s">
        <v>264</v>
      </c>
      <c r="C159" s="113"/>
      <c r="D159" s="114"/>
      <c r="E159" s="115"/>
      <c r="F159" s="114"/>
      <c r="G159" s="114"/>
      <c r="H159" s="114"/>
      <c r="I159" s="114"/>
      <c r="J159" s="115">
        <f>SUM(J146:J158)</f>
        <v>0</v>
      </c>
      <c r="K159" s="115">
        <f>SUM(K146:K158)</f>
        <v>0</v>
      </c>
      <c r="L159" s="115">
        <f aca="true" t="shared" si="31" ref="L159:O159">SUM(L146:L158)</f>
        <v>0</v>
      </c>
      <c r="M159" s="115">
        <f>SUM(M146:M158)</f>
        <v>0</v>
      </c>
      <c r="N159" s="115">
        <f>SUM(N146:N158)</f>
        <v>0</v>
      </c>
      <c r="O159" s="115">
        <f t="shared" si="31"/>
        <v>0</v>
      </c>
    </row>
    <row r="161" spans="1:15" ht="18.75" thickBot="1">
      <c r="A161" s="289" t="s">
        <v>366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</row>
    <row r="162" spans="1:15" ht="15">
      <c r="A162" s="308" t="s">
        <v>195</v>
      </c>
      <c r="B162" s="310" t="s">
        <v>0</v>
      </c>
      <c r="C162" s="312" t="s">
        <v>1</v>
      </c>
      <c r="D162" s="314" t="s">
        <v>2</v>
      </c>
      <c r="E162" s="325" t="s">
        <v>252</v>
      </c>
      <c r="F162" s="302" t="s">
        <v>3</v>
      </c>
      <c r="G162" s="302"/>
      <c r="H162" s="302"/>
      <c r="I162" s="302"/>
      <c r="J162" s="303" t="s">
        <v>200</v>
      </c>
      <c r="K162" s="303"/>
      <c r="L162" s="303"/>
      <c r="M162" s="303"/>
      <c r="N162" s="321" t="s">
        <v>38</v>
      </c>
      <c r="O162" s="304" t="s">
        <v>370</v>
      </c>
    </row>
    <row r="163" spans="1:15" ht="44.25" customHeight="1" thickBot="1">
      <c r="A163" s="309"/>
      <c r="B163" s="311"/>
      <c r="C163" s="313"/>
      <c r="D163" s="315"/>
      <c r="E163" s="326"/>
      <c r="F163" s="35" t="s">
        <v>196</v>
      </c>
      <c r="G163" s="35" t="s">
        <v>197</v>
      </c>
      <c r="H163" s="35" t="s">
        <v>198</v>
      </c>
      <c r="I163" s="36" t="s">
        <v>199</v>
      </c>
      <c r="J163" s="35" t="s">
        <v>196</v>
      </c>
      <c r="K163" s="35" t="s">
        <v>197</v>
      </c>
      <c r="L163" s="35" t="s">
        <v>198</v>
      </c>
      <c r="M163" s="36" t="s">
        <v>199</v>
      </c>
      <c r="N163" s="322"/>
      <c r="O163" s="305"/>
    </row>
    <row r="164" spans="1:15" ht="17.25" thickTop="1">
      <c r="A164" s="117" t="s">
        <v>225</v>
      </c>
      <c r="B164" s="98" t="s">
        <v>226</v>
      </c>
      <c r="C164" s="153" t="s">
        <v>227</v>
      </c>
      <c r="D164" s="118">
        <v>3</v>
      </c>
      <c r="E164" s="261"/>
      <c r="F164" s="119"/>
      <c r="G164" s="67">
        <v>1</v>
      </c>
      <c r="H164" s="67"/>
      <c r="I164" s="67">
        <v>1</v>
      </c>
      <c r="J164" s="150">
        <f>D164*E164*F164</f>
        <v>0</v>
      </c>
      <c r="K164" s="150">
        <f>D164*E164*G164</f>
        <v>0</v>
      </c>
      <c r="L164" s="150">
        <f>D164*E164*H164</f>
        <v>0</v>
      </c>
      <c r="M164" s="150">
        <f>D164*E164*I164</f>
        <v>0</v>
      </c>
      <c r="N164" s="161">
        <f>J164+K164+L164+M164</f>
        <v>0</v>
      </c>
      <c r="O164" s="389"/>
    </row>
    <row r="165" spans="1:15" ht="15">
      <c r="A165" s="120" t="s">
        <v>228</v>
      </c>
      <c r="B165" s="121" t="s">
        <v>229</v>
      </c>
      <c r="C165" s="156" t="s">
        <v>227</v>
      </c>
      <c r="D165" s="122">
        <v>1</v>
      </c>
      <c r="E165" s="261"/>
      <c r="F165" s="45"/>
      <c r="G165" s="71">
        <v>1</v>
      </c>
      <c r="H165" s="71"/>
      <c r="I165" s="71">
        <v>1</v>
      </c>
      <c r="J165" s="150">
        <f aca="true" t="shared" si="32" ref="J165:J179">D165*E165*F165</f>
        <v>0</v>
      </c>
      <c r="K165" s="150">
        <f aca="true" t="shared" si="33" ref="K165:K179">D165*E165*G165</f>
        <v>0</v>
      </c>
      <c r="L165" s="150">
        <f aca="true" t="shared" si="34" ref="L165:L179">D165*E165*H165</f>
        <v>0</v>
      </c>
      <c r="M165" s="150">
        <f aca="true" t="shared" si="35" ref="M165:M179">D165*E165*I165</f>
        <v>0</v>
      </c>
      <c r="N165" s="161">
        <f aca="true" t="shared" si="36" ref="N165:N179">J165+K165+L165+M165</f>
        <v>0</v>
      </c>
      <c r="O165" s="386"/>
    </row>
    <row r="166" spans="1:15" ht="15">
      <c r="A166" s="123">
        <v>153</v>
      </c>
      <c r="B166" s="70" t="s">
        <v>230</v>
      </c>
      <c r="C166" s="71" t="s">
        <v>231</v>
      </c>
      <c r="D166" s="118">
        <v>1</v>
      </c>
      <c r="E166" s="259"/>
      <c r="F166" s="45"/>
      <c r="G166" s="71">
        <v>1</v>
      </c>
      <c r="H166" s="71"/>
      <c r="I166" s="71">
        <v>1</v>
      </c>
      <c r="J166" s="150">
        <f t="shared" si="32"/>
        <v>0</v>
      </c>
      <c r="K166" s="150">
        <f t="shared" si="33"/>
        <v>0</v>
      </c>
      <c r="L166" s="150">
        <f t="shared" si="34"/>
        <v>0</v>
      </c>
      <c r="M166" s="150">
        <f t="shared" si="35"/>
        <v>0</v>
      </c>
      <c r="N166" s="161">
        <f t="shared" si="36"/>
        <v>0</v>
      </c>
      <c r="O166" s="386"/>
    </row>
    <row r="167" spans="1:15" ht="15">
      <c r="A167" s="125"/>
      <c r="B167" s="70" t="s">
        <v>232</v>
      </c>
      <c r="C167" s="157" t="s">
        <v>192</v>
      </c>
      <c r="D167" s="118">
        <v>116</v>
      </c>
      <c r="E167" s="259"/>
      <c r="F167" s="45"/>
      <c r="G167" s="71">
        <v>1</v>
      </c>
      <c r="H167" s="71"/>
      <c r="I167" s="71">
        <v>1</v>
      </c>
      <c r="J167" s="150">
        <f t="shared" si="32"/>
        <v>0</v>
      </c>
      <c r="K167" s="150">
        <f t="shared" si="33"/>
        <v>0</v>
      </c>
      <c r="L167" s="150">
        <f t="shared" si="34"/>
        <v>0</v>
      </c>
      <c r="M167" s="150">
        <f t="shared" si="35"/>
        <v>0</v>
      </c>
      <c r="N167" s="161">
        <f t="shared" si="36"/>
        <v>0</v>
      </c>
      <c r="O167" s="386"/>
    </row>
    <row r="168" spans="1:15" ht="15">
      <c r="A168" s="125"/>
      <c r="B168" s="70" t="s">
        <v>233</v>
      </c>
      <c r="C168" s="157" t="s">
        <v>192</v>
      </c>
      <c r="D168" s="118">
        <v>28</v>
      </c>
      <c r="E168" s="259"/>
      <c r="F168" s="45"/>
      <c r="G168" s="71">
        <v>1</v>
      </c>
      <c r="H168" s="71"/>
      <c r="I168" s="71">
        <v>1</v>
      </c>
      <c r="J168" s="150">
        <f t="shared" si="32"/>
        <v>0</v>
      </c>
      <c r="K168" s="150">
        <f t="shared" si="33"/>
        <v>0</v>
      </c>
      <c r="L168" s="150">
        <f t="shared" si="34"/>
        <v>0</v>
      </c>
      <c r="M168" s="150">
        <f t="shared" si="35"/>
        <v>0</v>
      </c>
      <c r="N168" s="161">
        <f t="shared" si="36"/>
        <v>0</v>
      </c>
      <c r="O168" s="386"/>
    </row>
    <row r="169" spans="1:15" ht="15">
      <c r="A169" s="125"/>
      <c r="B169" s="70" t="s">
        <v>261</v>
      </c>
      <c r="C169" s="157" t="s">
        <v>192</v>
      </c>
      <c r="D169" s="118">
        <v>373</v>
      </c>
      <c r="E169" s="259"/>
      <c r="F169" s="320" t="s">
        <v>234</v>
      </c>
      <c r="G169" s="320"/>
      <c r="H169" s="320"/>
      <c r="I169" s="320"/>
      <c r="J169" s="150">
        <v>0</v>
      </c>
      <c r="K169" s="150">
        <f t="shared" si="33"/>
        <v>0</v>
      </c>
      <c r="L169" s="150">
        <f t="shared" si="34"/>
        <v>0</v>
      </c>
      <c r="M169" s="150">
        <f t="shared" si="35"/>
        <v>0</v>
      </c>
      <c r="N169" s="161">
        <f t="shared" si="36"/>
        <v>0</v>
      </c>
      <c r="O169" s="162">
        <f>D169*E169</f>
        <v>0</v>
      </c>
    </row>
    <row r="170" spans="1:15" ht="25.5">
      <c r="A170" s="117" t="s">
        <v>235</v>
      </c>
      <c r="B170" s="124" t="s">
        <v>236</v>
      </c>
      <c r="C170" s="153" t="s">
        <v>237</v>
      </c>
      <c r="D170" s="118">
        <v>10</v>
      </c>
      <c r="E170" s="259"/>
      <c r="F170" s="71">
        <v>1</v>
      </c>
      <c r="G170" s="71">
        <v>1</v>
      </c>
      <c r="H170" s="71">
        <v>1</v>
      </c>
      <c r="I170" s="71">
        <v>1</v>
      </c>
      <c r="J170" s="150">
        <f t="shared" si="32"/>
        <v>0</v>
      </c>
      <c r="K170" s="150">
        <f t="shared" si="33"/>
        <v>0</v>
      </c>
      <c r="L170" s="150">
        <f t="shared" si="34"/>
        <v>0</v>
      </c>
      <c r="M170" s="150">
        <f t="shared" si="35"/>
        <v>0</v>
      </c>
      <c r="N170" s="161">
        <f t="shared" si="36"/>
        <v>0</v>
      </c>
      <c r="O170" s="386"/>
    </row>
    <row r="171" spans="1:15" ht="15">
      <c r="A171" s="129" t="s">
        <v>238</v>
      </c>
      <c r="B171" s="126" t="s">
        <v>239</v>
      </c>
      <c r="C171" s="111" t="s">
        <v>237</v>
      </c>
      <c r="D171" s="127">
        <v>3</v>
      </c>
      <c r="E171" s="260"/>
      <c r="F171" s="71">
        <v>1</v>
      </c>
      <c r="G171" s="71">
        <v>1</v>
      </c>
      <c r="H171" s="71">
        <v>1</v>
      </c>
      <c r="I171" s="71">
        <v>1</v>
      </c>
      <c r="J171" s="150">
        <f t="shared" si="32"/>
        <v>0</v>
      </c>
      <c r="K171" s="150">
        <f t="shared" si="33"/>
        <v>0</v>
      </c>
      <c r="L171" s="150">
        <f t="shared" si="34"/>
        <v>0</v>
      </c>
      <c r="M171" s="150">
        <f t="shared" si="35"/>
        <v>0</v>
      </c>
      <c r="N171" s="161">
        <f t="shared" si="36"/>
        <v>0</v>
      </c>
      <c r="O171" s="386"/>
    </row>
    <row r="172" spans="1:15" ht="33" customHeight="1">
      <c r="A172" s="251" t="s">
        <v>238</v>
      </c>
      <c r="B172" s="249" t="s">
        <v>407</v>
      </c>
      <c r="C172" s="111" t="s">
        <v>237</v>
      </c>
      <c r="D172" s="111">
        <v>3</v>
      </c>
      <c r="E172" s="260"/>
      <c r="F172" s="71"/>
      <c r="G172" s="71"/>
      <c r="H172" s="71"/>
      <c r="I172" s="71">
        <v>1</v>
      </c>
      <c r="J172" s="150">
        <f t="shared" si="32"/>
        <v>0</v>
      </c>
      <c r="K172" s="150">
        <f t="shared" si="33"/>
        <v>0</v>
      </c>
      <c r="L172" s="150">
        <f t="shared" si="34"/>
        <v>0</v>
      </c>
      <c r="M172" s="150">
        <f t="shared" si="35"/>
        <v>0</v>
      </c>
      <c r="N172" s="161">
        <f t="shared" si="36"/>
        <v>0</v>
      </c>
      <c r="O172" s="386"/>
    </row>
    <row r="173" spans="1:15" ht="15">
      <c r="A173" s="125"/>
      <c r="B173" s="45" t="s">
        <v>240</v>
      </c>
      <c r="C173" s="157" t="s">
        <v>237</v>
      </c>
      <c r="D173" s="118">
        <v>22</v>
      </c>
      <c r="E173" s="259"/>
      <c r="F173" s="71">
        <v>1</v>
      </c>
      <c r="G173" s="71">
        <v>1</v>
      </c>
      <c r="H173" s="71">
        <v>1</v>
      </c>
      <c r="I173" s="71">
        <v>1</v>
      </c>
      <c r="J173" s="150">
        <f t="shared" si="32"/>
        <v>0</v>
      </c>
      <c r="K173" s="150">
        <f t="shared" si="33"/>
        <v>0</v>
      </c>
      <c r="L173" s="150">
        <f t="shared" si="34"/>
        <v>0</v>
      </c>
      <c r="M173" s="150">
        <f t="shared" si="35"/>
        <v>0</v>
      </c>
      <c r="N173" s="161">
        <f t="shared" si="36"/>
        <v>0</v>
      </c>
      <c r="O173" s="386"/>
    </row>
    <row r="174" spans="1:15" ht="15">
      <c r="A174" s="117"/>
      <c r="B174" s="101" t="s">
        <v>260</v>
      </c>
      <c r="C174" s="153" t="s">
        <v>241</v>
      </c>
      <c r="D174" s="118">
        <v>4</v>
      </c>
      <c r="E174" s="259"/>
      <c r="F174" s="71">
        <v>1</v>
      </c>
      <c r="G174" s="71"/>
      <c r="H174" s="71"/>
      <c r="I174" s="71"/>
      <c r="J174" s="150">
        <f t="shared" si="32"/>
        <v>0</v>
      </c>
      <c r="K174" s="150">
        <f t="shared" si="33"/>
        <v>0</v>
      </c>
      <c r="L174" s="150">
        <f t="shared" si="34"/>
        <v>0</v>
      </c>
      <c r="M174" s="150">
        <f t="shared" si="35"/>
        <v>0</v>
      </c>
      <c r="N174" s="161">
        <f t="shared" si="36"/>
        <v>0</v>
      </c>
      <c r="O174" s="386"/>
    </row>
    <row r="175" spans="1:15" ht="15">
      <c r="A175" s="117" t="s">
        <v>242</v>
      </c>
      <c r="B175" s="101" t="s">
        <v>243</v>
      </c>
      <c r="C175" s="153" t="s">
        <v>241</v>
      </c>
      <c r="D175" s="71">
        <v>6</v>
      </c>
      <c r="E175" s="259"/>
      <c r="F175" s="71">
        <v>1</v>
      </c>
      <c r="G175" s="71"/>
      <c r="H175" s="71"/>
      <c r="I175" s="71"/>
      <c r="J175" s="150">
        <f t="shared" si="32"/>
        <v>0</v>
      </c>
      <c r="K175" s="150">
        <f t="shared" si="33"/>
        <v>0</v>
      </c>
      <c r="L175" s="150">
        <f t="shared" si="34"/>
        <v>0</v>
      </c>
      <c r="M175" s="150">
        <f t="shared" si="35"/>
        <v>0</v>
      </c>
      <c r="N175" s="161">
        <f t="shared" si="36"/>
        <v>0</v>
      </c>
      <c r="O175" s="386"/>
    </row>
    <row r="176" spans="1:15" ht="15">
      <c r="A176" s="128" t="s">
        <v>244</v>
      </c>
      <c r="B176" s="70" t="s">
        <v>245</v>
      </c>
      <c r="C176" s="153" t="s">
        <v>246</v>
      </c>
      <c r="D176" s="71">
        <v>4</v>
      </c>
      <c r="E176" s="259"/>
      <c r="F176" s="71">
        <v>1</v>
      </c>
      <c r="G176" s="71">
        <v>1</v>
      </c>
      <c r="H176" s="71">
        <v>1</v>
      </c>
      <c r="I176" s="71">
        <v>1</v>
      </c>
      <c r="J176" s="150">
        <f t="shared" si="32"/>
        <v>0</v>
      </c>
      <c r="K176" s="150">
        <f t="shared" si="33"/>
        <v>0</v>
      </c>
      <c r="L176" s="150">
        <f t="shared" si="34"/>
        <v>0</v>
      </c>
      <c r="M176" s="150">
        <f t="shared" si="35"/>
        <v>0</v>
      </c>
      <c r="N176" s="161">
        <f t="shared" si="36"/>
        <v>0</v>
      </c>
      <c r="O176" s="386"/>
    </row>
    <row r="177" spans="1:15" ht="15">
      <c r="A177" s="128" t="s">
        <v>244</v>
      </c>
      <c r="B177" s="70" t="s">
        <v>247</v>
      </c>
      <c r="C177" s="153" t="s">
        <v>246</v>
      </c>
      <c r="D177" s="71">
        <v>4</v>
      </c>
      <c r="E177" s="259"/>
      <c r="F177" s="71">
        <v>1</v>
      </c>
      <c r="G177" s="71">
        <v>1</v>
      </c>
      <c r="H177" s="71">
        <v>1</v>
      </c>
      <c r="I177" s="71">
        <v>1</v>
      </c>
      <c r="J177" s="150">
        <f t="shared" si="32"/>
        <v>0</v>
      </c>
      <c r="K177" s="150">
        <f t="shared" si="33"/>
        <v>0</v>
      </c>
      <c r="L177" s="150">
        <f t="shared" si="34"/>
        <v>0</v>
      </c>
      <c r="M177" s="150">
        <f t="shared" si="35"/>
        <v>0</v>
      </c>
      <c r="N177" s="161">
        <f t="shared" si="36"/>
        <v>0</v>
      </c>
      <c r="O177" s="386"/>
    </row>
    <row r="178" spans="1:15" ht="15">
      <c r="A178" s="128" t="s">
        <v>248</v>
      </c>
      <c r="B178" s="101" t="s">
        <v>249</v>
      </c>
      <c r="C178" s="153" t="s">
        <v>9</v>
      </c>
      <c r="D178" s="71">
        <v>4</v>
      </c>
      <c r="E178" s="259"/>
      <c r="F178" s="45"/>
      <c r="G178" s="71"/>
      <c r="H178" s="71"/>
      <c r="I178" s="71">
        <v>1</v>
      </c>
      <c r="J178" s="150">
        <f t="shared" si="32"/>
        <v>0</v>
      </c>
      <c r="K178" s="150">
        <f t="shared" si="33"/>
        <v>0</v>
      </c>
      <c r="L178" s="150">
        <f t="shared" si="34"/>
        <v>0</v>
      </c>
      <c r="M178" s="150">
        <f t="shared" si="35"/>
        <v>0</v>
      </c>
      <c r="N178" s="161">
        <f t="shared" si="36"/>
        <v>0</v>
      </c>
      <c r="O178" s="386"/>
    </row>
    <row r="179" spans="1:15" ht="17.25" thickBot="1">
      <c r="A179" s="129">
        <v>153</v>
      </c>
      <c r="B179" s="126" t="s">
        <v>250</v>
      </c>
      <c r="C179" s="111" t="s">
        <v>227</v>
      </c>
      <c r="D179" s="111">
        <v>1</v>
      </c>
      <c r="E179" s="260"/>
      <c r="F179" s="111">
        <v>1</v>
      </c>
      <c r="G179" s="111">
        <v>1</v>
      </c>
      <c r="H179" s="111">
        <v>1</v>
      </c>
      <c r="I179" s="111">
        <v>1</v>
      </c>
      <c r="J179" s="150">
        <f t="shared" si="32"/>
        <v>0</v>
      </c>
      <c r="K179" s="150">
        <f t="shared" si="33"/>
        <v>0</v>
      </c>
      <c r="L179" s="150">
        <f t="shared" si="34"/>
        <v>0</v>
      </c>
      <c r="M179" s="150">
        <f t="shared" si="35"/>
        <v>0</v>
      </c>
      <c r="N179" s="161">
        <f t="shared" si="36"/>
        <v>0</v>
      </c>
      <c r="O179" s="388"/>
    </row>
    <row r="180" spans="1:15" s="94" customFormat="1" ht="13.5" thickBot="1">
      <c r="A180" s="130"/>
      <c r="B180" s="113" t="s">
        <v>264</v>
      </c>
      <c r="C180" s="131"/>
      <c r="D180" s="131"/>
      <c r="E180" s="116"/>
      <c r="F180" s="131"/>
      <c r="G180" s="131"/>
      <c r="H180" s="131"/>
      <c r="I180" s="131"/>
      <c r="J180" s="115">
        <f>SUM(J164:J179)</f>
        <v>0</v>
      </c>
      <c r="K180" s="115">
        <f aca="true" t="shared" si="37" ref="K180:O180">SUM(K164:K179)</f>
        <v>0</v>
      </c>
      <c r="L180" s="115">
        <f t="shared" si="37"/>
        <v>0</v>
      </c>
      <c r="M180" s="115">
        <f t="shared" si="37"/>
        <v>0</v>
      </c>
      <c r="N180" s="115">
        <f t="shared" si="37"/>
        <v>0</v>
      </c>
      <c r="O180" s="115">
        <f t="shared" si="37"/>
        <v>0</v>
      </c>
    </row>
    <row r="182" spans="1:15" s="132" customFormat="1" ht="21" thickBot="1">
      <c r="A182" s="333" t="s">
        <v>254</v>
      </c>
      <c r="B182" s="333"/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333"/>
    </row>
    <row r="183" spans="1:15" s="132" customFormat="1" ht="23.25" customHeight="1">
      <c r="A183" s="133"/>
      <c r="B183" s="134"/>
      <c r="C183" s="227"/>
      <c r="D183" s="227"/>
      <c r="E183" s="135"/>
      <c r="F183" s="334" t="s">
        <v>255</v>
      </c>
      <c r="G183" s="335"/>
      <c r="H183" s="335"/>
      <c r="I183" s="335"/>
      <c r="J183" s="338" t="s">
        <v>37</v>
      </c>
      <c r="K183" s="338"/>
      <c r="L183" s="338"/>
      <c r="M183" s="338"/>
      <c r="N183" s="338" t="s">
        <v>256</v>
      </c>
      <c r="O183" s="340" t="s">
        <v>398</v>
      </c>
    </row>
    <row r="184" spans="1:15" s="132" customFormat="1" ht="15">
      <c r="A184" s="133"/>
      <c r="B184" s="136"/>
      <c r="C184" s="227"/>
      <c r="D184" s="227"/>
      <c r="E184" s="135"/>
      <c r="F184" s="336"/>
      <c r="G184" s="337"/>
      <c r="H184" s="337"/>
      <c r="I184" s="337"/>
      <c r="J184" s="169" t="s">
        <v>4</v>
      </c>
      <c r="K184" s="169" t="s">
        <v>5</v>
      </c>
      <c r="L184" s="169" t="s">
        <v>6</v>
      </c>
      <c r="M184" s="169" t="s">
        <v>7</v>
      </c>
      <c r="N184" s="339"/>
      <c r="O184" s="341"/>
    </row>
    <row r="185" spans="1:15" s="132" customFormat="1" ht="15">
      <c r="A185" s="133"/>
      <c r="B185" s="137"/>
      <c r="C185" s="133"/>
      <c r="D185" s="137"/>
      <c r="E185" s="135"/>
      <c r="F185" s="329" t="s">
        <v>36</v>
      </c>
      <c r="G185" s="330"/>
      <c r="H185" s="330" t="s">
        <v>257</v>
      </c>
      <c r="I185" s="330"/>
      <c r="J185" s="158">
        <f>J141</f>
        <v>0</v>
      </c>
      <c r="K185" s="158">
        <f>K141</f>
        <v>0</v>
      </c>
      <c r="L185" s="158">
        <f>L141</f>
        <v>0</v>
      </c>
      <c r="M185" s="158">
        <f>M141</f>
        <v>0</v>
      </c>
      <c r="N185" s="163">
        <f>SUM(J185:M185)</f>
        <v>0</v>
      </c>
      <c r="O185" s="164">
        <f>O141</f>
        <v>0</v>
      </c>
    </row>
    <row r="186" spans="1:15" s="132" customFormat="1" ht="15">
      <c r="A186" s="133"/>
      <c r="B186" s="137"/>
      <c r="C186" s="133"/>
      <c r="D186" s="137"/>
      <c r="E186" s="135"/>
      <c r="F186" s="329" t="s">
        <v>201</v>
      </c>
      <c r="G186" s="330"/>
      <c r="H186" s="330"/>
      <c r="I186" s="330"/>
      <c r="J186" s="158">
        <f>J159</f>
        <v>0</v>
      </c>
      <c r="K186" s="158">
        <f>K159</f>
        <v>0</v>
      </c>
      <c r="L186" s="158">
        <f>L159</f>
        <v>0</v>
      </c>
      <c r="M186" s="158">
        <f>M159</f>
        <v>0</v>
      </c>
      <c r="N186" s="163">
        <f>SUM(J186:M186)</f>
        <v>0</v>
      </c>
      <c r="O186" s="164">
        <f>O159</f>
        <v>0</v>
      </c>
    </row>
    <row r="187" spans="1:15" s="132" customFormat="1" ht="17.25" thickBot="1">
      <c r="A187" s="133"/>
      <c r="B187" s="137"/>
      <c r="C187" s="137"/>
      <c r="D187" s="137"/>
      <c r="E187" s="135"/>
      <c r="F187" s="331" t="s">
        <v>224</v>
      </c>
      <c r="G187" s="332"/>
      <c r="H187" s="332"/>
      <c r="I187" s="332"/>
      <c r="J187" s="159">
        <f>J180</f>
        <v>0</v>
      </c>
      <c r="K187" s="159">
        <f>K180</f>
        <v>0</v>
      </c>
      <c r="L187" s="159">
        <f>L180</f>
        <v>0</v>
      </c>
      <c r="M187" s="159">
        <f>M180</f>
        <v>0</v>
      </c>
      <c r="N187" s="165">
        <f>SUM(J187:M187)</f>
        <v>0</v>
      </c>
      <c r="O187" s="166">
        <f>O180</f>
        <v>0</v>
      </c>
    </row>
    <row r="188" spans="1:15" s="132" customFormat="1" ht="17.25" thickBot="1">
      <c r="A188" s="133"/>
      <c r="B188" s="137"/>
      <c r="C188" s="137"/>
      <c r="D188" s="137"/>
      <c r="E188" s="135"/>
      <c r="F188" s="342" t="s">
        <v>258</v>
      </c>
      <c r="G188" s="343"/>
      <c r="H188" s="343"/>
      <c r="I188" s="343"/>
      <c r="J188" s="160">
        <f>SUM(J185:J187)</f>
        <v>0</v>
      </c>
      <c r="K188" s="160">
        <f aca="true" t="shared" si="38" ref="K188:M188">SUM(K185:K187)</f>
        <v>0</v>
      </c>
      <c r="L188" s="160">
        <f>SUM(L185:L187)</f>
        <v>0</v>
      </c>
      <c r="M188" s="160">
        <f t="shared" si="38"/>
        <v>0</v>
      </c>
      <c r="N188" s="231">
        <f>SUM(J188:M188)</f>
        <v>0</v>
      </c>
      <c r="O188" s="232">
        <f>SUM(O185:O187)</f>
        <v>0</v>
      </c>
    </row>
    <row r="189" spans="1:15" s="132" customFormat="1" ht="17.25" thickBot="1">
      <c r="A189" s="133"/>
      <c r="B189" s="137"/>
      <c r="C189" s="137"/>
      <c r="D189" s="137"/>
      <c r="E189" s="135"/>
      <c r="F189" s="138"/>
      <c r="G189" s="138"/>
      <c r="H189" s="138"/>
      <c r="I189" s="138"/>
      <c r="J189" s="139"/>
      <c r="K189" s="139"/>
      <c r="L189" s="139"/>
      <c r="M189" s="139"/>
      <c r="N189" s="140"/>
      <c r="O189" s="140"/>
    </row>
    <row r="190" spans="1:15" s="132" customFormat="1" ht="30.75" customHeight="1">
      <c r="A190" s="133"/>
      <c r="E190" s="135"/>
      <c r="F190" s="138"/>
      <c r="G190" s="138"/>
      <c r="H190" s="138"/>
      <c r="I190" s="138"/>
      <c r="J190" s="139"/>
      <c r="K190" s="139"/>
      <c r="L190" s="139"/>
      <c r="M190" s="316" t="s">
        <v>259</v>
      </c>
      <c r="N190" s="317"/>
      <c r="O190" s="236">
        <f>N188</f>
        <v>0</v>
      </c>
    </row>
    <row r="191" spans="1:15" s="132" customFormat="1" ht="30.75" customHeight="1" thickBot="1">
      <c r="A191" s="133"/>
      <c r="E191" s="135"/>
      <c r="F191" s="138"/>
      <c r="G191" s="138"/>
      <c r="H191" s="138"/>
      <c r="I191" s="138"/>
      <c r="J191" s="139"/>
      <c r="K191" s="139"/>
      <c r="L191" s="139"/>
      <c r="M191" s="318" t="s">
        <v>262</v>
      </c>
      <c r="N191" s="319"/>
      <c r="O191" s="237">
        <f>O188</f>
        <v>0</v>
      </c>
    </row>
    <row r="192" spans="1:15" s="132" customFormat="1" ht="40.5" customHeight="1" thickBot="1">
      <c r="A192" s="133"/>
      <c r="E192" s="135"/>
      <c r="F192" s="138"/>
      <c r="G192" s="138"/>
      <c r="H192" s="138"/>
      <c r="I192" s="138"/>
      <c r="J192" s="139"/>
      <c r="K192" s="139"/>
      <c r="L192" s="139"/>
      <c r="M192" s="323" t="s">
        <v>263</v>
      </c>
      <c r="N192" s="324"/>
      <c r="O192" s="235">
        <f>O190+O191</f>
        <v>0</v>
      </c>
    </row>
  </sheetData>
  <sheetProtection algorithmName="SHA-512" hashValue="wAe0KUmLrpyoZNIq064Ptmuh2Ry5hwEne1J8V2O8XfyTAzK9RHHi4ggzP/kdA1oVWoxxrKb5tF3gC5JwVf7sbw==" saltValue="my1vxbRYeFS4qimqZWwH7A==" spinCount="100000" sheet="1" objects="1" scenarios="1"/>
  <mergeCells count="49">
    <mergeCell ref="M192:N192"/>
    <mergeCell ref="E162:E163"/>
    <mergeCell ref="E4:E5"/>
    <mergeCell ref="E144:E145"/>
    <mergeCell ref="N144:N145"/>
    <mergeCell ref="F185:I185"/>
    <mergeCell ref="F186:I186"/>
    <mergeCell ref="F187:I187"/>
    <mergeCell ref="A182:O182"/>
    <mergeCell ref="F183:I184"/>
    <mergeCell ref="J183:M183"/>
    <mergeCell ref="N183:N184"/>
    <mergeCell ref="O183:O184"/>
    <mergeCell ref="F188:I188"/>
    <mergeCell ref="J162:M162"/>
    <mergeCell ref="N162:N163"/>
    <mergeCell ref="O162:O163"/>
    <mergeCell ref="M190:N190"/>
    <mergeCell ref="M191:N191"/>
    <mergeCell ref="F169:I169"/>
    <mergeCell ref="N4:N5"/>
    <mergeCell ref="F144:I144"/>
    <mergeCell ref="J144:M144"/>
    <mergeCell ref="F162:I162"/>
    <mergeCell ref="D4:D5"/>
    <mergeCell ref="A162:A163"/>
    <mergeCell ref="B162:B163"/>
    <mergeCell ref="C162:C163"/>
    <mergeCell ref="D162:D163"/>
    <mergeCell ref="A144:A145"/>
    <mergeCell ref="B144:B145"/>
    <mergeCell ref="C144:C145"/>
    <mergeCell ref="D144:D145"/>
    <mergeCell ref="A3:O3"/>
    <mergeCell ref="A143:O143"/>
    <mergeCell ref="A161:O161"/>
    <mergeCell ref="A1:O1"/>
    <mergeCell ref="A83:C83"/>
    <mergeCell ref="A90:B90"/>
    <mergeCell ref="A73:C73"/>
    <mergeCell ref="A42:C42"/>
    <mergeCell ref="A6:C6"/>
    <mergeCell ref="F4:I4"/>
    <mergeCell ref="J4:M4"/>
    <mergeCell ref="O4:O5"/>
    <mergeCell ref="O144:O145"/>
    <mergeCell ref="A4:A5"/>
    <mergeCell ref="B4:B5"/>
    <mergeCell ref="C4:C5"/>
  </mergeCells>
  <printOptions horizontalCentered="1"/>
  <pageMargins left="0.31496062992125984" right="0.31496062992125984" top="0.7874015748031497" bottom="0.3937007874015748" header="0.31496062992125984" footer="0.11811023622047245"/>
  <pageSetup horizontalDpi="600" verticalDpi="600" orientation="landscape" paperSize="9" scale="79" r:id="rId1"/>
  <headerFooter>
    <oddFooter>&amp;C&amp;P/&amp;N</oddFooter>
  </headerFooter>
  <rowBreaks count="8" manualBreakCount="8">
    <brk id="27" max="16383" man="1"/>
    <brk id="48" max="16383" man="1"/>
    <brk id="72" max="16383" man="1"/>
    <brk id="93" max="16383" man="1"/>
    <brk id="118" max="16383" man="1"/>
    <brk id="141" max="16383" man="1"/>
    <brk id="159" max="16383" man="1"/>
    <brk id="192" max="16383" man="1"/>
  </rowBreaks>
  <ignoredErrors>
    <ignoredError sqref="A12:A13 A17:A41 A47 A51:A52 A54 A56:A71 A74:A75 A77:A82 A84 A86 A88" twoDigitTextYear="1"/>
    <ignoredError sqref="N185:N18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C57D-CDD1-4460-8A14-9808FDCFBEE2}">
  <dimension ref="A1:K124"/>
  <sheetViews>
    <sheetView workbookViewId="0" topLeftCell="A1">
      <selection activeCell="A1" sqref="A1:H1"/>
    </sheetView>
  </sheetViews>
  <sheetFormatPr defaultColWidth="9.140625" defaultRowHeight="15"/>
  <cols>
    <col min="1" max="1" width="19.00390625" style="26" customWidth="1"/>
    <col min="2" max="2" width="45.8515625" style="27" customWidth="1"/>
    <col min="3" max="3" width="6.7109375" style="26" customWidth="1"/>
    <col min="4" max="4" width="5.8515625" style="26" customWidth="1"/>
    <col min="5" max="5" width="12.8515625" style="18" customWidth="1"/>
    <col min="6" max="7" width="17.140625" style="18" customWidth="1"/>
    <col min="8" max="8" width="19.57421875" style="18" customWidth="1"/>
    <col min="9" max="9" width="10.421875" style="2" bestFit="1" customWidth="1"/>
    <col min="10" max="10" width="9.140625" style="2" customWidth="1"/>
    <col min="11" max="11" width="10.421875" style="2" bestFit="1" customWidth="1"/>
    <col min="12" max="16384" width="9.140625" style="2" customWidth="1"/>
  </cols>
  <sheetData>
    <row r="1" spans="1:11" ht="20.25">
      <c r="A1" s="373" t="s">
        <v>330</v>
      </c>
      <c r="B1" s="373"/>
      <c r="C1" s="373"/>
      <c r="D1" s="373"/>
      <c r="E1" s="373"/>
      <c r="F1" s="373"/>
      <c r="G1" s="373"/>
      <c r="H1" s="373"/>
      <c r="I1" s="1"/>
      <c r="J1" s="1"/>
      <c r="K1" s="1"/>
    </row>
    <row r="2" spans="1:11" ht="14.25" customHeight="1">
      <c r="A2" s="3" t="s">
        <v>329</v>
      </c>
      <c r="B2" s="4"/>
      <c r="C2" s="4"/>
      <c r="D2" s="4"/>
      <c r="E2" s="4"/>
      <c r="F2" s="5"/>
      <c r="G2" s="4"/>
      <c r="H2" s="4"/>
      <c r="I2" s="4"/>
      <c r="J2" s="4"/>
      <c r="K2" s="4"/>
    </row>
    <row r="3" spans="1:11" ht="14.25" customHeight="1">
      <c r="A3" s="344" t="s">
        <v>328</v>
      </c>
      <c r="B3" s="345"/>
      <c r="C3" s="345"/>
      <c r="D3" s="345"/>
      <c r="E3" s="345"/>
      <c r="F3" s="345"/>
      <c r="G3" s="345"/>
      <c r="H3" s="4"/>
      <c r="I3" s="4"/>
      <c r="J3" s="4"/>
      <c r="K3" s="4"/>
    </row>
    <row r="4" spans="1:11" ht="10.5" customHeight="1">
      <c r="A4" s="344" t="s">
        <v>327</v>
      </c>
      <c r="B4" s="346"/>
      <c r="C4" s="346"/>
      <c r="D4" s="346"/>
      <c r="E4" s="346"/>
      <c r="F4" s="346"/>
      <c r="G4" s="346"/>
      <c r="H4" s="4"/>
      <c r="I4" s="4"/>
      <c r="J4" s="4"/>
      <c r="K4" s="4"/>
    </row>
    <row r="5" spans="1:11" ht="15" customHeight="1">
      <c r="A5" s="344" t="s">
        <v>326</v>
      </c>
      <c r="B5" s="347"/>
      <c r="C5" s="347"/>
      <c r="D5" s="347"/>
      <c r="E5" s="347"/>
      <c r="F5" s="347"/>
      <c r="G5" s="347"/>
      <c r="H5" s="4"/>
      <c r="I5" s="4"/>
      <c r="J5" s="4"/>
      <c r="K5" s="4"/>
    </row>
    <row r="6" spans="1:11" ht="12" customHeight="1">
      <c r="A6" s="344" t="s">
        <v>367</v>
      </c>
      <c r="B6" s="346"/>
      <c r="C6" s="346"/>
      <c r="D6" s="346"/>
      <c r="E6" s="346"/>
      <c r="F6" s="346"/>
      <c r="G6" s="346"/>
      <c r="H6" s="348"/>
      <c r="I6" s="348"/>
      <c r="J6" s="348"/>
      <c r="K6" s="348"/>
    </row>
    <row r="7" spans="1:11" ht="15" customHeight="1">
      <c r="A7" s="344" t="s">
        <v>368</v>
      </c>
      <c r="B7" s="346"/>
      <c r="C7" s="346"/>
      <c r="D7" s="346"/>
      <c r="E7" s="346"/>
      <c r="F7" s="346"/>
      <c r="G7" s="346"/>
      <c r="H7" s="4"/>
      <c r="I7" s="4"/>
      <c r="J7" s="4"/>
      <c r="K7" s="4"/>
    </row>
    <row r="8" spans="1:8" ht="18.75" thickBot="1">
      <c r="A8" s="374" t="s">
        <v>36</v>
      </c>
      <c r="B8" s="374"/>
      <c r="C8" s="374"/>
      <c r="D8" s="374"/>
      <c r="E8" s="374"/>
      <c r="F8" s="374"/>
      <c r="G8" s="374"/>
      <c r="H8" s="374"/>
    </row>
    <row r="9" spans="1:8" ht="12.75" customHeight="1">
      <c r="A9" s="361" t="s">
        <v>294</v>
      </c>
      <c r="B9" s="364" t="s">
        <v>293</v>
      </c>
      <c r="C9" s="367" t="s">
        <v>292</v>
      </c>
      <c r="D9" s="364" t="s">
        <v>291</v>
      </c>
      <c r="E9" s="358" t="s">
        <v>290</v>
      </c>
      <c r="F9" s="355" t="s">
        <v>325</v>
      </c>
      <c r="G9" s="358" t="s">
        <v>324</v>
      </c>
      <c r="H9" s="349" t="s">
        <v>323</v>
      </c>
    </row>
    <row r="10" spans="1:8" ht="6" customHeight="1">
      <c r="A10" s="362"/>
      <c r="B10" s="365"/>
      <c r="C10" s="368"/>
      <c r="D10" s="365"/>
      <c r="E10" s="359"/>
      <c r="F10" s="356"/>
      <c r="G10" s="359"/>
      <c r="H10" s="350"/>
    </row>
    <row r="11" spans="1:8" ht="12.75" customHeight="1">
      <c r="A11" s="362"/>
      <c r="B11" s="365"/>
      <c r="C11" s="368"/>
      <c r="D11" s="365"/>
      <c r="E11" s="359"/>
      <c r="F11" s="356"/>
      <c r="G11" s="359"/>
      <c r="H11" s="350"/>
    </row>
    <row r="12" spans="1:8" ht="4.5" customHeight="1" thickBot="1">
      <c r="A12" s="363"/>
      <c r="B12" s="366"/>
      <c r="C12" s="369"/>
      <c r="D12" s="366"/>
      <c r="E12" s="360"/>
      <c r="F12" s="357"/>
      <c r="G12" s="360"/>
      <c r="H12" s="351"/>
    </row>
    <row r="13" spans="1:8" ht="15">
      <c r="A13" s="6" t="s">
        <v>319</v>
      </c>
      <c r="B13" s="7" t="s">
        <v>322</v>
      </c>
      <c r="C13" s="8" t="s">
        <v>269</v>
      </c>
      <c r="D13" s="8">
        <v>12</v>
      </c>
      <c r="E13" s="9">
        <v>2</v>
      </c>
      <c r="F13" s="262"/>
      <c r="G13" s="262"/>
      <c r="H13" s="148">
        <f aca="true" t="shared" si="0" ref="H13:H24">D13*E13*(F13+G13)</f>
        <v>0</v>
      </c>
    </row>
    <row r="14" spans="1:8" ht="15">
      <c r="A14" s="6" t="s">
        <v>319</v>
      </c>
      <c r="B14" s="7" t="s">
        <v>321</v>
      </c>
      <c r="C14" s="8" t="s">
        <v>269</v>
      </c>
      <c r="D14" s="8">
        <v>6</v>
      </c>
      <c r="E14" s="9">
        <v>2</v>
      </c>
      <c r="F14" s="262"/>
      <c r="G14" s="262"/>
      <c r="H14" s="148">
        <f t="shared" si="0"/>
        <v>0</v>
      </c>
    </row>
    <row r="15" spans="1:8" ht="15">
      <c r="A15" s="6" t="s">
        <v>319</v>
      </c>
      <c r="B15" s="7" t="s">
        <v>320</v>
      </c>
      <c r="C15" s="8" t="s">
        <v>269</v>
      </c>
      <c r="D15" s="8">
        <v>4</v>
      </c>
      <c r="E15" s="9">
        <v>2</v>
      </c>
      <c r="F15" s="262"/>
      <c r="G15" s="262"/>
      <c r="H15" s="148">
        <f t="shared" si="0"/>
        <v>0</v>
      </c>
    </row>
    <row r="16" spans="1:8" ht="15">
      <c r="A16" s="6" t="s">
        <v>319</v>
      </c>
      <c r="B16" s="7" t="s">
        <v>318</v>
      </c>
      <c r="C16" s="8" t="s">
        <v>269</v>
      </c>
      <c r="D16" s="8">
        <v>2</v>
      </c>
      <c r="E16" s="9">
        <v>2</v>
      </c>
      <c r="F16" s="262"/>
      <c r="G16" s="262"/>
      <c r="H16" s="148">
        <f t="shared" si="0"/>
        <v>0</v>
      </c>
    </row>
    <row r="17" spans="1:8" ht="25.5">
      <c r="A17" s="6" t="s">
        <v>314</v>
      </c>
      <c r="B17" s="7" t="s">
        <v>317</v>
      </c>
      <c r="C17" s="8" t="s">
        <v>269</v>
      </c>
      <c r="D17" s="8">
        <v>12</v>
      </c>
      <c r="E17" s="9">
        <v>2</v>
      </c>
      <c r="F17" s="262"/>
      <c r="G17" s="262"/>
      <c r="H17" s="148">
        <f t="shared" si="0"/>
        <v>0</v>
      </c>
    </row>
    <row r="18" spans="1:8" ht="25.5">
      <c r="A18" s="6" t="s">
        <v>314</v>
      </c>
      <c r="B18" s="7" t="s">
        <v>316</v>
      </c>
      <c r="C18" s="8" t="s">
        <v>269</v>
      </c>
      <c r="D18" s="8">
        <v>6</v>
      </c>
      <c r="E18" s="9">
        <v>2</v>
      </c>
      <c r="F18" s="262"/>
      <c r="G18" s="262"/>
      <c r="H18" s="148">
        <f t="shared" si="0"/>
        <v>0</v>
      </c>
    </row>
    <row r="19" spans="1:8" ht="25.5">
      <c r="A19" s="6" t="s">
        <v>314</v>
      </c>
      <c r="B19" s="7" t="s">
        <v>315</v>
      </c>
      <c r="C19" s="8" t="s">
        <v>269</v>
      </c>
      <c r="D19" s="8">
        <v>4</v>
      </c>
      <c r="E19" s="9">
        <v>2</v>
      </c>
      <c r="F19" s="262"/>
      <c r="G19" s="262"/>
      <c r="H19" s="148">
        <f t="shared" si="0"/>
        <v>0</v>
      </c>
    </row>
    <row r="20" spans="1:8" ht="25.5">
      <c r="A20" s="6" t="s">
        <v>314</v>
      </c>
      <c r="B20" s="7" t="s">
        <v>313</v>
      </c>
      <c r="C20" s="8" t="s">
        <v>269</v>
      </c>
      <c r="D20" s="8">
        <v>2</v>
      </c>
      <c r="E20" s="9">
        <v>2</v>
      </c>
      <c r="F20" s="262"/>
      <c r="G20" s="262"/>
      <c r="H20" s="148">
        <f t="shared" si="0"/>
        <v>0</v>
      </c>
    </row>
    <row r="21" spans="1:8" ht="15">
      <c r="A21" s="6" t="s">
        <v>309</v>
      </c>
      <c r="B21" s="7" t="s">
        <v>312</v>
      </c>
      <c r="C21" s="8" t="s">
        <v>269</v>
      </c>
      <c r="D21" s="8">
        <v>12</v>
      </c>
      <c r="E21" s="9">
        <v>2</v>
      </c>
      <c r="F21" s="262"/>
      <c r="G21" s="262"/>
      <c r="H21" s="148">
        <f t="shared" si="0"/>
        <v>0</v>
      </c>
    </row>
    <row r="22" spans="1:8" ht="15">
      <c r="A22" s="6" t="s">
        <v>309</v>
      </c>
      <c r="B22" s="7" t="s">
        <v>311</v>
      </c>
      <c r="C22" s="8" t="s">
        <v>269</v>
      </c>
      <c r="D22" s="8">
        <v>6</v>
      </c>
      <c r="E22" s="9">
        <v>2</v>
      </c>
      <c r="F22" s="262"/>
      <c r="G22" s="262"/>
      <c r="H22" s="148">
        <f t="shared" si="0"/>
        <v>0</v>
      </c>
    </row>
    <row r="23" spans="1:8" ht="15">
      <c r="A23" s="6" t="s">
        <v>309</v>
      </c>
      <c r="B23" s="7" t="s">
        <v>310</v>
      </c>
      <c r="C23" s="8" t="s">
        <v>269</v>
      </c>
      <c r="D23" s="8">
        <v>4</v>
      </c>
      <c r="E23" s="9">
        <v>2</v>
      </c>
      <c r="F23" s="262"/>
      <c r="G23" s="262"/>
      <c r="H23" s="148">
        <f t="shared" si="0"/>
        <v>0</v>
      </c>
    </row>
    <row r="24" spans="1:8" ht="15">
      <c r="A24" s="6" t="s">
        <v>309</v>
      </c>
      <c r="B24" s="7" t="s">
        <v>308</v>
      </c>
      <c r="C24" s="8" t="s">
        <v>269</v>
      </c>
      <c r="D24" s="8">
        <v>2</v>
      </c>
      <c r="E24" s="9">
        <v>2</v>
      </c>
      <c r="F24" s="262"/>
      <c r="G24" s="262"/>
      <c r="H24" s="148">
        <f t="shared" si="0"/>
        <v>0</v>
      </c>
    </row>
    <row r="25" spans="1:8" ht="17.25" customHeight="1" thickBot="1">
      <c r="A25" s="352" t="s">
        <v>268</v>
      </c>
      <c r="B25" s="353"/>
      <c r="C25" s="353"/>
      <c r="D25" s="353"/>
      <c r="E25" s="353"/>
      <c r="F25" s="353"/>
      <c r="G25" s="354"/>
      <c r="H25" s="144">
        <f>SUM(H13:H24)</f>
        <v>0</v>
      </c>
    </row>
    <row r="26" spans="1:8" ht="7.5" customHeight="1">
      <c r="A26" s="10"/>
      <c r="B26" s="10"/>
      <c r="C26" s="10"/>
      <c r="D26" s="10"/>
      <c r="E26" s="10"/>
      <c r="F26" s="10"/>
      <c r="G26" s="10"/>
      <c r="H26" s="145"/>
    </row>
    <row r="27" spans="1:8" ht="18.75" thickBot="1">
      <c r="A27" s="375" t="s">
        <v>201</v>
      </c>
      <c r="B27" s="375"/>
      <c r="C27" s="375"/>
      <c r="D27" s="375"/>
      <c r="E27" s="375"/>
      <c r="F27" s="375"/>
      <c r="G27" s="375"/>
      <c r="H27" s="375"/>
    </row>
    <row r="28" spans="1:8" s="11" customFormat="1" ht="8.25" customHeight="1">
      <c r="A28" s="361" t="s">
        <v>294</v>
      </c>
      <c r="B28" s="364" t="s">
        <v>293</v>
      </c>
      <c r="C28" s="367" t="s">
        <v>292</v>
      </c>
      <c r="D28" s="364" t="s">
        <v>291</v>
      </c>
      <c r="E28" s="358" t="s">
        <v>290</v>
      </c>
      <c r="F28" s="370" t="s">
        <v>289</v>
      </c>
      <c r="G28" s="358" t="s">
        <v>288</v>
      </c>
      <c r="H28" s="349" t="s">
        <v>287</v>
      </c>
    </row>
    <row r="29" spans="1:8" s="11" customFormat="1" ht="15">
      <c r="A29" s="362"/>
      <c r="B29" s="365"/>
      <c r="C29" s="368"/>
      <c r="D29" s="365"/>
      <c r="E29" s="359"/>
      <c r="F29" s="371"/>
      <c r="G29" s="359"/>
      <c r="H29" s="350"/>
    </row>
    <row r="30" spans="1:8" s="11" customFormat="1" ht="8.25" customHeight="1">
      <c r="A30" s="362"/>
      <c r="B30" s="365"/>
      <c r="C30" s="368"/>
      <c r="D30" s="365"/>
      <c r="E30" s="359"/>
      <c r="F30" s="371"/>
      <c r="G30" s="359"/>
      <c r="H30" s="350"/>
    </row>
    <row r="31" spans="1:8" s="11" customFormat="1" ht="9" customHeight="1" thickBot="1">
      <c r="A31" s="363"/>
      <c r="B31" s="366"/>
      <c r="C31" s="369"/>
      <c r="D31" s="366"/>
      <c r="E31" s="360"/>
      <c r="F31" s="372"/>
      <c r="G31" s="360"/>
      <c r="H31" s="351"/>
    </row>
    <row r="32" spans="1:8" ht="16.5">
      <c r="A32" s="6" t="s">
        <v>305</v>
      </c>
      <c r="B32" s="12" t="s">
        <v>298</v>
      </c>
      <c r="C32" s="8" t="s">
        <v>269</v>
      </c>
      <c r="D32" s="8">
        <v>4</v>
      </c>
      <c r="E32" s="9">
        <v>2</v>
      </c>
      <c r="F32" s="262"/>
      <c r="G32" s="262"/>
      <c r="H32" s="148">
        <f aca="true" t="shared" si="1" ref="H32:H44">D32*E32*(F32+G32)</f>
        <v>0</v>
      </c>
    </row>
    <row r="33" spans="1:8" ht="15">
      <c r="A33" s="6" t="s">
        <v>307</v>
      </c>
      <c r="B33" s="7" t="s">
        <v>295</v>
      </c>
      <c r="C33" s="8" t="s">
        <v>269</v>
      </c>
      <c r="D33" s="8">
        <v>2</v>
      </c>
      <c r="E33" s="9">
        <v>2</v>
      </c>
      <c r="F33" s="262"/>
      <c r="G33" s="262"/>
      <c r="H33" s="148">
        <f t="shared" si="1"/>
        <v>0</v>
      </c>
    </row>
    <row r="34" spans="1:8" ht="15">
      <c r="A34" s="6" t="s">
        <v>307</v>
      </c>
      <c r="B34" s="7" t="s">
        <v>297</v>
      </c>
      <c r="C34" s="8" t="s">
        <v>269</v>
      </c>
      <c r="D34" s="8">
        <v>2</v>
      </c>
      <c r="E34" s="9">
        <v>2</v>
      </c>
      <c r="F34" s="262"/>
      <c r="G34" s="262"/>
      <c r="H34" s="148">
        <f t="shared" si="1"/>
        <v>0</v>
      </c>
    </row>
    <row r="35" spans="1:8" ht="15">
      <c r="A35" s="6" t="s">
        <v>305</v>
      </c>
      <c r="B35" s="7" t="s">
        <v>306</v>
      </c>
      <c r="C35" s="8" t="s">
        <v>269</v>
      </c>
      <c r="D35" s="8">
        <v>2</v>
      </c>
      <c r="E35" s="9">
        <v>2</v>
      </c>
      <c r="F35" s="262"/>
      <c r="G35" s="262"/>
      <c r="H35" s="148">
        <f t="shared" si="1"/>
        <v>0</v>
      </c>
    </row>
    <row r="36" spans="1:8" ht="15">
      <c r="A36" s="6" t="s">
        <v>305</v>
      </c>
      <c r="B36" s="7" t="s">
        <v>304</v>
      </c>
      <c r="C36" s="8" t="s">
        <v>269</v>
      </c>
      <c r="D36" s="8">
        <v>2</v>
      </c>
      <c r="E36" s="9">
        <v>2</v>
      </c>
      <c r="F36" s="262"/>
      <c r="G36" s="262"/>
      <c r="H36" s="148">
        <f t="shared" si="1"/>
        <v>0</v>
      </c>
    </row>
    <row r="37" spans="1:8" ht="15">
      <c r="A37" s="6" t="s">
        <v>303</v>
      </c>
      <c r="B37" s="7" t="s">
        <v>300</v>
      </c>
      <c r="C37" s="8" t="s">
        <v>269</v>
      </c>
      <c r="D37" s="8">
        <v>2</v>
      </c>
      <c r="E37" s="9">
        <v>2</v>
      </c>
      <c r="F37" s="262"/>
      <c r="G37" s="262"/>
      <c r="H37" s="148">
        <f t="shared" si="1"/>
        <v>0</v>
      </c>
    </row>
    <row r="38" spans="1:8" ht="15">
      <c r="A38" s="6" t="s">
        <v>303</v>
      </c>
      <c r="B38" s="7" t="s">
        <v>298</v>
      </c>
      <c r="C38" s="8" t="s">
        <v>269</v>
      </c>
      <c r="D38" s="8">
        <v>2</v>
      </c>
      <c r="E38" s="9">
        <v>2</v>
      </c>
      <c r="F38" s="262"/>
      <c r="G38" s="262"/>
      <c r="H38" s="148">
        <f t="shared" si="1"/>
        <v>0</v>
      </c>
    </row>
    <row r="39" spans="1:8" ht="15">
      <c r="A39" s="6" t="s">
        <v>301</v>
      </c>
      <c r="B39" s="7" t="s">
        <v>302</v>
      </c>
      <c r="C39" s="8" t="s">
        <v>269</v>
      </c>
      <c r="D39" s="8">
        <v>2</v>
      </c>
      <c r="E39" s="9">
        <v>2</v>
      </c>
      <c r="F39" s="262"/>
      <c r="G39" s="262"/>
      <c r="H39" s="148">
        <f t="shared" si="1"/>
        <v>0</v>
      </c>
    </row>
    <row r="40" spans="1:8" ht="15">
      <c r="A40" s="6" t="s">
        <v>301</v>
      </c>
      <c r="B40" s="7" t="s">
        <v>295</v>
      </c>
      <c r="C40" s="8" t="s">
        <v>269</v>
      </c>
      <c r="D40" s="8">
        <v>2</v>
      </c>
      <c r="E40" s="9">
        <v>2</v>
      </c>
      <c r="F40" s="262"/>
      <c r="G40" s="262"/>
      <c r="H40" s="148">
        <f t="shared" si="1"/>
        <v>0</v>
      </c>
    </row>
    <row r="41" spans="1:8" ht="15">
      <c r="A41" s="6" t="s">
        <v>299</v>
      </c>
      <c r="B41" s="7" t="s">
        <v>300</v>
      </c>
      <c r="C41" s="8" t="s">
        <v>269</v>
      </c>
      <c r="D41" s="8">
        <v>2</v>
      </c>
      <c r="E41" s="9">
        <v>2</v>
      </c>
      <c r="F41" s="262"/>
      <c r="G41" s="262"/>
      <c r="H41" s="148">
        <f t="shared" si="1"/>
        <v>0</v>
      </c>
    </row>
    <row r="42" spans="1:8" ht="15">
      <c r="A42" s="6" t="s">
        <v>299</v>
      </c>
      <c r="B42" s="7" t="s">
        <v>298</v>
      </c>
      <c r="C42" s="8" t="s">
        <v>269</v>
      </c>
      <c r="D42" s="8">
        <v>2</v>
      </c>
      <c r="E42" s="9">
        <v>2</v>
      </c>
      <c r="F42" s="262"/>
      <c r="G42" s="262"/>
      <c r="H42" s="148">
        <f t="shared" si="1"/>
        <v>0</v>
      </c>
    </row>
    <row r="43" spans="1:8" ht="15">
      <c r="A43" s="6" t="s">
        <v>296</v>
      </c>
      <c r="B43" s="7" t="s">
        <v>297</v>
      </c>
      <c r="C43" s="8" t="s">
        <v>269</v>
      </c>
      <c r="D43" s="8">
        <v>2</v>
      </c>
      <c r="E43" s="9">
        <v>2</v>
      </c>
      <c r="F43" s="262"/>
      <c r="G43" s="262"/>
      <c r="H43" s="148">
        <f t="shared" si="1"/>
        <v>0</v>
      </c>
    </row>
    <row r="44" spans="1:8" ht="15">
      <c r="A44" s="6" t="s">
        <v>296</v>
      </c>
      <c r="B44" s="7" t="s">
        <v>295</v>
      </c>
      <c r="C44" s="8" t="s">
        <v>269</v>
      </c>
      <c r="D44" s="8">
        <v>2</v>
      </c>
      <c r="E44" s="9">
        <v>2</v>
      </c>
      <c r="F44" s="262"/>
      <c r="G44" s="262"/>
      <c r="H44" s="148">
        <f t="shared" si="1"/>
        <v>0</v>
      </c>
    </row>
    <row r="45" spans="1:9" ht="23.25" customHeight="1" thickBot="1">
      <c r="A45" s="352" t="s">
        <v>268</v>
      </c>
      <c r="B45" s="353"/>
      <c r="C45" s="353"/>
      <c r="D45" s="353"/>
      <c r="E45" s="353"/>
      <c r="F45" s="353"/>
      <c r="G45" s="354"/>
      <c r="H45" s="144">
        <f>SUM(H32:H44)</f>
        <v>0</v>
      </c>
      <c r="I45" s="13"/>
    </row>
    <row r="46" spans="1:8" ht="7.5" customHeight="1">
      <c r="A46" s="10"/>
      <c r="B46" s="10"/>
      <c r="C46" s="10"/>
      <c r="D46" s="10"/>
      <c r="E46" s="10"/>
      <c r="F46" s="10"/>
      <c r="G46" s="10"/>
      <c r="H46" s="145"/>
    </row>
    <row r="47" spans="1:9" ht="18.75" thickBot="1">
      <c r="A47" s="375" t="s">
        <v>224</v>
      </c>
      <c r="B47" s="375"/>
      <c r="C47" s="375"/>
      <c r="D47" s="375"/>
      <c r="E47" s="375"/>
      <c r="F47" s="375"/>
      <c r="G47" s="375"/>
      <c r="H47" s="375"/>
      <c r="I47" s="13"/>
    </row>
    <row r="48" spans="1:9" ht="12.75" customHeight="1">
      <c r="A48" s="361" t="s">
        <v>294</v>
      </c>
      <c r="B48" s="364" t="s">
        <v>293</v>
      </c>
      <c r="C48" s="367" t="s">
        <v>292</v>
      </c>
      <c r="D48" s="364" t="s">
        <v>291</v>
      </c>
      <c r="E48" s="358" t="s">
        <v>290</v>
      </c>
      <c r="F48" s="370" t="s">
        <v>289</v>
      </c>
      <c r="G48" s="358" t="s">
        <v>288</v>
      </c>
      <c r="H48" s="349" t="s">
        <v>287</v>
      </c>
      <c r="I48" s="13"/>
    </row>
    <row r="49" spans="1:9" ht="15">
      <c r="A49" s="362"/>
      <c r="B49" s="365"/>
      <c r="C49" s="368"/>
      <c r="D49" s="365"/>
      <c r="E49" s="359"/>
      <c r="F49" s="371"/>
      <c r="G49" s="359"/>
      <c r="H49" s="350"/>
      <c r="I49" s="13"/>
    </row>
    <row r="50" spans="1:9" ht="9" customHeight="1">
      <c r="A50" s="362"/>
      <c r="B50" s="365"/>
      <c r="C50" s="368"/>
      <c r="D50" s="365"/>
      <c r="E50" s="359"/>
      <c r="F50" s="371"/>
      <c r="G50" s="359"/>
      <c r="H50" s="350"/>
      <c r="I50" s="13"/>
    </row>
    <row r="51" spans="1:9" ht="8.25" customHeight="1" thickBot="1">
      <c r="A51" s="363"/>
      <c r="B51" s="366"/>
      <c r="C51" s="369"/>
      <c r="D51" s="366"/>
      <c r="E51" s="360"/>
      <c r="F51" s="372"/>
      <c r="G51" s="360"/>
      <c r="H51" s="351"/>
      <c r="I51" s="13"/>
    </row>
    <row r="52" spans="1:8" ht="15">
      <c r="A52" s="6" t="s">
        <v>286</v>
      </c>
      <c r="B52" s="7" t="s">
        <v>284</v>
      </c>
      <c r="C52" s="8" t="s">
        <v>269</v>
      </c>
      <c r="D52" s="8">
        <v>4</v>
      </c>
      <c r="E52" s="9">
        <v>2</v>
      </c>
      <c r="F52" s="262"/>
      <c r="G52" s="262"/>
      <c r="H52" s="148">
        <f aca="true" t="shared" si="2" ref="H52:H72">D52*E52*(F52+G52)</f>
        <v>0</v>
      </c>
    </row>
    <row r="53" spans="1:8" ht="12" customHeight="1">
      <c r="A53" s="6" t="s">
        <v>286</v>
      </c>
      <c r="B53" s="7" t="s">
        <v>283</v>
      </c>
      <c r="C53" s="8" t="s">
        <v>269</v>
      </c>
      <c r="D53" s="8">
        <v>8</v>
      </c>
      <c r="E53" s="9">
        <v>2</v>
      </c>
      <c r="F53" s="262"/>
      <c r="G53" s="262"/>
      <c r="H53" s="148">
        <f t="shared" si="2"/>
        <v>0</v>
      </c>
    </row>
    <row r="54" spans="1:8" ht="15">
      <c r="A54" s="6" t="s">
        <v>286</v>
      </c>
      <c r="B54" s="7" t="s">
        <v>279</v>
      </c>
      <c r="C54" s="8" t="s">
        <v>269</v>
      </c>
      <c r="D54" s="8">
        <v>2</v>
      </c>
      <c r="E54" s="9">
        <v>2</v>
      </c>
      <c r="F54" s="262"/>
      <c r="G54" s="262"/>
      <c r="H54" s="148">
        <f t="shared" si="2"/>
        <v>0</v>
      </c>
    </row>
    <row r="55" spans="1:8" ht="15">
      <c r="A55" s="6" t="s">
        <v>286</v>
      </c>
      <c r="B55" s="7" t="s">
        <v>277</v>
      </c>
      <c r="C55" s="8" t="s">
        <v>269</v>
      </c>
      <c r="D55" s="8">
        <v>4</v>
      </c>
      <c r="E55" s="9">
        <v>2</v>
      </c>
      <c r="F55" s="262"/>
      <c r="G55" s="262"/>
      <c r="H55" s="148">
        <f t="shared" si="2"/>
        <v>0</v>
      </c>
    </row>
    <row r="56" spans="1:8" ht="15">
      <c r="A56" s="6" t="s">
        <v>285</v>
      </c>
      <c r="B56" s="7" t="s">
        <v>284</v>
      </c>
      <c r="C56" s="8" t="s">
        <v>269</v>
      </c>
      <c r="D56" s="8">
        <v>4</v>
      </c>
      <c r="E56" s="9">
        <v>2</v>
      </c>
      <c r="F56" s="262"/>
      <c r="G56" s="262"/>
      <c r="H56" s="148">
        <f t="shared" si="2"/>
        <v>0</v>
      </c>
    </row>
    <row r="57" spans="1:8" ht="15">
      <c r="A57" s="6" t="s">
        <v>285</v>
      </c>
      <c r="B57" s="7" t="s">
        <v>283</v>
      </c>
      <c r="C57" s="8" t="s">
        <v>269</v>
      </c>
      <c r="D57" s="8">
        <v>8</v>
      </c>
      <c r="E57" s="9">
        <v>2</v>
      </c>
      <c r="F57" s="262"/>
      <c r="G57" s="262"/>
      <c r="H57" s="148">
        <f t="shared" si="2"/>
        <v>0</v>
      </c>
    </row>
    <row r="58" spans="1:8" ht="15">
      <c r="A58" s="6" t="s">
        <v>285</v>
      </c>
      <c r="B58" s="7" t="s">
        <v>279</v>
      </c>
      <c r="C58" s="8" t="s">
        <v>269</v>
      </c>
      <c r="D58" s="8">
        <v>2</v>
      </c>
      <c r="E58" s="9">
        <v>2</v>
      </c>
      <c r="F58" s="262"/>
      <c r="G58" s="262"/>
      <c r="H58" s="148">
        <f t="shared" si="2"/>
        <v>0</v>
      </c>
    </row>
    <row r="59" spans="1:8" ht="15">
      <c r="A59" s="6" t="s">
        <v>285</v>
      </c>
      <c r="B59" s="7" t="s">
        <v>277</v>
      </c>
      <c r="C59" s="8" t="s">
        <v>269</v>
      </c>
      <c r="D59" s="8">
        <v>4</v>
      </c>
      <c r="E59" s="9">
        <v>2</v>
      </c>
      <c r="F59" s="262"/>
      <c r="G59" s="262"/>
      <c r="H59" s="148">
        <f t="shared" si="2"/>
        <v>0</v>
      </c>
    </row>
    <row r="60" spans="1:8" ht="15">
      <c r="A60" s="6" t="s">
        <v>282</v>
      </c>
      <c r="B60" s="7" t="s">
        <v>284</v>
      </c>
      <c r="C60" s="8" t="s">
        <v>269</v>
      </c>
      <c r="D60" s="8">
        <v>4</v>
      </c>
      <c r="E60" s="9">
        <v>2</v>
      </c>
      <c r="F60" s="262"/>
      <c r="G60" s="262"/>
      <c r="H60" s="148">
        <f t="shared" si="2"/>
        <v>0</v>
      </c>
    </row>
    <row r="61" spans="1:8" ht="15">
      <c r="A61" s="6" t="s">
        <v>282</v>
      </c>
      <c r="B61" s="7" t="s">
        <v>283</v>
      </c>
      <c r="C61" s="8" t="s">
        <v>269</v>
      </c>
      <c r="D61" s="8">
        <v>8</v>
      </c>
      <c r="E61" s="9">
        <v>2</v>
      </c>
      <c r="F61" s="262"/>
      <c r="G61" s="262"/>
      <c r="H61" s="148">
        <f t="shared" si="2"/>
        <v>0</v>
      </c>
    </row>
    <row r="62" spans="1:8" ht="15">
      <c r="A62" s="6" t="s">
        <v>282</v>
      </c>
      <c r="B62" s="7" t="s">
        <v>279</v>
      </c>
      <c r="C62" s="8" t="s">
        <v>269</v>
      </c>
      <c r="D62" s="8">
        <v>2</v>
      </c>
      <c r="E62" s="9">
        <v>2</v>
      </c>
      <c r="F62" s="262"/>
      <c r="G62" s="262"/>
      <c r="H62" s="148">
        <f t="shared" si="2"/>
        <v>0</v>
      </c>
    </row>
    <row r="63" spans="1:8" ht="15">
      <c r="A63" s="6" t="s">
        <v>282</v>
      </c>
      <c r="B63" s="7" t="s">
        <v>277</v>
      </c>
      <c r="C63" s="8" t="s">
        <v>269</v>
      </c>
      <c r="D63" s="8">
        <v>4</v>
      </c>
      <c r="E63" s="9">
        <v>2</v>
      </c>
      <c r="F63" s="262"/>
      <c r="G63" s="262"/>
      <c r="H63" s="148">
        <f t="shared" si="2"/>
        <v>0</v>
      </c>
    </row>
    <row r="64" spans="1:8" ht="15">
      <c r="A64" s="6" t="s">
        <v>278</v>
      </c>
      <c r="B64" s="7" t="s">
        <v>281</v>
      </c>
      <c r="C64" s="8" t="s">
        <v>269</v>
      </c>
      <c r="D64" s="8">
        <v>2</v>
      </c>
      <c r="E64" s="9">
        <v>2</v>
      </c>
      <c r="F64" s="262"/>
      <c r="G64" s="262"/>
      <c r="H64" s="148">
        <f t="shared" si="2"/>
        <v>0</v>
      </c>
    </row>
    <row r="65" spans="1:8" ht="15">
      <c r="A65" s="6" t="s">
        <v>278</v>
      </c>
      <c r="B65" s="7" t="s">
        <v>280</v>
      </c>
      <c r="C65" s="8" t="s">
        <v>269</v>
      </c>
      <c r="D65" s="8">
        <v>2</v>
      </c>
      <c r="E65" s="9">
        <v>2</v>
      </c>
      <c r="F65" s="262"/>
      <c r="G65" s="262"/>
      <c r="H65" s="148">
        <f t="shared" si="2"/>
        <v>0</v>
      </c>
    </row>
    <row r="66" spans="1:8" ht="15">
      <c r="A66" s="6" t="s">
        <v>278</v>
      </c>
      <c r="B66" s="7" t="s">
        <v>279</v>
      </c>
      <c r="C66" s="8" t="s">
        <v>269</v>
      </c>
      <c r="D66" s="8">
        <v>4</v>
      </c>
      <c r="E66" s="9">
        <v>2</v>
      </c>
      <c r="F66" s="262"/>
      <c r="G66" s="262"/>
      <c r="H66" s="148">
        <f t="shared" si="2"/>
        <v>0</v>
      </c>
    </row>
    <row r="67" spans="1:8" ht="15">
      <c r="A67" s="6" t="s">
        <v>278</v>
      </c>
      <c r="B67" s="7" t="s">
        <v>277</v>
      </c>
      <c r="C67" s="8" t="s">
        <v>269</v>
      </c>
      <c r="D67" s="8">
        <v>4</v>
      </c>
      <c r="E67" s="9">
        <v>2</v>
      </c>
      <c r="F67" s="262"/>
      <c r="G67" s="262"/>
      <c r="H67" s="148">
        <f t="shared" si="2"/>
        <v>0</v>
      </c>
    </row>
    <row r="68" spans="1:8" ht="15">
      <c r="A68" s="6" t="s">
        <v>273</v>
      </c>
      <c r="B68" s="7" t="s">
        <v>276</v>
      </c>
      <c r="C68" s="8" t="s">
        <v>269</v>
      </c>
      <c r="D68" s="8">
        <v>1</v>
      </c>
      <c r="E68" s="9">
        <v>2</v>
      </c>
      <c r="F68" s="262"/>
      <c r="G68" s="262"/>
      <c r="H68" s="148">
        <f t="shared" si="2"/>
        <v>0</v>
      </c>
    </row>
    <row r="69" spans="1:8" ht="15">
      <c r="A69" s="6" t="s">
        <v>273</v>
      </c>
      <c r="B69" s="7" t="s">
        <v>275</v>
      </c>
      <c r="C69" s="8" t="s">
        <v>269</v>
      </c>
      <c r="D69" s="8">
        <v>3</v>
      </c>
      <c r="E69" s="9">
        <v>2</v>
      </c>
      <c r="F69" s="262"/>
      <c r="G69" s="262"/>
      <c r="H69" s="148">
        <f t="shared" si="2"/>
        <v>0</v>
      </c>
    </row>
    <row r="70" spans="1:8" ht="15">
      <c r="A70" s="6" t="s">
        <v>273</v>
      </c>
      <c r="B70" s="7" t="s">
        <v>274</v>
      </c>
      <c r="C70" s="8" t="s">
        <v>269</v>
      </c>
      <c r="D70" s="8">
        <v>1</v>
      </c>
      <c r="E70" s="9">
        <v>2</v>
      </c>
      <c r="F70" s="262"/>
      <c r="G70" s="262"/>
      <c r="H70" s="148">
        <f t="shared" si="2"/>
        <v>0</v>
      </c>
    </row>
    <row r="71" spans="1:8" ht="15">
      <c r="A71" s="6" t="s">
        <v>273</v>
      </c>
      <c r="B71" s="7" t="s">
        <v>272</v>
      </c>
      <c r="C71" s="8" t="s">
        <v>269</v>
      </c>
      <c r="D71" s="8">
        <v>3</v>
      </c>
      <c r="E71" s="9">
        <v>2</v>
      </c>
      <c r="F71" s="262"/>
      <c r="G71" s="262"/>
      <c r="H71" s="148">
        <f t="shared" si="2"/>
        <v>0</v>
      </c>
    </row>
    <row r="72" spans="1:8" ht="15">
      <c r="A72" s="6" t="s">
        <v>271</v>
      </c>
      <c r="B72" s="7" t="s">
        <v>270</v>
      </c>
      <c r="C72" s="8" t="s">
        <v>269</v>
      </c>
      <c r="D72" s="8">
        <v>1</v>
      </c>
      <c r="E72" s="9">
        <v>2</v>
      </c>
      <c r="F72" s="262"/>
      <c r="G72" s="262"/>
      <c r="H72" s="148">
        <f t="shared" si="2"/>
        <v>0</v>
      </c>
    </row>
    <row r="73" spans="1:8" s="14" customFormat="1" ht="19.5" customHeight="1" thickBot="1">
      <c r="A73" s="352" t="s">
        <v>268</v>
      </c>
      <c r="B73" s="353"/>
      <c r="C73" s="353"/>
      <c r="D73" s="353"/>
      <c r="E73" s="353"/>
      <c r="F73" s="353"/>
      <c r="G73" s="354"/>
      <c r="H73" s="144">
        <f>SUM(H52:H72)</f>
        <v>0</v>
      </c>
    </row>
    <row r="74" spans="1:4" ht="9.95" customHeight="1">
      <c r="A74" s="15"/>
      <c r="B74" s="16"/>
      <c r="C74" s="17"/>
      <c r="D74" s="17"/>
    </row>
    <row r="75" spans="1:4" ht="13.5" thickBot="1">
      <c r="A75" s="15"/>
      <c r="B75" s="16"/>
      <c r="C75" s="17"/>
      <c r="D75" s="17"/>
    </row>
    <row r="76" spans="1:8" ht="20.25" customHeight="1">
      <c r="A76" s="381" t="s">
        <v>267</v>
      </c>
      <c r="B76" s="382"/>
      <c r="C76" s="382"/>
      <c r="D76" s="382"/>
      <c r="E76" s="382"/>
      <c r="F76" s="379" t="s">
        <v>38</v>
      </c>
      <c r="G76" s="379"/>
      <c r="H76" s="380"/>
    </row>
    <row r="77" spans="1:8" ht="24.75" customHeight="1" thickBot="1">
      <c r="A77" s="376" t="s">
        <v>266</v>
      </c>
      <c r="B77" s="377"/>
      <c r="C77" s="377"/>
      <c r="D77" s="377"/>
      <c r="E77" s="378"/>
      <c r="F77" s="228"/>
      <c r="G77" s="238">
        <f>H25+H45+H73</f>
        <v>0</v>
      </c>
      <c r="H77" s="229"/>
    </row>
    <row r="78" spans="1:4" ht="15">
      <c r="A78" s="15"/>
      <c r="B78" s="16"/>
      <c r="C78" s="17"/>
      <c r="D78" s="17"/>
    </row>
    <row r="79" spans="1:4" ht="15">
      <c r="A79" s="15"/>
      <c r="B79" s="16"/>
      <c r="C79" s="17"/>
      <c r="D79" s="17"/>
    </row>
    <row r="80" spans="1:4" ht="15">
      <c r="A80" s="15"/>
      <c r="B80" s="16"/>
      <c r="C80" s="17"/>
      <c r="D80" s="17"/>
    </row>
    <row r="81" spans="1:4" ht="15">
      <c r="A81" s="15"/>
      <c r="B81" s="16"/>
      <c r="C81" s="17"/>
      <c r="D81" s="17"/>
    </row>
    <row r="82" spans="1:4" ht="15">
      <c r="A82" s="15"/>
      <c r="B82" s="16"/>
      <c r="C82" s="17"/>
      <c r="D82" s="17"/>
    </row>
    <row r="83" spans="1:4" ht="15">
      <c r="A83" s="15"/>
      <c r="B83" s="20"/>
      <c r="C83" s="17"/>
      <c r="D83" s="17"/>
    </row>
    <row r="84" spans="1:4" ht="15">
      <c r="A84" s="15"/>
      <c r="B84" s="20"/>
      <c r="C84" s="17"/>
      <c r="D84" s="17"/>
    </row>
    <row r="85" spans="1:4" ht="15">
      <c r="A85" s="15"/>
      <c r="B85" s="20"/>
      <c r="C85" s="17"/>
      <c r="D85" s="17"/>
    </row>
    <row r="86" spans="1:4" ht="15">
      <c r="A86" s="15"/>
      <c r="B86" s="20"/>
      <c r="C86" s="17"/>
      <c r="D86" s="17"/>
    </row>
    <row r="87" spans="1:4" ht="15">
      <c r="A87" s="15"/>
      <c r="B87" s="20"/>
      <c r="C87" s="17"/>
      <c r="D87" s="17"/>
    </row>
    <row r="88" spans="1:4" ht="15">
      <c r="A88" s="15"/>
      <c r="B88" s="20"/>
      <c r="C88" s="17"/>
      <c r="D88" s="17"/>
    </row>
    <row r="89" spans="1:4" ht="15">
      <c r="A89" s="15"/>
      <c r="B89" s="21"/>
      <c r="C89" s="17"/>
      <c r="D89" s="17"/>
    </row>
    <row r="90" spans="1:4" ht="15">
      <c r="A90" s="15"/>
      <c r="B90" s="16"/>
      <c r="C90" s="17"/>
      <c r="D90" s="17"/>
    </row>
    <row r="91" spans="1:4" ht="15">
      <c r="A91" s="15"/>
      <c r="B91" s="16"/>
      <c r="C91" s="17"/>
      <c r="D91" s="17"/>
    </row>
    <row r="92" spans="1:4" ht="15">
      <c r="A92" s="15"/>
      <c r="B92" s="16"/>
      <c r="C92" s="17"/>
      <c r="D92" s="17"/>
    </row>
    <row r="93" spans="1:4" ht="15">
      <c r="A93" s="15"/>
      <c r="B93" s="16"/>
      <c r="C93" s="17"/>
      <c r="D93" s="17"/>
    </row>
    <row r="94" spans="1:4" ht="15">
      <c r="A94" s="15"/>
      <c r="B94" s="16"/>
      <c r="C94" s="17"/>
      <c r="D94" s="17"/>
    </row>
    <row r="95" spans="1:4" ht="15">
      <c r="A95" s="15"/>
      <c r="B95" s="16"/>
      <c r="C95" s="17"/>
      <c r="D95" s="17"/>
    </row>
    <row r="96" spans="1:4" ht="15">
      <c r="A96" s="15"/>
      <c r="B96" s="16"/>
      <c r="C96" s="17"/>
      <c r="D96" s="17"/>
    </row>
    <row r="97" spans="1:4" ht="15">
      <c r="A97" s="15"/>
      <c r="B97" s="16"/>
      <c r="C97" s="17"/>
      <c r="D97" s="17"/>
    </row>
    <row r="98" spans="1:4" ht="15">
      <c r="A98" s="15"/>
      <c r="B98" s="16"/>
      <c r="C98" s="17"/>
      <c r="D98" s="17"/>
    </row>
    <row r="99" spans="1:4" ht="15">
      <c r="A99" s="15"/>
      <c r="B99" s="21"/>
      <c r="C99" s="17"/>
      <c r="D99" s="17"/>
    </row>
    <row r="100" spans="1:4" ht="15">
      <c r="A100" s="15"/>
      <c r="B100" s="16"/>
      <c r="C100" s="17"/>
      <c r="D100" s="17"/>
    </row>
    <row r="101" spans="1:4" ht="15">
      <c r="A101" s="15"/>
      <c r="B101" s="16"/>
      <c r="C101" s="17"/>
      <c r="D101" s="17"/>
    </row>
    <row r="102" spans="1:4" ht="15">
      <c r="A102" s="15"/>
      <c r="B102" s="16"/>
      <c r="C102" s="17"/>
      <c r="D102" s="17"/>
    </row>
    <row r="103" spans="1:4" ht="15">
      <c r="A103" s="15"/>
      <c r="B103" s="16"/>
      <c r="C103" s="17"/>
      <c r="D103" s="17"/>
    </row>
    <row r="104" spans="1:4" ht="15">
      <c r="A104" s="15"/>
      <c r="B104" s="16"/>
      <c r="C104" s="17"/>
      <c r="D104" s="17"/>
    </row>
    <row r="105" spans="1:4" ht="25.5" customHeight="1">
      <c r="A105" s="15"/>
      <c r="B105" s="16"/>
      <c r="C105" s="17"/>
      <c r="D105" s="17"/>
    </row>
    <row r="106" spans="1:7" ht="16.5">
      <c r="A106" s="22"/>
      <c r="B106" s="23"/>
      <c r="C106" s="24"/>
      <c r="D106" s="24"/>
      <c r="E106" s="25"/>
      <c r="F106" s="25"/>
      <c r="G106" s="25"/>
    </row>
    <row r="121" spans="5:7" ht="15">
      <c r="E121" s="19"/>
      <c r="F121" s="19"/>
      <c r="G121" s="19"/>
    </row>
    <row r="122" spans="5:7" ht="15">
      <c r="E122" s="19"/>
      <c r="F122" s="19"/>
      <c r="G122" s="19"/>
    </row>
    <row r="123" spans="1:11" s="33" customFormat="1" ht="15.75">
      <c r="A123" s="28"/>
      <c r="B123" s="29"/>
      <c r="C123" s="30"/>
      <c r="D123" s="30"/>
      <c r="E123" s="31"/>
      <c r="F123" s="31"/>
      <c r="G123" s="31"/>
      <c r="H123" s="146"/>
      <c r="I123" s="32"/>
      <c r="K123" s="32"/>
    </row>
    <row r="124" spans="1:11" s="33" customFormat="1" ht="15.75">
      <c r="A124" s="28"/>
      <c r="B124" s="29"/>
      <c r="C124" s="30"/>
      <c r="D124" s="30"/>
      <c r="E124" s="31"/>
      <c r="F124" s="31"/>
      <c r="G124" s="31"/>
      <c r="H124" s="147"/>
      <c r="I124" s="32"/>
      <c r="K124" s="32"/>
    </row>
  </sheetData>
  <sheetProtection algorithmName="SHA-512" hashValue="Rw/Vkx61jVyYLMMv1yas4n+/oU9P1F7u5v+oU3WhSZ5ewQCMrkuWNrM0mgv4Q96RlwX2TEKfl/2KH9F0p8rqDg==" saltValue="/zX80BFalmEIX4Gj0sWNjA==" spinCount="100000" sheet="1" objects="1" scenarios="1"/>
  <mergeCells count="39">
    <mergeCell ref="F48:F51"/>
    <mergeCell ref="G48:G51"/>
    <mergeCell ref="H48:H51"/>
    <mergeCell ref="B28:B31"/>
    <mergeCell ref="C28:C31"/>
    <mergeCell ref="D28:D31"/>
    <mergeCell ref="C48:C51"/>
    <mergeCell ref="D48:D51"/>
    <mergeCell ref="A1:H1"/>
    <mergeCell ref="A8:H8"/>
    <mergeCell ref="A27:H27"/>
    <mergeCell ref="G28:G31"/>
    <mergeCell ref="A77:E77"/>
    <mergeCell ref="E9:E12"/>
    <mergeCell ref="E28:E31"/>
    <mergeCell ref="E48:E51"/>
    <mergeCell ref="F76:H76"/>
    <mergeCell ref="A76:E76"/>
    <mergeCell ref="A73:G73"/>
    <mergeCell ref="A48:A51"/>
    <mergeCell ref="B48:B51"/>
    <mergeCell ref="A45:G45"/>
    <mergeCell ref="A28:A31"/>
    <mergeCell ref="A47:H47"/>
    <mergeCell ref="A3:G3"/>
    <mergeCell ref="A4:G4"/>
    <mergeCell ref="A5:G5"/>
    <mergeCell ref="A6:K6"/>
    <mergeCell ref="H28:H31"/>
    <mergeCell ref="A25:G25"/>
    <mergeCell ref="H9:H12"/>
    <mergeCell ref="F9:F12"/>
    <mergeCell ref="G9:G12"/>
    <mergeCell ref="A9:A12"/>
    <mergeCell ref="B9:B12"/>
    <mergeCell ref="C9:C12"/>
    <mergeCell ref="D9:D12"/>
    <mergeCell ref="F28:F31"/>
    <mergeCell ref="A7:G7"/>
  </mergeCells>
  <printOptions horizontalCentered="1"/>
  <pageMargins left="0.9448818897637796" right="0.15748031496062992" top="0.5905511811023623" bottom="0.3937007874015748" header="0.5118110236220472" footer="0.11811023622047245"/>
  <pageSetup horizontalDpi="600" verticalDpi="600" orientation="landscape" paperSize="9" scale="85" r:id="rId1"/>
  <headerFooter alignWithMargins="0">
    <oddFooter>&amp;C&amp;8&amp;P/&amp;N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FED5-0398-4E4C-9E14-5A3206E047D7}">
  <dimension ref="A1:I55"/>
  <sheetViews>
    <sheetView workbookViewId="0" topLeftCell="A1">
      <selection activeCell="A1" sqref="A1:F1"/>
    </sheetView>
  </sheetViews>
  <sheetFormatPr defaultColWidth="9.140625" defaultRowHeight="15"/>
  <cols>
    <col min="1" max="1" width="39.00390625" style="26" customWidth="1"/>
    <col min="2" max="2" width="6.7109375" style="26" customWidth="1"/>
    <col min="3" max="3" width="11.57421875" style="26" customWidth="1"/>
    <col min="4" max="4" width="17.28125" style="26" customWidth="1"/>
    <col min="5" max="6" width="17.28125" style="18" customWidth="1"/>
    <col min="7" max="7" width="10.421875" style="2" bestFit="1" customWidth="1"/>
    <col min="8" max="8" width="9.140625" style="2" customWidth="1"/>
    <col min="9" max="9" width="10.421875" style="2" bestFit="1" customWidth="1"/>
    <col min="10" max="16384" width="9.140625" style="2" customWidth="1"/>
  </cols>
  <sheetData>
    <row r="1" spans="1:9" ht="20.25">
      <c r="A1" s="373" t="s">
        <v>372</v>
      </c>
      <c r="B1" s="373"/>
      <c r="C1" s="373"/>
      <c r="D1" s="373"/>
      <c r="E1" s="373"/>
      <c r="F1" s="373"/>
      <c r="G1" s="1"/>
      <c r="H1" s="1"/>
      <c r="I1" s="1"/>
    </row>
    <row r="2" spans="1:6" ht="18.75" thickBot="1">
      <c r="A2" s="374"/>
      <c r="B2" s="374"/>
      <c r="C2" s="374"/>
      <c r="D2" s="374"/>
      <c r="E2" s="374"/>
      <c r="F2" s="374"/>
    </row>
    <row r="3" spans="1:6" ht="47.25" customHeight="1">
      <c r="A3" s="173" t="s">
        <v>293</v>
      </c>
      <c r="B3" s="171" t="s">
        <v>292</v>
      </c>
      <c r="C3" s="170" t="s">
        <v>377</v>
      </c>
      <c r="D3" s="250" t="s">
        <v>408</v>
      </c>
      <c r="E3" s="174" t="s">
        <v>409</v>
      </c>
      <c r="F3" s="172" t="s">
        <v>323</v>
      </c>
    </row>
    <row r="4" spans="1:6" ht="30.75" customHeight="1">
      <c r="A4" s="6" t="s">
        <v>374</v>
      </c>
      <c r="B4" s="8" t="s">
        <v>373</v>
      </c>
      <c r="C4" s="8">
        <v>20</v>
      </c>
      <c r="D4" s="264">
        <v>700</v>
      </c>
      <c r="E4" s="262"/>
      <c r="F4" s="148">
        <f>C4*E4</f>
        <v>0</v>
      </c>
    </row>
    <row r="5" spans="1:6" ht="30.75" customHeight="1" thickBot="1">
      <c r="A5" s="175" t="s">
        <v>375</v>
      </c>
      <c r="B5" s="176" t="s">
        <v>373</v>
      </c>
      <c r="C5" s="176">
        <v>200</v>
      </c>
      <c r="D5" s="265">
        <v>1400</v>
      </c>
      <c r="E5" s="263"/>
      <c r="F5" s="177">
        <f>C5*E5</f>
        <v>0</v>
      </c>
    </row>
    <row r="6" spans="1:4" ht="13.5" thickBot="1">
      <c r="A6" s="15"/>
      <c r="B6" s="17"/>
      <c r="C6" s="17"/>
      <c r="D6" s="17"/>
    </row>
    <row r="7" spans="1:6" ht="30" customHeight="1">
      <c r="A7" s="381" t="s">
        <v>376</v>
      </c>
      <c r="B7" s="382"/>
      <c r="C7" s="382"/>
      <c r="D7" s="382"/>
      <c r="E7" s="382"/>
      <c r="F7" s="230" t="s">
        <v>38</v>
      </c>
    </row>
    <row r="8" spans="1:6" ht="24.75" customHeight="1" thickBot="1">
      <c r="A8" s="383" t="s">
        <v>266</v>
      </c>
      <c r="B8" s="384"/>
      <c r="C8" s="384"/>
      <c r="D8" s="384"/>
      <c r="E8" s="384"/>
      <c r="F8" s="239">
        <f>F4+F5</f>
        <v>0</v>
      </c>
    </row>
    <row r="9" spans="1:4" ht="15">
      <c r="A9" s="15"/>
      <c r="B9" s="17"/>
      <c r="C9" s="17"/>
      <c r="D9" s="17"/>
    </row>
    <row r="10" spans="1:4" ht="38.25" customHeight="1">
      <c r="A10" s="385" t="s">
        <v>411</v>
      </c>
      <c r="B10" s="385"/>
      <c r="C10" s="385"/>
      <c r="D10" s="385"/>
    </row>
    <row r="11" spans="1:4" ht="15">
      <c r="A11" s="15"/>
      <c r="B11" s="17"/>
      <c r="C11" s="17"/>
      <c r="D11" s="17"/>
    </row>
    <row r="12" spans="1:4" ht="15">
      <c r="A12" s="15"/>
      <c r="B12" s="17"/>
      <c r="C12" s="17"/>
      <c r="D12" s="17"/>
    </row>
    <row r="13" spans="1:4" ht="15">
      <c r="A13" s="15"/>
      <c r="B13" s="17"/>
      <c r="C13" s="17"/>
      <c r="D13" s="17"/>
    </row>
    <row r="14" spans="1:4" ht="15">
      <c r="A14" s="15"/>
      <c r="B14" s="17"/>
      <c r="C14" s="17"/>
      <c r="D14" s="17"/>
    </row>
    <row r="15" spans="1:4" ht="15">
      <c r="A15" s="15"/>
      <c r="B15" s="17"/>
      <c r="C15" s="17"/>
      <c r="D15" s="17"/>
    </row>
    <row r="16" spans="1:4" ht="15">
      <c r="A16" s="15"/>
      <c r="B16" s="17"/>
      <c r="C16" s="17"/>
      <c r="D16" s="17"/>
    </row>
    <row r="17" spans="1:4" ht="15">
      <c r="A17" s="15"/>
      <c r="B17" s="17"/>
      <c r="C17" s="17"/>
      <c r="D17" s="17"/>
    </row>
    <row r="18" spans="1:4" ht="15">
      <c r="A18" s="15"/>
      <c r="B18" s="17"/>
      <c r="C18" s="17"/>
      <c r="D18" s="17"/>
    </row>
    <row r="19" spans="1:4" ht="15">
      <c r="A19" s="15"/>
      <c r="B19" s="17"/>
      <c r="C19" s="17"/>
      <c r="D19" s="17"/>
    </row>
    <row r="20" spans="1:4" ht="15">
      <c r="A20" s="15"/>
      <c r="B20" s="17"/>
      <c r="C20" s="17"/>
      <c r="D20" s="17"/>
    </row>
    <row r="21" spans="1:4" ht="15">
      <c r="A21" s="15"/>
      <c r="B21" s="17"/>
      <c r="C21" s="17"/>
      <c r="D21" s="17"/>
    </row>
    <row r="22" spans="1:4" ht="15">
      <c r="A22" s="15"/>
      <c r="B22" s="17"/>
      <c r="C22" s="17"/>
      <c r="D22" s="17"/>
    </row>
    <row r="23" spans="1:4" ht="15">
      <c r="A23" s="15"/>
      <c r="B23" s="17"/>
      <c r="C23" s="17"/>
      <c r="D23" s="17"/>
    </row>
    <row r="24" spans="1:4" ht="15">
      <c r="A24" s="15"/>
      <c r="B24" s="17"/>
      <c r="C24" s="17"/>
      <c r="D24" s="17"/>
    </row>
    <row r="25" spans="1:4" ht="15">
      <c r="A25" s="15"/>
      <c r="B25" s="17"/>
      <c r="C25" s="17"/>
      <c r="D25" s="17"/>
    </row>
    <row r="26" spans="1:4" ht="15">
      <c r="A26" s="15"/>
      <c r="B26" s="17"/>
      <c r="C26" s="17"/>
      <c r="D26" s="17"/>
    </row>
    <row r="27" spans="1:4" ht="15">
      <c r="A27" s="15"/>
      <c r="B27" s="17"/>
      <c r="C27" s="17"/>
      <c r="D27" s="17"/>
    </row>
    <row r="28" spans="1:4" ht="15">
      <c r="A28" s="15"/>
      <c r="B28" s="17"/>
      <c r="C28" s="17"/>
      <c r="D28" s="17"/>
    </row>
    <row r="29" spans="1:4" ht="15">
      <c r="A29" s="15"/>
      <c r="B29" s="17"/>
      <c r="C29" s="17"/>
      <c r="D29" s="17"/>
    </row>
    <row r="30" spans="1:4" ht="15">
      <c r="A30" s="15"/>
      <c r="B30" s="17"/>
      <c r="C30" s="17"/>
      <c r="D30" s="17"/>
    </row>
    <row r="31" spans="1:4" ht="15">
      <c r="A31" s="15"/>
      <c r="B31" s="17"/>
      <c r="C31" s="17"/>
      <c r="D31" s="17"/>
    </row>
    <row r="32" spans="1:4" ht="15">
      <c r="A32" s="15"/>
      <c r="B32" s="17"/>
      <c r="C32" s="17"/>
      <c r="D32" s="17"/>
    </row>
    <row r="33" spans="1:4" ht="15">
      <c r="A33" s="15"/>
      <c r="B33" s="17"/>
      <c r="C33" s="17"/>
      <c r="D33" s="17"/>
    </row>
    <row r="34" spans="1:4" ht="15">
      <c r="A34" s="15"/>
      <c r="B34" s="17"/>
      <c r="C34" s="17"/>
      <c r="D34" s="17"/>
    </row>
    <row r="35" spans="1:4" ht="15">
      <c r="A35" s="15"/>
      <c r="B35" s="17"/>
      <c r="C35" s="17"/>
      <c r="D35" s="17"/>
    </row>
    <row r="36" spans="1:4" ht="25.5" customHeight="1">
      <c r="A36" s="15"/>
      <c r="B36" s="17"/>
      <c r="C36" s="17"/>
      <c r="D36" s="17"/>
    </row>
    <row r="37" spans="1:5" ht="16.5">
      <c r="A37" s="22"/>
      <c r="B37" s="24"/>
      <c r="C37" s="24"/>
      <c r="D37" s="24"/>
      <c r="E37" s="25"/>
    </row>
    <row r="52" ht="15">
      <c r="E52" s="19"/>
    </row>
    <row r="53" ht="15">
      <c r="E53" s="19"/>
    </row>
    <row r="54" spans="1:9" s="33" customFormat="1" ht="15.75">
      <c r="A54" s="28"/>
      <c r="B54" s="30"/>
      <c r="C54" s="30"/>
      <c r="D54" s="30"/>
      <c r="E54" s="31"/>
      <c r="F54" s="146"/>
      <c r="G54" s="32"/>
      <c r="I54" s="32"/>
    </row>
    <row r="55" spans="1:9" s="33" customFormat="1" ht="15.75">
      <c r="A55" s="28"/>
      <c r="B55" s="30"/>
      <c r="C55" s="30"/>
      <c r="D55" s="30"/>
      <c r="E55" s="31"/>
      <c r="F55" s="147"/>
      <c r="G55" s="32"/>
      <c r="I55" s="32"/>
    </row>
  </sheetData>
  <sheetProtection algorithmName="SHA-512" hashValue="H6QH7cQXDOfkvv3r9LFbl0kbgmutjZ+eP/Vrmd42pGdhgAVwT8MsV5/jVjbPL1nm5G58H063BvUemfDeuB43nw==" saltValue="GQPVa298tDb7x7YbrBbujA==" spinCount="100000" sheet="1" objects="1" scenarios="1"/>
  <mergeCells count="5">
    <mergeCell ref="A1:F1"/>
    <mergeCell ref="A2:F2"/>
    <mergeCell ref="A7:E7"/>
    <mergeCell ref="A8:E8"/>
    <mergeCell ref="A10:D10"/>
  </mergeCells>
  <printOptions horizontalCentered="1"/>
  <pageMargins left="0.9448818897637796" right="0.15748031496062992" top="0.5905511811023623" bottom="0.3937007874015748" header="0.5118110236220472" footer="0.11811023622047245"/>
  <pageSetup horizontalDpi="600" verticalDpi="600" orientation="landscape" paperSize="9" scale="85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Richter</dc:creator>
  <cp:keywords/>
  <dc:description/>
  <cp:lastModifiedBy>Jan Drochytka</cp:lastModifiedBy>
  <cp:lastPrinted>2021-11-08T10:06:12Z</cp:lastPrinted>
  <dcterms:created xsi:type="dcterms:W3CDTF">2020-06-19T14:19:14Z</dcterms:created>
  <dcterms:modified xsi:type="dcterms:W3CDTF">2022-01-04T10:11:25Z</dcterms:modified>
  <cp:category/>
  <cp:version/>
  <cp:contentType/>
  <cp:contentStatus/>
</cp:coreProperties>
</file>