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1560" yWindow="1560" windowWidth="21600" windowHeight="13395" tabRatio="500" firstSheet="1" activeTab="3"/>
  </bookViews>
  <sheets>
    <sheet name="Pokyny pro vyplnění" sheetId="1" state="hidden" r:id="rId1"/>
    <sheet name="Pokyny pro tvorbu rozpočtu " sheetId="2" r:id="rId2"/>
    <sheet name="VzorPolozky" sheetId="3" state="hidden" r:id="rId3"/>
    <sheet name="ELE" sheetId="4" r:id="rId4"/>
  </sheets>
  <externalReferences>
    <externalReference r:id="rId7"/>
  </externalReferences>
  <definedNames>
    <definedName name="CelkemDPHVypocet" localSheetId="1">#REF!</definedName>
    <definedName name="CenaCelkem">#REF!</definedName>
    <definedName name="CenaCelkemBezDPH">#REF!</definedName>
    <definedName name="CenaCelkemVypocet" localSheetId="1">#REF!</definedName>
    <definedName name="cisloobjektu">#REF!</definedName>
    <definedName name="CisloRozpoctu">'[1]Krycí list'!$C$2</definedName>
    <definedName name="CisloStavby" localSheetId="1">#REF!</definedName>
    <definedName name="cislostavby">'[1]Krycí list'!$A$7</definedName>
    <definedName name="CisloStavebnihoRozpoctu">#REF!</definedName>
    <definedName name="dadresa">#REF!</definedName>
    <definedName name="DIČ" localSheetId="1">#REF!</definedName>
    <definedName name="dmisto">#REF!</definedName>
    <definedName name="DPHSni">#REF!</definedName>
    <definedName name="DPHZakl">#REF!</definedName>
    <definedName name="dpsc" localSheetId="1">#REF!</definedName>
    <definedName name="IČO" localSheetId="1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 localSheetId="1">#REF!</definedName>
    <definedName name="nazevstavby">'[1]Krycí list'!$C$7</definedName>
    <definedName name="NazevStavebnihoRozpoctu">#REF!</definedName>
    <definedName name="oadresa">#REF!</definedName>
    <definedName name="Objednatel" localSheetId="1">#REF!</definedName>
    <definedName name="Objekt" localSheetId="1">#REF!</definedName>
    <definedName name="_xlnm.Print_Area" localSheetId="3">'ELE'!$A$1:$U$61</definedName>
    <definedName name="_xlnm.Print_Area" localSheetId="1">'Pokyny pro tvorbu rozpočtu '!$B$1:$V$18</definedName>
    <definedName name="odic" localSheetId="1">#REF!</definedName>
    <definedName name="oico" localSheetId="1">#REF!</definedName>
    <definedName name="omisto" localSheetId="1">#REF!</definedName>
    <definedName name="onazev" localSheetId="1">#REF!</definedName>
    <definedName name="opsc" localSheetId="1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 localSheetId="1">#REF!</definedName>
    <definedName name="SazbaDPH1">'[1]Krycí list'!$C$30</definedName>
    <definedName name="SazbaDPH2" localSheetId="1">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_B7E7C763_C459_487D_8ABA_5CFDDFBD5A84_.wvu.Cols" localSheetId="1">'Pokyny pro tvorbu rozpočtu '!$A:$A</definedName>
    <definedName name="Z_B7E7C763_C459_487D_8ABA_5CFDDFBD5A84_.wvu.PrintArea" localSheetId="1">#REF!</definedName>
    <definedName name="ZakladDPHSni">#REF!</definedName>
    <definedName name="ZakladDPHSniVypocet" localSheetId="1">#REF!</definedName>
    <definedName name="ZakladDPHZakl">#REF!</definedName>
    <definedName name="ZakladDPHZaklVypocet" localSheetId="1">#REF!</definedName>
    <definedName name="Zaokrouhleni">#REF!</definedName>
    <definedName name="Zhotovitel">#REF!</definedName>
  </definedNames>
  <calcPr calcId="162913"/>
  <extLst/>
</workbook>
</file>

<file path=xl/sharedStrings.xml><?xml version="1.0" encoding="utf-8"?>
<sst xmlns="http://schemas.openxmlformats.org/spreadsheetml/2006/main" count="214" uniqueCount="168">
  <si>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</si>
  <si>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</si>
  <si>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POKYNY PRO TVORBU ROZPOČTU:</t>
  </si>
  <si>
    <t>1) Při tvorbě dílčího rozpočtu, např. elektro je potřeba vycházet z ceníkových položek RTS (případně URS) nebo případně z vlastních položek označných jako "R"</t>
  </si>
  <si>
    <t>2) Pokud mám vlastní položku např. elektro, tak mě bude začínat číslem 210 (označuje ceníkem M21), další čísla již jsou jen pořadová čísla a jsou ukončena písmenem R v závorce (R)</t>
  </si>
  <si>
    <t>3) Na začátku popisu položky bude uvedena zkratka viz níže a dvojtečka, pak už samotný popis položky:</t>
  </si>
  <si>
    <t>DM: Dodávka, montáž, zapojení</t>
  </si>
  <si>
    <t>DM-RO: Dodávka, montáž, zapojení - v rozvaděči</t>
  </si>
  <si>
    <t>ROZV: Součást rozvaděče</t>
  </si>
  <si>
    <t>TECH: Dodávka součástí vystrojení technologie, elektro pouze zapojení</t>
  </si>
  <si>
    <t>ZP: Dodávka součástí vystrojení technologie, elektro zapojení a parametrizace</t>
  </si>
  <si>
    <t>Z: Pouze pro doplnění (dodávka, montáž ani zapojení není součástí dodávky části MaR ani ASŘTP)</t>
  </si>
  <si>
    <t>4) Ve sloupci MJ budou uvedeny měrné jednotky viz níže:</t>
  </si>
  <si>
    <t>m … metr</t>
  </si>
  <si>
    <t>kus … kusové množství výrobku</t>
  </si>
  <si>
    <t>m2, m3, l, t … obvyklé jednotky množství</t>
  </si>
  <si>
    <t>kpl … komplet</t>
  </si>
  <si>
    <t>soub … soubor pro strojní zařízení (používat jen výjimečně)</t>
  </si>
  <si>
    <t>bm … běžný metr (používat jen výjimečně)</t>
  </si>
  <si>
    <t>5) Položkový rozpočet neuvádí konkrétní použitý výrobek ani společnost, který výrobek vyrábí - toto je potřeba zcela dodržovat, je potřeba mít tento položkový rozpočet "čistý" pro výběrové řízení veřejné zakázky dle zákona o veřejných zakázkách</t>
  </si>
  <si>
    <t xml:space="preserve">Položkový rozpočet </t>
  </si>
  <si>
    <t>S:</t>
  </si>
  <si>
    <t>O:</t>
  </si>
  <si>
    <t>R:</t>
  </si>
  <si>
    <t>#TypZaznamu#</t>
  </si>
  <si>
    <t>XX/XX</t>
  </si>
  <si>
    <t>STA</t>
  </si>
  <si>
    <t>D.1.2.</t>
  </si>
  <si>
    <t>Elektroinstalace</t>
  </si>
  <si>
    <t>PRO</t>
  </si>
  <si>
    <t>OBJ</t>
  </si>
  <si>
    <t>PS XX</t>
  </si>
  <si>
    <t>..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</si>
  <si>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</si>
  <si>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</si>
  <si>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</si>
  <si>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</si>
  <si>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</si>
  <si>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</si>
  <si>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</si>
  <si>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</si>
  <si>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</si>
  <si>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</si>
  <si>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</si>
  <si>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</si>
  <si>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</si>
  <si>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</si>
  <si>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</si>
  <si>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</si>
  <si>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</si>
  <si>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</si>
  <si>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</si>
  <si>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</si>
  <si>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</si>
  <si>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</si>
  <si>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</si>
  <si>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M21</t>
  </si>
  <si>
    <t>Elektromontáže</t>
  </si>
  <si>
    <t>DIL</t>
  </si>
  <si>
    <t>kpl</t>
  </si>
  <si>
    <t>210104(R)</t>
  </si>
  <si>
    <t>DM: LED reflektor ozn.“A“, 20W, 2000lm, 230V, IP65</t>
  </si>
  <si>
    <t>ks</t>
  </si>
  <si>
    <t>210105(R)</t>
  </si>
  <si>
    <t>DM: Autonomní nouzové svítidlo ozn.“N“, 1h, 230V, IP65</t>
  </si>
  <si>
    <t>210106(R)</t>
  </si>
  <si>
    <t>DM: Lineární pohon, 175W, 230V, IP55, vč. příslušenství</t>
  </si>
  <si>
    <t>210107(R)</t>
  </si>
  <si>
    <t>DM: Reproduktor do vlhka, 40W</t>
  </si>
  <si>
    <t>pár</t>
  </si>
  <si>
    <t>210201(R)</t>
  </si>
  <si>
    <t>DM: Kabel CYKY-J 3x2,5mm2</t>
  </si>
  <si>
    <t>m</t>
  </si>
  <si>
    <t>210202(R)</t>
  </si>
  <si>
    <t>DM: Kabel CYKY-J 7x1,5mm2</t>
  </si>
  <si>
    <t>210203(R)</t>
  </si>
  <si>
    <t>DM: Kabel CYKY-J 5x1,5mm2</t>
  </si>
  <si>
    <t>210204(R)</t>
  </si>
  <si>
    <t>DM: Kabel CYKY-J 3x1,5mm2</t>
  </si>
  <si>
    <t>210205(R)</t>
  </si>
  <si>
    <t>DM: Repro kabel SCY 2x2,5mm2</t>
  </si>
  <si>
    <t>210206(R)</t>
  </si>
  <si>
    <t>DM: Vodič CY 10 mm2  zelenožlutý</t>
  </si>
  <si>
    <t>210207(R)</t>
  </si>
  <si>
    <t>DM: Vodič CY 6 mm2  zelenožlutý</t>
  </si>
  <si>
    <t>210208(R)</t>
  </si>
  <si>
    <t>DM: Štítek popisovací</t>
  </si>
  <si>
    <t>210209(R)</t>
  </si>
  <si>
    <t>DM: Pásková příchytka plast.</t>
  </si>
  <si>
    <t>210210(R)</t>
  </si>
  <si>
    <t>DM: Žlab pozink 125/50</t>
  </si>
  <si>
    <t>210211(R)</t>
  </si>
  <si>
    <t>DM: Víko žlabu pozink 125</t>
  </si>
  <si>
    <t>210212(R)</t>
  </si>
  <si>
    <t>DM: Žlab pozink 62/50</t>
  </si>
  <si>
    <t>210213(R)</t>
  </si>
  <si>
    <t>DM: Víko žlabu pozink 62</t>
  </si>
  <si>
    <t>210214(R)</t>
  </si>
  <si>
    <t>DM: Dělící přepážka do žlabu 50</t>
  </si>
  <si>
    <t>210215(R)</t>
  </si>
  <si>
    <t>DM: Spojovací materiál, nosníky a příslušenství pro žlaby</t>
  </si>
  <si>
    <t>210216(R)</t>
  </si>
  <si>
    <t>DM: Trubka ohebná plast. 16, UV stabilní</t>
  </si>
  <si>
    <t>210217(R)</t>
  </si>
  <si>
    <t>DM: Trubka ohebná plast. 20, UV stabilní</t>
  </si>
  <si>
    <t>210218(R)</t>
  </si>
  <si>
    <t>DM: Trubka ohebná plast. 25, UV stabilní</t>
  </si>
  <si>
    <t>210219(R)</t>
  </si>
  <si>
    <t>DM: Trubka ohebná plast. 32, UV stabilní</t>
  </si>
  <si>
    <t>210220(R)</t>
  </si>
  <si>
    <t>DM: Trubka z PVC fí20 vč.příchytek, UV stabilní</t>
  </si>
  <si>
    <t>210221(R)</t>
  </si>
  <si>
    <t>DM: Trubka z PVC fí25 vč.příchytek, UV stabilní</t>
  </si>
  <si>
    <t>210222(R)</t>
  </si>
  <si>
    <t>DM: Trubka z PVC fí32 vč.příchytek, UV stabilní</t>
  </si>
  <si>
    <t>210223(R)</t>
  </si>
  <si>
    <t>DM: Hmoždinky natlouk / klasická s vrutem</t>
  </si>
  <si>
    <t>210224(R)</t>
  </si>
  <si>
    <t>DM: Krabice instalační 5P, IP67</t>
  </si>
  <si>
    <t>210225(R)</t>
  </si>
  <si>
    <t>DM: Dvojzásuvka 1.fáz. s víčkem, nástěnná,16A, IP44</t>
  </si>
  <si>
    <t>210226(R)</t>
  </si>
  <si>
    <t>DM: Datová zásuvka pro RJ45, nástěnná, IP44</t>
  </si>
  <si>
    <t>210227(R)</t>
  </si>
  <si>
    <t>DM: Drobný montážní materiál</t>
  </si>
  <si>
    <t>kg</t>
  </si>
  <si>
    <t>210228(R)</t>
  </si>
  <si>
    <t>DM: Svorka univerzální SU</t>
  </si>
  <si>
    <t>210229(R)</t>
  </si>
  <si>
    <t>DM: Svorka připojovací SP1</t>
  </si>
  <si>
    <t>210230(R)</t>
  </si>
  <si>
    <t>DM: Svorka na potrubí s nerez páskem</t>
  </si>
  <si>
    <t>210231(R)</t>
  </si>
  <si>
    <t>DM: Úhelník, pásek pozinkovaný na nosné konstrukce</t>
  </si>
  <si>
    <t>210232(R)</t>
  </si>
  <si>
    <t xml:space="preserve">DM: Antikorozní ochrana </t>
  </si>
  <si>
    <t>210501(R)</t>
  </si>
  <si>
    <t>DM: Montážní práce neměřitelné</t>
  </si>
  <si>
    <t>210502(R)</t>
  </si>
  <si>
    <t>DM: Demontáže</t>
  </si>
  <si>
    <t>hod</t>
  </si>
  <si>
    <t>210503(R)</t>
  </si>
  <si>
    <t>DM: Pronájem lešení</t>
  </si>
  <si>
    <t>den</t>
  </si>
  <si>
    <t>210504(R)</t>
  </si>
  <si>
    <t>DM: Koordinace s ostatními profesemi</t>
  </si>
  <si>
    <t>210505(R)</t>
  </si>
  <si>
    <t>TECH: Zapojení prvků VZT</t>
  </si>
  <si>
    <t>210506(R)</t>
  </si>
  <si>
    <t>DM-RO: Úpravy rozváděčů vč. zjištění stávajícího zapojení</t>
  </si>
  <si>
    <t>210507(R)</t>
  </si>
  <si>
    <t>DM: Stanovisko TIČR</t>
  </si>
  <si>
    <t>210508(R)</t>
  </si>
  <si>
    <t>DM: Výchozí revize včetně revizní zprávy</t>
  </si>
  <si>
    <t>210509(R)</t>
  </si>
  <si>
    <t>DM: Komplexní vyzkoušení, předání</t>
  </si>
  <si>
    <t>210510(R)</t>
  </si>
  <si>
    <t>DM: Dopravné, stravné, ubytování</t>
  </si>
  <si>
    <t>POL1_</t>
  </si>
  <si>
    <t>210511(R)</t>
  </si>
  <si>
    <t>DM: Dokumentace skutečného provedení</t>
  </si>
  <si>
    <t>END</t>
  </si>
  <si>
    <t>210235(R)</t>
  </si>
  <si>
    <t>DM: zvonek domovní 8/12/24V elektromechanický</t>
  </si>
  <si>
    <t>210236(R)</t>
  </si>
  <si>
    <t xml:space="preserve">DM: zvonkový transformátor 8/12/24V </t>
  </si>
  <si>
    <t>Botanická zahrada MU – skleník č.3</t>
  </si>
  <si>
    <t>Položkový rozpočet - Elektroinstalace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</si>
</sst>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0"/>
      <color rgb="FFFFFFFF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/>
      <top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4" fontId="0" fillId="0" borderId="0" xfId="0" applyNumberFormat="1"/>
    <xf numFmtId="3" fontId="0" fillId="0" borderId="0" xfId="0" applyNumberFormat="1"/>
    <xf numFmtId="0" fontId="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0" xfId="0" applyNumberFormat="1"/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3" borderId="3" xfId="0" applyFont="1" applyFill="1" applyBorder="1"/>
    <xf numFmtId="49" fontId="0" fillId="3" borderId="3" xfId="0" applyNumberFormat="1" applyFont="1" applyFill="1" applyBorder="1"/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/>
    <xf numFmtId="0" fontId="0" fillId="3" borderId="3" xfId="0" applyFont="1" applyFill="1" applyBorder="1" applyAlignment="1">
      <alignment wrapText="1"/>
    </xf>
    <xf numFmtId="0" fontId="0" fillId="2" borderId="5" xfId="0" applyFont="1" applyFill="1" applyBorder="1" applyAlignment="1">
      <alignment vertical="top"/>
    </xf>
    <xf numFmtId="49" fontId="0" fillId="2" borderId="5" xfId="0" applyNumberFormat="1" applyFont="1" applyFill="1" applyBorder="1" applyAlignment="1">
      <alignment vertical="top"/>
    </xf>
    <xf numFmtId="49" fontId="0" fillId="2" borderId="1" xfId="0" applyNumberFormat="1" applyFont="1" applyFill="1" applyBorder="1" applyAlignment="1">
      <alignment vertical="top"/>
    </xf>
    <xf numFmtId="0" fontId="0" fillId="2" borderId="6" xfId="0" applyFill="1" applyBorder="1" applyAlignment="1">
      <alignment horizontal="center" vertical="top"/>
    </xf>
    <xf numFmtId="164" fontId="0" fillId="2" borderId="1" xfId="0" applyNumberFormat="1" applyFill="1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4" fontId="0" fillId="2" borderId="5" xfId="0" applyNumberFormat="1" applyFill="1" applyBorder="1" applyAlignment="1">
      <alignment vertical="top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shrinkToFit="1"/>
    </xf>
    <xf numFmtId="4" fontId="6" fillId="0" borderId="7" xfId="0" applyNumberFormat="1" applyFont="1" applyBorder="1" applyAlignment="1">
      <alignment vertical="top" shrinkToFit="1"/>
    </xf>
    <xf numFmtId="4" fontId="6" fillId="0" borderId="9" xfId="0" applyNumberFormat="1" applyFont="1" applyBorder="1" applyAlignment="1">
      <alignment vertical="top" shrinkToFit="1"/>
    </xf>
    <xf numFmtId="0" fontId="6" fillId="0" borderId="0" xfId="0" applyFont="1"/>
    <xf numFmtId="0" fontId="6" fillId="0" borderId="1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shrinkToFit="1"/>
    </xf>
    <xf numFmtId="4" fontId="6" fillId="0" borderId="7" xfId="0" applyNumberFormat="1" applyFont="1" applyBorder="1" applyAlignment="1">
      <alignment vertical="center" shrinkToFit="1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shrinkToFit="1"/>
    </xf>
    <xf numFmtId="4" fontId="6" fillId="0" borderId="12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0" fillId="0" borderId="6" xfId="0" applyNumberFormat="1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49" fontId="0" fillId="0" borderId="6" xfId="0" applyNumberFormat="1" applyFont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xj\xARB\_CLOUD\xvasek111_gmail_com-ARBactive\ARB_active\2020-512%20MU%20P&#345;F%20Sklen&#237;k%20&#269;_2\PROJEKT\DPS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 topLeftCell="A1">
      <selection activeCell="A2" sqref="A2"/>
    </sheetView>
  </sheetViews>
  <sheetFormatPr defaultColWidth="8.375" defaultRowHeight="12.75"/>
  <sheetData>
    <row r="1" ht="12.75">
      <c r="A1" s="1" t="s">
        <v>0</v>
      </c>
    </row>
    <row r="2" spans="1:7" ht="57.75" customHeight="1">
      <c r="A2" s="43" t="s">
        <v>1</v>
      </c>
      <c r="B2" s="43"/>
      <c r="C2" s="43"/>
      <c r="D2" s="43"/>
      <c r="E2" s="43"/>
      <c r="F2" s="43"/>
      <c r="G2" s="43"/>
    </row>
  </sheetData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B1:AZ18"/>
  <sheetViews>
    <sheetView showGridLines="0" workbookViewId="0" topLeftCell="B1">
      <selection activeCell="B1" sqref="B1"/>
    </sheetView>
  </sheetViews>
  <sheetFormatPr defaultColWidth="8.75390625" defaultRowHeight="12.75"/>
  <cols>
    <col min="1" max="1" width="8.125" style="0" hidden="1" customWidth="1"/>
    <col min="2" max="2" width="8.875" style="0" customWidth="1"/>
    <col min="3" max="3" width="7.25390625" style="0" customWidth="1"/>
    <col min="4" max="4" width="13.00390625" style="0" customWidth="1"/>
    <col min="5" max="5" width="11.75390625" style="0" customWidth="1"/>
    <col min="6" max="6" width="11.125" style="0" customWidth="1"/>
    <col min="7" max="9" width="12.25390625" style="0" customWidth="1"/>
    <col min="10" max="10" width="6.375" style="0" customWidth="1"/>
    <col min="11" max="11" width="4.125" style="0" customWidth="1"/>
    <col min="12" max="15" width="10.25390625" style="0" customWidth="1"/>
    <col min="52" max="52" width="89.625" style="0" customWidth="1"/>
  </cols>
  <sheetData>
    <row r="1" ht="15.75">
      <c r="B1" s="2" t="s">
        <v>2</v>
      </c>
    </row>
    <row r="2" ht="12.75">
      <c r="B2" t="s">
        <v>3</v>
      </c>
    </row>
    <row r="3" ht="12.75">
      <c r="B3" t="s">
        <v>4</v>
      </c>
    </row>
    <row r="4" ht="12.75">
      <c r="B4" t="s">
        <v>5</v>
      </c>
    </row>
    <row r="5" spans="3:52" ht="13.15" customHeight="1">
      <c r="C5" s="44" t="s">
        <v>6</v>
      </c>
      <c r="D5" s="44"/>
      <c r="E5" s="44"/>
      <c r="F5" s="44"/>
      <c r="G5" s="44"/>
      <c r="H5" s="44"/>
      <c r="I5" s="44"/>
      <c r="J5" s="44"/>
      <c r="K5" s="44"/>
      <c r="AZ5" s="3" t="str">
        <f aca="true" t="shared" si="0" ref="AZ5:AZ10">C5</f>
        <v>DM: Dodávka, montáž, zapojení</v>
      </c>
    </row>
    <row r="6" spans="3:52" ht="13.15" customHeight="1">
      <c r="C6" s="44" t="s">
        <v>7</v>
      </c>
      <c r="D6" s="44"/>
      <c r="E6" s="44"/>
      <c r="F6" s="44"/>
      <c r="G6" s="44"/>
      <c r="H6" s="44"/>
      <c r="I6" s="44"/>
      <c r="J6" s="44"/>
      <c r="K6" s="44"/>
      <c r="AZ6" s="3" t="str">
        <f t="shared" si="0"/>
        <v>DM-RO: Dodávka, montáž, zapojení - v rozvaděči</v>
      </c>
    </row>
    <row r="7" spans="3:52" ht="13.15" customHeight="1">
      <c r="C7" s="44" t="s">
        <v>8</v>
      </c>
      <c r="D7" s="44"/>
      <c r="E7" s="44"/>
      <c r="F7" s="44"/>
      <c r="G7" s="44"/>
      <c r="H7" s="44"/>
      <c r="I7" s="44"/>
      <c r="J7" s="44"/>
      <c r="K7" s="44"/>
      <c r="AZ7" s="3" t="str">
        <f t="shared" si="0"/>
        <v>ROZV: Součást rozvaděče</v>
      </c>
    </row>
    <row r="8" spans="3:52" ht="13.15" customHeight="1">
      <c r="C8" s="44" t="s">
        <v>9</v>
      </c>
      <c r="D8" s="44"/>
      <c r="E8" s="44"/>
      <c r="F8" s="44"/>
      <c r="G8" s="44"/>
      <c r="H8" s="44"/>
      <c r="I8" s="44"/>
      <c r="J8" s="44"/>
      <c r="K8" s="44"/>
      <c r="AZ8" s="3" t="str">
        <f t="shared" si="0"/>
        <v>TECH: Dodávka součástí vystrojení technologie, elektro pouze zapojení</v>
      </c>
    </row>
    <row r="9" spans="3:52" ht="13.15" customHeight="1">
      <c r="C9" s="44" t="s">
        <v>10</v>
      </c>
      <c r="D9" s="44"/>
      <c r="E9" s="44"/>
      <c r="F9" s="44"/>
      <c r="G9" s="44"/>
      <c r="H9" s="44"/>
      <c r="I9" s="44"/>
      <c r="J9" s="44"/>
      <c r="K9" s="44"/>
      <c r="AZ9" s="3" t="str">
        <f t="shared" si="0"/>
        <v>ZP: Dodávka součástí vystrojení technologie, elektro zapojení a parametrizace</v>
      </c>
    </row>
    <row r="10" spans="3:52" ht="13.15" customHeight="1">
      <c r="C10" s="44" t="s">
        <v>11</v>
      </c>
      <c r="D10" s="44"/>
      <c r="E10" s="44"/>
      <c r="F10" s="44"/>
      <c r="G10" s="44"/>
      <c r="H10" s="44"/>
      <c r="I10" s="44"/>
      <c r="J10" s="44"/>
      <c r="K10" s="44"/>
      <c r="AZ10" s="3" t="str">
        <f t="shared" si="0"/>
        <v>Z: Pouze pro doplnění (dodávka, montáž ani zapojení není součástí dodávky části MaR ani ASŘTP)</v>
      </c>
    </row>
    <row r="11" ht="12.75">
      <c r="B11" t="s">
        <v>12</v>
      </c>
    </row>
    <row r="12" spans="3:10" ht="12.75">
      <c r="C12" t="s">
        <v>13</v>
      </c>
      <c r="F12" s="4"/>
      <c r="G12" s="4"/>
      <c r="H12" s="4"/>
      <c r="I12" s="4"/>
      <c r="J12" s="5"/>
    </row>
    <row r="13" spans="3:10" ht="12.75">
      <c r="C13" t="s">
        <v>14</v>
      </c>
      <c r="F13" s="4"/>
      <c r="G13" s="4"/>
      <c r="H13" s="4"/>
      <c r="I13" s="4"/>
      <c r="J13" s="5"/>
    </row>
    <row r="14" spans="3:10" ht="12.75">
      <c r="C14" t="s">
        <v>15</v>
      </c>
      <c r="F14" s="4"/>
      <c r="G14" s="4"/>
      <c r="H14" s="4"/>
      <c r="I14" s="4"/>
      <c r="J14" s="5"/>
    </row>
    <row r="15" spans="3:10" ht="12.75">
      <c r="C15" t="s">
        <v>16</v>
      </c>
      <c r="F15" s="4"/>
      <c r="G15" s="4"/>
      <c r="H15" s="4"/>
      <c r="I15" s="4"/>
      <c r="J15" s="5"/>
    </row>
    <row r="16" ht="12.75">
      <c r="C16" t="s">
        <v>17</v>
      </c>
    </row>
    <row r="17" ht="12.75">
      <c r="C17" t="s">
        <v>18</v>
      </c>
    </row>
    <row r="18" ht="12.75">
      <c r="B18" s="6" t="s">
        <v>19</v>
      </c>
    </row>
  </sheetData>
  <mergeCells count="6">
    <mergeCell ref="C10:K10"/>
    <mergeCell ref="C5:K5"/>
    <mergeCell ref="C6:K6"/>
    <mergeCell ref="C7:K7"/>
    <mergeCell ref="C8:K8"/>
    <mergeCell ref="C9:K9"/>
  </mergeCells>
  <printOptions/>
  <pageMargins left="0.25" right="0.25" top="0.75" bottom="0.75" header="0.511805555555555" footer="0.3"/>
  <pageSetup fitToHeight="1" fitToWidth="1" horizontalDpi="300" verticalDpi="300" orientation="landscape" paperSize="9"/>
  <headerFooter>
    <oddFooter>&amp;L&amp;9Zpracováno programem 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4"/>
  <sheetViews>
    <sheetView workbookViewId="0" topLeftCell="A1">
      <selection activeCell="F8" sqref="F8"/>
    </sheetView>
  </sheetViews>
  <sheetFormatPr defaultColWidth="8.875" defaultRowHeight="12.75"/>
  <cols>
    <col min="1" max="1" width="4.125" style="7" customWidth="1"/>
    <col min="2" max="2" width="14.00390625" style="7" customWidth="1"/>
    <col min="3" max="3" width="37.125" style="8" customWidth="1"/>
    <col min="4" max="4" width="4.375" style="7" customWidth="1"/>
    <col min="5" max="5" width="10.25390625" style="7" customWidth="1"/>
    <col min="6" max="6" width="9.625" style="7" customWidth="1"/>
    <col min="7" max="7" width="12.25390625" style="7" customWidth="1"/>
    <col min="8" max="1024" width="8.875" style="7" customWidth="1"/>
  </cols>
  <sheetData>
    <row r="1" spans="1:7" ht="15.75">
      <c r="A1" s="45" t="s">
        <v>20</v>
      </c>
      <c r="B1" s="45"/>
      <c r="C1" s="45"/>
      <c r="D1" s="45"/>
      <c r="E1" s="45"/>
      <c r="F1" s="45"/>
      <c r="G1" s="45"/>
    </row>
    <row r="2" spans="1:7" ht="24.95" customHeight="1">
      <c r="A2" s="9" t="s">
        <v>21</v>
      </c>
      <c r="B2" s="10"/>
      <c r="C2" s="46"/>
      <c r="D2" s="46"/>
      <c r="E2" s="46"/>
      <c r="F2" s="46"/>
      <c r="G2" s="46"/>
    </row>
    <row r="3" spans="1:7" ht="24.95" customHeight="1">
      <c r="A3" s="9" t="s">
        <v>22</v>
      </c>
      <c r="B3" s="10"/>
      <c r="C3" s="46"/>
      <c r="D3" s="46"/>
      <c r="E3" s="46"/>
      <c r="F3" s="46"/>
      <c r="G3" s="46"/>
    </row>
    <row r="4" spans="1:7" ht="24.95" customHeight="1">
      <c r="A4" s="9" t="s">
        <v>23</v>
      </c>
      <c r="B4" s="10"/>
      <c r="C4" s="46"/>
      <c r="D4" s="46"/>
      <c r="E4" s="46"/>
      <c r="F4" s="46"/>
      <c r="G4" s="46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tabSelected="1" zoomScale="115" zoomScaleNormal="115" workbookViewId="0" topLeftCell="A1">
      <selection activeCell="A1" sqref="A1:G1"/>
    </sheetView>
  </sheetViews>
  <sheetFormatPr defaultColWidth="8.375" defaultRowHeight="12.75" outlineLevelRow="1"/>
  <cols>
    <col min="1" max="1" width="4.125" style="0" customWidth="1"/>
    <col min="2" max="2" width="14.00390625" style="11" customWidth="1"/>
    <col min="3" max="3" width="37.125" style="11" customWidth="1"/>
    <col min="4" max="4" width="4.625" style="0" customWidth="1"/>
    <col min="5" max="5" width="10.25390625" style="0" customWidth="1"/>
    <col min="6" max="6" width="9.625" style="0" customWidth="1"/>
    <col min="7" max="7" width="11.125" style="0" customWidth="1"/>
    <col min="8" max="21" width="11.25390625" style="0" hidden="1" customWidth="1"/>
    <col min="29" max="39" width="11.25390625" style="0" hidden="1" customWidth="1"/>
  </cols>
  <sheetData>
    <row r="1" spans="1:31" ht="15.75" customHeight="1">
      <c r="A1" s="47" t="s">
        <v>167</v>
      </c>
      <c r="B1" s="47"/>
      <c r="C1" s="47"/>
      <c r="D1" s="47"/>
      <c r="E1" s="47"/>
      <c r="F1" s="47"/>
      <c r="G1" s="47"/>
      <c r="AE1" t="s">
        <v>24</v>
      </c>
    </row>
    <row r="2" spans="1:31" ht="25.15" customHeight="1">
      <c r="A2" s="12" t="s">
        <v>21</v>
      </c>
      <c r="B2" s="10" t="s">
        <v>25</v>
      </c>
      <c r="C2" s="48" t="s">
        <v>166</v>
      </c>
      <c r="D2" s="48"/>
      <c r="E2" s="48"/>
      <c r="F2" s="48"/>
      <c r="G2" s="48"/>
      <c r="AE2" t="s">
        <v>26</v>
      </c>
    </row>
    <row r="3" spans="1:31" ht="25.15" customHeight="1">
      <c r="A3" s="12" t="s">
        <v>22</v>
      </c>
      <c r="B3" s="10" t="s">
        <v>27</v>
      </c>
      <c r="C3" s="48" t="s">
        <v>28</v>
      </c>
      <c r="D3" s="48"/>
      <c r="E3" s="48"/>
      <c r="F3" s="48"/>
      <c r="G3" s="48"/>
      <c r="AC3" s="11" t="s">
        <v>29</v>
      </c>
      <c r="AE3" t="s">
        <v>30</v>
      </c>
    </row>
    <row r="4" spans="1:31" ht="25.15" customHeight="1">
      <c r="A4" s="13" t="s">
        <v>23</v>
      </c>
      <c r="B4" s="14" t="s">
        <v>31</v>
      </c>
      <c r="C4" s="49" t="s">
        <v>32</v>
      </c>
      <c r="D4" s="49"/>
      <c r="E4" s="49"/>
      <c r="F4" s="49"/>
      <c r="G4" s="49"/>
      <c r="AE4" t="s">
        <v>33</v>
      </c>
    </row>
    <row r="5" ht="13.15" customHeight="1">
      <c r="D5" s="15"/>
    </row>
    <row r="6" spans="1:21" ht="39.6" customHeight="1">
      <c r="A6" s="16" t="s">
        <v>34</v>
      </c>
      <c r="B6" s="17" t="s">
        <v>35</v>
      </c>
      <c r="C6" s="17" t="s">
        <v>36</v>
      </c>
      <c r="D6" s="18" t="s">
        <v>37</v>
      </c>
      <c r="E6" s="16" t="s">
        <v>38</v>
      </c>
      <c r="F6" s="19" t="s">
        <v>39</v>
      </c>
      <c r="G6" s="16" t="s">
        <v>40</v>
      </c>
      <c r="H6" s="20" t="s">
        <v>41</v>
      </c>
      <c r="I6" s="20" t="s">
        <v>42</v>
      </c>
      <c r="J6" s="20" t="s">
        <v>43</v>
      </c>
      <c r="K6" s="20" t="s">
        <v>44</v>
      </c>
      <c r="L6" s="20" t="s">
        <v>45</v>
      </c>
      <c r="M6" s="20" t="s">
        <v>46</v>
      </c>
      <c r="N6" s="20" t="s">
        <v>47</v>
      </c>
      <c r="O6" s="20" t="s">
        <v>48</v>
      </c>
      <c r="P6" s="20" t="s">
        <v>49</v>
      </c>
      <c r="Q6" s="20" t="s">
        <v>50</v>
      </c>
      <c r="R6" s="20" t="s">
        <v>51</v>
      </c>
      <c r="S6" s="20" t="s">
        <v>52</v>
      </c>
      <c r="T6" s="20" t="s">
        <v>53</v>
      </c>
      <c r="U6" s="20" t="s">
        <v>54</v>
      </c>
    </row>
    <row r="7" spans="1:31" ht="13.15" customHeight="1">
      <c r="A7" s="21" t="s">
        <v>55</v>
      </c>
      <c r="B7" s="22" t="s">
        <v>56</v>
      </c>
      <c r="C7" s="23" t="s">
        <v>57</v>
      </c>
      <c r="D7" s="24"/>
      <c r="E7" s="25"/>
      <c r="F7" s="26"/>
      <c r="G7" s="26">
        <f ca="1">SUMIF(AE8:AE60,"&lt;&gt;NOR",G8:G58)</f>
        <v>0</v>
      </c>
      <c r="H7" s="26"/>
      <c r="I7" s="26">
        <f>SUM(I8:I60)</f>
        <v>0</v>
      </c>
      <c r="J7" s="26"/>
      <c r="K7" s="26">
        <f>SUM(K8:K60)</f>
        <v>52060</v>
      </c>
      <c r="L7" s="26"/>
      <c r="M7" s="26">
        <f>SUM(M8:M60)</f>
        <v>0</v>
      </c>
      <c r="N7" s="26"/>
      <c r="O7" s="26">
        <f>SUM(O8:O60)</f>
        <v>0</v>
      </c>
      <c r="P7" s="26"/>
      <c r="Q7" s="26">
        <f>SUM(Q8:Q60)</f>
        <v>0</v>
      </c>
      <c r="R7" s="26"/>
      <c r="S7" s="26"/>
      <c r="T7" s="27"/>
      <c r="U7" s="26">
        <f>SUM(U8:U60)</f>
        <v>0</v>
      </c>
      <c r="AE7" t="s">
        <v>58</v>
      </c>
    </row>
    <row r="8" spans="1:60" ht="22.5" outlineLevel="1">
      <c r="A8" s="33">
        <v>1</v>
      </c>
      <c r="B8" s="34" t="s">
        <v>60</v>
      </c>
      <c r="C8" s="28" t="s">
        <v>61</v>
      </c>
      <c r="D8" s="29" t="s">
        <v>62</v>
      </c>
      <c r="E8" s="30">
        <v>30</v>
      </c>
      <c r="F8" s="30"/>
      <c r="G8" s="30">
        <f aca="true" t="shared" si="0" ref="G8:G11">E8*F8</f>
        <v>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0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</row>
    <row r="9" spans="1:60" ht="22.5" outlineLevel="1">
      <c r="A9" s="33">
        <v>2</v>
      </c>
      <c r="B9" s="34" t="s">
        <v>63</v>
      </c>
      <c r="C9" s="28" t="s">
        <v>64</v>
      </c>
      <c r="D9" s="29" t="s">
        <v>62</v>
      </c>
      <c r="E9" s="30">
        <v>3</v>
      </c>
      <c r="F9" s="30"/>
      <c r="G9" s="30">
        <f t="shared" si="0"/>
        <v>0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30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ht="22.5" outlineLevel="1">
      <c r="A10" s="33">
        <v>3</v>
      </c>
      <c r="B10" s="34" t="s">
        <v>65</v>
      </c>
      <c r="C10" s="28" t="s">
        <v>66</v>
      </c>
      <c r="D10" s="29" t="s">
        <v>62</v>
      </c>
      <c r="E10" s="30">
        <v>28</v>
      </c>
      <c r="F10" s="30"/>
      <c r="G10" s="30">
        <f t="shared" si="0"/>
        <v>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  <c r="U10" s="30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ht="12.75" outlineLevel="1">
      <c r="A11" s="33">
        <v>4</v>
      </c>
      <c r="B11" s="34" t="s">
        <v>67</v>
      </c>
      <c r="C11" s="28" t="s">
        <v>68</v>
      </c>
      <c r="D11" s="29" t="s">
        <v>69</v>
      </c>
      <c r="E11" s="30">
        <v>2</v>
      </c>
      <c r="F11" s="30"/>
      <c r="G11" s="30">
        <f t="shared" si="0"/>
        <v>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  <c r="U11" s="30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60" ht="12.75" outlineLevel="1">
      <c r="A12" s="33">
        <v>5</v>
      </c>
      <c r="B12" s="34"/>
      <c r="C12" s="28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  <c r="U12" s="30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1:60" ht="12.75" outlineLevel="1">
      <c r="A13" s="33">
        <v>6</v>
      </c>
      <c r="B13" s="34" t="s">
        <v>70</v>
      </c>
      <c r="C13" s="28" t="s">
        <v>71</v>
      </c>
      <c r="D13" s="29" t="s">
        <v>72</v>
      </c>
      <c r="E13" s="30">
        <v>165</v>
      </c>
      <c r="F13" s="30"/>
      <c r="G13" s="30">
        <f aca="true" t="shared" si="1" ref="G13:G46">E13*F13</f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  <c r="U13" s="30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ht="12.75" outlineLevel="1">
      <c r="A14" s="33">
        <v>7</v>
      </c>
      <c r="B14" s="34" t="s">
        <v>73</v>
      </c>
      <c r="C14" s="28" t="s">
        <v>74</v>
      </c>
      <c r="D14" s="29" t="s">
        <v>72</v>
      </c>
      <c r="E14" s="30">
        <v>60</v>
      </c>
      <c r="F14" s="30"/>
      <c r="G14" s="30">
        <f t="shared" si="1"/>
        <v>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/>
      <c r="U14" s="30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</row>
    <row r="15" spans="1:60" ht="12.75" outlineLevel="1">
      <c r="A15" s="33">
        <v>8</v>
      </c>
      <c r="B15" s="34" t="s">
        <v>75</v>
      </c>
      <c r="C15" s="28" t="s">
        <v>76</v>
      </c>
      <c r="D15" s="29" t="s">
        <v>72</v>
      </c>
      <c r="E15" s="30">
        <v>530</v>
      </c>
      <c r="F15" s="30"/>
      <c r="G15" s="30">
        <f t="shared" si="1"/>
        <v>0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  <c r="U15" s="30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</row>
    <row r="16" spans="1:60" ht="12.75" outlineLevel="1">
      <c r="A16" s="33">
        <v>9</v>
      </c>
      <c r="B16" s="34" t="s">
        <v>77</v>
      </c>
      <c r="C16" s="28" t="s">
        <v>78</v>
      </c>
      <c r="D16" s="29" t="s">
        <v>72</v>
      </c>
      <c r="E16" s="30">
        <v>685</v>
      </c>
      <c r="F16" s="30"/>
      <c r="G16" s="30">
        <f t="shared" si="1"/>
        <v>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30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</row>
    <row r="17" spans="1:60" ht="12.75" outlineLevel="1">
      <c r="A17" s="33">
        <v>10</v>
      </c>
      <c r="B17" s="34" t="s">
        <v>79</v>
      </c>
      <c r="C17" s="28" t="s">
        <v>80</v>
      </c>
      <c r="D17" s="29" t="s">
        <v>72</v>
      </c>
      <c r="E17" s="30">
        <v>120</v>
      </c>
      <c r="F17" s="30"/>
      <c r="G17" s="30">
        <f t="shared" si="1"/>
        <v>0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30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:60" ht="12.75" outlineLevel="1">
      <c r="A18" s="33">
        <v>11</v>
      </c>
      <c r="B18" s="34" t="s">
        <v>81</v>
      </c>
      <c r="C18" s="28" t="s">
        <v>82</v>
      </c>
      <c r="D18" s="29" t="s">
        <v>72</v>
      </c>
      <c r="E18" s="30">
        <v>80</v>
      </c>
      <c r="F18" s="30"/>
      <c r="G18" s="30">
        <f t="shared" si="1"/>
        <v>0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0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60" ht="12.75" outlineLevel="1">
      <c r="A19" s="33">
        <v>12</v>
      </c>
      <c r="B19" s="34" t="s">
        <v>83</v>
      </c>
      <c r="C19" s="28" t="s">
        <v>84</v>
      </c>
      <c r="D19" s="29" t="s">
        <v>72</v>
      </c>
      <c r="E19" s="30">
        <v>150</v>
      </c>
      <c r="F19" s="30"/>
      <c r="G19" s="30">
        <f t="shared" si="1"/>
        <v>0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30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:60" ht="12.75" outlineLevel="1">
      <c r="A20" s="33">
        <v>13</v>
      </c>
      <c r="B20" s="34" t="s">
        <v>85</v>
      </c>
      <c r="C20" s="28" t="s">
        <v>86</v>
      </c>
      <c r="D20" s="29" t="s">
        <v>62</v>
      </c>
      <c r="E20" s="30">
        <v>144</v>
      </c>
      <c r="F20" s="30"/>
      <c r="G20" s="30">
        <f t="shared" si="1"/>
        <v>0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0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:60" ht="12.75" outlineLevel="1">
      <c r="A21" s="33">
        <v>14</v>
      </c>
      <c r="B21" s="34" t="s">
        <v>87</v>
      </c>
      <c r="C21" s="28" t="s">
        <v>88</v>
      </c>
      <c r="D21" s="29" t="s">
        <v>62</v>
      </c>
      <c r="E21" s="30">
        <v>600</v>
      </c>
      <c r="F21" s="30"/>
      <c r="G21" s="30">
        <f t="shared" si="1"/>
        <v>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30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0" ht="12.75" outlineLevel="1">
      <c r="A22" s="33">
        <v>15</v>
      </c>
      <c r="B22" s="34" t="s">
        <v>89</v>
      </c>
      <c r="C22" s="28" t="s">
        <v>90</v>
      </c>
      <c r="D22" s="29" t="s">
        <v>72</v>
      </c>
      <c r="E22" s="30">
        <v>62</v>
      </c>
      <c r="F22" s="30"/>
      <c r="G22" s="30">
        <f t="shared" si="1"/>
        <v>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30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0" ht="12.75" outlineLevel="1">
      <c r="A23" s="33">
        <v>16</v>
      </c>
      <c r="B23" s="34" t="s">
        <v>91</v>
      </c>
      <c r="C23" s="28" t="s">
        <v>92</v>
      </c>
      <c r="D23" s="29" t="s">
        <v>72</v>
      </c>
      <c r="E23" s="30">
        <v>62</v>
      </c>
      <c r="F23" s="30"/>
      <c r="G23" s="30">
        <f t="shared" si="1"/>
        <v>0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0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60" ht="12.75" outlineLevel="1">
      <c r="A24" s="33">
        <v>17</v>
      </c>
      <c r="B24" s="34" t="s">
        <v>93</v>
      </c>
      <c r="C24" s="28" t="s">
        <v>94</v>
      </c>
      <c r="D24" s="29" t="s">
        <v>72</v>
      </c>
      <c r="E24" s="30">
        <v>24</v>
      </c>
      <c r="F24" s="30"/>
      <c r="G24" s="30">
        <f t="shared" si="1"/>
        <v>0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30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0" ht="12.75" outlineLevel="1">
      <c r="A25" s="33">
        <v>18</v>
      </c>
      <c r="B25" s="34" t="s">
        <v>95</v>
      </c>
      <c r="C25" s="28" t="s">
        <v>96</v>
      </c>
      <c r="D25" s="29" t="s">
        <v>72</v>
      </c>
      <c r="E25" s="30">
        <v>24</v>
      </c>
      <c r="F25" s="30"/>
      <c r="G25" s="30">
        <f t="shared" si="1"/>
        <v>0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30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ht="12.75" outlineLevel="1">
      <c r="A26" s="33">
        <v>19</v>
      </c>
      <c r="B26" s="34" t="s">
        <v>97</v>
      </c>
      <c r="C26" s="28" t="s">
        <v>98</v>
      </c>
      <c r="D26" s="29" t="s">
        <v>72</v>
      </c>
      <c r="E26" s="30">
        <v>40</v>
      </c>
      <c r="F26" s="30"/>
      <c r="G26" s="30">
        <f t="shared" si="1"/>
        <v>0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  <c r="U26" s="30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ht="22.5" outlineLevel="1">
      <c r="A27" s="33">
        <v>20</v>
      </c>
      <c r="B27" s="34" t="s">
        <v>99</v>
      </c>
      <c r="C27" s="28" t="s">
        <v>100</v>
      </c>
      <c r="D27" s="29" t="s">
        <v>59</v>
      </c>
      <c r="E27" s="30">
        <v>1</v>
      </c>
      <c r="F27" s="30"/>
      <c r="G27" s="30">
        <f t="shared" si="1"/>
        <v>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30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ht="12.75" outlineLevel="1">
      <c r="A28" s="33">
        <v>21</v>
      </c>
      <c r="B28" s="34" t="s">
        <v>101</v>
      </c>
      <c r="C28" s="28" t="s">
        <v>102</v>
      </c>
      <c r="D28" s="29" t="s">
        <v>72</v>
      </c>
      <c r="E28" s="30">
        <v>30</v>
      </c>
      <c r="F28" s="30"/>
      <c r="G28" s="30">
        <f t="shared" si="1"/>
        <v>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  <c r="U28" s="30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ht="12.75" outlineLevel="1">
      <c r="A29" s="33">
        <v>22</v>
      </c>
      <c r="B29" s="34" t="s">
        <v>103</v>
      </c>
      <c r="C29" s="28" t="s">
        <v>104</v>
      </c>
      <c r="D29" s="29" t="s">
        <v>72</v>
      </c>
      <c r="E29" s="30">
        <v>70</v>
      </c>
      <c r="F29" s="30"/>
      <c r="G29" s="30">
        <f t="shared" si="1"/>
        <v>0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30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60" ht="12.75" outlineLevel="1">
      <c r="A30" s="33">
        <v>23</v>
      </c>
      <c r="B30" s="34" t="s">
        <v>105</v>
      </c>
      <c r="C30" s="28" t="s">
        <v>106</v>
      </c>
      <c r="D30" s="29" t="s">
        <v>72</v>
      </c>
      <c r="E30" s="30">
        <v>90</v>
      </c>
      <c r="F30" s="30"/>
      <c r="G30" s="30">
        <f t="shared" si="1"/>
        <v>0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30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</row>
    <row r="31" spans="1:60" ht="12.75" outlineLevel="1">
      <c r="A31" s="33">
        <v>24</v>
      </c>
      <c r="B31" s="34" t="s">
        <v>107</v>
      </c>
      <c r="C31" s="28" t="s">
        <v>108</v>
      </c>
      <c r="D31" s="29" t="s">
        <v>72</v>
      </c>
      <c r="E31" s="30">
        <v>35</v>
      </c>
      <c r="F31" s="30"/>
      <c r="G31" s="30">
        <f t="shared" si="1"/>
        <v>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30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60" ht="12.75" outlineLevel="1">
      <c r="A32" s="33">
        <v>25</v>
      </c>
      <c r="B32" s="34" t="s">
        <v>109</v>
      </c>
      <c r="C32" s="28" t="s">
        <v>110</v>
      </c>
      <c r="D32" s="29" t="s">
        <v>72</v>
      </c>
      <c r="E32" s="30">
        <v>20</v>
      </c>
      <c r="F32" s="30"/>
      <c r="G32" s="30">
        <f t="shared" si="1"/>
        <v>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30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ht="12.75" outlineLevel="1">
      <c r="A33" s="33">
        <v>26</v>
      </c>
      <c r="B33" s="34" t="s">
        <v>111</v>
      </c>
      <c r="C33" s="28" t="s">
        <v>112</v>
      </c>
      <c r="D33" s="29" t="s">
        <v>72</v>
      </c>
      <c r="E33" s="30">
        <v>60</v>
      </c>
      <c r="F33" s="30"/>
      <c r="G33" s="30">
        <f t="shared" si="1"/>
        <v>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30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</row>
    <row r="34" spans="1:60" ht="12.75" outlineLevel="1">
      <c r="A34" s="33">
        <v>27</v>
      </c>
      <c r="B34" s="34" t="s">
        <v>113</v>
      </c>
      <c r="C34" s="28" t="s">
        <v>114</v>
      </c>
      <c r="D34" s="29" t="s">
        <v>72</v>
      </c>
      <c r="E34" s="30">
        <v>20</v>
      </c>
      <c r="F34" s="30"/>
      <c r="G34" s="30">
        <f t="shared" si="1"/>
        <v>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30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60" ht="12.75" outlineLevel="1">
      <c r="A35" s="33">
        <v>28</v>
      </c>
      <c r="B35" s="34" t="s">
        <v>115</v>
      </c>
      <c r="C35" s="28" t="s">
        <v>116</v>
      </c>
      <c r="D35" s="29" t="s">
        <v>62</v>
      </c>
      <c r="E35" s="30">
        <v>170</v>
      </c>
      <c r="F35" s="30"/>
      <c r="G35" s="30">
        <f t="shared" si="1"/>
        <v>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  <c r="U35" s="30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</row>
    <row r="36" spans="1:60" ht="12.75" outlineLevel="1">
      <c r="A36" s="33">
        <v>29</v>
      </c>
      <c r="B36" s="34" t="s">
        <v>117</v>
      </c>
      <c r="C36" s="28" t="s">
        <v>118</v>
      </c>
      <c r="D36" s="29" t="s">
        <v>62</v>
      </c>
      <c r="E36" s="30">
        <v>78</v>
      </c>
      <c r="F36" s="30"/>
      <c r="G36" s="30">
        <f t="shared" si="1"/>
        <v>0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1"/>
      <c r="U36" s="30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ht="22.5" outlineLevel="1">
      <c r="A37" s="33">
        <v>30</v>
      </c>
      <c r="B37" s="34" t="s">
        <v>119</v>
      </c>
      <c r="C37" s="28" t="s">
        <v>120</v>
      </c>
      <c r="D37" s="29" t="s">
        <v>62</v>
      </c>
      <c r="E37" s="30">
        <v>9</v>
      </c>
      <c r="F37" s="30"/>
      <c r="G37" s="30">
        <f t="shared" si="1"/>
        <v>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30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</row>
    <row r="38" spans="1:60" ht="12.75" outlineLevel="1">
      <c r="A38" s="33">
        <v>31</v>
      </c>
      <c r="B38" s="34" t="s">
        <v>121</v>
      </c>
      <c r="C38" s="28" t="s">
        <v>122</v>
      </c>
      <c r="D38" s="29" t="s">
        <v>62</v>
      </c>
      <c r="E38" s="30">
        <v>1</v>
      </c>
      <c r="F38" s="30"/>
      <c r="G38" s="30">
        <f t="shared" si="1"/>
        <v>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  <c r="U38" s="30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ht="12.75" outlineLevel="1">
      <c r="A39" s="33">
        <v>32</v>
      </c>
      <c r="B39" s="34" t="s">
        <v>162</v>
      </c>
      <c r="C39" s="28" t="s">
        <v>163</v>
      </c>
      <c r="D39" s="29" t="s">
        <v>62</v>
      </c>
      <c r="E39" s="30">
        <v>5</v>
      </c>
      <c r="F39" s="30"/>
      <c r="G39" s="30">
        <f t="shared" si="1"/>
        <v>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30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</row>
    <row r="40" spans="1:60" ht="12.75" outlineLevel="1">
      <c r="A40" s="33">
        <v>33</v>
      </c>
      <c r="B40" s="34" t="s">
        <v>164</v>
      </c>
      <c r="C40" s="28" t="s">
        <v>165</v>
      </c>
      <c r="D40" s="29" t="s">
        <v>62</v>
      </c>
      <c r="E40" s="30">
        <v>2</v>
      </c>
      <c r="F40" s="30"/>
      <c r="G40" s="30">
        <f t="shared" si="1"/>
        <v>0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1"/>
      <c r="U40" s="30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ht="12.75" outlineLevel="1">
      <c r="A41" s="33">
        <v>34</v>
      </c>
      <c r="B41" s="34" t="s">
        <v>123</v>
      </c>
      <c r="C41" s="28" t="s">
        <v>124</v>
      </c>
      <c r="D41" s="29" t="s">
        <v>125</v>
      </c>
      <c r="E41" s="30">
        <v>8</v>
      </c>
      <c r="F41" s="30"/>
      <c r="G41" s="30">
        <f t="shared" si="1"/>
        <v>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0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ht="12.75" outlineLevel="1">
      <c r="A42" s="33">
        <v>35</v>
      </c>
      <c r="B42" s="34" t="s">
        <v>126</v>
      </c>
      <c r="C42" s="28" t="s">
        <v>127</v>
      </c>
      <c r="D42" s="29" t="s">
        <v>62</v>
      </c>
      <c r="E42" s="30">
        <v>14</v>
      </c>
      <c r="F42" s="30"/>
      <c r="G42" s="30">
        <f t="shared" si="1"/>
        <v>0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  <c r="U42" s="30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ht="12.75" outlineLevel="1">
      <c r="A43" s="33">
        <v>36</v>
      </c>
      <c r="B43" s="34" t="s">
        <v>128</v>
      </c>
      <c r="C43" s="28" t="s">
        <v>129</v>
      </c>
      <c r="D43" s="29" t="s">
        <v>62</v>
      </c>
      <c r="E43" s="30">
        <v>8</v>
      </c>
      <c r="F43" s="30"/>
      <c r="G43" s="30">
        <f t="shared" si="1"/>
        <v>0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30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ht="12.75" outlineLevel="1">
      <c r="A44" s="33">
        <v>37</v>
      </c>
      <c r="B44" s="34" t="s">
        <v>130</v>
      </c>
      <c r="C44" s="28" t="s">
        <v>131</v>
      </c>
      <c r="D44" s="29" t="s">
        <v>62</v>
      </c>
      <c r="E44" s="30">
        <v>16</v>
      </c>
      <c r="F44" s="30"/>
      <c r="G44" s="30">
        <f t="shared" si="1"/>
        <v>0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0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ht="22.5" outlineLevel="1">
      <c r="A45" s="33">
        <v>38</v>
      </c>
      <c r="B45" s="34" t="s">
        <v>132</v>
      </c>
      <c r="C45" s="28" t="s">
        <v>133</v>
      </c>
      <c r="D45" s="29" t="s">
        <v>125</v>
      </c>
      <c r="E45" s="30">
        <v>60</v>
      </c>
      <c r="F45" s="30"/>
      <c r="G45" s="30">
        <f t="shared" si="1"/>
        <v>0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1"/>
      <c r="U45" s="30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ht="12.75" outlineLevel="1">
      <c r="A46" s="33">
        <v>39</v>
      </c>
      <c r="B46" s="34" t="s">
        <v>134</v>
      </c>
      <c r="C46" s="28" t="s">
        <v>135</v>
      </c>
      <c r="D46" s="29" t="s">
        <v>59</v>
      </c>
      <c r="E46" s="30">
        <v>1</v>
      </c>
      <c r="F46" s="30"/>
      <c r="G46" s="30">
        <f t="shared" si="1"/>
        <v>0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1"/>
      <c r="U46" s="30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ht="12.75" outlineLevel="1">
      <c r="A47" s="33">
        <v>40</v>
      </c>
      <c r="B47" s="34"/>
      <c r="C47" s="28"/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  <c r="U47" s="30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ht="12.75" outlineLevel="1">
      <c r="A48" s="33">
        <v>41</v>
      </c>
      <c r="B48" s="34" t="s">
        <v>136</v>
      </c>
      <c r="C48" s="28" t="s">
        <v>137</v>
      </c>
      <c r="D48" s="29" t="s">
        <v>59</v>
      </c>
      <c r="E48" s="30">
        <v>1</v>
      </c>
      <c r="F48" s="30"/>
      <c r="G48" s="30">
        <f aca="true" t="shared" si="2" ref="G48:G58">E48*F48</f>
        <v>0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  <c r="U48" s="30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ht="12.75" outlineLevel="1">
      <c r="A49" s="33">
        <v>42</v>
      </c>
      <c r="B49" s="34" t="s">
        <v>138</v>
      </c>
      <c r="C49" s="28" t="s">
        <v>139</v>
      </c>
      <c r="D49" s="29" t="s">
        <v>140</v>
      </c>
      <c r="E49" s="30">
        <v>88</v>
      </c>
      <c r="F49" s="30"/>
      <c r="G49" s="30">
        <f t="shared" si="2"/>
        <v>0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1"/>
      <c r="U49" s="30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ht="12.75" outlineLevel="1">
      <c r="A50" s="33">
        <v>43</v>
      </c>
      <c r="B50" s="34" t="s">
        <v>141</v>
      </c>
      <c r="C50" s="35" t="s">
        <v>142</v>
      </c>
      <c r="D50" s="36" t="s">
        <v>143</v>
      </c>
      <c r="E50" s="30">
        <v>10</v>
      </c>
      <c r="F50" s="37"/>
      <c r="G50" s="37">
        <f t="shared" si="2"/>
        <v>0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30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</row>
    <row r="51" spans="1:60" ht="12.75" outlineLevel="1">
      <c r="A51" s="33">
        <v>44</v>
      </c>
      <c r="B51" s="34" t="s">
        <v>144</v>
      </c>
      <c r="C51" s="28" t="s">
        <v>145</v>
      </c>
      <c r="D51" s="29" t="s">
        <v>59</v>
      </c>
      <c r="E51" s="30">
        <v>1</v>
      </c>
      <c r="F51" s="30"/>
      <c r="G51" s="30">
        <f t="shared" si="2"/>
        <v>0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30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1:60" ht="12.75" outlineLevel="1">
      <c r="A52" s="33">
        <v>45</v>
      </c>
      <c r="B52" s="34" t="s">
        <v>146</v>
      </c>
      <c r="C52" s="28" t="s">
        <v>147</v>
      </c>
      <c r="D52" s="29" t="s">
        <v>140</v>
      </c>
      <c r="E52" s="30">
        <v>8</v>
      </c>
      <c r="F52" s="30"/>
      <c r="G52" s="30">
        <f t="shared" si="2"/>
        <v>0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1"/>
      <c r="U52" s="30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</row>
    <row r="53" spans="1:60" ht="22.5" outlineLevel="1">
      <c r="A53" s="33">
        <v>46</v>
      </c>
      <c r="B53" s="34" t="s">
        <v>148</v>
      </c>
      <c r="C53" s="28" t="s">
        <v>149</v>
      </c>
      <c r="D53" s="29" t="s">
        <v>140</v>
      </c>
      <c r="E53" s="30">
        <v>80</v>
      </c>
      <c r="F53" s="30"/>
      <c r="G53" s="30">
        <f t="shared" si="2"/>
        <v>0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1"/>
      <c r="U53" s="30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</row>
    <row r="54" spans="1:60" ht="12.75" outlineLevel="1">
      <c r="A54" s="33">
        <v>47</v>
      </c>
      <c r="B54" s="34" t="s">
        <v>150</v>
      </c>
      <c r="C54" s="28" t="s">
        <v>151</v>
      </c>
      <c r="D54" s="29" t="s">
        <v>59</v>
      </c>
      <c r="E54" s="30">
        <v>1</v>
      </c>
      <c r="F54" s="30"/>
      <c r="G54" s="30">
        <f t="shared" si="2"/>
        <v>0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1"/>
      <c r="U54" s="30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</row>
    <row r="55" spans="1:60" ht="12.75" outlineLevel="1">
      <c r="A55" s="33">
        <v>48</v>
      </c>
      <c r="B55" s="34" t="s">
        <v>152</v>
      </c>
      <c r="C55" s="28" t="s">
        <v>153</v>
      </c>
      <c r="D55" s="29" t="s">
        <v>140</v>
      </c>
      <c r="E55" s="30">
        <v>16</v>
      </c>
      <c r="F55" s="30"/>
      <c r="G55" s="30">
        <f t="shared" si="2"/>
        <v>0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1"/>
      <c r="U55" s="30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</row>
    <row r="56" spans="1:60" ht="12.75" outlineLevel="1">
      <c r="A56" s="33">
        <v>49</v>
      </c>
      <c r="B56" s="34" t="s">
        <v>154</v>
      </c>
      <c r="C56" s="28" t="s">
        <v>155</v>
      </c>
      <c r="D56" s="29" t="s">
        <v>140</v>
      </c>
      <c r="E56" s="30">
        <v>8</v>
      </c>
      <c r="F56" s="30"/>
      <c r="G56" s="30">
        <f t="shared" si="2"/>
        <v>0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  <c r="U56" s="30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</row>
    <row r="57" spans="1:60" ht="12.75" outlineLevel="1">
      <c r="A57" s="33">
        <v>50</v>
      </c>
      <c r="B57" s="34" t="s">
        <v>156</v>
      </c>
      <c r="C57" s="28" t="s">
        <v>157</v>
      </c>
      <c r="D57" s="29" t="s">
        <v>59</v>
      </c>
      <c r="E57" s="30">
        <v>20</v>
      </c>
      <c r="F57" s="30"/>
      <c r="G57" s="30">
        <f t="shared" si="2"/>
        <v>0</v>
      </c>
      <c r="H57" s="30">
        <v>0</v>
      </c>
      <c r="I57" s="30">
        <f>ROUND(E55*H57,2)</f>
        <v>0</v>
      </c>
      <c r="J57" s="30">
        <v>800</v>
      </c>
      <c r="K57" s="30">
        <f>ROUND(E55*J57,2)</f>
        <v>12800</v>
      </c>
      <c r="L57" s="30">
        <v>21</v>
      </c>
      <c r="M57" s="30">
        <f>G55*(1+L57/100)</f>
        <v>0</v>
      </c>
      <c r="N57" s="30">
        <v>0</v>
      </c>
      <c r="O57" s="30">
        <f>ROUND(E55*N57,2)</f>
        <v>0</v>
      </c>
      <c r="P57" s="30">
        <v>0</v>
      </c>
      <c r="Q57" s="30">
        <f>ROUND(E55*P57,2)</f>
        <v>0</v>
      </c>
      <c r="R57" s="30"/>
      <c r="S57" s="30"/>
      <c r="T57" s="31">
        <v>0</v>
      </c>
      <c r="U57" s="30">
        <f>ROUND(E55*T57,2)</f>
        <v>0</v>
      </c>
      <c r="V57" s="32"/>
      <c r="W57" s="32"/>
      <c r="X57" s="32"/>
      <c r="Y57" s="32"/>
      <c r="Z57" s="32"/>
      <c r="AA57" s="32"/>
      <c r="AB57" s="32"/>
      <c r="AC57" s="32"/>
      <c r="AD57" s="32"/>
      <c r="AE57" s="32" t="s">
        <v>158</v>
      </c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ht="12.75" outlineLevel="1">
      <c r="A58" s="33">
        <v>51</v>
      </c>
      <c r="B58" s="38" t="s">
        <v>159</v>
      </c>
      <c r="C58" s="39" t="s">
        <v>160</v>
      </c>
      <c r="D58" s="40" t="s">
        <v>59</v>
      </c>
      <c r="E58" s="41">
        <v>1</v>
      </c>
      <c r="F58" s="41"/>
      <c r="G58" s="41">
        <f t="shared" si="2"/>
        <v>0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  <c r="U58" s="30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3:60" ht="12.75" outlineLevel="1">
      <c r="C59" s="42"/>
      <c r="D59" s="15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1"/>
      <c r="U59" s="30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8:60" ht="12.75" outlineLevel="1">
      <c r="H60" s="30">
        <v>0</v>
      </c>
      <c r="I60" s="30">
        <f>ROUND(E58*H60,2)</f>
        <v>0</v>
      </c>
      <c r="J60" s="30">
        <v>39260</v>
      </c>
      <c r="K60" s="30">
        <f>ROUND(E58*J60,2)</f>
        <v>39260</v>
      </c>
      <c r="L60" s="30">
        <v>21</v>
      </c>
      <c r="M60" s="30">
        <f>G58*(1+L60/100)</f>
        <v>0</v>
      </c>
      <c r="N60" s="30">
        <v>0</v>
      </c>
      <c r="O60" s="30">
        <f>ROUND(E58*N60,2)</f>
        <v>0</v>
      </c>
      <c r="P60" s="30">
        <v>0</v>
      </c>
      <c r="Q60" s="30">
        <f>ROUND(E58*P60,2)</f>
        <v>0</v>
      </c>
      <c r="R60" s="30"/>
      <c r="S60" s="30"/>
      <c r="T60" s="31">
        <v>0</v>
      </c>
      <c r="U60" s="30">
        <f>ROUND(E58*T60,2)</f>
        <v>0</v>
      </c>
      <c r="V60" s="32"/>
      <c r="W60" s="32"/>
      <c r="X60" s="32"/>
      <c r="Y60" s="32"/>
      <c r="Z60" s="32"/>
      <c r="AA60" s="32"/>
      <c r="AB60" s="32"/>
      <c r="AC60" s="32"/>
      <c r="AD60" s="32"/>
      <c r="AE60" s="32" t="s">
        <v>158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ht="12.75">
      <c r="AE61" t="s">
        <v>161</v>
      </c>
    </row>
  </sheetData>
  <mergeCells count="4">
    <mergeCell ref="A1:G1"/>
    <mergeCell ref="C2:G2"/>
    <mergeCell ref="C3:G3"/>
    <mergeCell ref="C4:G4"/>
  </mergeCells>
  <printOptions/>
  <pageMargins left="0.590277777777778" right="0.39375" top="0.7875" bottom="0.78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</dc:creator>
  <cp:keywords/>
  <dc:description/>
  <cp:lastModifiedBy>Pavel Přikryl</cp:lastModifiedBy>
  <cp:lastPrinted>2021-03-07T20:38:11Z</cp:lastPrinted>
  <dcterms:created xsi:type="dcterms:W3CDTF">2009-04-08T07:15:50Z</dcterms:created>
  <dcterms:modified xsi:type="dcterms:W3CDTF">2022-01-25T11:55:24Z</dcterms:modified>
  <cp:category/>
  <cp:version/>
  <cp:contentType/>
  <cp:contentStatus/>
  <cp:revision>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