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Jaburkova\02 SCI (PrF)\05 - 2022 skleník BZ 03\02 PD\4PD KOMPLET - bez elektra\EDIT\"/>
    </mc:Choice>
  </mc:AlternateContent>
  <xr:revisionPtr revIDLastSave="0" documentId="13_ncr:1_{C70BC268-CA10-4773-9EB9-64CB3BBDF59C}" xr6:coauthVersionLast="36" xr6:coauthVersionMax="36" xr10:uidLastSave="{00000000-0000-0000-0000-000000000000}"/>
  <bookViews>
    <workbookView xWindow="0" yWindow="0" windowWidth="21585" windowHeight="13395" activeTab="3" xr2:uid="{00000000-000D-0000-FFFF-FFFF00000000}"/>
  </bookViews>
  <sheets>
    <sheet name="Pokyny pro vyplnění" sheetId="13" r:id="rId1"/>
    <sheet name="Stavba" sheetId="1" r:id="rId2"/>
    <sheet name="VzorPolozky" sheetId="10" state="hidden" r:id="rId3"/>
    <sheet name="504 0 Pol" sheetId="12" r:id="rId4"/>
  </sheets>
  <externalReferences>
    <externalReference r:id="rId5"/>
    <externalReference r:id="rId6"/>
  </externalReferences>
  <definedNames>
    <definedName name="CelkemDPHVypocet" localSheetId="1">Stavba!$H$42</definedName>
    <definedName name="CenaCelkem" localSheetId="0">[2]Stavba!$G$29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0">[2]Stavba!$G$24</definedName>
    <definedName name="DPHSni">Stavba!$G$24</definedName>
    <definedName name="DPHZakl" localSheetId="0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0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'504 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'504 0 Pol'!$A$1:$X$417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0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0">[2]Stavba!$G$23</definedName>
    <definedName name="ZakladDPHSni">Stavba!$G$23</definedName>
    <definedName name="ZakladDPHSniVypocet" localSheetId="1">Stavba!$F$42</definedName>
    <definedName name="ZakladDPHZakl" localSheetId="0">[2]Stavba!$G$25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Q19" i="12" s="1"/>
  <c r="V26" i="12"/>
  <c r="G32" i="12"/>
  <c r="M32" i="12" s="1"/>
  <c r="I32" i="12"/>
  <c r="I31" i="12" s="1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9" i="12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80" i="12"/>
  <c r="I80" i="12"/>
  <c r="K80" i="12"/>
  <c r="O80" i="12"/>
  <c r="Q80" i="12"/>
  <c r="V80" i="12"/>
  <c r="V75" i="12" s="1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G87" i="12" s="1"/>
  <c r="I54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6" i="12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40" i="12"/>
  <c r="M240" i="12" s="1"/>
  <c r="I240" i="12"/>
  <c r="K240" i="12"/>
  <c r="O240" i="12"/>
  <c r="Q240" i="12"/>
  <c r="V240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49" i="12"/>
  <c r="M249" i="12" s="1"/>
  <c r="I249" i="12"/>
  <c r="K249" i="12"/>
  <c r="O249" i="12"/>
  <c r="Q249" i="12"/>
  <c r="V249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80" i="12"/>
  <c r="M280" i="12" s="1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86" i="12"/>
  <c r="I286" i="12"/>
  <c r="K286" i="12"/>
  <c r="M286" i="12"/>
  <c r="O286" i="12"/>
  <c r="Q286" i="12"/>
  <c r="V286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G309" i="12"/>
  <c r="M309" i="12" s="1"/>
  <c r="I309" i="12"/>
  <c r="K309" i="12"/>
  <c r="O309" i="12"/>
  <c r="Q309" i="12"/>
  <c r="V309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4" i="12"/>
  <c r="M324" i="12" s="1"/>
  <c r="I324" i="12"/>
  <c r="K324" i="12"/>
  <c r="O324" i="12"/>
  <c r="Q324" i="12"/>
  <c r="V324" i="12"/>
  <c r="G342" i="12"/>
  <c r="I342" i="12"/>
  <c r="K342" i="12"/>
  <c r="M342" i="12"/>
  <c r="O342" i="12"/>
  <c r="Q342" i="12"/>
  <c r="V342" i="12"/>
  <c r="G353" i="12"/>
  <c r="M353" i="12" s="1"/>
  <c r="I353" i="12"/>
  <c r="K353" i="12"/>
  <c r="O353" i="12"/>
  <c r="Q353" i="12"/>
  <c r="V353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2" i="12"/>
  <c r="M362" i="12" s="1"/>
  <c r="I362" i="12"/>
  <c r="K362" i="12"/>
  <c r="O362" i="12"/>
  <c r="Q362" i="12"/>
  <c r="V362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G368" i="12"/>
  <c r="M368" i="12" s="1"/>
  <c r="I368" i="12"/>
  <c r="K368" i="12"/>
  <c r="O368" i="12"/>
  <c r="Q368" i="12"/>
  <c r="V368" i="12"/>
  <c r="G372" i="12"/>
  <c r="M372" i="12" s="1"/>
  <c r="I372" i="12"/>
  <c r="K372" i="12"/>
  <c r="O372" i="12"/>
  <c r="Q372" i="12"/>
  <c r="V372" i="12"/>
  <c r="G386" i="12"/>
  <c r="M386" i="12" s="1"/>
  <c r="I386" i="12"/>
  <c r="K386" i="12"/>
  <c r="O386" i="12"/>
  <c r="Q386" i="12"/>
  <c r="V386" i="12"/>
  <c r="G387" i="12"/>
  <c r="I387" i="12"/>
  <c r="K387" i="12"/>
  <c r="M387" i="12"/>
  <c r="O387" i="12"/>
  <c r="Q387" i="12"/>
  <c r="V387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I391" i="12"/>
  <c r="K391" i="12"/>
  <c r="M391" i="12"/>
  <c r="O391" i="12"/>
  <c r="Q391" i="12"/>
  <c r="V391" i="12"/>
  <c r="G392" i="12"/>
  <c r="M392" i="12" s="1"/>
  <c r="I392" i="12"/>
  <c r="K392" i="12"/>
  <c r="O392" i="12"/>
  <c r="Q392" i="12"/>
  <c r="V392" i="12"/>
  <c r="G394" i="12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K396" i="12" s="1"/>
  <c r="O397" i="12"/>
  <c r="Q397" i="12"/>
  <c r="Q396" i="12" s="1"/>
  <c r="V397" i="12"/>
  <c r="G398" i="12"/>
  <c r="M398" i="12" s="1"/>
  <c r="I398" i="12"/>
  <c r="K398" i="12"/>
  <c r="O398" i="12"/>
  <c r="O396" i="12" s="1"/>
  <c r="Q398" i="12"/>
  <c r="V398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AE407" i="12"/>
  <c r="F41" i="1" s="1"/>
  <c r="J28" i="1"/>
  <c r="J26" i="1"/>
  <c r="G38" i="1"/>
  <c r="F38" i="1"/>
  <c r="J23" i="1"/>
  <c r="J24" i="1"/>
  <c r="J25" i="1"/>
  <c r="J27" i="1"/>
  <c r="E24" i="1"/>
  <c r="E26" i="1"/>
  <c r="I8" i="12" l="1"/>
  <c r="Q399" i="12"/>
  <c r="Q393" i="12"/>
  <c r="O388" i="12"/>
  <c r="K388" i="12"/>
  <c r="Q89" i="12"/>
  <c r="M88" i="12"/>
  <c r="M87" i="12" s="1"/>
  <c r="O75" i="12"/>
  <c r="G75" i="12"/>
  <c r="I53" i="1" s="1"/>
  <c r="I209" i="12"/>
  <c r="I139" i="12"/>
  <c r="Q323" i="12"/>
  <c r="O31" i="12"/>
  <c r="G139" i="12"/>
  <c r="I57" i="1" s="1"/>
  <c r="Q8" i="12"/>
  <c r="G8" i="12"/>
  <c r="I49" i="1" s="1"/>
  <c r="O393" i="12"/>
  <c r="I393" i="12"/>
  <c r="I399" i="12"/>
  <c r="G399" i="12"/>
  <c r="I66" i="1" s="1"/>
  <c r="I20" i="1" s="1"/>
  <c r="G396" i="12"/>
  <c r="I65" i="1" s="1"/>
  <c r="I19" i="1" s="1"/>
  <c r="V393" i="12"/>
  <c r="I388" i="12"/>
  <c r="G290" i="12"/>
  <c r="I61" i="1" s="1"/>
  <c r="O179" i="12"/>
  <c r="O151" i="12"/>
  <c r="G151" i="12"/>
  <c r="I58" i="1" s="1"/>
  <c r="G116" i="12"/>
  <c r="I56" i="1" s="1"/>
  <c r="V116" i="12"/>
  <c r="I89" i="12"/>
  <c r="K31" i="12"/>
  <c r="V19" i="12"/>
  <c r="F39" i="1"/>
  <c r="F42" i="1" s="1"/>
  <c r="G23" i="1" s="1"/>
  <c r="A23" i="1" s="1"/>
  <c r="M323" i="12"/>
  <c r="G388" i="12"/>
  <c r="I63" i="1" s="1"/>
  <c r="Q179" i="12"/>
  <c r="V139" i="12"/>
  <c r="I116" i="12"/>
  <c r="AF407" i="12"/>
  <c r="K89" i="12"/>
  <c r="G89" i="12"/>
  <c r="I55" i="1" s="1"/>
  <c r="Q75" i="12"/>
  <c r="V38" i="12"/>
  <c r="V8" i="12"/>
  <c r="V399" i="12"/>
  <c r="V396" i="12"/>
  <c r="I323" i="12"/>
  <c r="G323" i="12"/>
  <c r="I62" i="1" s="1"/>
  <c r="V290" i="12"/>
  <c r="Q290" i="12"/>
  <c r="G209" i="12"/>
  <c r="I60" i="1" s="1"/>
  <c r="V209" i="12"/>
  <c r="I179" i="12"/>
  <c r="Q151" i="12"/>
  <c r="Q116" i="12"/>
  <c r="O116" i="12"/>
  <c r="M31" i="12"/>
  <c r="O19" i="12"/>
  <c r="F40" i="1"/>
  <c r="K393" i="12"/>
  <c r="I290" i="12"/>
  <c r="G179" i="12"/>
  <c r="I59" i="1" s="1"/>
  <c r="V151" i="12"/>
  <c r="K75" i="12"/>
  <c r="O38" i="12"/>
  <c r="K19" i="12"/>
  <c r="O8" i="12"/>
  <c r="K399" i="12"/>
  <c r="O399" i="12"/>
  <c r="Q388" i="12"/>
  <c r="V323" i="12"/>
  <c r="Q209" i="12"/>
  <c r="O209" i="12"/>
  <c r="K151" i="12"/>
  <c r="K139" i="12"/>
  <c r="K116" i="12"/>
  <c r="V89" i="12"/>
  <c r="I75" i="12"/>
  <c r="Q38" i="12"/>
  <c r="K38" i="12"/>
  <c r="I19" i="12"/>
  <c r="K8" i="12"/>
  <c r="I396" i="12"/>
  <c r="G393" i="12"/>
  <c r="I64" i="1" s="1"/>
  <c r="I18" i="1" s="1"/>
  <c r="V388" i="12"/>
  <c r="K323" i="12"/>
  <c r="O290" i="12"/>
  <c r="K290" i="12"/>
  <c r="K179" i="12"/>
  <c r="I151" i="12"/>
  <c r="I38" i="12"/>
  <c r="V31" i="12"/>
  <c r="G19" i="12"/>
  <c r="M388" i="12"/>
  <c r="O323" i="12"/>
  <c r="K209" i="12"/>
  <c r="V179" i="12"/>
  <c r="Q139" i="12"/>
  <c r="O139" i="12"/>
  <c r="O89" i="12"/>
  <c r="G38" i="12"/>
  <c r="I52" i="1" s="1"/>
  <c r="Q31" i="12"/>
  <c r="M399" i="12"/>
  <c r="M396" i="12"/>
  <c r="M290" i="12"/>
  <c r="G31" i="12"/>
  <c r="I51" i="1" s="1"/>
  <c r="M216" i="12"/>
  <c r="M209" i="12" s="1"/>
  <c r="M180" i="12"/>
  <c r="M179" i="12" s="1"/>
  <c r="M121" i="12"/>
  <c r="M116" i="12" s="1"/>
  <c r="M90" i="12"/>
  <c r="M39" i="12"/>
  <c r="M38" i="12" s="1"/>
  <c r="M20" i="12"/>
  <c r="M19" i="12" s="1"/>
  <c r="M394" i="12"/>
  <c r="M393" i="12" s="1"/>
  <c r="M154" i="12"/>
  <c r="M151" i="12" s="1"/>
  <c r="M140" i="12"/>
  <c r="M139" i="12" s="1"/>
  <c r="M111" i="12"/>
  <c r="M80" i="12"/>
  <c r="M75" i="12" s="1"/>
  <c r="M9" i="12"/>
  <c r="M8" i="12" s="1"/>
  <c r="I17" i="1" l="1"/>
  <c r="G41" i="1"/>
  <c r="H41" i="1" s="1"/>
  <c r="I41" i="1" s="1"/>
  <c r="G40" i="1"/>
  <c r="H40" i="1" s="1"/>
  <c r="I40" i="1" s="1"/>
  <c r="G39" i="1"/>
  <c r="G407" i="12"/>
  <c r="I50" i="1"/>
  <c r="G24" i="1"/>
  <c r="A24" i="1"/>
  <c r="M89" i="12"/>
  <c r="I16" i="1" l="1"/>
  <c r="I21" i="1" s="1"/>
  <c r="I67" i="1"/>
  <c r="H39" i="1"/>
  <c r="H42" i="1" s="1"/>
  <c r="G42" i="1"/>
  <c r="I39" i="1" l="1"/>
  <c r="I42" i="1" s="1"/>
  <c r="G25" i="1"/>
  <c r="G28" i="1"/>
  <c r="J55" i="1"/>
  <c r="J51" i="1"/>
  <c r="J50" i="1"/>
  <c r="J64" i="1"/>
  <c r="J54" i="1"/>
  <c r="J58" i="1"/>
  <c r="J61" i="1"/>
  <c r="J65" i="1"/>
  <c r="J62" i="1"/>
  <c r="J60" i="1"/>
  <c r="J53" i="1"/>
  <c r="J66" i="1"/>
  <c r="J49" i="1"/>
  <c r="J52" i="1"/>
  <c r="J57" i="1"/>
  <c r="J56" i="1"/>
  <c r="J59" i="1"/>
  <c r="J63" i="1"/>
  <c r="J67" i="1" l="1"/>
  <c r="A25" i="1"/>
  <c r="J40" i="1"/>
  <c r="J39" i="1"/>
  <c r="J42" i="1" s="1"/>
  <c r="J41" i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Janoušek Václav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<sst xmlns="http://schemas.openxmlformats.org/spreadsheetml/2006/main" count="1723" uniqueCount="634">
  <si>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</si>
  <si>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</si>
  <si>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</si>
  <si>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</si>
  <si>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</si>
  <si>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</si>
  <si>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</si>
  <si>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</si>
  <si>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</si>
  <si>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</si>
  <si>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</si>
  <si>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</si>
  <si>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</si>
  <si>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</si>
  <si>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</si>
  <si>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</si>
  <si>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</si>
  <si>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</si>
  <si>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</si>
  <si>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</si>
  <si>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</si>
  <si>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</si>
  <si>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</si>
  <si>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</si>
  <si>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</si>
  <si>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</si>
  <si>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</si>
  <si>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</si>
  <si>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</si>
  <si>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</si>
  <si>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</si>
  <si>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</si>
  <si>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</si>
  <si>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</si>
  <si>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</si>
  <si>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</si>
  <si>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</si>
  <si>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</si>
  <si>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</si>
  <si>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</si>
  <si>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</si>
  <si>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</t>
  </si>
  <si>
    <t>DPS-FIN</t>
  </si>
  <si>
    <t>504</t>
  </si>
  <si>
    <t>REKONSTRUKCE SKLENÍKU Č. 3 BZ</t>
  </si>
  <si>
    <t>Objekt:</t>
  </si>
  <si>
    <t>Rozpočet:</t>
  </si>
  <si>
    <t>2021</t>
  </si>
  <si>
    <t>PD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</si>
  <si>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</si>
  <si>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</si>
  <si>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</si>
  <si>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</si>
  <si>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</si>
  <si>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</si>
  <si>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</si>
  <si>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</t>
  </si>
  <si>
    <t>Úpravy povrchu, podlahy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</si>
  <si>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</si>
  <si>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</si>
  <si>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</si>
  <si>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</si>
  <si>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</si>
  <si>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</si>
  <si>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</si>
  <si>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</si>
  <si>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</si>
  <si>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</si>
  <si>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722</t>
  </si>
  <si>
    <t>Vnitřní vodovod</t>
  </si>
  <si>
    <t>728</t>
  </si>
  <si>
    <t>Vzduchotechnika</t>
  </si>
  <si>
    <t>764</t>
  </si>
  <si>
    <t>Konstrukce klempířské</t>
  </si>
  <si>
    <t>767</t>
  </si>
  <si>
    <t>Konstrukce zámečnické</t>
  </si>
  <si>
    <t>769</t>
  </si>
  <si>
    <t>Otvorové prvky z plastu</t>
  </si>
  <si>
    <t>783</t>
  </si>
  <si>
    <t>Nátěry</t>
  </si>
  <si>
    <t>787</t>
  </si>
  <si>
    <t>Zasklívání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</si>
  <si>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</si>
  <si>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</si>
  <si>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</si>
  <si>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</si>
  <si>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</si>
  <si>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</si>
  <si>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</si>
  <si>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</si>
  <si>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</si>
  <si>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</si>
  <si>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</si>
  <si>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</si>
  <si>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</si>
  <si>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</si>
  <si>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</si>
  <si>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</si>
  <si>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</si>
  <si>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</si>
  <si>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</si>
  <si>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</si>
  <si>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</si>
  <si>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</si>
  <si>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</si>
  <si>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</si>
  <si>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</si>
  <si>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</si>
  <si>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</si>
  <si>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</si>
  <si>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</si>
  <si>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</si>
  <si>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</si>
  <si>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</si>
  <si>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</si>
  <si>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210260011R00</t>
  </si>
  <si>
    <t>Šroub napínací M 6, oko-hák</t>
  </si>
  <si>
    <t>kus</t>
  </si>
  <si>
    <t>RTS 21/ II</t>
  </si>
  <si>
    <t>Práce</t>
  </si>
  <si>
    <t>POL1_</t>
  </si>
  <si>
    <t>Odkaz na mn. položky pořadí 4 : 16,00000</t>
  </si>
  <si>
    <t>VV</t>
  </si>
  <si>
    <t>220010314R00x</t>
  </si>
  <si>
    <t>Kotva sloupová vařená dl.0,1m, nerez, D+M</t>
  </si>
  <si>
    <t>Vlastní</t>
  </si>
  <si>
    <t>Indiv</t>
  </si>
  <si>
    <t>31451653Rx</t>
  </si>
  <si>
    <t>Lano nerez ocel. d 4 mm, 7x7 DIN 3055</t>
  </si>
  <si>
    <t>m</t>
  </si>
  <si>
    <t>Specifikace</t>
  </si>
  <si>
    <t>POL3_</t>
  </si>
  <si>
    <t>D2 : 22*2</t>
  </si>
  <si>
    <t>35431160R</t>
  </si>
  <si>
    <t>Svorka univerzální pro lano 4-16 mm2 nerez, DIN 741</t>
  </si>
  <si>
    <t>SPCM</t>
  </si>
  <si>
    <t>D2 : 8*2</t>
  </si>
  <si>
    <t>553140030R</t>
  </si>
  <si>
    <t>Pomocný a kotvící materiál</t>
  </si>
  <si>
    <t>1 : 1</t>
  </si>
  <si>
    <t>622471317RS8</t>
  </si>
  <si>
    <t>Nátěr nebo nástřik stěn vnějších, složitost 1 - 2 hmota silikátová Keim barevná skupina II</t>
  </si>
  <si>
    <t>m2</t>
  </si>
  <si>
    <t>čelo : 9*4,5</t>
  </si>
  <si>
    <t>783108814R00</t>
  </si>
  <si>
    <t>Tryskání minerál. materiálem, stupeň očištění Sa 3</t>
  </si>
  <si>
    <t>D6 : 3,2*2</t>
  </si>
  <si>
    <t>Koeficient : 0,4</t>
  </si>
  <si>
    <t xml:space="preserve">Koeficient : </t>
  </si>
  <si>
    <t>783897131R00</t>
  </si>
  <si>
    <t>Nátěr betonových povrchů vodoodpudivý</t>
  </si>
  <si>
    <t>sokl : 1,3*21+1,2*9</t>
  </si>
  <si>
    <t>obrub : 0,5*17*4+1,1*5,4</t>
  </si>
  <si>
    <t>OO : 16</t>
  </si>
  <si>
    <t>D6 : 3,8*1,2+3,2</t>
  </si>
  <si>
    <t>9360021020XX</t>
  </si>
  <si>
    <t>Revize uzemněnní a LPS vstupní revize hromosvodné soustavy</t>
  </si>
  <si>
    <t>kpl</t>
  </si>
  <si>
    <t>Kalkul</t>
  </si>
  <si>
    <t>9360021020XY</t>
  </si>
  <si>
    <t>Revize uzemněnní a LPS předávací revize hromosvodné soustavy</t>
  </si>
  <si>
    <t>POL1_1</t>
  </si>
  <si>
    <t>909      R00</t>
  </si>
  <si>
    <t>Hzs-nezmeritelne stavebni prace</t>
  </si>
  <si>
    <t>h</t>
  </si>
  <si>
    <t>Prav.M</t>
  </si>
  <si>
    <t>HZS</t>
  </si>
  <si>
    <t>POL10_</t>
  </si>
  <si>
    <t>00 : 5*8</t>
  </si>
  <si>
    <t>přípomoci elektro -kotvení apod : 4*8</t>
  </si>
  <si>
    <t>práce vodovod : 2*8</t>
  </si>
  <si>
    <t>411351101RT1</t>
  </si>
  <si>
    <t>Bednění stropů deskových, bednění vlastní -zřízení bednicí materiál prkna</t>
  </si>
  <si>
    <t>21*1,5</t>
  </si>
  <si>
    <t>00 : 12+9</t>
  </si>
  <si>
    <t>411351102R00</t>
  </si>
  <si>
    <t>Bednění stropů deskových, vlastní - odstranění</t>
  </si>
  <si>
    <t>Odkaz na mn. položky pořadí 12 : 52,50000</t>
  </si>
  <si>
    <t>941941031R00</t>
  </si>
  <si>
    <t>Montáž lešení leh.řad.s podlahami,š.do 1 m, H 10 m</t>
  </si>
  <si>
    <t>21*6+21*6+8*6+8*6</t>
  </si>
  <si>
    <t>11*9+8*9</t>
  </si>
  <si>
    <t>941941191R00</t>
  </si>
  <si>
    <t>Příplatek za každý měsíc použití lešení k pol.1031</t>
  </si>
  <si>
    <t>Odkaz na mn. položky pořadí 14 : 519,00000*3</t>
  </si>
  <si>
    <t>941941831R00</t>
  </si>
  <si>
    <t>Demontáž lešení leh.řad.s podlahami,š.1 m, H 10 m</t>
  </si>
  <si>
    <t>Odkaz na mn. položky pořadí 14 : 519,00000</t>
  </si>
  <si>
    <t>941955201R00</t>
  </si>
  <si>
    <t>Lešení lehké pomocné,šachta pl.do 6 m2, H do 1,5 m</t>
  </si>
  <si>
    <t>6*1,5</t>
  </si>
  <si>
    <t>941955202R00</t>
  </si>
  <si>
    <t>Lešení lehké pomocné,šachta pl.do 6 m2, H do 3,5 m</t>
  </si>
  <si>
    <t>3,5*5</t>
  </si>
  <si>
    <t>944944101R00</t>
  </si>
  <si>
    <t>Montáž záchytné plachty a ochrana okolních ploch</t>
  </si>
  <si>
    <t>ext : 25*5*2+12*3*2</t>
  </si>
  <si>
    <t>OO : 55</t>
  </si>
  <si>
    <t>945931101R00</t>
  </si>
  <si>
    <t>Zřízení horolezeckého úvazu pro práci ve výškách</t>
  </si>
  <si>
    <t>2*8</t>
  </si>
  <si>
    <t>946941106RT1</t>
  </si>
  <si>
    <t>Montáž pojízdných Alu věží  2,5 x 0,85 m pracovní výška 4,2 m</t>
  </si>
  <si>
    <t>sada</t>
  </si>
  <si>
    <t>2</t>
  </si>
  <si>
    <t>767914130R0X</t>
  </si>
  <si>
    <t>Montáž oplocení rámového H do 2,0 m, plast. patky a příslušenství vč. poplatku pronájmu: 4 měsíce</t>
  </si>
  <si>
    <t>3+3+12</t>
  </si>
  <si>
    <t>767914830R00</t>
  </si>
  <si>
    <t>Demontáž oplocení rámového H do 2 m</t>
  </si>
  <si>
    <t>Odkaz na mn. položky pořadí 22 : 18,00000</t>
  </si>
  <si>
    <t>288088T10</t>
  </si>
  <si>
    <t>Zakrytí konstrukcí fólie+páska</t>
  </si>
  <si>
    <t>Vlastní CÚ</t>
  </si>
  <si>
    <t>Odkaz na mn. položky pořadí 27 : 297,00000</t>
  </si>
  <si>
    <t>619991011U0X</t>
  </si>
  <si>
    <t>Dočasné zakrytí konstrukcí fólie+páska+hranoly</t>
  </si>
  <si>
    <t>12,5*22</t>
  </si>
  <si>
    <t>7990001010X</t>
  </si>
  <si>
    <t>Zabezpečovací pochůzí plochy kolem střechy, nad konstrukcí OK, dřev.desky, provizorní k-ce zřízení a odstranění</t>
  </si>
  <si>
    <t>21*0,8*5</t>
  </si>
  <si>
    <t>67390526R</t>
  </si>
  <si>
    <t>Textilie ochranná 300 g/m2 ochrana ploch kolema v budově</t>
  </si>
  <si>
    <t>int : 21*9</t>
  </si>
  <si>
    <t>tree : 4*27</t>
  </si>
  <si>
    <t>944944013R00x</t>
  </si>
  <si>
    <t>Montáž sítě z umělých vláken - stínění</t>
  </si>
  <si>
    <t>strop : 7*17,8*3</t>
  </si>
  <si>
    <t>čelo : 45</t>
  </si>
  <si>
    <t>OO : 12</t>
  </si>
  <si>
    <t>28322103.ARx</t>
  </si>
  <si>
    <t>Folie stínící dle specifikace</t>
  </si>
  <si>
    <t>Odkaz na mn. položky pořadí 28 : 430,80000</t>
  </si>
  <si>
    <t>314520514R</t>
  </si>
  <si>
    <t>silonový drát pro zavěšení stínění</t>
  </si>
  <si>
    <t>S : 20*21</t>
  </si>
  <si>
    <t>Koeficient : 0,1</t>
  </si>
  <si>
    <t>429128113Rx</t>
  </si>
  <si>
    <t>Stínící prvky, kotvící materiál, posun a prvky dle specifikace</t>
  </si>
  <si>
    <t>30 : 1</t>
  </si>
  <si>
    <t>999281108R00</t>
  </si>
  <si>
    <t>Přesun hmot pro opravy a údržbu do výšky 12 m</t>
  </si>
  <si>
    <t>t</t>
  </si>
  <si>
    <t>Přesun hmot</t>
  </si>
  <si>
    <t>POL7_</t>
  </si>
  <si>
    <t>952902110R00</t>
  </si>
  <si>
    <t>Čištění zametáním</t>
  </si>
  <si>
    <t>Z1 : 2,5*22*2</t>
  </si>
  <si>
    <t>712300841RT2</t>
  </si>
  <si>
    <t>Odstranění mechu ze střech plochých do 10° silně znečištěné plochy</t>
  </si>
  <si>
    <t>Odkaz na mn. položky pořadí 33 : 110,00000</t>
  </si>
  <si>
    <t>712371801RZ4</t>
  </si>
  <si>
    <t>Povlaková krytina střech do 10°, fólií PVC 1 vrstva - včetně dod. tl.1,5mm</t>
  </si>
  <si>
    <t>Z1 : 22*1,5</t>
  </si>
  <si>
    <t>712378006R00</t>
  </si>
  <si>
    <t>Rohová lišta koutová, RŠ 100 mm</t>
  </si>
  <si>
    <t>Z1 : 22*4+1,5*4</t>
  </si>
  <si>
    <t>712378101RT3</t>
  </si>
  <si>
    <t>Prostup kanalizace s manžetou z PVC pro DN 110 mm</t>
  </si>
  <si>
    <t>Z1-sloup : 8*2*2</t>
  </si>
  <si>
    <t>721242110RT1</t>
  </si>
  <si>
    <t>Lapač střešních splavenin PP, kloub zápachová klapka, koš na listí, DN 100</t>
  </si>
  <si>
    <t>Odkaz na mn. položky pořadí 40 : 2,00000</t>
  </si>
  <si>
    <t>764359399R00</t>
  </si>
  <si>
    <t>Montáž ochranného koše střešní vpusti Al</t>
  </si>
  <si>
    <t>Odkaz na mn. položky pořadí 43 : 4,00000</t>
  </si>
  <si>
    <t>764551604R00</t>
  </si>
  <si>
    <t>Svod z FeZn, kruhový, D 120 mm, RAL</t>
  </si>
  <si>
    <t>Z5 : 2</t>
  </si>
  <si>
    <t>712321332RZX</t>
  </si>
  <si>
    <t xml:space="preserve">Přetření spojů a slepení přesahů </t>
  </si>
  <si>
    <t xml:space="preserve">m     </t>
  </si>
  <si>
    <t>Z1 : 22</t>
  </si>
  <si>
    <t>28348102R</t>
  </si>
  <si>
    <t>Vpust střešní svislá s PVC manžetou 110 PVC</t>
  </si>
  <si>
    <t>Z1 : 2*2</t>
  </si>
  <si>
    <t>283481083R</t>
  </si>
  <si>
    <t>Vpust střešní vodorovná s PVC manžet.</t>
  </si>
  <si>
    <t>Odkaz na mn. položky pořadí 42 : 4,00000</t>
  </si>
  <si>
    <t>28348327R</t>
  </si>
  <si>
    <t>Ochranný koš perforovaný</t>
  </si>
  <si>
    <t>998712103R00</t>
  </si>
  <si>
    <t>Přesun hmot pro povlakové krytiny, výšky do 24 m</t>
  </si>
  <si>
    <t>722171212R00</t>
  </si>
  <si>
    <t>Potrubí z PEHD, D 25 x 2,3 mm vč. kolen, spojek a knzol (D+M)</t>
  </si>
  <si>
    <t>D2 (doplnění 10%) : (15*2)*0,1</t>
  </si>
  <si>
    <t>722171213R00</t>
  </si>
  <si>
    <t>Potrubí z PEHD, D 32 x 3,0 mm vč. kolen, spojek a knzol (D+M)</t>
  </si>
  <si>
    <t>D2 (doplnění 20%) : (13,5+21*2)*0,2</t>
  </si>
  <si>
    <t>733170804R00</t>
  </si>
  <si>
    <t>Demontáž potrubí z plastových trubek D 50 mm</t>
  </si>
  <si>
    <t>D2 : (15*2)*1</t>
  </si>
  <si>
    <t>D2 : (13,5+21*2)*1</t>
  </si>
  <si>
    <t>733190107R00</t>
  </si>
  <si>
    <t>Tlaková zkouška potrubí  DN 40</t>
  </si>
  <si>
    <t xml:space="preserve">před demontáží : </t>
  </si>
  <si>
    <t>Odkaz na mn. položky pořadí 48 : 85,50000</t>
  </si>
  <si>
    <t xml:space="preserve">po montáži : </t>
  </si>
  <si>
    <t>722171211R00x</t>
  </si>
  <si>
    <t>Montáž potrubí PE do DN50 zpětná montáž (lanka/konzoly), spoj. mat, objímky</t>
  </si>
  <si>
    <t>734319113R00x</t>
  </si>
  <si>
    <t>Demontáž a montáž trisky zavlažovací a rostřik</t>
  </si>
  <si>
    <t>RTS 21/ I</t>
  </si>
  <si>
    <t>D2 : 14*2</t>
  </si>
  <si>
    <t>28655323R</t>
  </si>
  <si>
    <t>T-kus jednoznačný z PE d 32 mm</t>
  </si>
  <si>
    <t>28655392R</t>
  </si>
  <si>
    <t>Koleno rozebíratelné PE 90° d 25 x 25 mm</t>
  </si>
  <si>
    <t>28655393R</t>
  </si>
  <si>
    <t>Koleno rozebíratelné PE 90° d 32 x 32 mm</t>
  </si>
  <si>
    <t>553955</t>
  </si>
  <si>
    <t>Tryska závlah rozprašovací/zavlažovací - nastavitelná</t>
  </si>
  <si>
    <t>Odkaz na mn. položky pořadí 51 : 28,00000</t>
  </si>
  <si>
    <t>998722101R00</t>
  </si>
  <si>
    <t>Přesun hmot pro vnitřní vodovod, výšky do 6 m</t>
  </si>
  <si>
    <t>728314112R00</t>
  </si>
  <si>
    <t>Montáž protidešť. žaluzie čtyřhranné do 0,3 m2</t>
  </si>
  <si>
    <t>Odkaz na mn. položky pořadí 59 : 4,00000</t>
  </si>
  <si>
    <t>210290752R00</t>
  </si>
  <si>
    <t>Montáž ventilátoru</t>
  </si>
  <si>
    <t>731310812R0X</t>
  </si>
  <si>
    <t>Demontáž ventilátoru vč. příslišenství a venkovní žaluzie</t>
  </si>
  <si>
    <t>Odkaz na mn. položky pořadí 60 : 4,00000</t>
  </si>
  <si>
    <t>42912176R</t>
  </si>
  <si>
    <t>Ventilátor axiální 450, IP65 dle spec.</t>
  </si>
  <si>
    <t>D1 : 2*2</t>
  </si>
  <si>
    <t>4295330128R</t>
  </si>
  <si>
    <t>Žaluzie protidešťová 450x450 samotížná dle spec.</t>
  </si>
  <si>
    <t>998728101R00</t>
  </si>
  <si>
    <t>Přesun hmot pro vzduchotechniku, výšky do 6 m</t>
  </si>
  <si>
    <t>763611121RT6</t>
  </si>
  <si>
    <t>M.bednění střech z desek do tl.18 mm,sraz,sponky vč. dodávky desky OSB 3N tl. 15 mm</t>
  </si>
  <si>
    <t>Odkaz na mn. položky pořadí 70 : 10,20000</t>
  </si>
  <si>
    <t>764551614R00</t>
  </si>
  <si>
    <t>Koleno z PEZn  72°, kruhové, D 120 mm, RAL</t>
  </si>
  <si>
    <t>Z5 : 2*2</t>
  </si>
  <si>
    <t>764291410R00</t>
  </si>
  <si>
    <t>Dilatační lišta z PEZn plechu, rš 120 mm , RAL</t>
  </si>
  <si>
    <t>Z4 : 8,5*2</t>
  </si>
  <si>
    <t>764510495R00</t>
  </si>
  <si>
    <t>Montáž - okapnice  spoj mat. nýtování</t>
  </si>
  <si>
    <t>Z1 : 22,1</t>
  </si>
  <si>
    <t>764541410R00</t>
  </si>
  <si>
    <t>chrlič z PEZn,D do 50 mm,délka do 500mm, RAL</t>
  </si>
  <si>
    <t>Z4 : 2</t>
  </si>
  <si>
    <t>764321850R00</t>
  </si>
  <si>
    <t>Demontáž oplechování říms, rš 900 mm, do 30°</t>
  </si>
  <si>
    <t>Z1 : 8,5</t>
  </si>
  <si>
    <t>764410850R00</t>
  </si>
  <si>
    <t>Demontáž oplechování parapetů,rš od 100 do 330 mm</t>
  </si>
  <si>
    <t>Z1 : 22,1*2</t>
  </si>
  <si>
    <t>765901185R00</t>
  </si>
  <si>
    <t>Fólie podstřešní vodotěsná na bednění</t>
  </si>
  <si>
    <t>Z4 : 8,5*1,2</t>
  </si>
  <si>
    <t>721211506R00x</t>
  </si>
  <si>
    <t>Napojenípotrubí  PE-černé do lapače a osazení nového lapače v.1m</t>
  </si>
  <si>
    <t>Z5 : 1</t>
  </si>
  <si>
    <t>764256491R00x</t>
  </si>
  <si>
    <t>Montáž síťky žlabů, vč. kotvících prvků a PE síťky</t>
  </si>
  <si>
    <t>Z6 : 22</t>
  </si>
  <si>
    <t>764530410RAAx</t>
  </si>
  <si>
    <t>Oplechování zdí z PeZN plechu rš do 250 mm</t>
  </si>
  <si>
    <t>Agregovaná položka</t>
  </si>
  <si>
    <t>POL2_</t>
  </si>
  <si>
    <t>Z7 : 2,5*2</t>
  </si>
  <si>
    <t>28355232R</t>
  </si>
  <si>
    <t>Páska těsnicí šedá</t>
  </si>
  <si>
    <t>Odkaz na mn. položky pořadí 69 : 44,20000</t>
  </si>
  <si>
    <t>55326104R</t>
  </si>
  <si>
    <t>Poplast plech  okapnice rš = 200 mm</t>
  </si>
  <si>
    <t>Z1 : 12</t>
  </si>
  <si>
    <t>998764102R00</t>
  </si>
  <si>
    <t>Přesun hmot pro klempířské konstr., výšky do 12 m</t>
  </si>
  <si>
    <t>723150805R00</t>
  </si>
  <si>
    <t>Demontáž potrubí ocel.hladkého svařovaného D 159</t>
  </si>
  <si>
    <t>D7 : 1*14</t>
  </si>
  <si>
    <t>764396391R00</t>
  </si>
  <si>
    <t>Montáž lišty a profilů dilatační Al</t>
  </si>
  <si>
    <t>Odkaz na mn. položky pořadí 83 : 63,00000</t>
  </si>
  <si>
    <t>Odkaz na mn. položky pořadí 84 : 86,00000</t>
  </si>
  <si>
    <t>767995101R00</t>
  </si>
  <si>
    <t>Výroba a montáž kov. atypických konstr. do 5 kg</t>
  </si>
  <si>
    <t>kg</t>
  </si>
  <si>
    <t>Odkaz na mn. položky pořadí 88 : 46,00000</t>
  </si>
  <si>
    <t>767995103R00</t>
  </si>
  <si>
    <t>Demontáž a montáž kov. atypických konstr. do 20 kg pororošty</t>
  </si>
  <si>
    <t>Z5 : 41</t>
  </si>
  <si>
    <t>289972133R00x</t>
  </si>
  <si>
    <t>Kotvení pororoštů  D+M uchyt s vlnkou (FeZn)</t>
  </si>
  <si>
    <t>Odkaz na mn. položky pořadí 80 : 41,00000*2</t>
  </si>
  <si>
    <t>OO : 1</t>
  </si>
  <si>
    <t>642201012RA0x</t>
  </si>
  <si>
    <t>Oprava dvoukřídlých dvěří ocelových, repas a seřízení zavírání</t>
  </si>
  <si>
    <t>Z8 : 3</t>
  </si>
  <si>
    <t>19431159Rx</t>
  </si>
  <si>
    <t>Profil Al-jackl,komůr, 60x60mm</t>
  </si>
  <si>
    <t>Z3 : 3*21</t>
  </si>
  <si>
    <t>19431172Rx</t>
  </si>
  <si>
    <t>Profil Al-jackl,komůr, 100x50mm</t>
  </si>
  <si>
    <t>Z2 : 21,5*2*2</t>
  </si>
  <si>
    <t>19475100R</t>
  </si>
  <si>
    <t>Plech Al svitkový hladký 0,7x1000 mm barvy P.10</t>
  </si>
  <si>
    <t>Z9 : 1*0,7*2</t>
  </si>
  <si>
    <t>28355490RX</t>
  </si>
  <si>
    <t>Páska podkladní plastová 5-15x30 mm černá</t>
  </si>
  <si>
    <t xml:space="preserve">oblouk : </t>
  </si>
  <si>
    <t>55399994Rx</t>
  </si>
  <si>
    <t>Pororošt SP330-34/38-3, 30x3, š.1,1m, (FeZn)</t>
  </si>
  <si>
    <t xml:space="preserve">m2    </t>
  </si>
  <si>
    <t>Odkaz na mn. položky pořadí 80 : 41,00000*0,3</t>
  </si>
  <si>
    <t>55399999R</t>
  </si>
  <si>
    <t>Ocelové výrobky - kotvy a spojky-atypické prvky</t>
  </si>
  <si>
    <t>OO : 46</t>
  </si>
  <si>
    <t>998767101R00</t>
  </si>
  <si>
    <t>Přesun hmot pro zámečnické konstr., výšky do 6 m</t>
  </si>
  <si>
    <t>624601111R00</t>
  </si>
  <si>
    <t>Tmelení spár 2 x 2 cm, tmelem PU/butyl</t>
  </si>
  <si>
    <t>Odkaz na mn. položky pořadí 99 : 42,00000</t>
  </si>
  <si>
    <t>765375118R00</t>
  </si>
  <si>
    <t>Desky polykarbonátové komůrové, na ocel rám deska dle spec.</t>
  </si>
  <si>
    <t>Odkaz na mn. položky pořadí 94 : 282,80000</t>
  </si>
  <si>
    <t>Odkaz na mn. položky pořadí 93 : 85,47000</t>
  </si>
  <si>
    <t>787101821R00</t>
  </si>
  <si>
    <t>Přípl.za konstr.s Al-lištami jednstrannými,stěny</t>
  </si>
  <si>
    <t>787300801R00</t>
  </si>
  <si>
    <t>Vysklívání konstrukcí tmelených stěl s Al lištami polykarbonát stěn</t>
  </si>
  <si>
    <t>stěny : 1,2*2*1</t>
  </si>
  <si>
    <t>34 : 1,2*1,8*4</t>
  </si>
  <si>
    <t>35 : 1,8*1,7*4</t>
  </si>
  <si>
    <t>36 : 1,8*1,8*4</t>
  </si>
  <si>
    <t>37 : 1,3*1,4*4</t>
  </si>
  <si>
    <t>38 : 0,6*1,5*3</t>
  </si>
  <si>
    <t>39 : 0,9*1,2*8</t>
  </si>
  <si>
    <t>40 : 0,6*1,2*6</t>
  </si>
  <si>
    <t>41 : 0,9*1,3*3</t>
  </si>
  <si>
    <t>42 : 0,6*1,3*3</t>
  </si>
  <si>
    <t>43 : 0,6*1,1*1</t>
  </si>
  <si>
    <t>44 : 0,9*1,2*1</t>
  </si>
  <si>
    <t>45 : 0,3*1,3*1</t>
  </si>
  <si>
    <t>46 : 0,6*1,0*1</t>
  </si>
  <si>
    <t>47 : 0,2*0,4*1</t>
  </si>
  <si>
    <t>48 : 0,2*1,2*1</t>
  </si>
  <si>
    <t>49 : 0,2*0,4*1</t>
  </si>
  <si>
    <t>50 : 0,6*1,2*2</t>
  </si>
  <si>
    <t>51 : 0,6*1,1*1</t>
  </si>
  <si>
    <t>52 : 0,6*0,6*1</t>
  </si>
  <si>
    <t>53 : 0,9*1,1*15</t>
  </si>
  <si>
    <t>787300803R00</t>
  </si>
  <si>
    <t>Vysklívání střešních konstrukcí netmelených polykarbonát střech</t>
  </si>
  <si>
    <t>31 : (1*6,7)*28</t>
  </si>
  <si>
    <t>32 : (1*4,6)*14</t>
  </si>
  <si>
    <t>33 : (1*2,2)*14</t>
  </si>
  <si>
    <t>787692311R00</t>
  </si>
  <si>
    <t>Zasklívání, Al lišty</t>
  </si>
  <si>
    <t>787693314R00x</t>
  </si>
  <si>
    <t>Montáž - zasklívání desek, těsnění, pro polykarbonát komůrkový</t>
  </si>
  <si>
    <t>952901110R0X</t>
  </si>
  <si>
    <t>Čištění mytím ploch oken a dveří</t>
  </si>
  <si>
    <t>Odkaz na mn. položky pořadí 101 : 98,56000</t>
  </si>
  <si>
    <t>Odkaz na mn. položky pořadí 102 : 162,14000</t>
  </si>
  <si>
    <t>553420153Rx</t>
  </si>
  <si>
    <t>Lišta ukončovací AL</t>
  </si>
  <si>
    <t>31-32 : 21*2</t>
  </si>
  <si>
    <t>553420155Rx</t>
  </si>
  <si>
    <t xml:space="preserve">Lišta zasklívací AL </t>
  </si>
  <si>
    <t>34 : (1,2+1,8)*2*4</t>
  </si>
  <si>
    <t>35 : (1,8+1,7)*2*4</t>
  </si>
  <si>
    <t>36 : (1,8+1,8)*2*4</t>
  </si>
  <si>
    <t>37 : (1,3+1,4)*2*4</t>
  </si>
  <si>
    <t>38 : (0,6+1,5)*2*3</t>
  </si>
  <si>
    <t>39 : (0,9+1,2)*2*8</t>
  </si>
  <si>
    <t>40 : (0,6+1,2)*2*6</t>
  </si>
  <si>
    <t>41 : (0,9+1,3)*2*3</t>
  </si>
  <si>
    <t>42 : (0,6+1,3)*2*3</t>
  </si>
  <si>
    <t>43 : (0,6+1,1)*2*1</t>
  </si>
  <si>
    <t>44 : (0,9+1,2)*2*1</t>
  </si>
  <si>
    <t>45 : (0,3+1,3)*2*1</t>
  </si>
  <si>
    <t>46 : (0,6+1,0)*2*1</t>
  </si>
  <si>
    <t>47 : (0,2+0,4)*2*1</t>
  </si>
  <si>
    <t>48 : (0,2+1,2)*2*1</t>
  </si>
  <si>
    <t>49 : (0,2+0,4)*2*1</t>
  </si>
  <si>
    <t>50 : (0,6+1,2)*2*2</t>
  </si>
  <si>
    <t>51 : (0,6+1,1)*2*1</t>
  </si>
  <si>
    <t>52 : (0,6+0,6)*2*1</t>
  </si>
  <si>
    <t>53 : (0,9+1,1)*2*15</t>
  </si>
  <si>
    <t>553420160Rx</t>
  </si>
  <si>
    <t>Lišta zakládací AL upevňoací horní profil okna</t>
  </si>
  <si>
    <t>33 : (1+2,2)*2*14</t>
  </si>
  <si>
    <t>5534201672Rx</t>
  </si>
  <si>
    <t>Lišta zakládací AL upevňovací profil horní</t>
  </si>
  <si>
    <t>31-32 : (6,7)*(3*7+1)</t>
  </si>
  <si>
    <t>562884210R</t>
  </si>
  <si>
    <t>Rám střešního okna do stávajícího otvoru dle spec. oblouk s výplní polykarbonátu</t>
  </si>
  <si>
    <t>Z10 : 14</t>
  </si>
  <si>
    <t>998787102R00</t>
  </si>
  <si>
    <t>Přesun hmot pro zasklívání, výšky do 12 m</t>
  </si>
  <si>
    <t>979990191R00</t>
  </si>
  <si>
    <t>Poplatek za skládku suti - plastové výrobky</t>
  </si>
  <si>
    <t>Přesun suti</t>
  </si>
  <si>
    <t>POL8_</t>
  </si>
  <si>
    <t>783103811R00</t>
  </si>
  <si>
    <t>Odstranění nátěrů z ocel.konstrukcí oškrábáním</t>
  </si>
  <si>
    <t>tr133 : 0,45*21*8</t>
  </si>
  <si>
    <t>sl : 0,25*21*22</t>
  </si>
  <si>
    <t>vaz : 0,25*22*(7+12)</t>
  </si>
  <si>
    <t>če-sl : (0,25*9*9,5)+(0,25*9*6)</t>
  </si>
  <si>
    <t>če-vaz : 0,25*9*(7+4)</t>
  </si>
  <si>
    <t>ple : (1,2+0,5)*21+0,9*9+0,4*5</t>
  </si>
  <si>
    <t>ok : 0,05*5*(10+12+21)</t>
  </si>
  <si>
    <t>stě : 0,1*6*22</t>
  </si>
  <si>
    <t>sch : 26,4</t>
  </si>
  <si>
    <t>lav : 0,4*(7,5*2+9*2,0+9*1,0)*2</t>
  </si>
  <si>
    <t>Koeficient dopl: 0,35</t>
  </si>
  <si>
    <t>oo : 0,4*16*8</t>
  </si>
  <si>
    <t>783108812R00</t>
  </si>
  <si>
    <t>Chem. očištění ploch nátěru</t>
  </si>
  <si>
    <t>Odkaz na mn. položky pořadí 106 : 705,91627*0,3</t>
  </si>
  <si>
    <t>783201811R00</t>
  </si>
  <si>
    <t>Odstranění nátěrů z kovových konstrukcí oškrábáním dočištění</t>
  </si>
  <si>
    <t xml:space="preserve">OO: : </t>
  </si>
  <si>
    <t>Odkaz na mn. položky pořadí 106 : 705,91625</t>
  </si>
  <si>
    <t>783251017R00</t>
  </si>
  <si>
    <t>Nátěr epoxidový kovových konstrukcí  živ: H (15)</t>
  </si>
  <si>
    <t xml:space="preserve">základní : </t>
  </si>
  <si>
    <t>Koeficient podkladní: 1</t>
  </si>
  <si>
    <t>Koeficient krycí: 1</t>
  </si>
  <si>
    <t>783426160R00</t>
  </si>
  <si>
    <t>Nátěr syntetický potrubí do DN 150 mm  Z + 2x</t>
  </si>
  <si>
    <t>D1 : 0,4*12*(21+12)</t>
  </si>
  <si>
    <t>783903811R00</t>
  </si>
  <si>
    <t>Odmaštění chemickými rozpouštědly</t>
  </si>
  <si>
    <t>Odkaz na mn. položky pořadí 110 : 158,40000</t>
  </si>
  <si>
    <t>783903812R00</t>
  </si>
  <si>
    <t>Odmaštění saponáty</t>
  </si>
  <si>
    <t>783904811R0X</t>
  </si>
  <si>
    <t>Tmelení kovových konstrukcí</t>
  </si>
  <si>
    <t>787600802R00</t>
  </si>
  <si>
    <t>Vysklívání oken skla plochého o ploše do 3 m2</t>
  </si>
  <si>
    <t xml:space="preserve">bezpeč. : </t>
  </si>
  <si>
    <t>01 : (0,7*0,9)*2</t>
  </si>
  <si>
    <t>02 : (0,7*1,3)*2</t>
  </si>
  <si>
    <t>03 : (0,9*1,3)*2</t>
  </si>
  <si>
    <t>04 : (0,9*0,4)*2</t>
  </si>
  <si>
    <t>11 : (0,9*1,1)*1</t>
  </si>
  <si>
    <t>12 : (0,9*0,9)*2</t>
  </si>
  <si>
    <t>13 : (0,9*1,0)*2</t>
  </si>
  <si>
    <t>14 : (0,9*0,6)*4</t>
  </si>
  <si>
    <t>15 : (0,9*1,1)*4</t>
  </si>
  <si>
    <t>21 : (0,8*1,0)*1</t>
  </si>
  <si>
    <t>22 : (0,8*0,6)*1</t>
  </si>
  <si>
    <t>23 : (0,8*1,3)*2</t>
  </si>
  <si>
    <t>24 : (0,9*1,3)*4</t>
  </si>
  <si>
    <t>25 : (0,9*1,7)*7</t>
  </si>
  <si>
    <t>26 : (1,0*1,1)*28</t>
  </si>
  <si>
    <t>27 : (1,0*0,6)*27</t>
  </si>
  <si>
    <t xml:space="preserve">stěn-std : </t>
  </si>
  <si>
    <t>05 : (0,9*0,6)*4</t>
  </si>
  <si>
    <t>06 : (0,8*1,2)*10</t>
  </si>
  <si>
    <t>07 : (0,9*1,2)*24</t>
  </si>
  <si>
    <t>08 : (0,9*1,3)*2</t>
  </si>
  <si>
    <t>09 : (0,8*1,2)*4</t>
  </si>
  <si>
    <t>17 : (1,0*1,0)*42</t>
  </si>
  <si>
    <t>18 : (1,0*1,1)*28</t>
  </si>
  <si>
    <t>19 : (1,0*0,6)*7</t>
  </si>
  <si>
    <t>20 : (0,9*1,7)*7</t>
  </si>
  <si>
    <t>787601821R00</t>
  </si>
  <si>
    <t>Vysklívání okna,příplatek za  Al lišty jednstranné</t>
  </si>
  <si>
    <t>Odkaz na mn. položky pořadí 114 : 82,42000</t>
  </si>
  <si>
    <t>Odkaz na mn. položky pořadí 115 : 131,57000</t>
  </si>
  <si>
    <t>787692511R00</t>
  </si>
  <si>
    <t>Montáž -zasklívání oken do OK, pl do 1,5m2</t>
  </si>
  <si>
    <t>787693311RT1</t>
  </si>
  <si>
    <t>Sklo izolační, dvojsklo pl.do 1 m2, bezpečnostním, dle spec.</t>
  </si>
  <si>
    <t>787693313RT1</t>
  </si>
  <si>
    <t>Sklo izolační, dvojsklo pl.do 1 m2, dle spec.</t>
  </si>
  <si>
    <t>787692512R00x</t>
  </si>
  <si>
    <t>Zasklívání oken, těsnění</t>
  </si>
  <si>
    <t>Koeficient oboustranně: 1</t>
  </si>
  <si>
    <t>28355231R</t>
  </si>
  <si>
    <t xml:space="preserve">Páska těsnicí </t>
  </si>
  <si>
    <t>01 : (0,7+0,7)*2*2</t>
  </si>
  <si>
    <t>02 : (0,7+1,2)*2*2</t>
  </si>
  <si>
    <t>03 : (0,9+0,6)*2*2</t>
  </si>
  <si>
    <t>04 : (0,9+0,4)*2*2</t>
  </si>
  <si>
    <t>08a : (0,8+1,0)*2*4</t>
  </si>
  <si>
    <t>08b : (0,8+0,6)*2*4</t>
  </si>
  <si>
    <t>09 : (0,9+1,1)*2*8</t>
  </si>
  <si>
    <t>10 : (0,9+0,9)*2*8</t>
  </si>
  <si>
    <t>05 : (0,9+0,4)*2*2</t>
  </si>
  <si>
    <t>06 : (0,8+0,7)*2*2</t>
  </si>
  <si>
    <t>07 : (0,9+0,7)*2*8</t>
  </si>
  <si>
    <t>979990163R00</t>
  </si>
  <si>
    <t>Poplatek za skládku suti - plast+sklo</t>
  </si>
  <si>
    <t>005281010Rx</t>
  </si>
  <si>
    <t>Architektonický prvkek fontány D+M vč. demontáží a upravy plochy</t>
  </si>
  <si>
    <t>Soubor</t>
  </si>
  <si>
    <t>VRN</t>
  </si>
  <si>
    <t>POL99_8</t>
  </si>
  <si>
    <t>005281011Rx</t>
  </si>
  <si>
    <t>Připojení architektonického prvku fontány na energie  - elektro</t>
  </si>
  <si>
    <t>005281012Rx</t>
  </si>
  <si>
    <t>Připojení architektonického prvku fontány na energie  - vodovod</t>
  </si>
  <si>
    <t>005281013Rx</t>
  </si>
  <si>
    <t>Připojení architektonického prvku fontány na energie  - kanalizace</t>
  </si>
  <si>
    <t xml:space="preserve">ks    </t>
  </si>
  <si>
    <t>210000000R0X</t>
  </si>
  <si>
    <t>D+M části elektro skleník 3, vč. demontáží a revizí dle specifikace samostatná příloha</t>
  </si>
  <si>
    <t>210000000R0Y</t>
  </si>
  <si>
    <t>D+M části elektrorozvaděče, vč. demontáží a revizí dle specifikace samostatná příloha</t>
  </si>
  <si>
    <t>005121 R</t>
  </si>
  <si>
    <t>Zařízení staveniště</t>
  </si>
  <si>
    <t>POL99_2</t>
  </si>
  <si>
    <t>005122010R</t>
  </si>
  <si>
    <t xml:space="preserve">Provoz objednatele </t>
  </si>
  <si>
    <t>POL99_1</t>
  </si>
  <si>
    <t>005211010R</t>
  </si>
  <si>
    <t>Předání a převzetí staveniště</t>
  </si>
  <si>
    <t>005211030R</t>
  </si>
  <si>
    <t>Dočasná bezpečnostní opatření a značení</t>
  </si>
  <si>
    <t>005211080R</t>
  </si>
  <si>
    <t xml:space="preserve">Bezpečnostní a hygienická opatření na staveništi </t>
  </si>
  <si>
    <t>00523  R</t>
  </si>
  <si>
    <t>Zkoušky a revize</t>
  </si>
  <si>
    <t>00524 R</t>
  </si>
  <si>
    <t>Předání a převzetí díla</t>
  </si>
  <si>
    <t>005241010R</t>
  </si>
  <si>
    <t>Dokumentace skutečného provedení a výrobní dokumentace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</si>
  <si>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</si>
  <si>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</si>
  <si>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</si>
  <si>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</si>
  <si>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</si>
  <si>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Ve všech listech tohoto souboru můžete měnit pouze buňky s modrým pozadím. Jedná se o tyto údaje : 
- údaje o firmě
- jednotkové ceny položek zadané na maximálně dvě desetinná místa</t>
  </si>
  <si>
    <t>Pokyny pro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</si>
</sst>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38" xfId="0" applyFill="1" applyBorder="1" applyAlignment="1">
      <alignment wrapText="1"/>
    </xf>
    <xf numFmtId="0" fontId="0" fillId="4" borderId="41" xfId="0" applyFill="1" applyBorder="1"/>
    <xf numFmtId="49" fontId="0" fillId="4" borderId="42" xfId="0" applyNumberFormat="1" applyFill="1" applyBorder="1"/>
    <xf numFmtId="0" fontId="0" fillId="4" borderId="42" xfId="0" applyFill="1" applyBorder="1" applyAlignment="1">
      <alignment horizontal="center"/>
    </xf>
    <xf numFmtId="0" fontId="0" fillId="4" borderId="42" xfId="0" applyFill="1" applyBorder="1"/>
    <xf numFmtId="0" fontId="0" fillId="4" borderId="43" xfId="0" applyFill="1" applyBorder="1"/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164" fontId="0" fillId="0" borderId="45" xfId="0" applyNumberFormat="1" applyBorder="1" applyAlignment="1">
      <alignment vertical="top"/>
    </xf>
    <xf numFmtId="4" fontId="0" fillId="0" borderId="45" xfId="0" applyNumberFormat="1" applyBorder="1" applyAlignment="1">
      <alignment vertical="top"/>
    </xf>
    <xf numFmtId="4" fontId="0" fillId="0" borderId="46" xfId="0" applyNumberFormat="1" applyBorder="1" applyAlignment="1">
      <alignment vertical="top"/>
    </xf>
    <xf numFmtId="0" fontId="8" fillId="2" borderId="44" xfId="0" applyFont="1" applyFill="1" applyBorder="1" applyAlignment="1">
      <alignment vertical="top"/>
    </xf>
    <xf numFmtId="49" fontId="8" fillId="2" borderId="45" xfId="0" applyNumberFormat="1" applyFont="1" applyFill="1" applyBorder="1" applyAlignment="1">
      <alignment vertical="top"/>
    </xf>
    <xf numFmtId="49" fontId="8" fillId="2" borderId="45" xfId="0" applyNumberFormat="1" applyFont="1" applyFill="1" applyBorder="1" applyAlignment="1">
      <alignment horizontal="left" vertical="top" wrapText="1"/>
    </xf>
    <xf numFmtId="0" fontId="8" fillId="2" borderId="45" xfId="0" applyFont="1" applyFill="1" applyBorder="1" applyAlignment="1">
      <alignment horizontal="center" vertical="top" shrinkToFit="1"/>
    </xf>
    <xf numFmtId="164" fontId="8" fillId="2" borderId="45" xfId="0" applyNumberFormat="1" applyFont="1" applyFill="1" applyBorder="1" applyAlignment="1">
      <alignment vertical="top" shrinkToFit="1"/>
    </xf>
    <xf numFmtId="4" fontId="8" fillId="2" borderId="45" xfId="0" applyNumberFormat="1" applyFont="1" applyFill="1" applyBorder="1" applyAlignment="1">
      <alignment vertical="top" shrinkToFit="1"/>
    </xf>
    <xf numFmtId="4" fontId="8" fillId="2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2" borderId="47" xfId="0" applyFont="1" applyFill="1" applyBorder="1" applyAlignment="1">
      <alignment vertical="top"/>
    </xf>
    <xf numFmtId="49" fontId="8" fillId="2" borderId="48" xfId="0" applyNumberFormat="1" applyFont="1" applyFill="1" applyBorder="1" applyAlignment="1">
      <alignment vertical="top"/>
    </xf>
    <xf numFmtId="49" fontId="8" fillId="2" borderId="48" xfId="0" applyNumberFormat="1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center" vertical="top"/>
    </xf>
    <xf numFmtId="0" fontId="8" fillId="2" borderId="48" xfId="0" applyFont="1" applyFill="1" applyBorder="1" applyAlignment="1">
      <alignment vertical="top"/>
    </xf>
    <xf numFmtId="4" fontId="8" fillId="2" borderId="49" xfId="0" applyNumberFormat="1" applyFont="1" applyFill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504-DPS-F-VV-1K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504 0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6E12-EAA7-44DC-A9B5-B3972AD2E63A}">
  <dimension ref="A1:G4"/>
  <sheetViews>
    <sheetView workbookViewId="0">
      <selection activeCell="F26" sqref="F26"/>
    </sheetView>
  </sheetViews>
  <sheetFormatPr defaultRowHeight="12.75" x14ac:dyDescent="0.2"/>
  <sheetData>
    <row r="1" spans="1:7" x14ac:dyDescent="0.2">
      <c r="A1" s="21" t="s">
        <v>633</v>
      </c>
    </row>
    <row r="2" spans="1:7" ht="57.75" customHeight="1" x14ac:dyDescent="0.2">
      <c r="A2" s="271" t="s">
        <v>632</v>
      </c>
      <c r="B2" s="271"/>
      <c r="C2" s="271"/>
      <c r="D2" s="271"/>
      <c r="E2" s="271"/>
      <c r="F2" s="271"/>
      <c r="G2" s="271"/>
    </row>
    <row r="4" spans="1:7" ht="174" customHeight="1" x14ac:dyDescent="0.2">
      <c r="A4" s="270" t="s">
        <v>631</v>
      </c>
      <c r="B4" s="270"/>
      <c r="C4" s="270"/>
      <c r="D4" s="270"/>
      <c r="E4" s="270"/>
      <c r="F4" s="270"/>
      <c r="G4" s="270"/>
    </row>
  </sheetData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0"/>
  <sheetViews>
    <sheetView showGridLines="0" topLeftCell="B4" zoomScaleNormal="100" zoomScaleSheetLayoutView="75" workbookViewId="0">
      <selection activeCell="O33" sqref="O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7" t="s">
        <v>24</v>
      </c>
      <c r="C2" s="78"/>
      <c r="D2" s="79" t="s">
        <v>47</v>
      </c>
      <c r="E2" s="202" t="s">
        <v>48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5" t="s">
        <v>44</v>
      </c>
      <c r="F3" s="206"/>
      <c r="G3" s="206"/>
      <c r="H3" s="206"/>
      <c r="I3" s="206"/>
      <c r="J3" s="207"/>
    </row>
    <row r="4" spans="1:15" ht="23.25" customHeight="1" x14ac:dyDescent="0.2">
      <c r="A4" s="76">
        <v>4248</v>
      </c>
      <c r="B4" s="82" t="s">
        <v>46</v>
      </c>
      <c r="C4" s="83"/>
      <c r="D4" s="84" t="s">
        <v>41</v>
      </c>
      <c r="E4" s="215" t="s">
        <v>42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SUMIF(F49:F66,A16,I49:I66)+SUMIF(F49:F66,"PSU",I49:I66)</f>
        <v>0</v>
      </c>
      <c r="J16" s="20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SUMIF(F49:F66,A17,I49:I66)</f>
        <v>0</v>
      </c>
      <c r="J17" s="20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SUMIF(F49:F66,A18,I49:I66)</f>
        <v>0</v>
      </c>
      <c r="J18" s="201"/>
    </row>
    <row r="19" spans="1:10" ht="23.25" customHeight="1" x14ac:dyDescent="0.2">
      <c r="A19" s="139" t="s">
        <v>86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SUMIF(F49:F66,A19,I49:I66)</f>
        <v>0</v>
      </c>
      <c r="J19" s="201"/>
    </row>
    <row r="20" spans="1:10" ht="23.25" customHeight="1" x14ac:dyDescent="0.2">
      <c r="A20" s="139" t="s">
        <v>87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SUMIF(F49:F66,A20,I49:I66)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A25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2">
        <f>ZakladDPHSniVypocet+ZakladDPHZaklVypocet</f>
        <v>0</v>
      </c>
      <c r="H28" s="233"/>
      <c r="I28" s="23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2">
        <f>A27</f>
        <v>0</v>
      </c>
      <c r="H29" s="232"/>
      <c r="I29" s="232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238"/>
      <c r="D39" s="238"/>
      <c r="E39" s="238"/>
      <c r="F39" s="100">
        <f>'504 0 Pol'!AE407</f>
        <v>0</v>
      </c>
      <c r="G39" s="101">
        <f>'504 0 Pol'!AF407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39" t="s">
        <v>44</v>
      </c>
      <c r="D40" s="239"/>
      <c r="E40" s="239"/>
      <c r="F40" s="105">
        <f>'504 0 Pol'!AE407</f>
        <v>0</v>
      </c>
      <c r="G40" s="106">
        <f>'504 0 Pol'!AF407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238" t="s">
        <v>42</v>
      </c>
      <c r="D41" s="238"/>
      <c r="E41" s="238"/>
      <c r="F41" s="109">
        <f>'504 0 Pol'!AE407</f>
        <v>0</v>
      </c>
      <c r="G41" s="102">
        <f>'504 0 Pol'!AF407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40" t="s">
        <v>50</v>
      </c>
      <c r="C42" s="241"/>
      <c r="D42" s="241"/>
      <c r="E42" s="24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243" t="s">
        <v>55</v>
      </c>
      <c r="D49" s="244"/>
      <c r="E49" s="244"/>
      <c r="F49" s="137" t="s">
        <v>26</v>
      </c>
      <c r="G49" s="130"/>
      <c r="H49" s="130"/>
      <c r="I49" s="130">
        <f>'504 0 Pol'!G8</f>
        <v>0</v>
      </c>
      <c r="J49" s="135" t="str">
        <f>IF(I67=0,"",I49/I67*100)</f>
        <v/>
      </c>
    </row>
    <row r="50" spans="1:10" ht="36.75" customHeight="1" x14ac:dyDescent="0.2">
      <c r="A50" s="124"/>
      <c r="B50" s="129" t="s">
        <v>56</v>
      </c>
      <c r="C50" s="243" t="s">
        <v>57</v>
      </c>
      <c r="D50" s="244"/>
      <c r="E50" s="244"/>
      <c r="F50" s="137" t="s">
        <v>26</v>
      </c>
      <c r="G50" s="130"/>
      <c r="H50" s="130"/>
      <c r="I50" s="130">
        <f>'504 0 Pol'!G19</f>
        <v>0</v>
      </c>
      <c r="J50" s="135" t="str">
        <f>IF(I67=0,"",I50/I67*100)</f>
        <v/>
      </c>
    </row>
    <row r="51" spans="1:10" ht="36.75" customHeight="1" x14ac:dyDescent="0.2">
      <c r="A51" s="124"/>
      <c r="B51" s="129" t="s">
        <v>58</v>
      </c>
      <c r="C51" s="243" t="s">
        <v>59</v>
      </c>
      <c r="D51" s="244"/>
      <c r="E51" s="244"/>
      <c r="F51" s="137" t="s">
        <v>26</v>
      </c>
      <c r="G51" s="130"/>
      <c r="H51" s="130"/>
      <c r="I51" s="130">
        <f>'504 0 Pol'!G31</f>
        <v>0</v>
      </c>
      <c r="J51" s="135" t="str">
        <f>IF(I67=0,"",I51/I67*100)</f>
        <v/>
      </c>
    </row>
    <row r="52" spans="1:10" ht="36.75" customHeight="1" x14ac:dyDescent="0.2">
      <c r="A52" s="124"/>
      <c r="B52" s="129" t="s">
        <v>60</v>
      </c>
      <c r="C52" s="243" t="s">
        <v>61</v>
      </c>
      <c r="D52" s="244"/>
      <c r="E52" s="244"/>
      <c r="F52" s="137" t="s">
        <v>26</v>
      </c>
      <c r="G52" s="130"/>
      <c r="H52" s="130"/>
      <c r="I52" s="130">
        <f>'504 0 Pol'!G38</f>
        <v>0</v>
      </c>
      <c r="J52" s="135" t="str">
        <f>IF(I67=0,"",I52/I67*100)</f>
        <v/>
      </c>
    </row>
    <row r="53" spans="1:10" ht="36.75" customHeight="1" x14ac:dyDescent="0.2">
      <c r="A53" s="124"/>
      <c r="B53" s="129" t="s">
        <v>62</v>
      </c>
      <c r="C53" s="243" t="s">
        <v>63</v>
      </c>
      <c r="D53" s="244"/>
      <c r="E53" s="244"/>
      <c r="F53" s="137" t="s">
        <v>26</v>
      </c>
      <c r="G53" s="130"/>
      <c r="H53" s="130"/>
      <c r="I53" s="130">
        <f>'504 0 Pol'!G75</f>
        <v>0</v>
      </c>
      <c r="J53" s="135" t="str">
        <f>IF(I67=0,"",I53/I67*100)</f>
        <v/>
      </c>
    </row>
    <row r="54" spans="1:10" ht="36.75" customHeight="1" x14ac:dyDescent="0.2">
      <c r="A54" s="124"/>
      <c r="B54" s="129" t="s">
        <v>64</v>
      </c>
      <c r="C54" s="243" t="s">
        <v>65</v>
      </c>
      <c r="D54" s="244"/>
      <c r="E54" s="244"/>
      <c r="F54" s="137" t="s">
        <v>26</v>
      </c>
      <c r="G54" s="130"/>
      <c r="H54" s="130"/>
      <c r="I54" s="130">
        <f>'504 0 Pol'!G87</f>
        <v>0</v>
      </c>
      <c r="J54" s="135" t="str">
        <f>IF(I67=0,"",I54/I67*100)</f>
        <v/>
      </c>
    </row>
    <row r="55" spans="1:10" ht="36.75" customHeight="1" x14ac:dyDescent="0.2">
      <c r="A55" s="124"/>
      <c r="B55" s="129" t="s">
        <v>66</v>
      </c>
      <c r="C55" s="243" t="s">
        <v>67</v>
      </c>
      <c r="D55" s="244"/>
      <c r="E55" s="244"/>
      <c r="F55" s="137" t="s">
        <v>27</v>
      </c>
      <c r="G55" s="130"/>
      <c r="H55" s="130"/>
      <c r="I55" s="130">
        <f>'504 0 Pol'!G89</f>
        <v>0</v>
      </c>
      <c r="J55" s="135" t="str">
        <f>IF(I67=0,"",I55/I67*100)</f>
        <v/>
      </c>
    </row>
    <row r="56" spans="1:10" ht="36.75" customHeight="1" x14ac:dyDescent="0.2">
      <c r="A56" s="124"/>
      <c r="B56" s="129" t="s">
        <v>68</v>
      </c>
      <c r="C56" s="243" t="s">
        <v>69</v>
      </c>
      <c r="D56" s="244"/>
      <c r="E56" s="244"/>
      <c r="F56" s="137" t="s">
        <v>27</v>
      </c>
      <c r="G56" s="130"/>
      <c r="H56" s="130"/>
      <c r="I56" s="130">
        <f>'504 0 Pol'!G116</f>
        <v>0</v>
      </c>
      <c r="J56" s="135" t="str">
        <f>IF(I67=0,"",I56/I67*100)</f>
        <v/>
      </c>
    </row>
    <row r="57" spans="1:10" ht="36.75" customHeight="1" x14ac:dyDescent="0.2">
      <c r="A57" s="124"/>
      <c r="B57" s="129" t="s">
        <v>70</v>
      </c>
      <c r="C57" s="243" t="s">
        <v>71</v>
      </c>
      <c r="D57" s="244"/>
      <c r="E57" s="244"/>
      <c r="F57" s="137" t="s">
        <v>27</v>
      </c>
      <c r="G57" s="130"/>
      <c r="H57" s="130"/>
      <c r="I57" s="130">
        <f>'504 0 Pol'!G139</f>
        <v>0</v>
      </c>
      <c r="J57" s="135" t="str">
        <f>IF(I67=0,"",I57/I67*100)</f>
        <v/>
      </c>
    </row>
    <row r="58" spans="1:10" ht="36.75" customHeight="1" x14ac:dyDescent="0.2">
      <c r="A58" s="124"/>
      <c r="B58" s="129" t="s">
        <v>72</v>
      </c>
      <c r="C58" s="243" t="s">
        <v>73</v>
      </c>
      <c r="D58" s="244"/>
      <c r="E58" s="244"/>
      <c r="F58" s="137" t="s">
        <v>27</v>
      </c>
      <c r="G58" s="130"/>
      <c r="H58" s="130"/>
      <c r="I58" s="130">
        <f>'504 0 Pol'!G151</f>
        <v>0</v>
      </c>
      <c r="J58" s="135" t="str">
        <f>IF(I67=0,"",I58/I67*100)</f>
        <v/>
      </c>
    </row>
    <row r="59" spans="1:10" ht="36.75" customHeight="1" x14ac:dyDescent="0.2">
      <c r="A59" s="124"/>
      <c r="B59" s="129" t="s">
        <v>74</v>
      </c>
      <c r="C59" s="243" t="s">
        <v>75</v>
      </c>
      <c r="D59" s="244"/>
      <c r="E59" s="244"/>
      <c r="F59" s="137" t="s">
        <v>27</v>
      </c>
      <c r="G59" s="130"/>
      <c r="H59" s="130"/>
      <c r="I59" s="130">
        <f>'504 0 Pol'!G179</f>
        <v>0</v>
      </c>
      <c r="J59" s="135" t="str">
        <f>IF(I67=0,"",I59/I67*100)</f>
        <v/>
      </c>
    </row>
    <row r="60" spans="1:10" ht="36.75" customHeight="1" x14ac:dyDescent="0.2">
      <c r="A60" s="124"/>
      <c r="B60" s="129" t="s">
        <v>76</v>
      </c>
      <c r="C60" s="243" t="s">
        <v>77</v>
      </c>
      <c r="D60" s="244"/>
      <c r="E60" s="244"/>
      <c r="F60" s="137" t="s">
        <v>27</v>
      </c>
      <c r="G60" s="130"/>
      <c r="H60" s="130"/>
      <c r="I60" s="130">
        <f>'504 0 Pol'!G209</f>
        <v>0</v>
      </c>
      <c r="J60" s="135" t="str">
        <f>IF(I67=0,"",I60/I67*100)</f>
        <v/>
      </c>
    </row>
    <row r="61" spans="1:10" ht="36.75" customHeight="1" x14ac:dyDescent="0.2">
      <c r="A61" s="124"/>
      <c r="B61" s="129" t="s">
        <v>78</v>
      </c>
      <c r="C61" s="243" t="s">
        <v>79</v>
      </c>
      <c r="D61" s="244"/>
      <c r="E61" s="244"/>
      <c r="F61" s="137" t="s">
        <v>27</v>
      </c>
      <c r="G61" s="130"/>
      <c r="H61" s="130"/>
      <c r="I61" s="130">
        <f>'504 0 Pol'!G290</f>
        <v>0</v>
      </c>
      <c r="J61" s="135" t="str">
        <f>IF(I67=0,"",I61/I67*100)</f>
        <v/>
      </c>
    </row>
    <row r="62" spans="1:10" ht="36.75" customHeight="1" x14ac:dyDescent="0.2">
      <c r="A62" s="124"/>
      <c r="B62" s="129" t="s">
        <v>80</v>
      </c>
      <c r="C62" s="243" t="s">
        <v>81</v>
      </c>
      <c r="D62" s="244"/>
      <c r="E62" s="244"/>
      <c r="F62" s="137" t="s">
        <v>27</v>
      </c>
      <c r="G62" s="130"/>
      <c r="H62" s="130"/>
      <c r="I62" s="130">
        <f>'504 0 Pol'!G323</f>
        <v>0</v>
      </c>
      <c r="J62" s="135" t="str">
        <f>IF(I67=0,"",I62/I67*100)</f>
        <v/>
      </c>
    </row>
    <row r="63" spans="1:10" ht="36.75" customHeight="1" x14ac:dyDescent="0.2">
      <c r="A63" s="124"/>
      <c r="B63" s="129" t="s">
        <v>82</v>
      </c>
      <c r="C63" s="243" t="s">
        <v>83</v>
      </c>
      <c r="D63" s="244"/>
      <c r="E63" s="244"/>
      <c r="F63" s="137" t="s">
        <v>27</v>
      </c>
      <c r="G63" s="130"/>
      <c r="H63" s="130"/>
      <c r="I63" s="130">
        <f>'504 0 Pol'!G388</f>
        <v>0</v>
      </c>
      <c r="J63" s="135" t="str">
        <f>IF(I67=0,"",I63/I67*100)</f>
        <v/>
      </c>
    </row>
    <row r="64" spans="1:10" ht="36.75" customHeight="1" x14ac:dyDescent="0.2">
      <c r="A64" s="124"/>
      <c r="B64" s="129" t="s">
        <v>84</v>
      </c>
      <c r="C64" s="243" t="s">
        <v>85</v>
      </c>
      <c r="D64" s="244"/>
      <c r="E64" s="244"/>
      <c r="F64" s="137" t="s">
        <v>28</v>
      </c>
      <c r="G64" s="130"/>
      <c r="H64" s="130"/>
      <c r="I64" s="130">
        <f>'504 0 Pol'!G393</f>
        <v>0</v>
      </c>
      <c r="J64" s="135" t="str">
        <f>IF(I67=0,"",I64/I67*100)</f>
        <v/>
      </c>
    </row>
    <row r="65" spans="1:10" ht="36.75" customHeight="1" x14ac:dyDescent="0.2">
      <c r="A65" s="124"/>
      <c r="B65" s="129" t="s">
        <v>86</v>
      </c>
      <c r="C65" s="243" t="s">
        <v>29</v>
      </c>
      <c r="D65" s="244"/>
      <c r="E65" s="244"/>
      <c r="F65" s="137" t="s">
        <v>86</v>
      </c>
      <c r="G65" s="130"/>
      <c r="H65" s="130"/>
      <c r="I65" s="130">
        <f>'504 0 Pol'!G396</f>
        <v>0</v>
      </c>
      <c r="J65" s="135" t="str">
        <f>IF(I67=0,"",I65/I67*100)</f>
        <v/>
      </c>
    </row>
    <row r="66" spans="1:10" ht="36.75" customHeight="1" x14ac:dyDescent="0.2">
      <c r="A66" s="124"/>
      <c r="B66" s="129" t="s">
        <v>87</v>
      </c>
      <c r="C66" s="243" t="s">
        <v>30</v>
      </c>
      <c r="D66" s="244"/>
      <c r="E66" s="244"/>
      <c r="F66" s="137" t="s">
        <v>87</v>
      </c>
      <c r="G66" s="130"/>
      <c r="H66" s="130"/>
      <c r="I66" s="130">
        <f>'504 0 Pol'!G399</f>
        <v>0</v>
      </c>
      <c r="J66" s="135" t="str">
        <f>IF(I67=0,"",I66/I67*100)</f>
        <v/>
      </c>
    </row>
    <row r="67" spans="1:10" ht="25.5" customHeight="1" x14ac:dyDescent="0.2">
      <c r="A67" s="125"/>
      <c r="B67" s="131" t="s">
        <v>1</v>
      </c>
      <c r="C67" s="132"/>
      <c r="D67" s="133"/>
      <c r="E67" s="133"/>
      <c r="F67" s="138"/>
      <c r="G67" s="134"/>
      <c r="H67" s="134"/>
      <c r="I67" s="134">
        <f>SUM(I49:I66)</f>
        <v>0</v>
      </c>
      <c r="J67" s="136">
        <f>SUM(J49:J66)</f>
        <v>0</v>
      </c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tabSelected="1" workbookViewId="0">
      <pane ySplit="7" topLeftCell="A162" activePane="bottomLeft" state="frozen"/>
      <selection pane="bottomLeft" activeCell="Z397" sqref="Z397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88</v>
      </c>
    </row>
    <row r="2" spans="1:60" ht="24.95" customHeight="1" x14ac:dyDescent="0.2">
      <c r="A2" s="140" t="s">
        <v>8</v>
      </c>
      <c r="B2" s="49" t="s">
        <v>47</v>
      </c>
      <c r="C2" s="262" t="s">
        <v>48</v>
      </c>
      <c r="D2" s="263"/>
      <c r="E2" s="263"/>
      <c r="F2" s="263"/>
      <c r="G2" s="264"/>
      <c r="AG2" t="s">
        <v>89</v>
      </c>
    </row>
    <row r="3" spans="1:60" ht="24.95" customHeight="1" x14ac:dyDescent="0.2">
      <c r="A3" s="140" t="s">
        <v>9</v>
      </c>
      <c r="B3" s="49" t="s">
        <v>43</v>
      </c>
      <c r="C3" s="262" t="s">
        <v>44</v>
      </c>
      <c r="D3" s="263"/>
      <c r="E3" s="263"/>
      <c r="F3" s="263"/>
      <c r="G3" s="264"/>
      <c r="AC3" s="122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41</v>
      </c>
      <c r="C4" s="265" t="s">
        <v>42</v>
      </c>
      <c r="D4" s="266"/>
      <c r="E4" s="266"/>
      <c r="F4" s="266"/>
      <c r="G4" s="267"/>
      <c r="AG4" t="s">
        <v>91</v>
      </c>
    </row>
    <row r="5" spans="1:60" x14ac:dyDescent="0.2">
      <c r="D5" s="10"/>
    </row>
    <row r="6" spans="1:60" ht="38.25" x14ac:dyDescent="0.2">
      <c r="A6" s="152" t="s">
        <v>92</v>
      </c>
      <c r="B6" s="153" t="s">
        <v>93</v>
      </c>
      <c r="C6" s="153" t="s">
        <v>94</v>
      </c>
      <c r="D6" s="154" t="s">
        <v>95</v>
      </c>
      <c r="E6" s="155" t="s">
        <v>96</v>
      </c>
      <c r="F6" s="155" t="s">
        <v>97</v>
      </c>
      <c r="G6" s="156" t="s">
        <v>31</v>
      </c>
      <c r="H6" s="151" t="s">
        <v>32</v>
      </c>
      <c r="I6" s="143" t="s">
        <v>98</v>
      </c>
      <c r="J6" s="143" t="s">
        <v>33</v>
      </c>
      <c r="K6" s="143" t="s">
        <v>99</v>
      </c>
      <c r="L6" s="143" t="s">
        <v>100</v>
      </c>
      <c r="M6" s="143" t="s">
        <v>101</v>
      </c>
      <c r="N6" s="143" t="s">
        <v>102</v>
      </c>
      <c r="O6" s="143" t="s">
        <v>103</v>
      </c>
      <c r="P6" s="143" t="s">
        <v>104</v>
      </c>
      <c r="Q6" s="143" t="s">
        <v>105</v>
      </c>
      <c r="R6" s="143" t="s">
        <v>106</v>
      </c>
      <c r="S6" s="143" t="s">
        <v>107</v>
      </c>
      <c r="T6" s="143" t="s">
        <v>108</v>
      </c>
      <c r="U6" s="143" t="s">
        <v>109</v>
      </c>
      <c r="V6" s="143" t="s">
        <v>110</v>
      </c>
      <c r="W6" s="143" t="s">
        <v>111</v>
      </c>
      <c r="X6" s="143" t="s">
        <v>112</v>
      </c>
    </row>
    <row r="7" spans="1:60" hidden="1" x14ac:dyDescent="0.2">
      <c r="A7" s="157"/>
      <c r="B7" s="158"/>
      <c r="C7" s="158"/>
      <c r="D7" s="159"/>
      <c r="E7" s="160"/>
      <c r="F7" s="161"/>
      <c r="G7" s="162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60" x14ac:dyDescent="0.2">
      <c r="A8" s="163" t="s">
        <v>113</v>
      </c>
      <c r="B8" s="164" t="s">
        <v>54</v>
      </c>
      <c r="C8" s="165" t="s">
        <v>55</v>
      </c>
      <c r="D8" s="166"/>
      <c r="E8" s="167"/>
      <c r="F8" s="168"/>
      <c r="G8" s="169">
        <f>SUMIF(AG9:AG18,"&lt;&gt;NOR",G9:G18)</f>
        <v>0</v>
      </c>
      <c r="H8" s="148"/>
      <c r="I8" s="148">
        <f>SUM(I9:I18)</f>
        <v>16385.559999999998</v>
      </c>
      <c r="J8" s="148"/>
      <c r="K8" s="148">
        <f>SUM(K9:K18)</f>
        <v>7171.84</v>
      </c>
      <c r="L8" s="148"/>
      <c r="M8" s="148">
        <f>SUM(M9:M18)</f>
        <v>0</v>
      </c>
      <c r="N8" s="148"/>
      <c r="O8" s="148">
        <f>SUM(O9:O18)</f>
        <v>0.11</v>
      </c>
      <c r="P8" s="148"/>
      <c r="Q8" s="148">
        <f>SUM(Q9:Q18)</f>
        <v>0</v>
      </c>
      <c r="R8" s="148"/>
      <c r="S8" s="148"/>
      <c r="T8" s="148"/>
      <c r="U8" s="148"/>
      <c r="V8" s="148">
        <f>SUM(V9:V18)</f>
        <v>14.4</v>
      </c>
      <c r="W8" s="148"/>
      <c r="X8" s="148"/>
      <c r="AG8" t="s">
        <v>114</v>
      </c>
    </row>
    <row r="9" spans="1:60" outlineLevel="1" x14ac:dyDescent="0.2">
      <c r="A9" s="170">
        <v>1</v>
      </c>
      <c r="B9" s="171" t="s">
        <v>115</v>
      </c>
      <c r="C9" s="172" t="s">
        <v>116</v>
      </c>
      <c r="D9" s="173" t="s">
        <v>117</v>
      </c>
      <c r="E9" s="174">
        <v>16</v>
      </c>
      <c r="F9" s="175"/>
      <c r="G9" s="176">
        <f>ROUND(E9*F9,2)</f>
        <v>0</v>
      </c>
      <c r="H9" s="147">
        <v>0</v>
      </c>
      <c r="I9" s="146">
        <f>ROUND(E9*H9,2)</f>
        <v>0</v>
      </c>
      <c r="J9" s="147">
        <v>113.5</v>
      </c>
      <c r="K9" s="146">
        <f>ROUND(E9*J9,2)</f>
        <v>1816</v>
      </c>
      <c r="L9" s="146">
        <v>21</v>
      </c>
      <c r="M9" s="146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6"/>
      <c r="S9" s="146" t="s">
        <v>118</v>
      </c>
      <c r="T9" s="146" t="s">
        <v>118</v>
      </c>
      <c r="U9" s="146">
        <v>0.23</v>
      </c>
      <c r="V9" s="146">
        <f>ROUND(E9*U9,2)</f>
        <v>3.68</v>
      </c>
      <c r="W9" s="146"/>
      <c r="X9" s="146" t="s">
        <v>119</v>
      </c>
      <c r="Y9" s="144"/>
      <c r="Z9" s="144"/>
      <c r="AA9" s="144"/>
      <c r="AB9" s="144"/>
      <c r="AC9" s="144"/>
      <c r="AD9" s="144"/>
      <c r="AE9" s="144"/>
      <c r="AF9" s="144"/>
      <c r="AG9" s="144" t="s">
        <v>120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70"/>
      <c r="B10" s="171"/>
      <c r="C10" s="177" t="s">
        <v>121</v>
      </c>
      <c r="D10" s="178"/>
      <c r="E10" s="179">
        <v>16</v>
      </c>
      <c r="F10" s="180"/>
      <c r="G10" s="17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4"/>
      <c r="Z10" s="144"/>
      <c r="AA10" s="144"/>
      <c r="AB10" s="144"/>
      <c r="AC10" s="144"/>
      <c r="AD10" s="144"/>
      <c r="AE10" s="144"/>
      <c r="AF10" s="144"/>
      <c r="AG10" s="144" t="s">
        <v>122</v>
      </c>
      <c r="AH10" s="144">
        <v>5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70">
        <v>2</v>
      </c>
      <c r="B11" s="171" t="s">
        <v>123</v>
      </c>
      <c r="C11" s="172" t="s">
        <v>124</v>
      </c>
      <c r="D11" s="173" t="s">
        <v>117</v>
      </c>
      <c r="E11" s="174">
        <v>16</v>
      </c>
      <c r="F11" s="175"/>
      <c r="G11" s="176">
        <f>ROUND(E11*F11,2)</f>
        <v>0</v>
      </c>
      <c r="H11" s="147">
        <v>142.76</v>
      </c>
      <c r="I11" s="146">
        <f>ROUND(E11*H11,2)</f>
        <v>2284.16</v>
      </c>
      <c r="J11" s="147">
        <v>334.74</v>
      </c>
      <c r="K11" s="146">
        <f>ROUND(E11*J11,2)</f>
        <v>5355.84</v>
      </c>
      <c r="L11" s="146">
        <v>21</v>
      </c>
      <c r="M11" s="146">
        <f>G11*(1+L11/100)</f>
        <v>0</v>
      </c>
      <c r="N11" s="146">
        <v>3.65E-3</v>
      </c>
      <c r="O11" s="146">
        <f>ROUND(E11*N11,2)</f>
        <v>0.06</v>
      </c>
      <c r="P11" s="146">
        <v>0</v>
      </c>
      <c r="Q11" s="146">
        <f>ROUND(E11*P11,2)</f>
        <v>0</v>
      </c>
      <c r="R11" s="146"/>
      <c r="S11" s="146" t="s">
        <v>125</v>
      </c>
      <c r="T11" s="146" t="s">
        <v>126</v>
      </c>
      <c r="U11" s="146">
        <v>0.67</v>
      </c>
      <c r="V11" s="146">
        <f>ROUND(E11*U11,2)</f>
        <v>10.72</v>
      </c>
      <c r="W11" s="146"/>
      <c r="X11" s="146" t="s">
        <v>119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120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70"/>
      <c r="B12" s="171"/>
      <c r="C12" s="177" t="s">
        <v>121</v>
      </c>
      <c r="D12" s="178"/>
      <c r="E12" s="179">
        <v>16</v>
      </c>
      <c r="F12" s="180"/>
      <c r="G12" s="17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4"/>
      <c r="Z12" s="144"/>
      <c r="AA12" s="144"/>
      <c r="AB12" s="144"/>
      <c r="AC12" s="144"/>
      <c r="AD12" s="144"/>
      <c r="AE12" s="144"/>
      <c r="AF12" s="144"/>
      <c r="AG12" s="144" t="s">
        <v>122</v>
      </c>
      <c r="AH12" s="144">
        <v>5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70">
        <v>3</v>
      </c>
      <c r="B13" s="171" t="s">
        <v>127</v>
      </c>
      <c r="C13" s="172" t="s">
        <v>128</v>
      </c>
      <c r="D13" s="173" t="s">
        <v>129</v>
      </c>
      <c r="E13" s="174">
        <v>44</v>
      </c>
      <c r="F13" s="175"/>
      <c r="G13" s="176">
        <f>ROUND(E13*F13,2)</f>
        <v>0</v>
      </c>
      <c r="H13" s="147">
        <v>105</v>
      </c>
      <c r="I13" s="146">
        <f>ROUND(E13*H13,2)</f>
        <v>4620</v>
      </c>
      <c r="J13" s="147">
        <v>0</v>
      </c>
      <c r="K13" s="146">
        <f>ROUND(E13*J13,2)</f>
        <v>0</v>
      </c>
      <c r="L13" s="146">
        <v>21</v>
      </c>
      <c r="M13" s="146">
        <f>G13*(1+L13/100)</f>
        <v>0</v>
      </c>
      <c r="N13" s="146">
        <v>1E-3</v>
      </c>
      <c r="O13" s="146">
        <f>ROUND(E13*N13,2)</f>
        <v>0.04</v>
      </c>
      <c r="P13" s="146">
        <v>0</v>
      </c>
      <c r="Q13" s="146">
        <f>ROUND(E13*P13,2)</f>
        <v>0</v>
      </c>
      <c r="R13" s="146"/>
      <c r="S13" s="146" t="s">
        <v>125</v>
      </c>
      <c r="T13" s="146" t="s">
        <v>126</v>
      </c>
      <c r="U13" s="146">
        <v>0</v>
      </c>
      <c r="V13" s="146">
        <f>ROUND(E13*U13,2)</f>
        <v>0</v>
      </c>
      <c r="W13" s="146"/>
      <c r="X13" s="146" t="s">
        <v>130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131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70"/>
      <c r="B14" s="171"/>
      <c r="C14" s="177" t="s">
        <v>132</v>
      </c>
      <c r="D14" s="178"/>
      <c r="E14" s="179">
        <v>44</v>
      </c>
      <c r="F14" s="180"/>
      <c r="G14" s="17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4"/>
      <c r="Z14" s="144"/>
      <c r="AA14" s="144"/>
      <c r="AB14" s="144"/>
      <c r="AC14" s="144"/>
      <c r="AD14" s="144"/>
      <c r="AE14" s="144"/>
      <c r="AF14" s="144"/>
      <c r="AG14" s="144" t="s">
        <v>122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70">
        <v>4</v>
      </c>
      <c r="B15" s="171" t="s">
        <v>133</v>
      </c>
      <c r="C15" s="172" t="s">
        <v>134</v>
      </c>
      <c r="D15" s="173" t="s">
        <v>117</v>
      </c>
      <c r="E15" s="174">
        <v>16</v>
      </c>
      <c r="F15" s="175"/>
      <c r="G15" s="176">
        <f>ROUND(E15*F15,2)</f>
        <v>0</v>
      </c>
      <c r="H15" s="147">
        <v>32.9</v>
      </c>
      <c r="I15" s="146">
        <f>ROUND(E15*H15,2)</f>
        <v>526.4</v>
      </c>
      <c r="J15" s="147">
        <v>0</v>
      </c>
      <c r="K15" s="146">
        <f>ROUND(E15*J15,2)</f>
        <v>0</v>
      </c>
      <c r="L15" s="146">
        <v>21</v>
      </c>
      <c r="M15" s="146">
        <f>G15*(1+L15/100)</f>
        <v>0</v>
      </c>
      <c r="N15" s="146">
        <v>1.2E-4</v>
      </c>
      <c r="O15" s="146">
        <f>ROUND(E15*N15,2)</f>
        <v>0</v>
      </c>
      <c r="P15" s="146">
        <v>0</v>
      </c>
      <c r="Q15" s="146">
        <f>ROUND(E15*P15,2)</f>
        <v>0</v>
      </c>
      <c r="R15" s="146" t="s">
        <v>135</v>
      </c>
      <c r="S15" s="146" t="s">
        <v>118</v>
      </c>
      <c r="T15" s="146" t="s">
        <v>118</v>
      </c>
      <c r="U15" s="146">
        <v>0</v>
      </c>
      <c r="V15" s="146">
        <f>ROUND(E15*U15,2)</f>
        <v>0</v>
      </c>
      <c r="W15" s="146"/>
      <c r="X15" s="146" t="s">
        <v>130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131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70"/>
      <c r="B16" s="171"/>
      <c r="C16" s="177" t="s">
        <v>136</v>
      </c>
      <c r="D16" s="178"/>
      <c r="E16" s="179">
        <v>16</v>
      </c>
      <c r="F16" s="180"/>
      <c r="G16" s="17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4"/>
      <c r="Z16" s="144"/>
      <c r="AA16" s="144"/>
      <c r="AB16" s="144"/>
      <c r="AC16" s="144"/>
      <c r="AD16" s="144"/>
      <c r="AE16" s="144"/>
      <c r="AF16" s="144"/>
      <c r="AG16" s="144" t="s">
        <v>122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70">
        <v>5</v>
      </c>
      <c r="B17" s="171" t="s">
        <v>137</v>
      </c>
      <c r="C17" s="172" t="s">
        <v>138</v>
      </c>
      <c r="D17" s="173" t="s">
        <v>117</v>
      </c>
      <c r="E17" s="174">
        <v>1</v>
      </c>
      <c r="F17" s="175"/>
      <c r="G17" s="176">
        <f>ROUND(E17*F17,2)</f>
        <v>0</v>
      </c>
      <c r="H17" s="147">
        <v>8955</v>
      </c>
      <c r="I17" s="146">
        <f>ROUND(E17*H17,2)</f>
        <v>8955</v>
      </c>
      <c r="J17" s="147">
        <v>0</v>
      </c>
      <c r="K17" s="146">
        <f>ROUND(E17*J17,2)</f>
        <v>0</v>
      </c>
      <c r="L17" s="146">
        <v>21</v>
      </c>
      <c r="M17" s="146">
        <f>G17*(1+L17/100)</f>
        <v>0</v>
      </c>
      <c r="N17" s="146">
        <v>6.9100000000000003E-3</v>
      </c>
      <c r="O17" s="146">
        <f>ROUND(E17*N17,2)</f>
        <v>0.01</v>
      </c>
      <c r="P17" s="146">
        <v>0</v>
      </c>
      <c r="Q17" s="146">
        <f>ROUND(E17*P17,2)</f>
        <v>0</v>
      </c>
      <c r="R17" s="146" t="s">
        <v>135</v>
      </c>
      <c r="S17" s="146" t="s">
        <v>118</v>
      </c>
      <c r="T17" s="146" t="s">
        <v>118</v>
      </c>
      <c r="U17" s="146">
        <v>0</v>
      </c>
      <c r="V17" s="146">
        <f>ROUND(E17*U17,2)</f>
        <v>0</v>
      </c>
      <c r="W17" s="146"/>
      <c r="X17" s="146" t="s">
        <v>130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131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70"/>
      <c r="B18" s="171"/>
      <c r="C18" s="177" t="s">
        <v>139</v>
      </c>
      <c r="D18" s="178"/>
      <c r="E18" s="179">
        <v>1</v>
      </c>
      <c r="F18" s="180"/>
      <c r="G18" s="17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4"/>
      <c r="Z18" s="144"/>
      <c r="AA18" s="144"/>
      <c r="AB18" s="144"/>
      <c r="AC18" s="144"/>
      <c r="AD18" s="144"/>
      <c r="AE18" s="144"/>
      <c r="AF18" s="144"/>
      <c r="AG18" s="144" t="s">
        <v>122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x14ac:dyDescent="0.2">
      <c r="A19" s="163" t="s">
        <v>113</v>
      </c>
      <c r="B19" s="164" t="s">
        <v>56</v>
      </c>
      <c r="C19" s="165" t="s">
        <v>57</v>
      </c>
      <c r="D19" s="166"/>
      <c r="E19" s="167"/>
      <c r="F19" s="168"/>
      <c r="G19" s="169">
        <f>SUMIF(AG20:AG30,"&lt;&gt;NOR",G20:G30)</f>
        <v>0</v>
      </c>
      <c r="H19" s="148"/>
      <c r="I19" s="148">
        <f>SUM(I20:I30)</f>
        <v>41313.769999999997</v>
      </c>
      <c r="J19" s="148"/>
      <c r="K19" s="148">
        <f>SUM(K20:K30)</f>
        <v>15340.39</v>
      </c>
      <c r="L19" s="148"/>
      <c r="M19" s="148">
        <f>SUM(M20:M30)</f>
        <v>0</v>
      </c>
      <c r="N19" s="148"/>
      <c r="O19" s="148">
        <f>SUM(O20:O30)</f>
        <v>0.15</v>
      </c>
      <c r="P19" s="148"/>
      <c r="Q19" s="148">
        <f>SUM(Q20:Q30)</f>
        <v>0</v>
      </c>
      <c r="R19" s="148"/>
      <c r="S19" s="148"/>
      <c r="T19" s="148"/>
      <c r="U19" s="148"/>
      <c r="V19" s="148">
        <f>SUM(V20:V30)</f>
        <v>30.47</v>
      </c>
      <c r="W19" s="148"/>
      <c r="X19" s="148"/>
      <c r="AG19" t="s">
        <v>114</v>
      </c>
    </row>
    <row r="20" spans="1:60" ht="22.5" outlineLevel="1" x14ac:dyDescent="0.2">
      <c r="A20" s="170">
        <v>6</v>
      </c>
      <c r="B20" s="171" t="s">
        <v>140</v>
      </c>
      <c r="C20" s="172" t="s">
        <v>141</v>
      </c>
      <c r="D20" s="173" t="s">
        <v>142</v>
      </c>
      <c r="E20" s="174">
        <v>40.5</v>
      </c>
      <c r="F20" s="175"/>
      <c r="G20" s="176">
        <f>ROUND(E20*F20,2)</f>
        <v>0</v>
      </c>
      <c r="H20" s="147">
        <v>172.22</v>
      </c>
      <c r="I20" s="146">
        <f>ROUND(E20*H20,2)</f>
        <v>6974.91</v>
      </c>
      <c r="J20" s="147">
        <v>108.78</v>
      </c>
      <c r="K20" s="146">
        <f>ROUND(E20*J20,2)</f>
        <v>4405.59</v>
      </c>
      <c r="L20" s="146">
        <v>21</v>
      </c>
      <c r="M20" s="146">
        <f>G20*(1+L20/100)</f>
        <v>0</v>
      </c>
      <c r="N20" s="146">
        <v>6.3000000000000003E-4</v>
      </c>
      <c r="O20" s="146">
        <f>ROUND(E20*N20,2)</f>
        <v>0.03</v>
      </c>
      <c r="P20" s="146">
        <v>0</v>
      </c>
      <c r="Q20" s="146">
        <f>ROUND(E20*P20,2)</f>
        <v>0</v>
      </c>
      <c r="R20" s="146"/>
      <c r="S20" s="146" t="s">
        <v>118</v>
      </c>
      <c r="T20" s="146" t="s">
        <v>118</v>
      </c>
      <c r="U20" s="146">
        <v>0.23</v>
      </c>
      <c r="V20" s="146">
        <f>ROUND(E20*U20,2)</f>
        <v>9.32</v>
      </c>
      <c r="W20" s="146"/>
      <c r="X20" s="146" t="s">
        <v>119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120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70"/>
      <c r="B21" s="171"/>
      <c r="C21" s="177" t="s">
        <v>143</v>
      </c>
      <c r="D21" s="178"/>
      <c r="E21" s="179">
        <v>40.5</v>
      </c>
      <c r="F21" s="180"/>
      <c r="G21" s="17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4"/>
      <c r="Z21" s="144"/>
      <c r="AA21" s="144"/>
      <c r="AB21" s="144"/>
      <c r="AC21" s="144"/>
      <c r="AD21" s="144"/>
      <c r="AE21" s="144"/>
      <c r="AF21" s="144"/>
      <c r="AG21" s="144" t="s">
        <v>122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70">
        <v>7</v>
      </c>
      <c r="B22" s="171" t="s">
        <v>144</v>
      </c>
      <c r="C22" s="172" t="s">
        <v>145</v>
      </c>
      <c r="D22" s="173" t="s">
        <v>142</v>
      </c>
      <c r="E22" s="174">
        <v>8.9600000000000009</v>
      </c>
      <c r="F22" s="175"/>
      <c r="G22" s="176">
        <f>ROUND(E22*F22,2)</f>
        <v>0</v>
      </c>
      <c r="H22" s="147">
        <v>29.05</v>
      </c>
      <c r="I22" s="146">
        <f>ROUND(E22*H22,2)</f>
        <v>260.29000000000002</v>
      </c>
      <c r="J22" s="147">
        <v>189.45</v>
      </c>
      <c r="K22" s="146">
        <f>ROUND(E22*J22,2)</f>
        <v>1697.47</v>
      </c>
      <c r="L22" s="146">
        <v>21</v>
      </c>
      <c r="M22" s="146">
        <f>G22*(1+L22/100)</f>
        <v>0</v>
      </c>
      <c r="N22" s="146">
        <v>3.7699999999999999E-3</v>
      </c>
      <c r="O22" s="146">
        <f>ROUND(E22*N22,2)</f>
        <v>0.03</v>
      </c>
      <c r="P22" s="146">
        <v>0</v>
      </c>
      <c r="Q22" s="146">
        <f>ROUND(E22*P22,2)</f>
        <v>0</v>
      </c>
      <c r="R22" s="146"/>
      <c r="S22" s="146" t="s">
        <v>118</v>
      </c>
      <c r="T22" s="146" t="s">
        <v>118</v>
      </c>
      <c r="U22" s="146">
        <v>0.31619999999999998</v>
      </c>
      <c r="V22" s="146">
        <f>ROUND(E22*U22,2)</f>
        <v>2.83</v>
      </c>
      <c r="W22" s="146"/>
      <c r="X22" s="146" t="s">
        <v>119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120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70"/>
      <c r="B23" s="171"/>
      <c r="C23" s="177" t="s">
        <v>146</v>
      </c>
      <c r="D23" s="178"/>
      <c r="E23" s="179">
        <v>6.4</v>
      </c>
      <c r="F23" s="180"/>
      <c r="G23" s="17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4"/>
      <c r="Z23" s="144"/>
      <c r="AA23" s="144"/>
      <c r="AB23" s="144"/>
      <c r="AC23" s="144"/>
      <c r="AD23" s="144"/>
      <c r="AE23" s="144"/>
      <c r="AF23" s="144"/>
      <c r="AG23" s="144" t="s">
        <v>122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70"/>
      <c r="B24" s="171"/>
      <c r="C24" s="181" t="s">
        <v>147</v>
      </c>
      <c r="D24" s="182"/>
      <c r="E24" s="183">
        <v>2.56</v>
      </c>
      <c r="F24" s="180"/>
      <c r="G24" s="17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4"/>
      <c r="Z24" s="144"/>
      <c r="AA24" s="144"/>
      <c r="AB24" s="144"/>
      <c r="AC24" s="144"/>
      <c r="AD24" s="144"/>
      <c r="AE24" s="144"/>
      <c r="AF24" s="144"/>
      <c r="AG24" s="144" t="s">
        <v>122</v>
      </c>
      <c r="AH24" s="144">
        <v>4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70"/>
      <c r="B25" s="171"/>
      <c r="C25" s="181" t="s">
        <v>148</v>
      </c>
      <c r="D25" s="182"/>
      <c r="E25" s="183"/>
      <c r="F25" s="180"/>
      <c r="G25" s="17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4"/>
      <c r="Z25" s="144"/>
      <c r="AA25" s="144"/>
      <c r="AB25" s="144"/>
      <c r="AC25" s="144"/>
      <c r="AD25" s="144"/>
      <c r="AE25" s="144"/>
      <c r="AF25" s="144"/>
      <c r="AG25" s="144" t="s">
        <v>122</v>
      </c>
      <c r="AH25" s="144">
        <v>4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70">
        <v>8</v>
      </c>
      <c r="B26" s="171" t="s">
        <v>149</v>
      </c>
      <c r="C26" s="172" t="s">
        <v>150</v>
      </c>
      <c r="D26" s="173" t="s">
        <v>142</v>
      </c>
      <c r="E26" s="174">
        <v>101.8</v>
      </c>
      <c r="F26" s="175"/>
      <c r="G26" s="176">
        <f>ROUND(E26*F26,2)</f>
        <v>0</v>
      </c>
      <c r="H26" s="147">
        <v>334.76</v>
      </c>
      <c r="I26" s="146">
        <f>ROUND(E26*H26,2)</f>
        <v>34078.57</v>
      </c>
      <c r="J26" s="147">
        <v>90.74</v>
      </c>
      <c r="K26" s="146">
        <f>ROUND(E26*J26,2)</f>
        <v>9237.33</v>
      </c>
      <c r="L26" s="146">
        <v>21</v>
      </c>
      <c r="M26" s="146">
        <f>G26*(1+L26/100)</f>
        <v>0</v>
      </c>
      <c r="N26" s="146">
        <v>8.4000000000000003E-4</v>
      </c>
      <c r="O26" s="146">
        <f>ROUND(E26*N26,2)</f>
        <v>0.09</v>
      </c>
      <c r="P26" s="146">
        <v>0</v>
      </c>
      <c r="Q26" s="146">
        <f>ROUND(E26*P26,2)</f>
        <v>0</v>
      </c>
      <c r="R26" s="146"/>
      <c r="S26" s="146" t="s">
        <v>118</v>
      </c>
      <c r="T26" s="146" t="s">
        <v>118</v>
      </c>
      <c r="U26" s="146">
        <v>0.18</v>
      </c>
      <c r="V26" s="146">
        <f>ROUND(E26*U26,2)</f>
        <v>18.32</v>
      </c>
      <c r="W26" s="146"/>
      <c r="X26" s="146" t="s">
        <v>119</v>
      </c>
      <c r="Y26" s="144"/>
      <c r="Z26" s="144"/>
      <c r="AA26" s="144"/>
      <c r="AB26" s="144"/>
      <c r="AC26" s="144"/>
      <c r="AD26" s="144"/>
      <c r="AE26" s="144"/>
      <c r="AF26" s="144"/>
      <c r="AG26" s="144" t="s">
        <v>120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70"/>
      <c r="B27" s="171"/>
      <c r="C27" s="177" t="s">
        <v>151</v>
      </c>
      <c r="D27" s="178"/>
      <c r="E27" s="179">
        <v>38.1</v>
      </c>
      <c r="F27" s="180"/>
      <c r="G27" s="17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4"/>
      <c r="Z27" s="144"/>
      <c r="AA27" s="144"/>
      <c r="AB27" s="144"/>
      <c r="AC27" s="144"/>
      <c r="AD27" s="144"/>
      <c r="AE27" s="144"/>
      <c r="AF27" s="144"/>
      <c r="AG27" s="144" t="s">
        <v>122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70"/>
      <c r="B28" s="171"/>
      <c r="C28" s="177" t="s">
        <v>152</v>
      </c>
      <c r="D28" s="178"/>
      <c r="E28" s="179">
        <v>39.94</v>
      </c>
      <c r="F28" s="180"/>
      <c r="G28" s="17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4"/>
      <c r="Z28" s="144"/>
      <c r="AA28" s="144"/>
      <c r="AB28" s="144"/>
      <c r="AC28" s="144"/>
      <c r="AD28" s="144"/>
      <c r="AE28" s="144"/>
      <c r="AF28" s="144"/>
      <c r="AG28" s="144" t="s">
        <v>122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70"/>
      <c r="B29" s="171"/>
      <c r="C29" s="177" t="s">
        <v>153</v>
      </c>
      <c r="D29" s="178"/>
      <c r="E29" s="179">
        <v>16</v>
      </c>
      <c r="F29" s="180"/>
      <c r="G29" s="17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4"/>
      <c r="Z29" s="144"/>
      <c r="AA29" s="144"/>
      <c r="AB29" s="144"/>
      <c r="AC29" s="144"/>
      <c r="AD29" s="144"/>
      <c r="AE29" s="144"/>
      <c r="AF29" s="144"/>
      <c r="AG29" s="144" t="s">
        <v>122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70"/>
      <c r="B30" s="171"/>
      <c r="C30" s="177" t="s">
        <v>154</v>
      </c>
      <c r="D30" s="178"/>
      <c r="E30" s="179">
        <v>7.76</v>
      </c>
      <c r="F30" s="180"/>
      <c r="G30" s="17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4"/>
      <c r="Z30" s="144"/>
      <c r="AA30" s="144"/>
      <c r="AB30" s="144"/>
      <c r="AC30" s="144"/>
      <c r="AD30" s="144"/>
      <c r="AE30" s="144"/>
      <c r="AF30" s="144"/>
      <c r="AG30" s="144" t="s">
        <v>122</v>
      </c>
      <c r="AH30" s="144">
        <v>0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x14ac:dyDescent="0.2">
      <c r="A31" s="163" t="s">
        <v>113</v>
      </c>
      <c r="B31" s="164" t="s">
        <v>58</v>
      </c>
      <c r="C31" s="165" t="s">
        <v>59</v>
      </c>
      <c r="D31" s="166"/>
      <c r="E31" s="167"/>
      <c r="F31" s="168"/>
      <c r="G31" s="169">
        <f>SUMIF(AG32:AG37,"&lt;&gt;NOR",G32:G37)</f>
        <v>0</v>
      </c>
      <c r="H31" s="148"/>
      <c r="I31" s="148">
        <f>SUM(I32:I37)</f>
        <v>0</v>
      </c>
      <c r="J31" s="148"/>
      <c r="K31" s="148">
        <f>SUM(K32:K37)</f>
        <v>45720</v>
      </c>
      <c r="L31" s="148"/>
      <c r="M31" s="148">
        <f>SUM(M32:M37)</f>
        <v>0</v>
      </c>
      <c r="N31" s="148"/>
      <c r="O31" s="148">
        <f>SUM(O32:O37)</f>
        <v>0</v>
      </c>
      <c r="P31" s="148"/>
      <c r="Q31" s="148">
        <f>SUM(Q32:Q37)</f>
        <v>0</v>
      </c>
      <c r="R31" s="148"/>
      <c r="S31" s="148"/>
      <c r="T31" s="148"/>
      <c r="U31" s="148"/>
      <c r="V31" s="148">
        <f>SUM(V32:V37)</f>
        <v>88</v>
      </c>
      <c r="W31" s="148"/>
      <c r="X31" s="148"/>
      <c r="AG31" t="s">
        <v>114</v>
      </c>
    </row>
    <row r="32" spans="1:60" ht="22.5" outlineLevel="1" x14ac:dyDescent="0.2">
      <c r="A32" s="170">
        <v>9</v>
      </c>
      <c r="B32" s="171" t="s">
        <v>155</v>
      </c>
      <c r="C32" s="172" t="s">
        <v>156</v>
      </c>
      <c r="D32" s="173" t="s">
        <v>157</v>
      </c>
      <c r="E32" s="174">
        <v>1</v>
      </c>
      <c r="F32" s="175"/>
      <c r="G32" s="176">
        <f>ROUND(E32*F32,2)</f>
        <v>0</v>
      </c>
      <c r="H32" s="147">
        <v>0</v>
      </c>
      <c r="I32" s="146">
        <f>ROUND(E32*H32,2)</f>
        <v>0</v>
      </c>
      <c r="J32" s="147">
        <v>3500</v>
      </c>
      <c r="K32" s="146">
        <f>ROUND(E32*J32,2)</f>
        <v>3500</v>
      </c>
      <c r="L32" s="146">
        <v>21</v>
      </c>
      <c r="M32" s="146">
        <f>G32*(1+L32/100)</f>
        <v>0</v>
      </c>
      <c r="N32" s="146">
        <v>0</v>
      </c>
      <c r="O32" s="146">
        <f>ROUND(E32*N32,2)</f>
        <v>0</v>
      </c>
      <c r="P32" s="146">
        <v>0</v>
      </c>
      <c r="Q32" s="146">
        <f>ROUND(E32*P32,2)</f>
        <v>0</v>
      </c>
      <c r="R32" s="146"/>
      <c r="S32" s="146" t="s">
        <v>125</v>
      </c>
      <c r="T32" s="146" t="s">
        <v>158</v>
      </c>
      <c r="U32" s="146">
        <v>0</v>
      </c>
      <c r="V32" s="146">
        <f>ROUND(E32*U32,2)</f>
        <v>0</v>
      </c>
      <c r="W32" s="146"/>
      <c r="X32" s="146" t="s">
        <v>119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120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70">
        <v>10</v>
      </c>
      <c r="B33" s="171" t="s">
        <v>159</v>
      </c>
      <c r="C33" s="172" t="s">
        <v>160</v>
      </c>
      <c r="D33" s="173" t="s">
        <v>157</v>
      </c>
      <c r="E33" s="174">
        <v>1</v>
      </c>
      <c r="F33" s="175"/>
      <c r="G33" s="176">
        <f>ROUND(E33*F33,2)</f>
        <v>0</v>
      </c>
      <c r="H33" s="147">
        <v>0</v>
      </c>
      <c r="I33" s="146">
        <f>ROUND(E33*H33,2)</f>
        <v>0</v>
      </c>
      <c r="J33" s="147">
        <v>3500</v>
      </c>
      <c r="K33" s="146">
        <f>ROUND(E33*J33,2)</f>
        <v>3500</v>
      </c>
      <c r="L33" s="146">
        <v>21</v>
      </c>
      <c r="M33" s="146">
        <f>G33*(1+L33/100)</f>
        <v>0</v>
      </c>
      <c r="N33" s="146">
        <v>0</v>
      </c>
      <c r="O33" s="146">
        <f>ROUND(E33*N33,2)</f>
        <v>0</v>
      </c>
      <c r="P33" s="146">
        <v>0</v>
      </c>
      <c r="Q33" s="146">
        <f>ROUND(E33*P33,2)</f>
        <v>0</v>
      </c>
      <c r="R33" s="146"/>
      <c r="S33" s="146" t="s">
        <v>125</v>
      </c>
      <c r="T33" s="146" t="s">
        <v>158</v>
      </c>
      <c r="U33" s="146">
        <v>0</v>
      </c>
      <c r="V33" s="146">
        <f>ROUND(E33*U33,2)</f>
        <v>0</v>
      </c>
      <c r="W33" s="146"/>
      <c r="X33" s="146" t="s">
        <v>119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161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70">
        <v>11</v>
      </c>
      <c r="B34" s="171" t="s">
        <v>162</v>
      </c>
      <c r="C34" s="172" t="s">
        <v>163</v>
      </c>
      <c r="D34" s="173" t="s">
        <v>164</v>
      </c>
      <c r="E34" s="174">
        <v>88</v>
      </c>
      <c r="F34" s="175"/>
      <c r="G34" s="176">
        <f>ROUND(E34*F34,2)</f>
        <v>0</v>
      </c>
      <c r="H34" s="147">
        <v>0</v>
      </c>
      <c r="I34" s="146">
        <f>ROUND(E34*H34,2)</f>
        <v>0</v>
      </c>
      <c r="J34" s="147">
        <v>440</v>
      </c>
      <c r="K34" s="146">
        <f>ROUND(E34*J34,2)</f>
        <v>38720</v>
      </c>
      <c r="L34" s="146">
        <v>21</v>
      </c>
      <c r="M34" s="146">
        <f>G34*(1+L34/100)</f>
        <v>0</v>
      </c>
      <c r="N34" s="146">
        <v>0</v>
      </c>
      <c r="O34" s="146">
        <f>ROUND(E34*N34,2)</f>
        <v>0</v>
      </c>
      <c r="P34" s="146">
        <v>0</v>
      </c>
      <c r="Q34" s="146">
        <f>ROUND(E34*P34,2)</f>
        <v>0</v>
      </c>
      <c r="R34" s="146" t="s">
        <v>165</v>
      </c>
      <c r="S34" s="146" t="s">
        <v>118</v>
      </c>
      <c r="T34" s="146" t="s">
        <v>118</v>
      </c>
      <c r="U34" s="146">
        <v>1</v>
      </c>
      <c r="V34" s="146">
        <f>ROUND(E34*U34,2)</f>
        <v>88</v>
      </c>
      <c r="W34" s="146"/>
      <c r="X34" s="146" t="s">
        <v>166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167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70"/>
      <c r="B35" s="171"/>
      <c r="C35" s="177" t="s">
        <v>168</v>
      </c>
      <c r="D35" s="178"/>
      <c r="E35" s="179">
        <v>40</v>
      </c>
      <c r="F35" s="180"/>
      <c r="G35" s="17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4"/>
      <c r="Z35" s="144"/>
      <c r="AA35" s="144"/>
      <c r="AB35" s="144"/>
      <c r="AC35" s="144"/>
      <c r="AD35" s="144"/>
      <c r="AE35" s="144"/>
      <c r="AF35" s="144"/>
      <c r="AG35" s="144" t="s">
        <v>122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70"/>
      <c r="B36" s="171"/>
      <c r="C36" s="177" t="s">
        <v>169</v>
      </c>
      <c r="D36" s="178"/>
      <c r="E36" s="179">
        <v>32</v>
      </c>
      <c r="F36" s="180"/>
      <c r="G36" s="17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4"/>
      <c r="Z36" s="144"/>
      <c r="AA36" s="144"/>
      <c r="AB36" s="144"/>
      <c r="AC36" s="144"/>
      <c r="AD36" s="144"/>
      <c r="AE36" s="144"/>
      <c r="AF36" s="144"/>
      <c r="AG36" s="144" t="s">
        <v>122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70"/>
      <c r="B37" s="171"/>
      <c r="C37" s="177" t="s">
        <v>170</v>
      </c>
      <c r="D37" s="178"/>
      <c r="E37" s="179">
        <v>16</v>
      </c>
      <c r="F37" s="180"/>
      <c r="G37" s="17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4"/>
      <c r="Z37" s="144"/>
      <c r="AA37" s="144"/>
      <c r="AB37" s="144"/>
      <c r="AC37" s="144"/>
      <c r="AD37" s="144"/>
      <c r="AE37" s="144"/>
      <c r="AF37" s="144"/>
      <c r="AG37" s="144" t="s">
        <v>122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x14ac:dyDescent="0.2">
      <c r="A38" s="163" t="s">
        <v>113</v>
      </c>
      <c r="B38" s="164" t="s">
        <v>60</v>
      </c>
      <c r="C38" s="165" t="s">
        <v>61</v>
      </c>
      <c r="D38" s="166"/>
      <c r="E38" s="167"/>
      <c r="F38" s="168"/>
      <c r="G38" s="169">
        <f>SUMIF(AG39:AG74,"&lt;&gt;NOR",G39:G74)</f>
        <v>0</v>
      </c>
      <c r="H38" s="148"/>
      <c r="I38" s="148">
        <f>SUM(I39:I74)</f>
        <v>88914.330000000016</v>
      </c>
      <c r="J38" s="148"/>
      <c r="K38" s="148">
        <f>SUM(K39:K74)</f>
        <v>351302.28</v>
      </c>
      <c r="L38" s="148"/>
      <c r="M38" s="148">
        <f>SUM(M39:M74)</f>
        <v>0</v>
      </c>
      <c r="N38" s="148"/>
      <c r="O38" s="148">
        <f>SUM(O39:O74)</f>
        <v>13.079999999999998</v>
      </c>
      <c r="P38" s="148"/>
      <c r="Q38" s="148">
        <f>SUM(Q39:Q74)</f>
        <v>0.17</v>
      </c>
      <c r="R38" s="148"/>
      <c r="S38" s="148"/>
      <c r="T38" s="148"/>
      <c r="U38" s="148"/>
      <c r="V38" s="148">
        <f>SUM(V39:V74)</f>
        <v>373.64000000000004</v>
      </c>
      <c r="W38" s="148"/>
      <c r="X38" s="148"/>
      <c r="AG38" t="s">
        <v>114</v>
      </c>
    </row>
    <row r="39" spans="1:60" ht="22.5" outlineLevel="1" x14ac:dyDescent="0.2">
      <c r="A39" s="170">
        <v>12</v>
      </c>
      <c r="B39" s="171" t="s">
        <v>171</v>
      </c>
      <c r="C39" s="172" t="s">
        <v>172</v>
      </c>
      <c r="D39" s="173" t="s">
        <v>142</v>
      </c>
      <c r="E39" s="174">
        <v>52.5</v>
      </c>
      <c r="F39" s="175"/>
      <c r="G39" s="176">
        <f>ROUND(E39*F39,2)</f>
        <v>0</v>
      </c>
      <c r="H39" s="147">
        <v>380.53</v>
      </c>
      <c r="I39" s="146">
        <f>ROUND(E39*H39,2)</f>
        <v>19977.830000000002</v>
      </c>
      <c r="J39" s="147">
        <v>372.47</v>
      </c>
      <c r="K39" s="146">
        <f>ROUND(E39*J39,2)</f>
        <v>19554.68</v>
      </c>
      <c r="L39" s="146">
        <v>21</v>
      </c>
      <c r="M39" s="146">
        <f>G39*(1+L39/100)</f>
        <v>0</v>
      </c>
      <c r="N39" s="146">
        <v>3.637E-2</v>
      </c>
      <c r="O39" s="146">
        <f>ROUND(E39*N39,2)</f>
        <v>1.91</v>
      </c>
      <c r="P39" s="146">
        <v>0</v>
      </c>
      <c r="Q39" s="146">
        <f>ROUND(E39*P39,2)</f>
        <v>0</v>
      </c>
      <c r="R39" s="146"/>
      <c r="S39" s="146" t="s">
        <v>118</v>
      </c>
      <c r="T39" s="146" t="s">
        <v>118</v>
      </c>
      <c r="U39" s="146">
        <v>0.73399999999999999</v>
      </c>
      <c r="V39" s="146">
        <f>ROUND(E39*U39,2)</f>
        <v>38.54</v>
      </c>
      <c r="W39" s="146"/>
      <c r="X39" s="146" t="s">
        <v>119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120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70"/>
      <c r="B40" s="171"/>
      <c r="C40" s="177" t="s">
        <v>173</v>
      </c>
      <c r="D40" s="178"/>
      <c r="E40" s="179">
        <v>31.5</v>
      </c>
      <c r="F40" s="180"/>
      <c r="G40" s="17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4"/>
      <c r="Z40" s="144"/>
      <c r="AA40" s="144"/>
      <c r="AB40" s="144"/>
      <c r="AC40" s="144"/>
      <c r="AD40" s="144"/>
      <c r="AE40" s="144"/>
      <c r="AF40" s="144"/>
      <c r="AG40" s="144" t="s">
        <v>122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70"/>
      <c r="B41" s="171"/>
      <c r="C41" s="177" t="s">
        <v>174</v>
      </c>
      <c r="D41" s="178"/>
      <c r="E41" s="179">
        <v>21</v>
      </c>
      <c r="F41" s="180"/>
      <c r="G41" s="17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4"/>
      <c r="Z41" s="144"/>
      <c r="AA41" s="144"/>
      <c r="AB41" s="144"/>
      <c r="AC41" s="144"/>
      <c r="AD41" s="144"/>
      <c r="AE41" s="144"/>
      <c r="AF41" s="144"/>
      <c r="AG41" s="144" t="s">
        <v>122</v>
      </c>
      <c r="AH41" s="144">
        <v>0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70">
        <v>13</v>
      </c>
      <c r="B42" s="171" t="s">
        <v>175</v>
      </c>
      <c r="C42" s="172" t="s">
        <v>176</v>
      </c>
      <c r="D42" s="173" t="s">
        <v>142</v>
      </c>
      <c r="E42" s="174">
        <v>52.5</v>
      </c>
      <c r="F42" s="175"/>
      <c r="G42" s="176">
        <f>ROUND(E42*F42,2)</f>
        <v>0</v>
      </c>
      <c r="H42" s="147">
        <v>0</v>
      </c>
      <c r="I42" s="146">
        <f>ROUND(E42*H42,2)</f>
        <v>0</v>
      </c>
      <c r="J42" s="147">
        <v>139</v>
      </c>
      <c r="K42" s="146">
        <f>ROUND(E42*J42,2)</f>
        <v>7297.5</v>
      </c>
      <c r="L42" s="146">
        <v>21</v>
      </c>
      <c r="M42" s="146">
        <f>G42*(1+L42/100)</f>
        <v>0</v>
      </c>
      <c r="N42" s="146">
        <v>0</v>
      </c>
      <c r="O42" s="146">
        <f>ROUND(E42*N42,2)</f>
        <v>0</v>
      </c>
      <c r="P42" s="146">
        <v>0</v>
      </c>
      <c r="Q42" s="146">
        <f>ROUND(E42*P42,2)</f>
        <v>0</v>
      </c>
      <c r="R42" s="146"/>
      <c r="S42" s="146" t="s">
        <v>118</v>
      </c>
      <c r="T42" s="146" t="s">
        <v>118</v>
      </c>
      <c r="U42" s="146">
        <v>0.17299999999999999</v>
      </c>
      <c r="V42" s="146">
        <f>ROUND(E42*U42,2)</f>
        <v>9.08</v>
      </c>
      <c r="W42" s="146"/>
      <c r="X42" s="146" t="s">
        <v>119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120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70"/>
      <c r="B43" s="171"/>
      <c r="C43" s="177" t="s">
        <v>177</v>
      </c>
      <c r="D43" s="178"/>
      <c r="E43" s="179">
        <v>52.5</v>
      </c>
      <c r="F43" s="180"/>
      <c r="G43" s="17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4"/>
      <c r="Z43" s="144"/>
      <c r="AA43" s="144"/>
      <c r="AB43" s="144"/>
      <c r="AC43" s="144"/>
      <c r="AD43" s="144"/>
      <c r="AE43" s="144"/>
      <c r="AF43" s="144"/>
      <c r="AG43" s="144" t="s">
        <v>122</v>
      </c>
      <c r="AH43" s="144">
        <v>5</v>
      </c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70">
        <v>14</v>
      </c>
      <c r="B44" s="171" t="s">
        <v>178</v>
      </c>
      <c r="C44" s="172" t="s">
        <v>179</v>
      </c>
      <c r="D44" s="173" t="s">
        <v>142</v>
      </c>
      <c r="E44" s="174">
        <v>519</v>
      </c>
      <c r="F44" s="175"/>
      <c r="G44" s="176">
        <f>ROUND(E44*F44,2)</f>
        <v>0</v>
      </c>
      <c r="H44" s="147">
        <v>0.03</v>
      </c>
      <c r="I44" s="146">
        <f>ROUND(E44*H44,2)</f>
        <v>15.57</v>
      </c>
      <c r="J44" s="147">
        <v>65.569999999999993</v>
      </c>
      <c r="K44" s="146">
        <f>ROUND(E44*J44,2)</f>
        <v>34030.83</v>
      </c>
      <c r="L44" s="146">
        <v>21</v>
      </c>
      <c r="M44" s="146">
        <f>G44*(1+L44/100)</f>
        <v>0</v>
      </c>
      <c r="N44" s="146">
        <v>1.8380000000000001E-2</v>
      </c>
      <c r="O44" s="146">
        <f>ROUND(E44*N44,2)</f>
        <v>9.5399999999999991</v>
      </c>
      <c r="P44" s="146">
        <v>0</v>
      </c>
      <c r="Q44" s="146">
        <f>ROUND(E44*P44,2)</f>
        <v>0</v>
      </c>
      <c r="R44" s="146"/>
      <c r="S44" s="146" t="s">
        <v>118</v>
      </c>
      <c r="T44" s="146" t="s">
        <v>118</v>
      </c>
      <c r="U44" s="146">
        <v>0.13</v>
      </c>
      <c r="V44" s="146">
        <f>ROUND(E44*U44,2)</f>
        <v>67.47</v>
      </c>
      <c r="W44" s="146"/>
      <c r="X44" s="146" t="s">
        <v>119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120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70"/>
      <c r="B45" s="171"/>
      <c r="C45" s="177" t="s">
        <v>180</v>
      </c>
      <c r="D45" s="178"/>
      <c r="E45" s="179">
        <v>348</v>
      </c>
      <c r="F45" s="180"/>
      <c r="G45" s="17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4"/>
      <c r="Z45" s="144"/>
      <c r="AA45" s="144"/>
      <c r="AB45" s="144"/>
      <c r="AC45" s="144"/>
      <c r="AD45" s="144"/>
      <c r="AE45" s="144"/>
      <c r="AF45" s="144"/>
      <c r="AG45" s="144" t="s">
        <v>122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70"/>
      <c r="B46" s="171"/>
      <c r="C46" s="177" t="s">
        <v>181</v>
      </c>
      <c r="D46" s="178"/>
      <c r="E46" s="179">
        <v>171</v>
      </c>
      <c r="F46" s="180"/>
      <c r="G46" s="17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4"/>
      <c r="Z46" s="144"/>
      <c r="AA46" s="144"/>
      <c r="AB46" s="144"/>
      <c r="AC46" s="144"/>
      <c r="AD46" s="144"/>
      <c r="AE46" s="144"/>
      <c r="AF46" s="144"/>
      <c r="AG46" s="144" t="s">
        <v>122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70">
        <v>15</v>
      </c>
      <c r="B47" s="171" t="s">
        <v>182</v>
      </c>
      <c r="C47" s="172" t="s">
        <v>183</v>
      </c>
      <c r="D47" s="173" t="s">
        <v>142</v>
      </c>
      <c r="E47" s="174">
        <v>1557</v>
      </c>
      <c r="F47" s="175"/>
      <c r="G47" s="176">
        <f>ROUND(E47*F47,2)</f>
        <v>0</v>
      </c>
      <c r="H47" s="147">
        <v>27.92</v>
      </c>
      <c r="I47" s="146">
        <f>ROUND(E47*H47,2)</f>
        <v>43471.44</v>
      </c>
      <c r="J47" s="147">
        <v>2.58</v>
      </c>
      <c r="K47" s="146">
        <f>ROUND(E47*J47,2)</f>
        <v>4017.06</v>
      </c>
      <c r="L47" s="146">
        <v>21</v>
      </c>
      <c r="M47" s="146">
        <f>G47*(1+L47/100)</f>
        <v>0</v>
      </c>
      <c r="N47" s="146">
        <v>8.4999999999999995E-4</v>
      </c>
      <c r="O47" s="146">
        <f>ROUND(E47*N47,2)</f>
        <v>1.32</v>
      </c>
      <c r="P47" s="146">
        <v>0</v>
      </c>
      <c r="Q47" s="146">
        <f>ROUND(E47*P47,2)</f>
        <v>0</v>
      </c>
      <c r="R47" s="146"/>
      <c r="S47" s="146" t="s">
        <v>118</v>
      </c>
      <c r="T47" s="146" t="s">
        <v>118</v>
      </c>
      <c r="U47" s="146">
        <v>6.0000000000000001E-3</v>
      </c>
      <c r="V47" s="146">
        <f>ROUND(E47*U47,2)</f>
        <v>9.34</v>
      </c>
      <c r="W47" s="146"/>
      <c r="X47" s="146" t="s">
        <v>119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120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70"/>
      <c r="B48" s="171"/>
      <c r="C48" s="177" t="s">
        <v>184</v>
      </c>
      <c r="D48" s="178"/>
      <c r="E48" s="179">
        <v>1557</v>
      </c>
      <c r="F48" s="180"/>
      <c r="G48" s="17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4"/>
      <c r="Z48" s="144"/>
      <c r="AA48" s="144"/>
      <c r="AB48" s="144"/>
      <c r="AC48" s="144"/>
      <c r="AD48" s="144"/>
      <c r="AE48" s="144"/>
      <c r="AF48" s="144"/>
      <c r="AG48" s="144" t="s">
        <v>122</v>
      </c>
      <c r="AH48" s="144">
        <v>5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70">
        <v>16</v>
      </c>
      <c r="B49" s="171" t="s">
        <v>185</v>
      </c>
      <c r="C49" s="172" t="s">
        <v>186</v>
      </c>
      <c r="D49" s="173" t="s">
        <v>142</v>
      </c>
      <c r="E49" s="174">
        <v>519</v>
      </c>
      <c r="F49" s="175"/>
      <c r="G49" s="176">
        <f>ROUND(E49*F49,2)</f>
        <v>0</v>
      </c>
      <c r="H49" s="147">
        <v>0</v>
      </c>
      <c r="I49" s="146">
        <f>ROUND(E49*H49,2)</f>
        <v>0</v>
      </c>
      <c r="J49" s="147">
        <v>53.5</v>
      </c>
      <c r="K49" s="146">
        <f>ROUND(E49*J49,2)</f>
        <v>27766.5</v>
      </c>
      <c r="L49" s="146">
        <v>21</v>
      </c>
      <c r="M49" s="146">
        <f>G49*(1+L49/100)</f>
        <v>0</v>
      </c>
      <c r="N49" s="146">
        <v>0</v>
      </c>
      <c r="O49" s="146">
        <f>ROUND(E49*N49,2)</f>
        <v>0</v>
      </c>
      <c r="P49" s="146">
        <v>0</v>
      </c>
      <c r="Q49" s="146">
        <f>ROUND(E49*P49,2)</f>
        <v>0</v>
      </c>
      <c r="R49" s="146"/>
      <c r="S49" s="146" t="s">
        <v>118</v>
      </c>
      <c r="T49" s="146" t="s">
        <v>118</v>
      </c>
      <c r="U49" s="146">
        <v>0.10199999999999999</v>
      </c>
      <c r="V49" s="146">
        <f>ROUND(E49*U49,2)</f>
        <v>52.94</v>
      </c>
      <c r="W49" s="146"/>
      <c r="X49" s="146" t="s">
        <v>119</v>
      </c>
      <c r="Y49" s="144"/>
      <c r="Z49" s="144"/>
      <c r="AA49" s="144"/>
      <c r="AB49" s="144"/>
      <c r="AC49" s="144"/>
      <c r="AD49" s="144"/>
      <c r="AE49" s="144"/>
      <c r="AF49" s="144"/>
      <c r="AG49" s="144" t="s">
        <v>120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70"/>
      <c r="B50" s="171"/>
      <c r="C50" s="177" t="s">
        <v>187</v>
      </c>
      <c r="D50" s="178"/>
      <c r="E50" s="179">
        <v>519</v>
      </c>
      <c r="F50" s="180"/>
      <c r="G50" s="17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4"/>
      <c r="Z50" s="144"/>
      <c r="AA50" s="144"/>
      <c r="AB50" s="144"/>
      <c r="AC50" s="144"/>
      <c r="AD50" s="144"/>
      <c r="AE50" s="144"/>
      <c r="AF50" s="144"/>
      <c r="AG50" s="144" t="s">
        <v>122</v>
      </c>
      <c r="AH50" s="144">
        <v>5</v>
      </c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70">
        <v>17</v>
      </c>
      <c r="B51" s="171" t="s">
        <v>188</v>
      </c>
      <c r="C51" s="172" t="s">
        <v>189</v>
      </c>
      <c r="D51" s="173" t="s">
        <v>142</v>
      </c>
      <c r="E51" s="174">
        <v>9</v>
      </c>
      <c r="F51" s="175"/>
      <c r="G51" s="176">
        <f>ROUND(E51*F51,2)</f>
        <v>0</v>
      </c>
      <c r="H51" s="147">
        <v>33.6</v>
      </c>
      <c r="I51" s="146">
        <f>ROUND(E51*H51,2)</f>
        <v>302.39999999999998</v>
      </c>
      <c r="J51" s="147">
        <v>150.4</v>
      </c>
      <c r="K51" s="146">
        <f>ROUND(E51*J51,2)</f>
        <v>1353.6</v>
      </c>
      <c r="L51" s="146">
        <v>21</v>
      </c>
      <c r="M51" s="146">
        <f>G51*(1+L51/100)</f>
        <v>0</v>
      </c>
      <c r="N51" s="146">
        <v>1.0499999999999999E-3</v>
      </c>
      <c r="O51" s="146">
        <f>ROUND(E51*N51,2)</f>
        <v>0.01</v>
      </c>
      <c r="P51" s="146">
        <v>0</v>
      </c>
      <c r="Q51" s="146">
        <f>ROUND(E51*P51,2)</f>
        <v>0</v>
      </c>
      <c r="R51" s="146"/>
      <c r="S51" s="146" t="s">
        <v>118</v>
      </c>
      <c r="T51" s="146" t="s">
        <v>118</v>
      </c>
      <c r="U51" s="146">
        <v>0.35</v>
      </c>
      <c r="V51" s="146">
        <f>ROUND(E51*U51,2)</f>
        <v>3.15</v>
      </c>
      <c r="W51" s="146"/>
      <c r="X51" s="146" t="s">
        <v>119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120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70"/>
      <c r="B52" s="171"/>
      <c r="C52" s="177" t="s">
        <v>190</v>
      </c>
      <c r="D52" s="178"/>
      <c r="E52" s="179">
        <v>9</v>
      </c>
      <c r="F52" s="180"/>
      <c r="G52" s="17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4"/>
      <c r="Z52" s="144"/>
      <c r="AA52" s="144"/>
      <c r="AB52" s="144"/>
      <c r="AC52" s="144"/>
      <c r="AD52" s="144"/>
      <c r="AE52" s="144"/>
      <c r="AF52" s="144"/>
      <c r="AG52" s="144" t="s">
        <v>122</v>
      </c>
      <c r="AH52" s="144">
        <v>0</v>
      </c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70">
        <v>18</v>
      </c>
      <c r="B53" s="171" t="s">
        <v>191</v>
      </c>
      <c r="C53" s="172" t="s">
        <v>192</v>
      </c>
      <c r="D53" s="173" t="s">
        <v>142</v>
      </c>
      <c r="E53" s="174">
        <v>17.5</v>
      </c>
      <c r="F53" s="175"/>
      <c r="G53" s="176">
        <f>ROUND(E53*F53,2)</f>
        <v>0</v>
      </c>
      <c r="H53" s="147">
        <v>72.88</v>
      </c>
      <c r="I53" s="146">
        <f>ROUND(E53*H53,2)</f>
        <v>1275.4000000000001</v>
      </c>
      <c r="J53" s="147">
        <v>254.12</v>
      </c>
      <c r="K53" s="146">
        <f>ROUND(E53*J53,2)</f>
        <v>4447.1000000000004</v>
      </c>
      <c r="L53" s="146">
        <v>21</v>
      </c>
      <c r="M53" s="146">
        <f>G53*(1+L53/100)</f>
        <v>0</v>
      </c>
      <c r="N53" s="146">
        <v>2.14E-3</v>
      </c>
      <c r="O53" s="146">
        <f>ROUND(E53*N53,2)</f>
        <v>0.04</v>
      </c>
      <c r="P53" s="146">
        <v>0</v>
      </c>
      <c r="Q53" s="146">
        <f>ROUND(E53*P53,2)</f>
        <v>0</v>
      </c>
      <c r="R53" s="146"/>
      <c r="S53" s="146" t="s">
        <v>118</v>
      </c>
      <c r="T53" s="146" t="s">
        <v>118</v>
      </c>
      <c r="U53" s="146">
        <v>0.59099999999999997</v>
      </c>
      <c r="V53" s="146">
        <f>ROUND(E53*U53,2)</f>
        <v>10.34</v>
      </c>
      <c r="W53" s="146"/>
      <c r="X53" s="146" t="s">
        <v>119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120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70"/>
      <c r="B54" s="171"/>
      <c r="C54" s="177" t="s">
        <v>193</v>
      </c>
      <c r="D54" s="178"/>
      <c r="E54" s="179">
        <v>17.5</v>
      </c>
      <c r="F54" s="180"/>
      <c r="G54" s="17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4"/>
      <c r="Z54" s="144"/>
      <c r="AA54" s="144"/>
      <c r="AB54" s="144"/>
      <c r="AC54" s="144"/>
      <c r="AD54" s="144"/>
      <c r="AE54" s="144"/>
      <c r="AF54" s="144"/>
      <c r="AG54" s="144" t="s">
        <v>122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70">
        <v>19</v>
      </c>
      <c r="B55" s="171" t="s">
        <v>194</v>
      </c>
      <c r="C55" s="172" t="s">
        <v>195</v>
      </c>
      <c r="D55" s="173" t="s">
        <v>142</v>
      </c>
      <c r="E55" s="174">
        <v>377</v>
      </c>
      <c r="F55" s="175"/>
      <c r="G55" s="176">
        <f>ROUND(E55*F55,2)</f>
        <v>0</v>
      </c>
      <c r="H55" s="147">
        <v>22.03</v>
      </c>
      <c r="I55" s="146">
        <f>ROUND(E55*H55,2)</f>
        <v>8305.31</v>
      </c>
      <c r="J55" s="147">
        <v>128.97</v>
      </c>
      <c r="K55" s="146">
        <f>ROUND(E55*J55,2)</f>
        <v>48621.69</v>
      </c>
      <c r="L55" s="146">
        <v>21</v>
      </c>
      <c r="M55" s="146">
        <f>G55*(1+L55/100)</f>
        <v>0</v>
      </c>
      <c r="N55" s="146">
        <v>5.0000000000000002E-5</v>
      </c>
      <c r="O55" s="146">
        <f>ROUND(E55*N55,2)</f>
        <v>0.02</v>
      </c>
      <c r="P55" s="146">
        <v>0</v>
      </c>
      <c r="Q55" s="146">
        <f>ROUND(E55*P55,2)</f>
        <v>0</v>
      </c>
      <c r="R55" s="146"/>
      <c r="S55" s="146" t="s">
        <v>118</v>
      </c>
      <c r="T55" s="146" t="s">
        <v>118</v>
      </c>
      <c r="U55" s="146">
        <v>0.27100000000000002</v>
      </c>
      <c r="V55" s="146">
        <f>ROUND(E55*U55,2)</f>
        <v>102.17</v>
      </c>
      <c r="W55" s="146"/>
      <c r="X55" s="146" t="s">
        <v>119</v>
      </c>
      <c r="Y55" s="144"/>
      <c r="Z55" s="144"/>
      <c r="AA55" s="144"/>
      <c r="AB55" s="144"/>
      <c r="AC55" s="144"/>
      <c r="AD55" s="144"/>
      <c r="AE55" s="144"/>
      <c r="AF55" s="144"/>
      <c r="AG55" s="144" t="s">
        <v>120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70"/>
      <c r="B56" s="171"/>
      <c r="C56" s="177" t="s">
        <v>196</v>
      </c>
      <c r="D56" s="178"/>
      <c r="E56" s="179">
        <v>322</v>
      </c>
      <c r="F56" s="180"/>
      <c r="G56" s="17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4"/>
      <c r="Z56" s="144"/>
      <c r="AA56" s="144"/>
      <c r="AB56" s="144"/>
      <c r="AC56" s="144"/>
      <c r="AD56" s="144"/>
      <c r="AE56" s="144"/>
      <c r="AF56" s="144"/>
      <c r="AG56" s="144" t="s">
        <v>122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70"/>
      <c r="B57" s="171"/>
      <c r="C57" s="177" t="s">
        <v>197</v>
      </c>
      <c r="D57" s="178"/>
      <c r="E57" s="179">
        <v>55</v>
      </c>
      <c r="F57" s="180"/>
      <c r="G57" s="17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4"/>
      <c r="Z57" s="144"/>
      <c r="AA57" s="144"/>
      <c r="AB57" s="144"/>
      <c r="AC57" s="144"/>
      <c r="AD57" s="144"/>
      <c r="AE57" s="144"/>
      <c r="AF57" s="144"/>
      <c r="AG57" s="144" t="s">
        <v>122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70">
        <v>20</v>
      </c>
      <c r="B58" s="171" t="s">
        <v>198</v>
      </c>
      <c r="C58" s="172" t="s">
        <v>199</v>
      </c>
      <c r="D58" s="173" t="s">
        <v>117</v>
      </c>
      <c r="E58" s="174">
        <v>16</v>
      </c>
      <c r="F58" s="175"/>
      <c r="G58" s="176">
        <f>ROUND(E58*F58,2)</f>
        <v>0</v>
      </c>
      <c r="H58" s="147">
        <v>373.33</v>
      </c>
      <c r="I58" s="146">
        <f>ROUND(E58*H58,2)</f>
        <v>5973.28</v>
      </c>
      <c r="J58" s="147">
        <v>2691.67</v>
      </c>
      <c r="K58" s="146">
        <f>ROUND(E58*J58,2)</f>
        <v>43066.720000000001</v>
      </c>
      <c r="L58" s="146">
        <v>21</v>
      </c>
      <c r="M58" s="146">
        <f>G58*(1+L58/100)</f>
        <v>0</v>
      </c>
      <c r="N58" s="146">
        <v>5.9999999999999995E-4</v>
      </c>
      <c r="O58" s="146">
        <f>ROUND(E58*N58,2)</f>
        <v>0.01</v>
      </c>
      <c r="P58" s="146">
        <v>0</v>
      </c>
      <c r="Q58" s="146">
        <f>ROUND(E58*P58,2)</f>
        <v>0</v>
      </c>
      <c r="R58" s="146"/>
      <c r="S58" s="146" t="s">
        <v>118</v>
      </c>
      <c r="T58" s="146" t="s">
        <v>118</v>
      </c>
      <c r="U58" s="146">
        <v>4</v>
      </c>
      <c r="V58" s="146">
        <f>ROUND(E58*U58,2)</f>
        <v>64</v>
      </c>
      <c r="W58" s="146"/>
      <c r="X58" s="146" t="s">
        <v>119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161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70"/>
      <c r="B59" s="171"/>
      <c r="C59" s="177" t="s">
        <v>200</v>
      </c>
      <c r="D59" s="178"/>
      <c r="E59" s="179">
        <v>16</v>
      </c>
      <c r="F59" s="180"/>
      <c r="G59" s="17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4"/>
      <c r="Z59" s="144"/>
      <c r="AA59" s="144"/>
      <c r="AB59" s="144"/>
      <c r="AC59" s="144"/>
      <c r="AD59" s="144"/>
      <c r="AE59" s="144"/>
      <c r="AF59" s="144"/>
      <c r="AG59" s="144" t="s">
        <v>122</v>
      </c>
      <c r="AH59" s="144">
        <v>0</v>
      </c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22.5" outlineLevel="1" x14ac:dyDescent="0.2">
      <c r="A60" s="170">
        <v>21</v>
      </c>
      <c r="B60" s="171" t="s">
        <v>201</v>
      </c>
      <c r="C60" s="172" t="s">
        <v>202</v>
      </c>
      <c r="D60" s="173" t="s">
        <v>203</v>
      </c>
      <c r="E60" s="174">
        <v>2</v>
      </c>
      <c r="F60" s="175"/>
      <c r="G60" s="176">
        <f>ROUND(E60*F60,2)</f>
        <v>0</v>
      </c>
      <c r="H60" s="147">
        <v>0</v>
      </c>
      <c r="I60" s="146">
        <f>ROUND(E60*H60,2)</f>
        <v>0</v>
      </c>
      <c r="J60" s="147">
        <v>603</v>
      </c>
      <c r="K60" s="146">
        <f>ROUND(E60*J60,2)</f>
        <v>1206</v>
      </c>
      <c r="L60" s="146">
        <v>21</v>
      </c>
      <c r="M60" s="146">
        <f>G60*(1+L60/100)</f>
        <v>0</v>
      </c>
      <c r="N60" s="146">
        <v>0</v>
      </c>
      <c r="O60" s="146">
        <f>ROUND(E60*N60,2)</f>
        <v>0</v>
      </c>
      <c r="P60" s="146">
        <v>0</v>
      </c>
      <c r="Q60" s="146">
        <f>ROUND(E60*P60,2)</f>
        <v>0</v>
      </c>
      <c r="R60" s="146"/>
      <c r="S60" s="146" t="s">
        <v>118</v>
      </c>
      <c r="T60" s="146" t="s">
        <v>118</v>
      </c>
      <c r="U60" s="146">
        <v>1.49</v>
      </c>
      <c r="V60" s="146">
        <f>ROUND(E60*U60,2)</f>
        <v>2.98</v>
      </c>
      <c r="W60" s="146"/>
      <c r="X60" s="146" t="s">
        <v>119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120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70"/>
      <c r="B61" s="171"/>
      <c r="C61" s="177" t="s">
        <v>204</v>
      </c>
      <c r="D61" s="178"/>
      <c r="E61" s="179">
        <v>2</v>
      </c>
      <c r="F61" s="180"/>
      <c r="G61" s="17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4"/>
      <c r="Z61" s="144"/>
      <c r="AA61" s="144"/>
      <c r="AB61" s="144"/>
      <c r="AC61" s="144"/>
      <c r="AD61" s="144"/>
      <c r="AE61" s="144"/>
      <c r="AF61" s="144"/>
      <c r="AG61" s="144" t="s">
        <v>122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22.5" outlineLevel="1" x14ac:dyDescent="0.2">
      <c r="A62" s="170">
        <v>22</v>
      </c>
      <c r="B62" s="171" t="s">
        <v>205</v>
      </c>
      <c r="C62" s="172" t="s">
        <v>206</v>
      </c>
      <c r="D62" s="173" t="s">
        <v>129</v>
      </c>
      <c r="E62" s="174">
        <v>18</v>
      </c>
      <c r="F62" s="175"/>
      <c r="G62" s="176">
        <f>ROUND(E62*F62,2)</f>
        <v>0</v>
      </c>
      <c r="H62" s="147">
        <v>0</v>
      </c>
      <c r="I62" s="146">
        <f>ROUND(E62*H62,2)</f>
        <v>0</v>
      </c>
      <c r="J62" s="147">
        <v>216</v>
      </c>
      <c r="K62" s="146">
        <f>ROUND(E62*J62,2)</f>
        <v>3888</v>
      </c>
      <c r="L62" s="146">
        <v>21</v>
      </c>
      <c r="M62" s="146">
        <f>G62*(1+L62/100)</f>
        <v>0</v>
      </c>
      <c r="N62" s="146">
        <v>0</v>
      </c>
      <c r="O62" s="146">
        <f>ROUND(E62*N62,2)</f>
        <v>0</v>
      </c>
      <c r="P62" s="146">
        <v>0</v>
      </c>
      <c r="Q62" s="146">
        <f>ROUND(E62*P62,2)</f>
        <v>0</v>
      </c>
      <c r="R62" s="146"/>
      <c r="S62" s="146" t="s">
        <v>118</v>
      </c>
      <c r="T62" s="146" t="s">
        <v>118</v>
      </c>
      <c r="U62" s="146">
        <v>0.47</v>
      </c>
      <c r="V62" s="146">
        <f>ROUND(E62*U62,2)</f>
        <v>8.4600000000000009</v>
      </c>
      <c r="W62" s="146"/>
      <c r="X62" s="146" t="s">
        <v>119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120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70"/>
      <c r="B63" s="171"/>
      <c r="C63" s="177" t="s">
        <v>207</v>
      </c>
      <c r="D63" s="178"/>
      <c r="E63" s="179">
        <v>18</v>
      </c>
      <c r="F63" s="180"/>
      <c r="G63" s="17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4"/>
      <c r="Z63" s="144"/>
      <c r="AA63" s="144"/>
      <c r="AB63" s="144"/>
      <c r="AC63" s="144"/>
      <c r="AD63" s="144"/>
      <c r="AE63" s="144"/>
      <c r="AF63" s="144"/>
      <c r="AG63" s="144" t="s">
        <v>122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70">
        <v>23</v>
      </c>
      <c r="B64" s="171" t="s">
        <v>208</v>
      </c>
      <c r="C64" s="172" t="s">
        <v>209</v>
      </c>
      <c r="D64" s="173" t="s">
        <v>129</v>
      </c>
      <c r="E64" s="174">
        <v>18</v>
      </c>
      <c r="F64" s="175"/>
      <c r="G64" s="176">
        <f>ROUND(E64*F64,2)</f>
        <v>0</v>
      </c>
      <c r="H64" s="147">
        <v>0</v>
      </c>
      <c r="I64" s="146">
        <f>ROUND(E64*H64,2)</f>
        <v>0</v>
      </c>
      <c r="J64" s="147">
        <v>132</v>
      </c>
      <c r="K64" s="146">
        <f>ROUND(E64*J64,2)</f>
        <v>2376</v>
      </c>
      <c r="L64" s="146">
        <v>21</v>
      </c>
      <c r="M64" s="146">
        <f>G64*(1+L64/100)</f>
        <v>0</v>
      </c>
      <c r="N64" s="146">
        <v>0</v>
      </c>
      <c r="O64" s="146">
        <f>ROUND(E64*N64,2)</f>
        <v>0</v>
      </c>
      <c r="P64" s="146">
        <v>9.2499999999999995E-3</v>
      </c>
      <c r="Q64" s="146">
        <f>ROUND(E64*P64,2)</f>
        <v>0.17</v>
      </c>
      <c r="R64" s="146"/>
      <c r="S64" s="146" t="s">
        <v>118</v>
      </c>
      <c r="T64" s="146" t="s">
        <v>118</v>
      </c>
      <c r="U64" s="146">
        <v>0.28699999999999998</v>
      </c>
      <c r="V64" s="146">
        <f>ROUND(E64*U64,2)</f>
        <v>5.17</v>
      </c>
      <c r="W64" s="146"/>
      <c r="X64" s="146" t="s">
        <v>119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120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70"/>
      <c r="B65" s="171"/>
      <c r="C65" s="177" t="s">
        <v>210</v>
      </c>
      <c r="D65" s="178"/>
      <c r="E65" s="179">
        <v>18</v>
      </c>
      <c r="F65" s="180"/>
      <c r="G65" s="17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4"/>
      <c r="Z65" s="144"/>
      <c r="AA65" s="144"/>
      <c r="AB65" s="144"/>
      <c r="AC65" s="144"/>
      <c r="AD65" s="144"/>
      <c r="AE65" s="144"/>
      <c r="AF65" s="144"/>
      <c r="AG65" s="144" t="s">
        <v>122</v>
      </c>
      <c r="AH65" s="144">
        <v>5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70">
        <v>24</v>
      </c>
      <c r="B66" s="171" t="s">
        <v>211</v>
      </c>
      <c r="C66" s="172" t="s">
        <v>212</v>
      </c>
      <c r="D66" s="173" t="s">
        <v>142</v>
      </c>
      <c r="E66" s="174">
        <v>297</v>
      </c>
      <c r="F66" s="175"/>
      <c r="G66" s="176">
        <f>ROUND(E66*F66,2)</f>
        <v>0</v>
      </c>
      <c r="H66" s="147">
        <v>0</v>
      </c>
      <c r="I66" s="146">
        <f>ROUND(E66*H66,2)</f>
        <v>0</v>
      </c>
      <c r="J66" s="147">
        <v>37.799999999999997</v>
      </c>
      <c r="K66" s="146">
        <f>ROUND(E66*J66,2)</f>
        <v>11226.6</v>
      </c>
      <c r="L66" s="146">
        <v>21</v>
      </c>
      <c r="M66" s="146">
        <f>G66*(1+L66/100)</f>
        <v>0</v>
      </c>
      <c r="N66" s="146">
        <v>2.4000000000000001E-4</v>
      </c>
      <c r="O66" s="146">
        <f>ROUND(E66*N66,2)</f>
        <v>7.0000000000000007E-2</v>
      </c>
      <c r="P66" s="146">
        <v>0</v>
      </c>
      <c r="Q66" s="146">
        <f>ROUND(E66*P66,2)</f>
        <v>0</v>
      </c>
      <c r="R66" s="146"/>
      <c r="S66" s="146" t="s">
        <v>125</v>
      </c>
      <c r="T66" s="146" t="s">
        <v>213</v>
      </c>
      <c r="U66" s="146">
        <v>0</v>
      </c>
      <c r="V66" s="146">
        <f>ROUND(E66*U66,2)</f>
        <v>0</v>
      </c>
      <c r="W66" s="146"/>
      <c r="X66" s="146" t="s">
        <v>119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120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70"/>
      <c r="B67" s="171"/>
      <c r="C67" s="177" t="s">
        <v>214</v>
      </c>
      <c r="D67" s="178"/>
      <c r="E67" s="179">
        <v>297</v>
      </c>
      <c r="F67" s="180"/>
      <c r="G67" s="17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4"/>
      <c r="Z67" s="144"/>
      <c r="AA67" s="144"/>
      <c r="AB67" s="144"/>
      <c r="AC67" s="144"/>
      <c r="AD67" s="144"/>
      <c r="AE67" s="144"/>
      <c r="AF67" s="144"/>
      <c r="AG67" s="144" t="s">
        <v>122</v>
      </c>
      <c r="AH67" s="144">
        <v>5</v>
      </c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70">
        <v>25</v>
      </c>
      <c r="B68" s="171" t="s">
        <v>215</v>
      </c>
      <c r="C68" s="172" t="s">
        <v>216</v>
      </c>
      <c r="D68" s="173" t="s">
        <v>142</v>
      </c>
      <c r="E68" s="174">
        <v>275</v>
      </c>
      <c r="F68" s="175"/>
      <c r="G68" s="176">
        <f>ROUND(E68*F68,2)</f>
        <v>0</v>
      </c>
      <c r="H68" s="147">
        <v>0</v>
      </c>
      <c r="I68" s="146">
        <f>ROUND(E68*H68,2)</f>
        <v>0</v>
      </c>
      <c r="J68" s="147">
        <v>350</v>
      </c>
      <c r="K68" s="146">
        <f>ROUND(E68*J68,2)</f>
        <v>96250</v>
      </c>
      <c r="L68" s="146">
        <v>21</v>
      </c>
      <c r="M68" s="146">
        <f>G68*(1+L68/100)</f>
        <v>0</v>
      </c>
      <c r="N68" s="146">
        <v>2.4000000000000001E-4</v>
      </c>
      <c r="O68" s="146">
        <f>ROUND(E68*N68,2)</f>
        <v>7.0000000000000007E-2</v>
      </c>
      <c r="P68" s="146">
        <v>0</v>
      </c>
      <c r="Q68" s="146">
        <f>ROUND(E68*P68,2)</f>
        <v>0</v>
      </c>
      <c r="R68" s="146"/>
      <c r="S68" s="146" t="s">
        <v>125</v>
      </c>
      <c r="T68" s="146" t="s">
        <v>213</v>
      </c>
      <c r="U68" s="146">
        <v>0</v>
      </c>
      <c r="V68" s="146">
        <f>ROUND(E68*U68,2)</f>
        <v>0</v>
      </c>
      <c r="W68" s="146"/>
      <c r="X68" s="146" t="s">
        <v>119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161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70"/>
      <c r="B69" s="171"/>
      <c r="C69" s="177" t="s">
        <v>217</v>
      </c>
      <c r="D69" s="178"/>
      <c r="E69" s="179">
        <v>275</v>
      </c>
      <c r="F69" s="180"/>
      <c r="G69" s="17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4"/>
      <c r="Z69" s="144"/>
      <c r="AA69" s="144"/>
      <c r="AB69" s="144"/>
      <c r="AC69" s="144"/>
      <c r="AD69" s="144"/>
      <c r="AE69" s="144"/>
      <c r="AF69" s="144"/>
      <c r="AG69" s="144" t="s">
        <v>122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33.75" outlineLevel="1" x14ac:dyDescent="0.2">
      <c r="A70" s="170">
        <v>26</v>
      </c>
      <c r="B70" s="171" t="s">
        <v>218</v>
      </c>
      <c r="C70" s="172" t="s">
        <v>219</v>
      </c>
      <c r="D70" s="173" t="s">
        <v>142</v>
      </c>
      <c r="E70" s="174">
        <v>84</v>
      </c>
      <c r="F70" s="175"/>
      <c r="G70" s="176">
        <f>ROUND(E70*F70,2)</f>
        <v>0</v>
      </c>
      <c r="H70" s="147">
        <v>0</v>
      </c>
      <c r="I70" s="146">
        <f>ROUND(E70*H70,2)</f>
        <v>0</v>
      </c>
      <c r="J70" s="147">
        <v>550</v>
      </c>
      <c r="K70" s="146">
        <f>ROUND(E70*J70,2)</f>
        <v>46200</v>
      </c>
      <c r="L70" s="146">
        <v>21</v>
      </c>
      <c r="M70" s="146">
        <f>G70*(1+L70/100)</f>
        <v>0</v>
      </c>
      <c r="N70" s="146">
        <v>0</v>
      </c>
      <c r="O70" s="146">
        <f>ROUND(E70*N70,2)</f>
        <v>0</v>
      </c>
      <c r="P70" s="146">
        <v>0</v>
      </c>
      <c r="Q70" s="146">
        <f>ROUND(E70*P70,2)</f>
        <v>0</v>
      </c>
      <c r="R70" s="146"/>
      <c r="S70" s="146" t="s">
        <v>125</v>
      </c>
      <c r="T70" s="146" t="s">
        <v>158</v>
      </c>
      <c r="U70" s="146">
        <v>0</v>
      </c>
      <c r="V70" s="146">
        <f>ROUND(E70*U70,2)</f>
        <v>0</v>
      </c>
      <c r="W70" s="146"/>
      <c r="X70" s="146" t="s">
        <v>119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120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70"/>
      <c r="B71" s="171"/>
      <c r="C71" s="177" t="s">
        <v>220</v>
      </c>
      <c r="D71" s="178"/>
      <c r="E71" s="179">
        <v>84</v>
      </c>
      <c r="F71" s="180"/>
      <c r="G71" s="17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4"/>
      <c r="Z71" s="144"/>
      <c r="AA71" s="144"/>
      <c r="AB71" s="144"/>
      <c r="AC71" s="144"/>
      <c r="AD71" s="144"/>
      <c r="AE71" s="144"/>
      <c r="AF71" s="144"/>
      <c r="AG71" s="144" t="s">
        <v>122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ht="22.5" outlineLevel="1" x14ac:dyDescent="0.2">
      <c r="A72" s="170">
        <v>27</v>
      </c>
      <c r="B72" s="171" t="s">
        <v>221</v>
      </c>
      <c r="C72" s="172" t="s">
        <v>222</v>
      </c>
      <c r="D72" s="173" t="s">
        <v>142</v>
      </c>
      <c r="E72" s="174">
        <v>297</v>
      </c>
      <c r="F72" s="175"/>
      <c r="G72" s="176">
        <f>ROUND(E72*F72,2)</f>
        <v>0</v>
      </c>
      <c r="H72" s="147">
        <v>32.299999999999997</v>
      </c>
      <c r="I72" s="146">
        <f>ROUND(E72*H72,2)</f>
        <v>9593.1</v>
      </c>
      <c r="J72" s="147">
        <v>0</v>
      </c>
      <c r="K72" s="146">
        <f>ROUND(E72*J72,2)</f>
        <v>0</v>
      </c>
      <c r="L72" s="146">
        <v>21</v>
      </c>
      <c r="M72" s="146">
        <f>G72*(1+L72/100)</f>
        <v>0</v>
      </c>
      <c r="N72" s="146">
        <v>2.9999999999999997E-4</v>
      </c>
      <c r="O72" s="146">
        <f>ROUND(E72*N72,2)</f>
        <v>0.09</v>
      </c>
      <c r="P72" s="146">
        <v>0</v>
      </c>
      <c r="Q72" s="146">
        <f>ROUND(E72*P72,2)</f>
        <v>0</v>
      </c>
      <c r="R72" s="146" t="s">
        <v>135</v>
      </c>
      <c r="S72" s="146" t="s">
        <v>118</v>
      </c>
      <c r="T72" s="146" t="s">
        <v>118</v>
      </c>
      <c r="U72" s="146">
        <v>0</v>
      </c>
      <c r="V72" s="146">
        <f>ROUND(E72*U72,2)</f>
        <v>0</v>
      </c>
      <c r="W72" s="146"/>
      <c r="X72" s="146" t="s">
        <v>130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131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70"/>
      <c r="B73" s="171"/>
      <c r="C73" s="177" t="s">
        <v>223</v>
      </c>
      <c r="D73" s="178"/>
      <c r="E73" s="179">
        <v>189</v>
      </c>
      <c r="F73" s="180"/>
      <c r="G73" s="17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4"/>
      <c r="Z73" s="144"/>
      <c r="AA73" s="144"/>
      <c r="AB73" s="144"/>
      <c r="AC73" s="144"/>
      <c r="AD73" s="144"/>
      <c r="AE73" s="144"/>
      <c r="AF73" s="144"/>
      <c r="AG73" s="144" t="s">
        <v>122</v>
      </c>
      <c r="AH73" s="144">
        <v>0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70"/>
      <c r="B74" s="171"/>
      <c r="C74" s="177" t="s">
        <v>224</v>
      </c>
      <c r="D74" s="178"/>
      <c r="E74" s="179">
        <v>108</v>
      </c>
      <c r="F74" s="180"/>
      <c r="G74" s="17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4"/>
      <c r="Z74" s="144"/>
      <c r="AA74" s="144"/>
      <c r="AB74" s="144"/>
      <c r="AC74" s="144"/>
      <c r="AD74" s="144"/>
      <c r="AE74" s="144"/>
      <c r="AF74" s="144"/>
      <c r="AG74" s="144" t="s">
        <v>122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25.5" x14ac:dyDescent="0.2">
      <c r="A75" s="163" t="s">
        <v>113</v>
      </c>
      <c r="B75" s="164" t="s">
        <v>62</v>
      </c>
      <c r="C75" s="165" t="s">
        <v>63</v>
      </c>
      <c r="D75" s="166"/>
      <c r="E75" s="167"/>
      <c r="F75" s="168"/>
      <c r="G75" s="169">
        <f>SUMIF(AG76:AG86,"&lt;&gt;NOR",G76:G86)</f>
        <v>0</v>
      </c>
      <c r="H75" s="148"/>
      <c r="I75" s="148">
        <f>SUM(I76:I86)</f>
        <v>279723.19999999995</v>
      </c>
      <c r="J75" s="148"/>
      <c r="K75" s="148">
        <f>SUM(K76:K86)</f>
        <v>57856.44</v>
      </c>
      <c r="L75" s="148"/>
      <c r="M75" s="148">
        <f>SUM(M76:M86)</f>
        <v>0</v>
      </c>
      <c r="N75" s="148"/>
      <c r="O75" s="148">
        <f>SUM(O76:O86)</f>
        <v>1.06</v>
      </c>
      <c r="P75" s="148"/>
      <c r="Q75" s="148">
        <f>SUM(Q76:Q86)</f>
        <v>0</v>
      </c>
      <c r="R75" s="148"/>
      <c r="S75" s="148"/>
      <c r="T75" s="148"/>
      <c r="U75" s="148"/>
      <c r="V75" s="148">
        <f>SUM(V76:V86)</f>
        <v>17.23</v>
      </c>
      <c r="W75" s="148"/>
      <c r="X75" s="148"/>
      <c r="AG75" t="s">
        <v>114</v>
      </c>
    </row>
    <row r="76" spans="1:60" outlineLevel="1" x14ac:dyDescent="0.2">
      <c r="A76" s="170">
        <v>28</v>
      </c>
      <c r="B76" s="171" t="s">
        <v>225</v>
      </c>
      <c r="C76" s="172" t="s">
        <v>226</v>
      </c>
      <c r="D76" s="173" t="s">
        <v>142</v>
      </c>
      <c r="E76" s="174">
        <v>430.8</v>
      </c>
      <c r="F76" s="175"/>
      <c r="G76" s="176">
        <f>ROUND(E76*F76,2)</f>
        <v>0</v>
      </c>
      <c r="H76" s="147">
        <v>0</v>
      </c>
      <c r="I76" s="146">
        <f>ROUND(E76*H76,2)</f>
        <v>0</v>
      </c>
      <c r="J76" s="147">
        <v>134.30000000000001</v>
      </c>
      <c r="K76" s="146">
        <f>ROUND(E76*J76,2)</f>
        <v>57856.44</v>
      </c>
      <c r="L76" s="146">
        <v>21</v>
      </c>
      <c r="M76" s="146">
        <f>G76*(1+L76/100)</f>
        <v>0</v>
      </c>
      <c r="N76" s="146">
        <v>0</v>
      </c>
      <c r="O76" s="146">
        <f>ROUND(E76*N76,2)</f>
        <v>0</v>
      </c>
      <c r="P76" s="146">
        <v>0</v>
      </c>
      <c r="Q76" s="146">
        <f>ROUND(E76*P76,2)</f>
        <v>0</v>
      </c>
      <c r="R76" s="146"/>
      <c r="S76" s="146" t="s">
        <v>125</v>
      </c>
      <c r="T76" s="146" t="s">
        <v>126</v>
      </c>
      <c r="U76" s="146">
        <v>0.04</v>
      </c>
      <c r="V76" s="146">
        <f>ROUND(E76*U76,2)</f>
        <v>17.23</v>
      </c>
      <c r="W76" s="146"/>
      <c r="X76" s="146" t="s">
        <v>119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120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70"/>
      <c r="B77" s="171"/>
      <c r="C77" s="177" t="s">
        <v>227</v>
      </c>
      <c r="D77" s="178"/>
      <c r="E77" s="179">
        <v>373.8</v>
      </c>
      <c r="F77" s="180"/>
      <c r="G77" s="17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4"/>
      <c r="Z77" s="144"/>
      <c r="AA77" s="144"/>
      <c r="AB77" s="144"/>
      <c r="AC77" s="144"/>
      <c r="AD77" s="144"/>
      <c r="AE77" s="144"/>
      <c r="AF77" s="144"/>
      <c r="AG77" s="144" t="s">
        <v>122</v>
      </c>
      <c r="AH77" s="144">
        <v>0</v>
      </c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70"/>
      <c r="B78" s="171"/>
      <c r="C78" s="177" t="s">
        <v>228</v>
      </c>
      <c r="D78" s="178"/>
      <c r="E78" s="179">
        <v>45</v>
      </c>
      <c r="F78" s="180"/>
      <c r="G78" s="17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4"/>
      <c r="Z78" s="144"/>
      <c r="AA78" s="144"/>
      <c r="AB78" s="144"/>
      <c r="AC78" s="144"/>
      <c r="AD78" s="144"/>
      <c r="AE78" s="144"/>
      <c r="AF78" s="144"/>
      <c r="AG78" s="144" t="s">
        <v>122</v>
      </c>
      <c r="AH78" s="144">
        <v>0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70"/>
      <c r="B79" s="171"/>
      <c r="C79" s="177" t="s">
        <v>229</v>
      </c>
      <c r="D79" s="178"/>
      <c r="E79" s="179">
        <v>12</v>
      </c>
      <c r="F79" s="180"/>
      <c r="G79" s="17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4"/>
      <c r="Z79" s="144"/>
      <c r="AA79" s="144"/>
      <c r="AB79" s="144"/>
      <c r="AC79" s="144"/>
      <c r="AD79" s="144"/>
      <c r="AE79" s="144"/>
      <c r="AF79" s="144"/>
      <c r="AG79" s="144" t="s">
        <v>122</v>
      </c>
      <c r="AH79" s="144">
        <v>0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70">
        <v>29</v>
      </c>
      <c r="B80" s="171" t="s">
        <v>230</v>
      </c>
      <c r="C80" s="172" t="s">
        <v>231</v>
      </c>
      <c r="D80" s="173" t="s">
        <v>142</v>
      </c>
      <c r="E80" s="174">
        <v>430.8</v>
      </c>
      <c r="F80" s="175"/>
      <c r="G80" s="176">
        <f>ROUND(E80*F80,2)</f>
        <v>0</v>
      </c>
      <c r="H80" s="147">
        <v>528.5</v>
      </c>
      <c r="I80" s="146">
        <f>ROUND(E80*H80,2)</f>
        <v>227677.8</v>
      </c>
      <c r="J80" s="147">
        <v>0</v>
      </c>
      <c r="K80" s="146">
        <f>ROUND(E80*J80,2)</f>
        <v>0</v>
      </c>
      <c r="L80" s="146">
        <v>21</v>
      </c>
      <c r="M80" s="146">
        <f>G80*(1+L80/100)</f>
        <v>0</v>
      </c>
      <c r="N80" s="146">
        <v>2.3E-3</v>
      </c>
      <c r="O80" s="146">
        <f>ROUND(E80*N80,2)</f>
        <v>0.99</v>
      </c>
      <c r="P80" s="146">
        <v>0</v>
      </c>
      <c r="Q80" s="146">
        <f>ROUND(E80*P80,2)</f>
        <v>0</v>
      </c>
      <c r="R80" s="146"/>
      <c r="S80" s="146" t="s">
        <v>125</v>
      </c>
      <c r="T80" s="146" t="s">
        <v>126</v>
      </c>
      <c r="U80" s="146">
        <v>0</v>
      </c>
      <c r="V80" s="146">
        <f>ROUND(E80*U80,2)</f>
        <v>0</v>
      </c>
      <c r="W80" s="146"/>
      <c r="X80" s="146" t="s">
        <v>130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131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70"/>
      <c r="B81" s="171"/>
      <c r="C81" s="177" t="s">
        <v>232</v>
      </c>
      <c r="D81" s="178"/>
      <c r="E81" s="179">
        <v>430.8</v>
      </c>
      <c r="F81" s="180"/>
      <c r="G81" s="17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4"/>
      <c r="Z81" s="144"/>
      <c r="AA81" s="144"/>
      <c r="AB81" s="144"/>
      <c r="AC81" s="144"/>
      <c r="AD81" s="144"/>
      <c r="AE81" s="144"/>
      <c r="AF81" s="144"/>
      <c r="AG81" s="144" t="s">
        <v>122</v>
      </c>
      <c r="AH81" s="144">
        <v>5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70">
        <v>30</v>
      </c>
      <c r="B82" s="171" t="s">
        <v>233</v>
      </c>
      <c r="C82" s="172" t="s">
        <v>234</v>
      </c>
      <c r="D82" s="173" t="s">
        <v>129</v>
      </c>
      <c r="E82" s="174">
        <v>462</v>
      </c>
      <c r="F82" s="175"/>
      <c r="G82" s="176">
        <f>ROUND(E82*F82,2)</f>
        <v>0</v>
      </c>
      <c r="H82" s="147">
        <v>11.7</v>
      </c>
      <c r="I82" s="146">
        <f>ROUND(E82*H82,2)</f>
        <v>5405.4</v>
      </c>
      <c r="J82" s="147">
        <v>0</v>
      </c>
      <c r="K82" s="146">
        <f>ROUND(E82*J82,2)</f>
        <v>0</v>
      </c>
      <c r="L82" s="146">
        <v>21</v>
      </c>
      <c r="M82" s="146">
        <f>G82*(1+L82/100)</f>
        <v>0</v>
      </c>
      <c r="N82" s="146">
        <v>1.2E-4</v>
      </c>
      <c r="O82" s="146">
        <f>ROUND(E82*N82,2)</f>
        <v>0.06</v>
      </c>
      <c r="P82" s="146">
        <v>0</v>
      </c>
      <c r="Q82" s="146">
        <f>ROUND(E82*P82,2)</f>
        <v>0</v>
      </c>
      <c r="R82" s="146" t="s">
        <v>135</v>
      </c>
      <c r="S82" s="146" t="s">
        <v>118</v>
      </c>
      <c r="T82" s="146" t="s">
        <v>118</v>
      </c>
      <c r="U82" s="146">
        <v>0</v>
      </c>
      <c r="V82" s="146">
        <f>ROUND(E82*U82,2)</f>
        <v>0</v>
      </c>
      <c r="W82" s="146"/>
      <c r="X82" s="146" t="s">
        <v>130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131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70"/>
      <c r="B83" s="171"/>
      <c r="C83" s="177" t="s">
        <v>235</v>
      </c>
      <c r="D83" s="178"/>
      <c r="E83" s="179">
        <v>420</v>
      </c>
      <c r="F83" s="180"/>
      <c r="G83" s="17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4"/>
      <c r="Z83" s="144"/>
      <c r="AA83" s="144"/>
      <c r="AB83" s="144"/>
      <c r="AC83" s="144"/>
      <c r="AD83" s="144"/>
      <c r="AE83" s="144"/>
      <c r="AF83" s="144"/>
      <c r="AG83" s="144" t="s">
        <v>122</v>
      </c>
      <c r="AH83" s="144">
        <v>0</v>
      </c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70"/>
      <c r="B84" s="171"/>
      <c r="C84" s="181" t="s">
        <v>236</v>
      </c>
      <c r="D84" s="182"/>
      <c r="E84" s="183">
        <v>42</v>
      </c>
      <c r="F84" s="180"/>
      <c r="G84" s="17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4"/>
      <c r="Z84" s="144"/>
      <c r="AA84" s="144"/>
      <c r="AB84" s="144"/>
      <c r="AC84" s="144"/>
      <c r="AD84" s="144"/>
      <c r="AE84" s="144"/>
      <c r="AF84" s="144"/>
      <c r="AG84" s="144" t="s">
        <v>122</v>
      </c>
      <c r="AH84" s="144">
        <v>4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70">
        <v>31</v>
      </c>
      <c r="B85" s="171" t="s">
        <v>237</v>
      </c>
      <c r="C85" s="172" t="s">
        <v>238</v>
      </c>
      <c r="D85" s="173" t="s">
        <v>117</v>
      </c>
      <c r="E85" s="174">
        <v>1</v>
      </c>
      <c r="F85" s="175"/>
      <c r="G85" s="176">
        <f>ROUND(E85*F85,2)</f>
        <v>0</v>
      </c>
      <c r="H85" s="147">
        <v>46640</v>
      </c>
      <c r="I85" s="146">
        <f>ROUND(E85*H85,2)</f>
        <v>46640</v>
      </c>
      <c r="J85" s="147">
        <v>0</v>
      </c>
      <c r="K85" s="146">
        <f>ROUND(E85*J85,2)</f>
        <v>0</v>
      </c>
      <c r="L85" s="146">
        <v>21</v>
      </c>
      <c r="M85" s="146">
        <f>G85*(1+L85/100)</f>
        <v>0</v>
      </c>
      <c r="N85" s="146">
        <v>1.35E-2</v>
      </c>
      <c r="O85" s="146">
        <f>ROUND(E85*N85,2)</f>
        <v>0.01</v>
      </c>
      <c r="P85" s="146">
        <v>0</v>
      </c>
      <c r="Q85" s="146">
        <f>ROUND(E85*P85,2)</f>
        <v>0</v>
      </c>
      <c r="R85" s="146"/>
      <c r="S85" s="146" t="s">
        <v>125</v>
      </c>
      <c r="T85" s="146" t="s">
        <v>126</v>
      </c>
      <c r="U85" s="146">
        <v>0</v>
      </c>
      <c r="V85" s="146">
        <f>ROUND(E85*U85,2)</f>
        <v>0</v>
      </c>
      <c r="W85" s="146"/>
      <c r="X85" s="146" t="s">
        <v>130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131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70"/>
      <c r="B86" s="171"/>
      <c r="C86" s="177" t="s">
        <v>239</v>
      </c>
      <c r="D86" s="178"/>
      <c r="E86" s="179">
        <v>1</v>
      </c>
      <c r="F86" s="180"/>
      <c r="G86" s="17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4"/>
      <c r="Z86" s="144"/>
      <c r="AA86" s="144"/>
      <c r="AB86" s="144"/>
      <c r="AC86" s="144"/>
      <c r="AD86" s="144"/>
      <c r="AE86" s="144"/>
      <c r="AF86" s="144"/>
      <c r="AG86" s="144" t="s">
        <v>122</v>
      </c>
      <c r="AH86" s="144">
        <v>0</v>
      </c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x14ac:dyDescent="0.2">
      <c r="A87" s="163" t="s">
        <v>113</v>
      </c>
      <c r="B87" s="164" t="s">
        <v>64</v>
      </c>
      <c r="C87" s="165" t="s">
        <v>65</v>
      </c>
      <c r="D87" s="166"/>
      <c r="E87" s="167"/>
      <c r="F87" s="168"/>
      <c r="G87" s="169">
        <f>SUMIF(AG88:AG88,"&lt;&gt;NOR",G88:G88)</f>
        <v>0</v>
      </c>
      <c r="H87" s="148"/>
      <c r="I87" s="148">
        <f>SUM(I88:I88)</f>
        <v>0</v>
      </c>
      <c r="J87" s="148"/>
      <c r="K87" s="148">
        <f>SUM(K88:K88)</f>
        <v>11410.98</v>
      </c>
      <c r="L87" s="148"/>
      <c r="M87" s="148">
        <f>SUM(M88:M88)</f>
        <v>0</v>
      </c>
      <c r="N87" s="148"/>
      <c r="O87" s="148">
        <f>SUM(O88:O88)</f>
        <v>0</v>
      </c>
      <c r="P87" s="148"/>
      <c r="Q87" s="148">
        <f>SUM(Q88:Q88)</f>
        <v>0</v>
      </c>
      <c r="R87" s="148"/>
      <c r="S87" s="148"/>
      <c r="T87" s="148"/>
      <c r="U87" s="148"/>
      <c r="V87" s="148">
        <f>SUM(V88:V88)</f>
        <v>27.23</v>
      </c>
      <c r="W87" s="148"/>
      <c r="X87" s="148"/>
      <c r="AG87" t="s">
        <v>114</v>
      </c>
    </row>
    <row r="88" spans="1:60" outlineLevel="1" x14ac:dyDescent="0.2">
      <c r="A88" s="170">
        <v>32</v>
      </c>
      <c r="B88" s="171" t="s">
        <v>240</v>
      </c>
      <c r="C88" s="172" t="s">
        <v>241</v>
      </c>
      <c r="D88" s="173" t="s">
        <v>242</v>
      </c>
      <c r="E88" s="174">
        <v>14.38964</v>
      </c>
      <c r="F88" s="175"/>
      <c r="G88" s="176">
        <f>ROUND(E88*F88,2)</f>
        <v>0</v>
      </c>
      <c r="H88" s="147">
        <v>0</v>
      </c>
      <c r="I88" s="146">
        <f>ROUND(E88*H88,2)</f>
        <v>0</v>
      </c>
      <c r="J88" s="147">
        <v>793</v>
      </c>
      <c r="K88" s="146">
        <f>ROUND(E88*J88,2)</f>
        <v>11410.98</v>
      </c>
      <c r="L88" s="146">
        <v>21</v>
      </c>
      <c r="M88" s="146">
        <f>G88*(1+L88/100)</f>
        <v>0</v>
      </c>
      <c r="N88" s="146">
        <v>0</v>
      </c>
      <c r="O88" s="146">
        <f>ROUND(E88*N88,2)</f>
        <v>0</v>
      </c>
      <c r="P88" s="146">
        <v>0</v>
      </c>
      <c r="Q88" s="146">
        <f>ROUND(E88*P88,2)</f>
        <v>0</v>
      </c>
      <c r="R88" s="146"/>
      <c r="S88" s="146" t="s">
        <v>118</v>
      </c>
      <c r="T88" s="146" t="s">
        <v>118</v>
      </c>
      <c r="U88" s="146">
        <v>1.8919999999999999</v>
      </c>
      <c r="V88" s="146">
        <f>ROUND(E88*U88,2)</f>
        <v>27.23</v>
      </c>
      <c r="W88" s="146"/>
      <c r="X88" s="146" t="s">
        <v>243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244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x14ac:dyDescent="0.2">
      <c r="A89" s="163" t="s">
        <v>113</v>
      </c>
      <c r="B89" s="164" t="s">
        <v>66</v>
      </c>
      <c r="C89" s="165" t="s">
        <v>67</v>
      </c>
      <c r="D89" s="166"/>
      <c r="E89" s="167"/>
      <c r="F89" s="168"/>
      <c r="G89" s="169">
        <f>SUMIF(AG90:AG115,"&lt;&gt;NOR",G90:G115)</f>
        <v>0</v>
      </c>
      <c r="H89" s="148"/>
      <c r="I89" s="148">
        <f>SUM(I90:I115)</f>
        <v>111111.51999999999</v>
      </c>
      <c r="J89" s="148"/>
      <c r="K89" s="148">
        <f>SUM(K90:K115)</f>
        <v>48930.23</v>
      </c>
      <c r="L89" s="148"/>
      <c r="M89" s="148">
        <f>SUM(M90:M115)</f>
        <v>0</v>
      </c>
      <c r="N89" s="148"/>
      <c r="O89" s="148">
        <f>SUM(O90:O115)</f>
        <v>0.66</v>
      </c>
      <c r="P89" s="148"/>
      <c r="Q89" s="148">
        <f>SUM(Q90:Q115)</f>
        <v>0.22</v>
      </c>
      <c r="R89" s="148"/>
      <c r="S89" s="148"/>
      <c r="T89" s="148"/>
      <c r="U89" s="148"/>
      <c r="V89" s="148">
        <f>SUM(V90:V115)</f>
        <v>97.56</v>
      </c>
      <c r="W89" s="148"/>
      <c r="X89" s="148"/>
      <c r="AG89" t="s">
        <v>114</v>
      </c>
    </row>
    <row r="90" spans="1:60" outlineLevel="1" x14ac:dyDescent="0.2">
      <c r="A90" s="170">
        <v>33</v>
      </c>
      <c r="B90" s="171" t="s">
        <v>245</v>
      </c>
      <c r="C90" s="172" t="s">
        <v>246</v>
      </c>
      <c r="D90" s="173" t="s">
        <v>142</v>
      </c>
      <c r="E90" s="174">
        <v>110</v>
      </c>
      <c r="F90" s="175"/>
      <c r="G90" s="176">
        <f>ROUND(E90*F90,2)</f>
        <v>0</v>
      </c>
      <c r="H90" s="147">
        <v>0</v>
      </c>
      <c r="I90" s="146">
        <f>ROUND(E90*H90,2)</f>
        <v>0</v>
      </c>
      <c r="J90" s="147">
        <v>5.4</v>
      </c>
      <c r="K90" s="146">
        <f>ROUND(E90*J90,2)</f>
        <v>594</v>
      </c>
      <c r="L90" s="146">
        <v>21</v>
      </c>
      <c r="M90" s="146">
        <f>G90*(1+L90/100)</f>
        <v>0</v>
      </c>
      <c r="N90" s="146">
        <v>0</v>
      </c>
      <c r="O90" s="146">
        <f>ROUND(E90*N90,2)</f>
        <v>0</v>
      </c>
      <c r="P90" s="146">
        <v>0</v>
      </c>
      <c r="Q90" s="146">
        <f>ROUND(E90*P90,2)</f>
        <v>0</v>
      </c>
      <c r="R90" s="146"/>
      <c r="S90" s="146" t="s">
        <v>118</v>
      </c>
      <c r="T90" s="146" t="s">
        <v>118</v>
      </c>
      <c r="U90" s="146">
        <v>1.4999999999999999E-2</v>
      </c>
      <c r="V90" s="146">
        <f>ROUND(E90*U90,2)</f>
        <v>1.65</v>
      </c>
      <c r="W90" s="146"/>
      <c r="X90" s="146" t="s">
        <v>119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120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70"/>
      <c r="B91" s="171"/>
      <c r="C91" s="177" t="s">
        <v>247</v>
      </c>
      <c r="D91" s="178"/>
      <c r="E91" s="179">
        <v>110</v>
      </c>
      <c r="F91" s="180"/>
      <c r="G91" s="17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4"/>
      <c r="Z91" s="144"/>
      <c r="AA91" s="144"/>
      <c r="AB91" s="144"/>
      <c r="AC91" s="144"/>
      <c r="AD91" s="144"/>
      <c r="AE91" s="144"/>
      <c r="AF91" s="144"/>
      <c r="AG91" s="144" t="s">
        <v>122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22.5" outlineLevel="1" x14ac:dyDescent="0.2">
      <c r="A92" s="170">
        <v>34</v>
      </c>
      <c r="B92" s="171" t="s">
        <v>248</v>
      </c>
      <c r="C92" s="172" t="s">
        <v>249</v>
      </c>
      <c r="D92" s="173" t="s">
        <v>142</v>
      </c>
      <c r="E92" s="174">
        <v>110</v>
      </c>
      <c r="F92" s="175"/>
      <c r="G92" s="176">
        <f>ROUND(E92*F92,2)</f>
        <v>0</v>
      </c>
      <c r="H92" s="147">
        <v>0</v>
      </c>
      <c r="I92" s="146">
        <f>ROUND(E92*H92,2)</f>
        <v>0</v>
      </c>
      <c r="J92" s="147">
        <v>31.7</v>
      </c>
      <c r="K92" s="146">
        <f>ROUND(E92*J92,2)</f>
        <v>3487</v>
      </c>
      <c r="L92" s="146">
        <v>21</v>
      </c>
      <c r="M92" s="146">
        <f>G92*(1+L92/100)</f>
        <v>0</v>
      </c>
      <c r="N92" s="146">
        <v>0</v>
      </c>
      <c r="O92" s="146">
        <f>ROUND(E92*N92,2)</f>
        <v>0</v>
      </c>
      <c r="P92" s="146">
        <v>2E-3</v>
      </c>
      <c r="Q92" s="146">
        <f>ROUND(E92*P92,2)</f>
        <v>0.22</v>
      </c>
      <c r="R92" s="146"/>
      <c r="S92" s="146" t="s">
        <v>118</v>
      </c>
      <c r="T92" s="146" t="s">
        <v>118</v>
      </c>
      <c r="U92" s="146">
        <v>0.08</v>
      </c>
      <c r="V92" s="146">
        <f>ROUND(E92*U92,2)</f>
        <v>8.8000000000000007</v>
      </c>
      <c r="W92" s="146"/>
      <c r="X92" s="146" t="s">
        <v>119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120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70"/>
      <c r="B93" s="171"/>
      <c r="C93" s="177" t="s">
        <v>250</v>
      </c>
      <c r="D93" s="178"/>
      <c r="E93" s="179">
        <v>110</v>
      </c>
      <c r="F93" s="180"/>
      <c r="G93" s="17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4"/>
      <c r="Z93" s="144"/>
      <c r="AA93" s="144"/>
      <c r="AB93" s="144"/>
      <c r="AC93" s="144"/>
      <c r="AD93" s="144"/>
      <c r="AE93" s="144"/>
      <c r="AF93" s="144"/>
      <c r="AG93" s="144" t="s">
        <v>122</v>
      </c>
      <c r="AH93" s="144">
        <v>5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22.5" outlineLevel="1" x14ac:dyDescent="0.2">
      <c r="A94" s="170">
        <v>35</v>
      </c>
      <c r="B94" s="171" t="s">
        <v>251</v>
      </c>
      <c r="C94" s="172" t="s">
        <v>252</v>
      </c>
      <c r="D94" s="173" t="s">
        <v>142</v>
      </c>
      <c r="E94" s="174">
        <v>143</v>
      </c>
      <c r="F94" s="175"/>
      <c r="G94" s="176">
        <f>ROUND(E94*F94,2)</f>
        <v>0</v>
      </c>
      <c r="H94" s="147">
        <v>278.08</v>
      </c>
      <c r="I94" s="146">
        <f>ROUND(E94*H94,2)</f>
        <v>39765.440000000002</v>
      </c>
      <c r="J94" s="147">
        <v>161.41999999999999</v>
      </c>
      <c r="K94" s="146">
        <f>ROUND(E94*J94,2)</f>
        <v>23083.06</v>
      </c>
      <c r="L94" s="146">
        <v>21</v>
      </c>
      <c r="M94" s="146">
        <f>G94*(1+L94/100)</f>
        <v>0</v>
      </c>
      <c r="N94" s="146">
        <v>2.6099999999999999E-3</v>
      </c>
      <c r="O94" s="146">
        <f>ROUND(E94*N94,2)</f>
        <v>0.37</v>
      </c>
      <c r="P94" s="146">
        <v>0</v>
      </c>
      <c r="Q94" s="146">
        <f>ROUND(E94*P94,2)</f>
        <v>0</v>
      </c>
      <c r="R94" s="146"/>
      <c r="S94" s="146" t="s">
        <v>118</v>
      </c>
      <c r="T94" s="146" t="s">
        <v>118</v>
      </c>
      <c r="U94" s="146">
        <v>0.317</v>
      </c>
      <c r="V94" s="146">
        <f>ROUND(E94*U94,2)</f>
        <v>45.33</v>
      </c>
      <c r="W94" s="146"/>
      <c r="X94" s="146" t="s">
        <v>119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120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70"/>
      <c r="B95" s="171"/>
      <c r="C95" s="177" t="s">
        <v>250</v>
      </c>
      <c r="D95" s="178"/>
      <c r="E95" s="179">
        <v>110</v>
      </c>
      <c r="F95" s="180"/>
      <c r="G95" s="17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4"/>
      <c r="Z95" s="144"/>
      <c r="AA95" s="144"/>
      <c r="AB95" s="144"/>
      <c r="AC95" s="144"/>
      <c r="AD95" s="144"/>
      <c r="AE95" s="144"/>
      <c r="AF95" s="144"/>
      <c r="AG95" s="144" t="s">
        <v>122</v>
      </c>
      <c r="AH95" s="144">
        <v>5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70"/>
      <c r="B96" s="171"/>
      <c r="C96" s="177" t="s">
        <v>253</v>
      </c>
      <c r="D96" s="178"/>
      <c r="E96" s="179">
        <v>33</v>
      </c>
      <c r="F96" s="180"/>
      <c r="G96" s="17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4"/>
      <c r="Z96" s="144"/>
      <c r="AA96" s="144"/>
      <c r="AB96" s="144"/>
      <c r="AC96" s="144"/>
      <c r="AD96" s="144"/>
      <c r="AE96" s="144"/>
      <c r="AF96" s="144"/>
      <c r="AG96" s="144" t="s">
        <v>122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">
      <c r="A97" s="170">
        <v>36</v>
      </c>
      <c r="B97" s="171" t="s">
        <v>254</v>
      </c>
      <c r="C97" s="172" t="s">
        <v>255</v>
      </c>
      <c r="D97" s="173" t="s">
        <v>129</v>
      </c>
      <c r="E97" s="174">
        <v>94</v>
      </c>
      <c r="F97" s="175"/>
      <c r="G97" s="176">
        <f>ROUND(E97*F97,2)</f>
        <v>0</v>
      </c>
      <c r="H97" s="147">
        <v>52.23</v>
      </c>
      <c r="I97" s="146">
        <f>ROUND(E97*H97,2)</f>
        <v>4909.62</v>
      </c>
      <c r="J97" s="147">
        <v>95.27</v>
      </c>
      <c r="K97" s="146">
        <f>ROUND(E97*J97,2)</f>
        <v>8955.3799999999992</v>
      </c>
      <c r="L97" s="146">
        <v>21</v>
      </c>
      <c r="M97" s="146">
        <f>G97*(1+L97/100)</f>
        <v>0</v>
      </c>
      <c r="N97" s="146">
        <v>7.6000000000000004E-4</v>
      </c>
      <c r="O97" s="146">
        <f>ROUND(E97*N97,2)</f>
        <v>7.0000000000000007E-2</v>
      </c>
      <c r="P97" s="146">
        <v>0</v>
      </c>
      <c r="Q97" s="146">
        <f>ROUND(E97*P97,2)</f>
        <v>0</v>
      </c>
      <c r="R97" s="146"/>
      <c r="S97" s="146" t="s">
        <v>118</v>
      </c>
      <c r="T97" s="146" t="s">
        <v>118</v>
      </c>
      <c r="U97" s="146">
        <v>0.189</v>
      </c>
      <c r="V97" s="146">
        <f>ROUND(E97*U97,2)</f>
        <v>17.77</v>
      </c>
      <c r="W97" s="146"/>
      <c r="X97" s="146" t="s">
        <v>119</v>
      </c>
      <c r="Y97" s="144"/>
      <c r="Z97" s="144"/>
      <c r="AA97" s="144"/>
      <c r="AB97" s="144"/>
      <c r="AC97" s="144"/>
      <c r="AD97" s="144"/>
      <c r="AE97" s="144"/>
      <c r="AF97" s="144"/>
      <c r="AG97" s="144" t="s">
        <v>120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70"/>
      <c r="B98" s="171"/>
      <c r="C98" s="177" t="s">
        <v>256</v>
      </c>
      <c r="D98" s="178"/>
      <c r="E98" s="179">
        <v>94</v>
      </c>
      <c r="F98" s="180"/>
      <c r="G98" s="17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4"/>
      <c r="Z98" s="144"/>
      <c r="AA98" s="144"/>
      <c r="AB98" s="144"/>
      <c r="AC98" s="144"/>
      <c r="AD98" s="144"/>
      <c r="AE98" s="144"/>
      <c r="AF98" s="144"/>
      <c r="AG98" s="144" t="s">
        <v>122</v>
      </c>
      <c r="AH98" s="144">
        <v>0</v>
      </c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t="22.5" outlineLevel="1" x14ac:dyDescent="0.2">
      <c r="A99" s="170">
        <v>37</v>
      </c>
      <c r="B99" s="171" t="s">
        <v>257</v>
      </c>
      <c r="C99" s="172" t="s">
        <v>258</v>
      </c>
      <c r="D99" s="173" t="s">
        <v>117</v>
      </c>
      <c r="E99" s="174">
        <v>32</v>
      </c>
      <c r="F99" s="175"/>
      <c r="G99" s="176">
        <f>ROUND(E99*F99,2)</f>
        <v>0</v>
      </c>
      <c r="H99" s="147">
        <v>1287.28</v>
      </c>
      <c r="I99" s="146">
        <f>ROUND(E99*H99,2)</f>
        <v>41192.959999999999</v>
      </c>
      <c r="J99" s="147">
        <v>313.72000000000003</v>
      </c>
      <c r="K99" s="146">
        <f>ROUND(E99*J99,2)</f>
        <v>10039.040000000001</v>
      </c>
      <c r="L99" s="146">
        <v>21</v>
      </c>
      <c r="M99" s="146">
        <f>G99*(1+L99/100)</f>
        <v>0</v>
      </c>
      <c r="N99" s="146">
        <v>1.1999999999999999E-3</v>
      </c>
      <c r="O99" s="146">
        <f>ROUND(E99*N99,2)</f>
        <v>0.04</v>
      </c>
      <c r="P99" s="146">
        <v>0</v>
      </c>
      <c r="Q99" s="146">
        <f>ROUND(E99*P99,2)</f>
        <v>0</v>
      </c>
      <c r="R99" s="146"/>
      <c r="S99" s="146" t="s">
        <v>118</v>
      </c>
      <c r="T99" s="146" t="s">
        <v>118</v>
      </c>
      <c r="U99" s="146">
        <v>0.6</v>
      </c>
      <c r="V99" s="146">
        <f>ROUND(E99*U99,2)</f>
        <v>19.2</v>
      </c>
      <c r="W99" s="146"/>
      <c r="X99" s="146" t="s">
        <v>119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120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70"/>
      <c r="B100" s="171"/>
      <c r="C100" s="177" t="s">
        <v>259</v>
      </c>
      <c r="D100" s="178"/>
      <c r="E100" s="179">
        <v>32</v>
      </c>
      <c r="F100" s="180"/>
      <c r="G100" s="17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4"/>
      <c r="Z100" s="144"/>
      <c r="AA100" s="144"/>
      <c r="AB100" s="144"/>
      <c r="AC100" s="144"/>
      <c r="AD100" s="144"/>
      <c r="AE100" s="144"/>
      <c r="AF100" s="144"/>
      <c r="AG100" s="144" t="s">
        <v>122</v>
      </c>
      <c r="AH100" s="144">
        <v>0</v>
      </c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t="22.5" outlineLevel="1" x14ac:dyDescent="0.2">
      <c r="A101" s="170">
        <v>38</v>
      </c>
      <c r="B101" s="171" t="s">
        <v>260</v>
      </c>
      <c r="C101" s="172" t="s">
        <v>261</v>
      </c>
      <c r="D101" s="173" t="s">
        <v>117</v>
      </c>
      <c r="E101" s="174">
        <v>2</v>
      </c>
      <c r="F101" s="175"/>
      <c r="G101" s="176">
        <f>ROUND(E101*F101,2)</f>
        <v>0</v>
      </c>
      <c r="H101" s="147">
        <v>2857.95</v>
      </c>
      <c r="I101" s="146">
        <f>ROUND(E101*H101,2)</f>
        <v>5715.9</v>
      </c>
      <c r="J101" s="147">
        <v>252.05</v>
      </c>
      <c r="K101" s="146">
        <f>ROUND(E101*J101,2)</f>
        <v>504.1</v>
      </c>
      <c r="L101" s="146">
        <v>21</v>
      </c>
      <c r="M101" s="146">
        <f>G101*(1+L101/100)</f>
        <v>0</v>
      </c>
      <c r="N101" s="146">
        <v>7.6630000000000004E-2</v>
      </c>
      <c r="O101" s="146">
        <f>ROUND(E101*N101,2)</f>
        <v>0.15</v>
      </c>
      <c r="P101" s="146">
        <v>0</v>
      </c>
      <c r="Q101" s="146">
        <f>ROUND(E101*P101,2)</f>
        <v>0</v>
      </c>
      <c r="R101" s="146"/>
      <c r="S101" s="146" t="s">
        <v>118</v>
      </c>
      <c r="T101" s="146" t="s">
        <v>118</v>
      </c>
      <c r="U101" s="146">
        <v>0.5</v>
      </c>
      <c r="V101" s="146">
        <f>ROUND(E101*U101,2)</f>
        <v>1</v>
      </c>
      <c r="W101" s="146"/>
      <c r="X101" s="146" t="s">
        <v>119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120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70"/>
      <c r="B102" s="171"/>
      <c r="C102" s="177" t="s">
        <v>262</v>
      </c>
      <c r="D102" s="178"/>
      <c r="E102" s="179">
        <v>2</v>
      </c>
      <c r="F102" s="180"/>
      <c r="G102" s="17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4"/>
      <c r="Z102" s="144"/>
      <c r="AA102" s="144"/>
      <c r="AB102" s="144"/>
      <c r="AC102" s="144"/>
      <c r="AD102" s="144"/>
      <c r="AE102" s="144"/>
      <c r="AF102" s="144"/>
      <c r="AG102" s="144" t="s">
        <v>122</v>
      </c>
      <c r="AH102" s="144">
        <v>5</v>
      </c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70">
        <v>39</v>
      </c>
      <c r="B103" s="171" t="s">
        <v>263</v>
      </c>
      <c r="C103" s="172" t="s">
        <v>264</v>
      </c>
      <c r="D103" s="173" t="s">
        <v>117</v>
      </c>
      <c r="E103" s="174">
        <v>4</v>
      </c>
      <c r="F103" s="175"/>
      <c r="G103" s="176">
        <f>ROUND(E103*F103,2)</f>
        <v>0</v>
      </c>
      <c r="H103" s="147">
        <v>4.4800000000000004</v>
      </c>
      <c r="I103" s="146">
        <f>ROUND(E103*H103,2)</f>
        <v>17.920000000000002</v>
      </c>
      <c r="J103" s="147">
        <v>165.02</v>
      </c>
      <c r="K103" s="146">
        <f>ROUND(E103*J103,2)</f>
        <v>660.08</v>
      </c>
      <c r="L103" s="146">
        <v>21</v>
      </c>
      <c r="M103" s="146">
        <f>G103*(1+L103/100)</f>
        <v>0</v>
      </c>
      <c r="N103" s="146">
        <v>5.0000000000000002E-5</v>
      </c>
      <c r="O103" s="146">
        <f>ROUND(E103*N103,2)</f>
        <v>0</v>
      </c>
      <c r="P103" s="146">
        <v>0</v>
      </c>
      <c r="Q103" s="146">
        <f>ROUND(E103*P103,2)</f>
        <v>0</v>
      </c>
      <c r="R103" s="146"/>
      <c r="S103" s="146" t="s">
        <v>118</v>
      </c>
      <c r="T103" s="146" t="s">
        <v>118</v>
      </c>
      <c r="U103" s="146">
        <v>0.27829999999999999</v>
      </c>
      <c r="V103" s="146">
        <f>ROUND(E103*U103,2)</f>
        <v>1.1100000000000001</v>
      </c>
      <c r="W103" s="146"/>
      <c r="X103" s="146" t="s">
        <v>119</v>
      </c>
      <c r="Y103" s="144"/>
      <c r="Z103" s="144"/>
      <c r="AA103" s="144"/>
      <c r="AB103" s="144"/>
      <c r="AC103" s="144"/>
      <c r="AD103" s="144"/>
      <c r="AE103" s="144"/>
      <c r="AF103" s="144"/>
      <c r="AG103" s="144" t="s">
        <v>120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70"/>
      <c r="B104" s="171"/>
      <c r="C104" s="177" t="s">
        <v>265</v>
      </c>
      <c r="D104" s="178"/>
      <c r="E104" s="179">
        <v>4</v>
      </c>
      <c r="F104" s="180"/>
      <c r="G104" s="17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4"/>
      <c r="Z104" s="144"/>
      <c r="AA104" s="144"/>
      <c r="AB104" s="144"/>
      <c r="AC104" s="144"/>
      <c r="AD104" s="144"/>
      <c r="AE104" s="144"/>
      <c r="AF104" s="144"/>
      <c r="AG104" s="144" t="s">
        <v>122</v>
      </c>
      <c r="AH104" s="144">
        <v>5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70">
        <v>40</v>
      </c>
      <c r="B105" s="171" t="s">
        <v>266</v>
      </c>
      <c r="C105" s="172" t="s">
        <v>267</v>
      </c>
      <c r="D105" s="173" t="s">
        <v>129</v>
      </c>
      <c r="E105" s="174">
        <v>2</v>
      </c>
      <c r="F105" s="175"/>
      <c r="G105" s="176">
        <f>ROUND(E105*F105,2)</f>
        <v>0</v>
      </c>
      <c r="H105" s="147">
        <v>604.80999999999995</v>
      </c>
      <c r="I105" s="146">
        <f>ROUND(E105*H105,2)</f>
        <v>1209.6199999999999</v>
      </c>
      <c r="J105" s="147">
        <v>216.19</v>
      </c>
      <c r="K105" s="146">
        <f>ROUND(E105*J105,2)</f>
        <v>432.38</v>
      </c>
      <c r="L105" s="146">
        <v>21</v>
      </c>
      <c r="M105" s="146">
        <f>G105*(1+L105/100)</f>
        <v>0</v>
      </c>
      <c r="N105" s="146">
        <v>2.0300000000000001E-3</v>
      </c>
      <c r="O105" s="146">
        <f>ROUND(E105*N105,2)</f>
        <v>0</v>
      </c>
      <c r="P105" s="146">
        <v>0</v>
      </c>
      <c r="Q105" s="146">
        <f>ROUND(E105*P105,2)</f>
        <v>0</v>
      </c>
      <c r="R105" s="146"/>
      <c r="S105" s="146" t="s">
        <v>118</v>
      </c>
      <c r="T105" s="146" t="s">
        <v>118</v>
      </c>
      <c r="U105" s="146">
        <v>0.36454999999999999</v>
      </c>
      <c r="V105" s="146">
        <f>ROUND(E105*U105,2)</f>
        <v>0.73</v>
      </c>
      <c r="W105" s="146"/>
      <c r="X105" s="146" t="s">
        <v>119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120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170"/>
      <c r="B106" s="171"/>
      <c r="C106" s="177" t="s">
        <v>268</v>
      </c>
      <c r="D106" s="178"/>
      <c r="E106" s="179">
        <v>2</v>
      </c>
      <c r="F106" s="180"/>
      <c r="G106" s="17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4"/>
      <c r="Z106" s="144"/>
      <c r="AA106" s="144"/>
      <c r="AB106" s="144"/>
      <c r="AC106" s="144"/>
      <c r="AD106" s="144"/>
      <c r="AE106" s="144"/>
      <c r="AF106" s="144"/>
      <c r="AG106" s="144" t="s">
        <v>122</v>
      </c>
      <c r="AH106" s="144">
        <v>0</v>
      </c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70">
        <v>41</v>
      </c>
      <c r="B107" s="171" t="s">
        <v>269</v>
      </c>
      <c r="C107" s="172" t="s">
        <v>270</v>
      </c>
      <c r="D107" s="173" t="s">
        <v>271</v>
      </c>
      <c r="E107" s="174">
        <v>22</v>
      </c>
      <c r="F107" s="175"/>
      <c r="G107" s="176">
        <f>ROUND(E107*F107,2)</f>
        <v>0</v>
      </c>
      <c r="H107" s="147">
        <v>12.73</v>
      </c>
      <c r="I107" s="146">
        <f>ROUND(E107*H107,2)</f>
        <v>280.06</v>
      </c>
      <c r="J107" s="147">
        <v>16.899999999999999</v>
      </c>
      <c r="K107" s="146">
        <f>ROUND(E107*J107,2)</f>
        <v>371.8</v>
      </c>
      <c r="L107" s="146">
        <v>21</v>
      </c>
      <c r="M107" s="146">
        <f>G107*(1+L107/100)</f>
        <v>0</v>
      </c>
      <c r="N107" s="146">
        <v>6.8999999999999997E-4</v>
      </c>
      <c r="O107" s="146">
        <f>ROUND(E107*N107,2)</f>
        <v>0.02</v>
      </c>
      <c r="P107" s="146">
        <v>0</v>
      </c>
      <c r="Q107" s="146">
        <f>ROUND(E107*P107,2)</f>
        <v>0</v>
      </c>
      <c r="R107" s="146"/>
      <c r="S107" s="146" t="s">
        <v>125</v>
      </c>
      <c r="T107" s="146" t="s">
        <v>158</v>
      </c>
      <c r="U107" s="146">
        <v>3.7999999999999999E-2</v>
      </c>
      <c r="V107" s="146">
        <f>ROUND(E107*U107,2)</f>
        <v>0.84</v>
      </c>
      <c r="W107" s="146"/>
      <c r="X107" s="146" t="s">
        <v>119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120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70"/>
      <c r="B108" s="171"/>
      <c r="C108" s="177" t="s">
        <v>272</v>
      </c>
      <c r="D108" s="178"/>
      <c r="E108" s="179">
        <v>22</v>
      </c>
      <c r="F108" s="180"/>
      <c r="G108" s="17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4"/>
      <c r="Z108" s="144"/>
      <c r="AA108" s="144"/>
      <c r="AB108" s="144"/>
      <c r="AC108" s="144"/>
      <c r="AD108" s="144"/>
      <c r="AE108" s="144"/>
      <c r="AF108" s="144"/>
      <c r="AG108" s="144" t="s">
        <v>122</v>
      </c>
      <c r="AH108" s="144">
        <v>0</v>
      </c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70">
        <v>42</v>
      </c>
      <c r="B109" s="171" t="s">
        <v>273</v>
      </c>
      <c r="C109" s="172" t="s">
        <v>274</v>
      </c>
      <c r="D109" s="173" t="s">
        <v>117</v>
      </c>
      <c r="E109" s="174">
        <v>4</v>
      </c>
      <c r="F109" s="175"/>
      <c r="G109" s="176">
        <f>ROUND(E109*F109,2)</f>
        <v>0</v>
      </c>
      <c r="H109" s="147">
        <v>1547</v>
      </c>
      <c r="I109" s="146">
        <f>ROUND(E109*H109,2)</f>
        <v>6188</v>
      </c>
      <c r="J109" s="147">
        <v>0</v>
      </c>
      <c r="K109" s="146">
        <f>ROUND(E109*J109,2)</f>
        <v>0</v>
      </c>
      <c r="L109" s="146">
        <v>21</v>
      </c>
      <c r="M109" s="146">
        <f>G109*(1+L109/100)</f>
        <v>0</v>
      </c>
      <c r="N109" s="146">
        <v>1.15E-3</v>
      </c>
      <c r="O109" s="146">
        <f>ROUND(E109*N109,2)</f>
        <v>0</v>
      </c>
      <c r="P109" s="146">
        <v>0</v>
      </c>
      <c r="Q109" s="146">
        <f>ROUND(E109*P109,2)</f>
        <v>0</v>
      </c>
      <c r="R109" s="146" t="s">
        <v>135</v>
      </c>
      <c r="S109" s="146" t="s">
        <v>118</v>
      </c>
      <c r="T109" s="146" t="s">
        <v>118</v>
      </c>
      <c r="U109" s="146">
        <v>0</v>
      </c>
      <c r="V109" s="146">
        <f>ROUND(E109*U109,2)</f>
        <v>0</v>
      </c>
      <c r="W109" s="146"/>
      <c r="X109" s="146" t="s">
        <v>130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131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70"/>
      <c r="B110" s="171"/>
      <c r="C110" s="177" t="s">
        <v>275</v>
      </c>
      <c r="D110" s="178"/>
      <c r="E110" s="179">
        <v>4</v>
      </c>
      <c r="F110" s="180"/>
      <c r="G110" s="17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4"/>
      <c r="Z110" s="144"/>
      <c r="AA110" s="144"/>
      <c r="AB110" s="144"/>
      <c r="AC110" s="144"/>
      <c r="AD110" s="144"/>
      <c r="AE110" s="144"/>
      <c r="AF110" s="144"/>
      <c r="AG110" s="144" t="s">
        <v>122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70">
        <v>43</v>
      </c>
      <c r="B111" s="171" t="s">
        <v>276</v>
      </c>
      <c r="C111" s="172" t="s">
        <v>277</v>
      </c>
      <c r="D111" s="173" t="s">
        <v>117</v>
      </c>
      <c r="E111" s="174">
        <v>4</v>
      </c>
      <c r="F111" s="175"/>
      <c r="G111" s="176">
        <f>ROUND(E111*F111,2)</f>
        <v>0</v>
      </c>
      <c r="H111" s="147">
        <v>2325</v>
      </c>
      <c r="I111" s="146">
        <f>ROUND(E111*H111,2)</f>
        <v>9300</v>
      </c>
      <c r="J111" s="147">
        <v>0</v>
      </c>
      <c r="K111" s="146">
        <f>ROUND(E111*J111,2)</f>
        <v>0</v>
      </c>
      <c r="L111" s="146">
        <v>21</v>
      </c>
      <c r="M111" s="146">
        <f>G111*(1+L111/100)</f>
        <v>0</v>
      </c>
      <c r="N111" s="146">
        <v>1.82E-3</v>
      </c>
      <c r="O111" s="146">
        <f>ROUND(E111*N111,2)</f>
        <v>0.01</v>
      </c>
      <c r="P111" s="146">
        <v>0</v>
      </c>
      <c r="Q111" s="146">
        <f>ROUND(E111*P111,2)</f>
        <v>0</v>
      </c>
      <c r="R111" s="146" t="s">
        <v>135</v>
      </c>
      <c r="S111" s="146" t="s">
        <v>118</v>
      </c>
      <c r="T111" s="146" t="s">
        <v>118</v>
      </c>
      <c r="U111" s="146">
        <v>0</v>
      </c>
      <c r="V111" s="146">
        <f>ROUND(E111*U111,2)</f>
        <v>0</v>
      </c>
      <c r="W111" s="146"/>
      <c r="X111" s="146" t="s">
        <v>130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131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70"/>
      <c r="B112" s="171"/>
      <c r="C112" s="177" t="s">
        <v>278</v>
      </c>
      <c r="D112" s="178"/>
      <c r="E112" s="179">
        <v>4</v>
      </c>
      <c r="F112" s="180"/>
      <c r="G112" s="17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4"/>
      <c r="Z112" s="144"/>
      <c r="AA112" s="144"/>
      <c r="AB112" s="144"/>
      <c r="AC112" s="144"/>
      <c r="AD112" s="144"/>
      <c r="AE112" s="144"/>
      <c r="AF112" s="144"/>
      <c r="AG112" s="144" t="s">
        <v>122</v>
      </c>
      <c r="AH112" s="144">
        <v>5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70">
        <v>44</v>
      </c>
      <c r="B113" s="171" t="s">
        <v>279</v>
      </c>
      <c r="C113" s="172" t="s">
        <v>280</v>
      </c>
      <c r="D113" s="173" t="s">
        <v>117</v>
      </c>
      <c r="E113" s="174">
        <v>4</v>
      </c>
      <c r="F113" s="175"/>
      <c r="G113" s="176">
        <f>ROUND(E113*F113,2)</f>
        <v>0</v>
      </c>
      <c r="H113" s="147">
        <v>633</v>
      </c>
      <c r="I113" s="146">
        <f>ROUND(E113*H113,2)</f>
        <v>2532</v>
      </c>
      <c r="J113" s="147">
        <v>0</v>
      </c>
      <c r="K113" s="146">
        <f>ROUND(E113*J113,2)</f>
        <v>0</v>
      </c>
      <c r="L113" s="146">
        <v>21</v>
      </c>
      <c r="M113" s="146">
        <f>G113*(1+L113/100)</f>
        <v>0</v>
      </c>
      <c r="N113" s="146">
        <v>5.9999999999999995E-4</v>
      </c>
      <c r="O113" s="146">
        <f>ROUND(E113*N113,2)</f>
        <v>0</v>
      </c>
      <c r="P113" s="146">
        <v>0</v>
      </c>
      <c r="Q113" s="146">
        <f>ROUND(E113*P113,2)</f>
        <v>0</v>
      </c>
      <c r="R113" s="146" t="s">
        <v>135</v>
      </c>
      <c r="S113" s="146" t="s">
        <v>118</v>
      </c>
      <c r="T113" s="146" t="s">
        <v>118</v>
      </c>
      <c r="U113" s="146">
        <v>0</v>
      </c>
      <c r="V113" s="146">
        <f>ROUND(E113*U113,2)</f>
        <v>0</v>
      </c>
      <c r="W113" s="146"/>
      <c r="X113" s="146" t="s">
        <v>130</v>
      </c>
      <c r="Y113" s="144"/>
      <c r="Z113" s="144"/>
      <c r="AA113" s="144"/>
      <c r="AB113" s="144"/>
      <c r="AC113" s="144"/>
      <c r="AD113" s="144"/>
      <c r="AE113" s="144"/>
      <c r="AF113" s="144"/>
      <c r="AG113" s="144" t="s">
        <v>131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70"/>
      <c r="B114" s="171"/>
      <c r="C114" s="177" t="s">
        <v>278</v>
      </c>
      <c r="D114" s="178"/>
      <c r="E114" s="179">
        <v>4</v>
      </c>
      <c r="F114" s="180"/>
      <c r="G114" s="17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4"/>
      <c r="Z114" s="144"/>
      <c r="AA114" s="144"/>
      <c r="AB114" s="144"/>
      <c r="AC114" s="144"/>
      <c r="AD114" s="144"/>
      <c r="AE114" s="144"/>
      <c r="AF114" s="144"/>
      <c r="AG114" s="144" t="s">
        <v>122</v>
      </c>
      <c r="AH114" s="144">
        <v>5</v>
      </c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70">
        <v>45</v>
      </c>
      <c r="B115" s="171" t="s">
        <v>281</v>
      </c>
      <c r="C115" s="172" t="s">
        <v>282</v>
      </c>
      <c r="D115" s="173" t="s">
        <v>242</v>
      </c>
      <c r="E115" s="174">
        <v>0.67005000000000003</v>
      </c>
      <c r="F115" s="175"/>
      <c r="G115" s="176">
        <f>ROUND(E115*F115,2)</f>
        <v>0</v>
      </c>
      <c r="H115" s="147">
        <v>0</v>
      </c>
      <c r="I115" s="146">
        <f>ROUND(E115*H115,2)</f>
        <v>0</v>
      </c>
      <c r="J115" s="147">
        <v>1199</v>
      </c>
      <c r="K115" s="146">
        <f>ROUND(E115*J115,2)</f>
        <v>803.39</v>
      </c>
      <c r="L115" s="146">
        <v>21</v>
      </c>
      <c r="M115" s="146">
        <f>G115*(1+L115/100)</f>
        <v>0</v>
      </c>
      <c r="N115" s="146">
        <v>0</v>
      </c>
      <c r="O115" s="146">
        <f>ROUND(E115*N115,2)</f>
        <v>0</v>
      </c>
      <c r="P115" s="146">
        <v>0</v>
      </c>
      <c r="Q115" s="146">
        <f>ROUND(E115*P115,2)</f>
        <v>0</v>
      </c>
      <c r="R115" s="146"/>
      <c r="S115" s="146" t="s">
        <v>118</v>
      </c>
      <c r="T115" s="146" t="s">
        <v>118</v>
      </c>
      <c r="U115" s="146">
        <v>1.6850000000000001</v>
      </c>
      <c r="V115" s="146">
        <f>ROUND(E115*U115,2)</f>
        <v>1.1299999999999999</v>
      </c>
      <c r="W115" s="146"/>
      <c r="X115" s="146" t="s">
        <v>243</v>
      </c>
      <c r="Y115" s="144"/>
      <c r="Z115" s="144"/>
      <c r="AA115" s="144"/>
      <c r="AB115" s="144"/>
      <c r="AC115" s="144"/>
      <c r="AD115" s="144"/>
      <c r="AE115" s="144"/>
      <c r="AF115" s="144"/>
      <c r="AG115" s="144" t="s">
        <v>244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x14ac:dyDescent="0.2">
      <c r="A116" s="163" t="s">
        <v>113</v>
      </c>
      <c r="B116" s="164" t="s">
        <v>68</v>
      </c>
      <c r="C116" s="165" t="s">
        <v>69</v>
      </c>
      <c r="D116" s="166"/>
      <c r="E116" s="167"/>
      <c r="F116" s="168"/>
      <c r="G116" s="169">
        <f>SUMIF(AG117:AG138,"&lt;&gt;NOR",G117:G138)</f>
        <v>0</v>
      </c>
      <c r="H116" s="148"/>
      <c r="I116" s="148">
        <f>SUM(I117:I138)</f>
        <v>10364.56</v>
      </c>
      <c r="J116" s="148"/>
      <c r="K116" s="148">
        <f>SUM(K117:K138)</f>
        <v>31742.47</v>
      </c>
      <c r="L116" s="148"/>
      <c r="M116" s="148">
        <f>SUM(M117:M138)</f>
        <v>0</v>
      </c>
      <c r="N116" s="148"/>
      <c r="O116" s="148">
        <f>SUM(O117:O138)</f>
        <v>7.0000000000000007E-2</v>
      </c>
      <c r="P116" s="148"/>
      <c r="Q116" s="148">
        <f>SUM(Q117:Q138)</f>
        <v>0.13</v>
      </c>
      <c r="R116" s="148"/>
      <c r="S116" s="148"/>
      <c r="T116" s="148"/>
      <c r="U116" s="148"/>
      <c r="V116" s="148">
        <f>SUM(V117:V138)</f>
        <v>95.77000000000001</v>
      </c>
      <c r="W116" s="148"/>
      <c r="X116" s="148"/>
      <c r="AG116" t="s">
        <v>114</v>
      </c>
    </row>
    <row r="117" spans="1:60" ht="22.5" outlineLevel="1" x14ac:dyDescent="0.2">
      <c r="A117" s="170">
        <v>46</v>
      </c>
      <c r="B117" s="171" t="s">
        <v>283</v>
      </c>
      <c r="C117" s="172" t="s">
        <v>284</v>
      </c>
      <c r="D117" s="173" t="s">
        <v>129</v>
      </c>
      <c r="E117" s="174">
        <v>3</v>
      </c>
      <c r="F117" s="175"/>
      <c r="G117" s="176">
        <f>ROUND(E117*F117,2)</f>
        <v>0</v>
      </c>
      <c r="H117" s="147">
        <v>137.33000000000001</v>
      </c>
      <c r="I117" s="146">
        <f>ROUND(E117*H117,2)</f>
        <v>411.99</v>
      </c>
      <c r="J117" s="147">
        <v>350.67</v>
      </c>
      <c r="K117" s="146">
        <f>ROUND(E117*J117,2)</f>
        <v>1052.01</v>
      </c>
      <c r="L117" s="146">
        <v>21</v>
      </c>
      <c r="M117" s="146">
        <f>G117*(1+L117/100)</f>
        <v>0</v>
      </c>
      <c r="N117" s="146">
        <v>5.1999999999999995E-4</v>
      </c>
      <c r="O117" s="146">
        <f>ROUND(E117*N117,2)</f>
        <v>0</v>
      </c>
      <c r="P117" s="146">
        <v>0</v>
      </c>
      <c r="Q117" s="146">
        <f>ROUND(E117*P117,2)</f>
        <v>0</v>
      </c>
      <c r="R117" s="146"/>
      <c r="S117" s="146" t="s">
        <v>118</v>
      </c>
      <c r="T117" s="146" t="s">
        <v>118</v>
      </c>
      <c r="U117" s="146">
        <v>0.73399999999999999</v>
      </c>
      <c r="V117" s="146">
        <f>ROUND(E117*U117,2)</f>
        <v>2.2000000000000002</v>
      </c>
      <c r="W117" s="146"/>
      <c r="X117" s="146" t="s">
        <v>119</v>
      </c>
      <c r="Y117" s="144"/>
      <c r="Z117" s="144"/>
      <c r="AA117" s="144"/>
      <c r="AB117" s="144"/>
      <c r="AC117" s="144"/>
      <c r="AD117" s="144"/>
      <c r="AE117" s="144"/>
      <c r="AF117" s="144"/>
      <c r="AG117" s="144" t="s">
        <v>120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70"/>
      <c r="B118" s="171"/>
      <c r="C118" s="177" t="s">
        <v>285</v>
      </c>
      <c r="D118" s="178"/>
      <c r="E118" s="179">
        <v>3</v>
      </c>
      <c r="F118" s="180"/>
      <c r="G118" s="17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4"/>
      <c r="Z118" s="144"/>
      <c r="AA118" s="144"/>
      <c r="AB118" s="144"/>
      <c r="AC118" s="144"/>
      <c r="AD118" s="144"/>
      <c r="AE118" s="144"/>
      <c r="AF118" s="144"/>
      <c r="AG118" s="144" t="s">
        <v>122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ht="22.5" outlineLevel="1" x14ac:dyDescent="0.2">
      <c r="A119" s="170">
        <v>47</v>
      </c>
      <c r="B119" s="171" t="s">
        <v>286</v>
      </c>
      <c r="C119" s="172" t="s">
        <v>287</v>
      </c>
      <c r="D119" s="173" t="s">
        <v>129</v>
      </c>
      <c r="E119" s="174">
        <v>11.1</v>
      </c>
      <c r="F119" s="175"/>
      <c r="G119" s="176">
        <f>ROUND(E119*F119,2)</f>
        <v>0</v>
      </c>
      <c r="H119" s="147">
        <v>188.84</v>
      </c>
      <c r="I119" s="146">
        <f>ROUND(E119*H119,2)</f>
        <v>2096.12</v>
      </c>
      <c r="J119" s="147">
        <v>359.16</v>
      </c>
      <c r="K119" s="146">
        <f>ROUND(E119*J119,2)</f>
        <v>3986.68</v>
      </c>
      <c r="L119" s="146">
        <v>21</v>
      </c>
      <c r="M119" s="146">
        <f>G119*(1+L119/100)</f>
        <v>0</v>
      </c>
      <c r="N119" s="146">
        <v>5.9000000000000003E-4</v>
      </c>
      <c r="O119" s="146">
        <f>ROUND(E119*N119,2)</f>
        <v>0.01</v>
      </c>
      <c r="P119" s="146">
        <v>0</v>
      </c>
      <c r="Q119" s="146">
        <f>ROUND(E119*P119,2)</f>
        <v>0</v>
      </c>
      <c r="R119" s="146"/>
      <c r="S119" s="146" t="s">
        <v>118</v>
      </c>
      <c r="T119" s="146" t="s">
        <v>118</v>
      </c>
      <c r="U119" s="146">
        <v>0.755</v>
      </c>
      <c r="V119" s="146">
        <f>ROUND(E119*U119,2)</f>
        <v>8.3800000000000008</v>
      </c>
      <c r="W119" s="146"/>
      <c r="X119" s="146" t="s">
        <v>119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120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70"/>
      <c r="B120" s="171"/>
      <c r="C120" s="177" t="s">
        <v>288</v>
      </c>
      <c r="D120" s="178"/>
      <c r="E120" s="179">
        <v>11.1</v>
      </c>
      <c r="F120" s="180"/>
      <c r="G120" s="17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4"/>
      <c r="Z120" s="144"/>
      <c r="AA120" s="144"/>
      <c r="AB120" s="144"/>
      <c r="AC120" s="144"/>
      <c r="AD120" s="144"/>
      <c r="AE120" s="144"/>
      <c r="AF120" s="144"/>
      <c r="AG120" s="144" t="s">
        <v>122</v>
      </c>
      <c r="AH120" s="144">
        <v>0</v>
      </c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70">
        <v>48</v>
      </c>
      <c r="B121" s="171" t="s">
        <v>289</v>
      </c>
      <c r="C121" s="172" t="s">
        <v>290</v>
      </c>
      <c r="D121" s="173" t="s">
        <v>129</v>
      </c>
      <c r="E121" s="174">
        <v>85.5</v>
      </c>
      <c r="F121" s="175"/>
      <c r="G121" s="176">
        <f>ROUND(E121*F121,2)</f>
        <v>0</v>
      </c>
      <c r="H121" s="147">
        <v>0</v>
      </c>
      <c r="I121" s="146">
        <f>ROUND(E121*H121,2)</f>
        <v>0</v>
      </c>
      <c r="J121" s="147">
        <v>37.200000000000003</v>
      </c>
      <c r="K121" s="146">
        <f>ROUND(E121*J121,2)</f>
        <v>3180.6</v>
      </c>
      <c r="L121" s="146">
        <v>21</v>
      </c>
      <c r="M121" s="146">
        <f>G121*(1+L121/100)</f>
        <v>0</v>
      </c>
      <c r="N121" s="146">
        <v>0</v>
      </c>
      <c r="O121" s="146">
        <f>ROUND(E121*N121,2)</f>
        <v>0</v>
      </c>
      <c r="P121" s="146">
        <v>1.5E-3</v>
      </c>
      <c r="Q121" s="146">
        <f>ROUND(E121*P121,2)</f>
        <v>0.13</v>
      </c>
      <c r="R121" s="146"/>
      <c r="S121" s="146" t="s">
        <v>118</v>
      </c>
      <c r="T121" s="146" t="s">
        <v>118</v>
      </c>
      <c r="U121" s="146">
        <v>8.1000000000000003E-2</v>
      </c>
      <c r="V121" s="146">
        <f>ROUND(E121*U121,2)</f>
        <v>6.93</v>
      </c>
      <c r="W121" s="146"/>
      <c r="X121" s="146" t="s">
        <v>119</v>
      </c>
      <c r="Y121" s="144"/>
      <c r="Z121" s="144"/>
      <c r="AA121" s="144"/>
      <c r="AB121" s="144"/>
      <c r="AC121" s="144"/>
      <c r="AD121" s="144"/>
      <c r="AE121" s="144"/>
      <c r="AF121" s="144"/>
      <c r="AG121" s="144" t="s">
        <v>120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70"/>
      <c r="B122" s="171"/>
      <c r="C122" s="177" t="s">
        <v>291</v>
      </c>
      <c r="D122" s="178"/>
      <c r="E122" s="179">
        <v>30</v>
      </c>
      <c r="F122" s="180"/>
      <c r="G122" s="17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4"/>
      <c r="Z122" s="144"/>
      <c r="AA122" s="144"/>
      <c r="AB122" s="144"/>
      <c r="AC122" s="144"/>
      <c r="AD122" s="144"/>
      <c r="AE122" s="144"/>
      <c r="AF122" s="144"/>
      <c r="AG122" s="144" t="s">
        <v>122</v>
      </c>
      <c r="AH122" s="144">
        <v>0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70"/>
      <c r="B123" s="171"/>
      <c r="C123" s="177" t="s">
        <v>292</v>
      </c>
      <c r="D123" s="178"/>
      <c r="E123" s="179">
        <v>55.5</v>
      </c>
      <c r="F123" s="180"/>
      <c r="G123" s="17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4"/>
      <c r="Z123" s="144"/>
      <c r="AA123" s="144"/>
      <c r="AB123" s="144"/>
      <c r="AC123" s="144"/>
      <c r="AD123" s="144"/>
      <c r="AE123" s="144"/>
      <c r="AF123" s="144"/>
      <c r="AG123" s="144" t="s">
        <v>122</v>
      </c>
      <c r="AH123" s="144">
        <v>0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1" x14ac:dyDescent="0.2">
      <c r="A124" s="170">
        <v>49</v>
      </c>
      <c r="B124" s="171" t="s">
        <v>293</v>
      </c>
      <c r="C124" s="172" t="s">
        <v>294</v>
      </c>
      <c r="D124" s="173" t="s">
        <v>129</v>
      </c>
      <c r="E124" s="174">
        <v>171</v>
      </c>
      <c r="F124" s="175"/>
      <c r="G124" s="176">
        <f>ROUND(E124*F124,2)</f>
        <v>0</v>
      </c>
      <c r="H124" s="147">
        <v>0.26</v>
      </c>
      <c r="I124" s="146">
        <f>ROUND(E124*H124,2)</f>
        <v>44.46</v>
      </c>
      <c r="J124" s="147">
        <v>10.64</v>
      </c>
      <c r="K124" s="146">
        <f>ROUND(E124*J124,2)</f>
        <v>1819.44</v>
      </c>
      <c r="L124" s="146">
        <v>21</v>
      </c>
      <c r="M124" s="146">
        <f>G124*(1+L124/100)</f>
        <v>0</v>
      </c>
      <c r="N124" s="146">
        <v>0</v>
      </c>
      <c r="O124" s="146">
        <f>ROUND(E124*N124,2)</f>
        <v>0</v>
      </c>
      <c r="P124" s="146">
        <v>0</v>
      </c>
      <c r="Q124" s="146">
        <f>ROUND(E124*P124,2)</f>
        <v>0</v>
      </c>
      <c r="R124" s="146"/>
      <c r="S124" s="146" t="s">
        <v>118</v>
      </c>
      <c r="T124" s="146" t="s">
        <v>118</v>
      </c>
      <c r="U124" s="146">
        <v>2.1000000000000001E-2</v>
      </c>
      <c r="V124" s="146">
        <f>ROUND(E124*U124,2)</f>
        <v>3.59</v>
      </c>
      <c r="W124" s="146"/>
      <c r="X124" s="146" t="s">
        <v>119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120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70"/>
      <c r="B125" s="171"/>
      <c r="C125" s="177" t="s">
        <v>295</v>
      </c>
      <c r="D125" s="178"/>
      <c r="E125" s="179"/>
      <c r="F125" s="180"/>
      <c r="G125" s="17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122</v>
      </c>
      <c r="AH125" s="144">
        <v>0</v>
      </c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70"/>
      <c r="B126" s="171"/>
      <c r="C126" s="177" t="s">
        <v>296</v>
      </c>
      <c r="D126" s="178"/>
      <c r="E126" s="179">
        <v>85.5</v>
      </c>
      <c r="F126" s="180"/>
      <c r="G126" s="17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4"/>
      <c r="Z126" s="144"/>
      <c r="AA126" s="144"/>
      <c r="AB126" s="144"/>
      <c r="AC126" s="144"/>
      <c r="AD126" s="144"/>
      <c r="AE126" s="144"/>
      <c r="AF126" s="144"/>
      <c r="AG126" s="144" t="s">
        <v>122</v>
      </c>
      <c r="AH126" s="144">
        <v>5</v>
      </c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70"/>
      <c r="B127" s="171"/>
      <c r="C127" s="177" t="s">
        <v>297</v>
      </c>
      <c r="D127" s="178"/>
      <c r="E127" s="179"/>
      <c r="F127" s="180"/>
      <c r="G127" s="17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4"/>
      <c r="Z127" s="144"/>
      <c r="AA127" s="144"/>
      <c r="AB127" s="144"/>
      <c r="AC127" s="144"/>
      <c r="AD127" s="144"/>
      <c r="AE127" s="144"/>
      <c r="AF127" s="144"/>
      <c r="AG127" s="144" t="s">
        <v>122</v>
      </c>
      <c r="AH127" s="144">
        <v>0</v>
      </c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70"/>
      <c r="B128" s="171"/>
      <c r="C128" s="177" t="s">
        <v>296</v>
      </c>
      <c r="D128" s="178"/>
      <c r="E128" s="179">
        <v>85.5</v>
      </c>
      <c r="F128" s="180"/>
      <c r="G128" s="17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4"/>
      <c r="Z128" s="144"/>
      <c r="AA128" s="144"/>
      <c r="AB128" s="144"/>
      <c r="AC128" s="144"/>
      <c r="AD128" s="144"/>
      <c r="AE128" s="144"/>
      <c r="AF128" s="144"/>
      <c r="AG128" s="144" t="s">
        <v>122</v>
      </c>
      <c r="AH128" s="144">
        <v>5</v>
      </c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ht="22.5" outlineLevel="1" x14ac:dyDescent="0.2">
      <c r="A129" s="170">
        <v>50</v>
      </c>
      <c r="B129" s="171" t="s">
        <v>298</v>
      </c>
      <c r="C129" s="172" t="s">
        <v>299</v>
      </c>
      <c r="D129" s="173" t="s">
        <v>129</v>
      </c>
      <c r="E129" s="174">
        <v>85.5</v>
      </c>
      <c r="F129" s="175"/>
      <c r="G129" s="176">
        <f>ROUND(E129*F129,2)</f>
        <v>0</v>
      </c>
      <c r="H129" s="147">
        <v>38.58</v>
      </c>
      <c r="I129" s="146">
        <f>ROUND(E129*H129,2)</f>
        <v>3298.59</v>
      </c>
      <c r="J129" s="147">
        <v>147.41999999999999</v>
      </c>
      <c r="K129" s="146">
        <f>ROUND(E129*J129,2)</f>
        <v>12604.41</v>
      </c>
      <c r="L129" s="146">
        <v>21</v>
      </c>
      <c r="M129" s="146">
        <f>G129*(1+L129/100)</f>
        <v>0</v>
      </c>
      <c r="N129" s="146">
        <v>4.8999999999999998E-4</v>
      </c>
      <c r="O129" s="146">
        <f>ROUND(E129*N129,2)</f>
        <v>0.04</v>
      </c>
      <c r="P129" s="146">
        <v>0</v>
      </c>
      <c r="Q129" s="146">
        <f>ROUND(E129*P129,2)</f>
        <v>0</v>
      </c>
      <c r="R129" s="146"/>
      <c r="S129" s="146" t="s">
        <v>125</v>
      </c>
      <c r="T129" s="146" t="s">
        <v>126</v>
      </c>
      <c r="U129" s="146">
        <v>0.73399999999999999</v>
      </c>
      <c r="V129" s="146">
        <f>ROUND(E129*U129,2)</f>
        <v>62.76</v>
      </c>
      <c r="W129" s="146"/>
      <c r="X129" s="146" t="s">
        <v>119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120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1" x14ac:dyDescent="0.2">
      <c r="A130" s="170"/>
      <c r="B130" s="171"/>
      <c r="C130" s="177" t="s">
        <v>296</v>
      </c>
      <c r="D130" s="178"/>
      <c r="E130" s="179">
        <v>85.5</v>
      </c>
      <c r="F130" s="180"/>
      <c r="G130" s="17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4"/>
      <c r="Z130" s="144"/>
      <c r="AA130" s="144"/>
      <c r="AB130" s="144"/>
      <c r="AC130" s="144"/>
      <c r="AD130" s="144"/>
      <c r="AE130" s="144"/>
      <c r="AF130" s="144"/>
      <c r="AG130" s="144" t="s">
        <v>122</v>
      </c>
      <c r="AH130" s="144">
        <v>5</v>
      </c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70">
        <v>51</v>
      </c>
      <c r="B131" s="171" t="s">
        <v>300</v>
      </c>
      <c r="C131" s="172" t="s">
        <v>301</v>
      </c>
      <c r="D131" s="173" t="s">
        <v>117</v>
      </c>
      <c r="E131" s="174">
        <v>28</v>
      </c>
      <c r="F131" s="175"/>
      <c r="G131" s="176">
        <f>ROUND(E131*F131,2)</f>
        <v>0</v>
      </c>
      <c r="H131" s="147">
        <v>0</v>
      </c>
      <c r="I131" s="146">
        <f>ROUND(E131*H131,2)</f>
        <v>0</v>
      </c>
      <c r="J131" s="147">
        <v>323.5</v>
      </c>
      <c r="K131" s="146">
        <f>ROUND(E131*J131,2)</f>
        <v>9058</v>
      </c>
      <c r="L131" s="146">
        <v>21</v>
      </c>
      <c r="M131" s="146">
        <f>G131*(1+L131/100)</f>
        <v>0</v>
      </c>
      <c r="N131" s="146">
        <v>2.5000000000000001E-4</v>
      </c>
      <c r="O131" s="146">
        <f>ROUND(E131*N131,2)</f>
        <v>0.01</v>
      </c>
      <c r="P131" s="146">
        <v>0</v>
      </c>
      <c r="Q131" s="146">
        <f>ROUND(E131*P131,2)</f>
        <v>0</v>
      </c>
      <c r="R131" s="146"/>
      <c r="S131" s="146" t="s">
        <v>125</v>
      </c>
      <c r="T131" s="146" t="s">
        <v>302</v>
      </c>
      <c r="U131" s="146">
        <v>0.42199999999999999</v>
      </c>
      <c r="V131" s="146">
        <f>ROUND(E131*U131,2)</f>
        <v>11.82</v>
      </c>
      <c r="W131" s="146"/>
      <c r="X131" s="146" t="s">
        <v>119</v>
      </c>
      <c r="Y131" s="144"/>
      <c r="Z131" s="144"/>
      <c r="AA131" s="144"/>
      <c r="AB131" s="144"/>
      <c r="AC131" s="144"/>
      <c r="AD131" s="144"/>
      <c r="AE131" s="144"/>
      <c r="AF131" s="144"/>
      <c r="AG131" s="144" t="s">
        <v>120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70"/>
      <c r="B132" s="171"/>
      <c r="C132" s="177" t="s">
        <v>303</v>
      </c>
      <c r="D132" s="178"/>
      <c r="E132" s="179">
        <v>28</v>
      </c>
      <c r="F132" s="180"/>
      <c r="G132" s="17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4"/>
      <c r="Z132" s="144"/>
      <c r="AA132" s="144"/>
      <c r="AB132" s="144"/>
      <c r="AC132" s="144"/>
      <c r="AD132" s="144"/>
      <c r="AE132" s="144"/>
      <c r="AF132" s="144"/>
      <c r="AG132" s="144" t="s">
        <v>122</v>
      </c>
      <c r="AH132" s="144">
        <v>0</v>
      </c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70">
        <v>52</v>
      </c>
      <c r="B133" s="171" t="s">
        <v>304</v>
      </c>
      <c r="C133" s="172" t="s">
        <v>305</v>
      </c>
      <c r="D133" s="173" t="s">
        <v>117</v>
      </c>
      <c r="E133" s="174">
        <v>2</v>
      </c>
      <c r="F133" s="175"/>
      <c r="G133" s="176">
        <f>ROUND(E133*F133,2)</f>
        <v>0</v>
      </c>
      <c r="H133" s="147">
        <v>80.7</v>
      </c>
      <c r="I133" s="146">
        <f>ROUND(E133*H133,2)</f>
        <v>161.4</v>
      </c>
      <c r="J133" s="147">
        <v>0</v>
      </c>
      <c r="K133" s="146">
        <f>ROUND(E133*J133,2)</f>
        <v>0</v>
      </c>
      <c r="L133" s="146">
        <v>21</v>
      </c>
      <c r="M133" s="146">
        <f>G133*(1+L133/100)</f>
        <v>0</v>
      </c>
      <c r="N133" s="146">
        <v>0</v>
      </c>
      <c r="O133" s="146">
        <f>ROUND(E133*N133,2)</f>
        <v>0</v>
      </c>
      <c r="P133" s="146">
        <v>0</v>
      </c>
      <c r="Q133" s="146">
        <f>ROUND(E133*P133,2)</f>
        <v>0</v>
      </c>
      <c r="R133" s="146" t="s">
        <v>135</v>
      </c>
      <c r="S133" s="146" t="s">
        <v>118</v>
      </c>
      <c r="T133" s="146" t="s">
        <v>118</v>
      </c>
      <c r="U133" s="146">
        <v>0</v>
      </c>
      <c r="V133" s="146">
        <f>ROUND(E133*U133,2)</f>
        <v>0</v>
      </c>
      <c r="W133" s="146"/>
      <c r="X133" s="146" t="s">
        <v>130</v>
      </c>
      <c r="Y133" s="144"/>
      <c r="Z133" s="144"/>
      <c r="AA133" s="144"/>
      <c r="AB133" s="144"/>
      <c r="AC133" s="144"/>
      <c r="AD133" s="144"/>
      <c r="AE133" s="144"/>
      <c r="AF133" s="144"/>
      <c r="AG133" s="144" t="s">
        <v>131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70">
        <v>53</v>
      </c>
      <c r="B134" s="171" t="s">
        <v>306</v>
      </c>
      <c r="C134" s="172" t="s">
        <v>307</v>
      </c>
      <c r="D134" s="173" t="s">
        <v>117</v>
      </c>
      <c r="E134" s="174">
        <v>4</v>
      </c>
      <c r="F134" s="175"/>
      <c r="G134" s="176">
        <f>ROUND(E134*F134,2)</f>
        <v>0</v>
      </c>
      <c r="H134" s="147">
        <v>40.9</v>
      </c>
      <c r="I134" s="146">
        <f>ROUND(E134*H134,2)</f>
        <v>163.6</v>
      </c>
      <c r="J134" s="147">
        <v>0</v>
      </c>
      <c r="K134" s="146">
        <f>ROUND(E134*J134,2)</f>
        <v>0</v>
      </c>
      <c r="L134" s="146">
        <v>21</v>
      </c>
      <c r="M134" s="146">
        <f>G134*(1+L134/100)</f>
        <v>0</v>
      </c>
      <c r="N134" s="146">
        <v>0</v>
      </c>
      <c r="O134" s="146">
        <f>ROUND(E134*N134,2)</f>
        <v>0</v>
      </c>
      <c r="P134" s="146">
        <v>0</v>
      </c>
      <c r="Q134" s="146">
        <f>ROUND(E134*P134,2)</f>
        <v>0</v>
      </c>
      <c r="R134" s="146" t="s">
        <v>135</v>
      </c>
      <c r="S134" s="146" t="s">
        <v>118</v>
      </c>
      <c r="T134" s="146" t="s">
        <v>118</v>
      </c>
      <c r="U134" s="146">
        <v>0</v>
      </c>
      <c r="V134" s="146">
        <f>ROUND(E134*U134,2)</f>
        <v>0</v>
      </c>
      <c r="W134" s="146"/>
      <c r="X134" s="146" t="s">
        <v>130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131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70">
        <v>54</v>
      </c>
      <c r="B135" s="171" t="s">
        <v>308</v>
      </c>
      <c r="C135" s="172" t="s">
        <v>309</v>
      </c>
      <c r="D135" s="173" t="s">
        <v>117</v>
      </c>
      <c r="E135" s="174">
        <v>6</v>
      </c>
      <c r="F135" s="175"/>
      <c r="G135" s="176">
        <f>ROUND(E135*F135,2)</f>
        <v>0</v>
      </c>
      <c r="H135" s="147">
        <v>59.2</v>
      </c>
      <c r="I135" s="146">
        <f>ROUND(E135*H135,2)</f>
        <v>355.2</v>
      </c>
      <c r="J135" s="147">
        <v>0</v>
      </c>
      <c r="K135" s="146">
        <f>ROUND(E135*J135,2)</f>
        <v>0</v>
      </c>
      <c r="L135" s="146">
        <v>21</v>
      </c>
      <c r="M135" s="146">
        <f>G135*(1+L135/100)</f>
        <v>0</v>
      </c>
      <c r="N135" s="146">
        <v>0</v>
      </c>
      <c r="O135" s="146">
        <f>ROUND(E135*N135,2)</f>
        <v>0</v>
      </c>
      <c r="P135" s="146">
        <v>0</v>
      </c>
      <c r="Q135" s="146">
        <f>ROUND(E135*P135,2)</f>
        <v>0</v>
      </c>
      <c r="R135" s="146" t="s">
        <v>135</v>
      </c>
      <c r="S135" s="146" t="s">
        <v>118</v>
      </c>
      <c r="T135" s="146" t="s">
        <v>118</v>
      </c>
      <c r="U135" s="146">
        <v>0</v>
      </c>
      <c r="V135" s="146">
        <f>ROUND(E135*U135,2)</f>
        <v>0</v>
      </c>
      <c r="W135" s="146"/>
      <c r="X135" s="146" t="s">
        <v>130</v>
      </c>
      <c r="Y135" s="144"/>
      <c r="Z135" s="144"/>
      <c r="AA135" s="144"/>
      <c r="AB135" s="144"/>
      <c r="AC135" s="144"/>
      <c r="AD135" s="144"/>
      <c r="AE135" s="144"/>
      <c r="AF135" s="144"/>
      <c r="AG135" s="144" t="s">
        <v>131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ht="22.5" outlineLevel="1" x14ac:dyDescent="0.2">
      <c r="A136" s="170">
        <v>55</v>
      </c>
      <c r="B136" s="171" t="s">
        <v>310</v>
      </c>
      <c r="C136" s="172" t="s">
        <v>311</v>
      </c>
      <c r="D136" s="173" t="s">
        <v>117</v>
      </c>
      <c r="E136" s="174">
        <v>28</v>
      </c>
      <c r="F136" s="175"/>
      <c r="G136" s="176">
        <f>ROUND(E136*F136,2)</f>
        <v>0</v>
      </c>
      <c r="H136" s="147">
        <v>136.9</v>
      </c>
      <c r="I136" s="146">
        <f>ROUND(E136*H136,2)</f>
        <v>3833.2</v>
      </c>
      <c r="J136" s="147">
        <v>0</v>
      </c>
      <c r="K136" s="146">
        <f>ROUND(E136*J136,2)</f>
        <v>0</v>
      </c>
      <c r="L136" s="146">
        <v>21</v>
      </c>
      <c r="M136" s="146">
        <f>G136*(1+L136/100)</f>
        <v>0</v>
      </c>
      <c r="N136" s="146">
        <v>2.5999999999999998E-4</v>
      </c>
      <c r="O136" s="146">
        <f>ROUND(E136*N136,2)</f>
        <v>0.01</v>
      </c>
      <c r="P136" s="146">
        <v>0</v>
      </c>
      <c r="Q136" s="146">
        <f>ROUND(E136*P136,2)</f>
        <v>0</v>
      </c>
      <c r="R136" s="146"/>
      <c r="S136" s="146" t="s">
        <v>125</v>
      </c>
      <c r="T136" s="146" t="s">
        <v>126</v>
      </c>
      <c r="U136" s="146">
        <v>0</v>
      </c>
      <c r="V136" s="146">
        <f>ROUND(E136*U136,2)</f>
        <v>0</v>
      </c>
      <c r="W136" s="146"/>
      <c r="X136" s="146" t="s">
        <v>130</v>
      </c>
      <c r="Y136" s="144"/>
      <c r="Z136" s="144"/>
      <c r="AA136" s="144"/>
      <c r="AB136" s="144"/>
      <c r="AC136" s="144"/>
      <c r="AD136" s="144"/>
      <c r="AE136" s="144"/>
      <c r="AF136" s="144"/>
      <c r="AG136" s="144" t="s">
        <v>131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1" x14ac:dyDescent="0.2">
      <c r="A137" s="170"/>
      <c r="B137" s="171"/>
      <c r="C137" s="177" t="s">
        <v>312</v>
      </c>
      <c r="D137" s="178"/>
      <c r="E137" s="179">
        <v>28</v>
      </c>
      <c r="F137" s="180"/>
      <c r="G137" s="17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4"/>
      <c r="Z137" s="144"/>
      <c r="AA137" s="144"/>
      <c r="AB137" s="144"/>
      <c r="AC137" s="144"/>
      <c r="AD137" s="144"/>
      <c r="AE137" s="144"/>
      <c r="AF137" s="144"/>
      <c r="AG137" s="144" t="s">
        <v>122</v>
      </c>
      <c r="AH137" s="144">
        <v>5</v>
      </c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170">
        <v>56</v>
      </c>
      <c r="B138" s="171" t="s">
        <v>313</v>
      </c>
      <c r="C138" s="172" t="s">
        <v>314</v>
      </c>
      <c r="D138" s="173" t="s">
        <v>242</v>
      </c>
      <c r="E138" s="174">
        <v>6.4280000000000004E-2</v>
      </c>
      <c r="F138" s="175"/>
      <c r="G138" s="176">
        <f>ROUND(E138*F138,2)</f>
        <v>0</v>
      </c>
      <c r="H138" s="147">
        <v>0</v>
      </c>
      <c r="I138" s="146">
        <f>ROUND(E138*H138,2)</f>
        <v>0</v>
      </c>
      <c r="J138" s="147">
        <v>643</v>
      </c>
      <c r="K138" s="146">
        <f>ROUND(E138*J138,2)</f>
        <v>41.33</v>
      </c>
      <c r="L138" s="146">
        <v>21</v>
      </c>
      <c r="M138" s="146">
        <f>G138*(1+L138/100)</f>
        <v>0</v>
      </c>
      <c r="N138" s="146">
        <v>0</v>
      </c>
      <c r="O138" s="146">
        <f>ROUND(E138*N138,2)</f>
        <v>0</v>
      </c>
      <c r="P138" s="146">
        <v>0</v>
      </c>
      <c r="Q138" s="146">
        <f>ROUND(E138*P138,2)</f>
        <v>0</v>
      </c>
      <c r="R138" s="146"/>
      <c r="S138" s="146" t="s">
        <v>118</v>
      </c>
      <c r="T138" s="146" t="s">
        <v>118</v>
      </c>
      <c r="U138" s="146">
        <v>1.327</v>
      </c>
      <c r="V138" s="146">
        <f>ROUND(E138*U138,2)</f>
        <v>0.09</v>
      </c>
      <c r="W138" s="146"/>
      <c r="X138" s="146" t="s">
        <v>243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244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x14ac:dyDescent="0.2">
      <c r="A139" s="163" t="s">
        <v>113</v>
      </c>
      <c r="B139" s="164" t="s">
        <v>70</v>
      </c>
      <c r="C139" s="165" t="s">
        <v>71</v>
      </c>
      <c r="D139" s="166"/>
      <c r="E139" s="167"/>
      <c r="F139" s="168"/>
      <c r="G139" s="169">
        <f>SUMIF(AG140:AG150,"&lt;&gt;NOR",G140:G150)</f>
        <v>0</v>
      </c>
      <c r="H139" s="148"/>
      <c r="I139" s="148">
        <f>SUM(I140:I150)</f>
        <v>123040</v>
      </c>
      <c r="J139" s="148"/>
      <c r="K139" s="148">
        <f>SUM(K140:K150)</f>
        <v>5647.18</v>
      </c>
      <c r="L139" s="148"/>
      <c r="M139" s="148">
        <f>SUM(M140:M150)</f>
        <v>0</v>
      </c>
      <c r="N139" s="148"/>
      <c r="O139" s="148">
        <f>SUM(O140:O150)</f>
        <v>0.5</v>
      </c>
      <c r="P139" s="148"/>
      <c r="Q139" s="148">
        <f>SUM(Q140:Q150)</f>
        <v>1.34</v>
      </c>
      <c r="R139" s="148"/>
      <c r="S139" s="148"/>
      <c r="T139" s="148"/>
      <c r="U139" s="148"/>
      <c r="V139" s="148">
        <f>SUM(V140:V150)</f>
        <v>10.77</v>
      </c>
      <c r="W139" s="148"/>
      <c r="X139" s="148"/>
      <c r="AG139" t="s">
        <v>114</v>
      </c>
    </row>
    <row r="140" spans="1:60" outlineLevel="1" x14ac:dyDescent="0.2">
      <c r="A140" s="170">
        <v>57</v>
      </c>
      <c r="B140" s="171" t="s">
        <v>315</v>
      </c>
      <c r="C140" s="172" t="s">
        <v>316</v>
      </c>
      <c r="D140" s="173" t="s">
        <v>117</v>
      </c>
      <c r="E140" s="174">
        <v>4</v>
      </c>
      <c r="F140" s="175"/>
      <c r="G140" s="176">
        <f>ROUND(E140*F140,2)</f>
        <v>0</v>
      </c>
      <c r="H140" s="147">
        <v>0</v>
      </c>
      <c r="I140" s="146">
        <f>ROUND(E140*H140,2)</f>
        <v>0</v>
      </c>
      <c r="J140" s="147">
        <v>344.5</v>
      </c>
      <c r="K140" s="146">
        <f>ROUND(E140*J140,2)</f>
        <v>1378</v>
      </c>
      <c r="L140" s="146">
        <v>21</v>
      </c>
      <c r="M140" s="146">
        <f>G140*(1+L140/100)</f>
        <v>0</v>
      </c>
      <c r="N140" s="146">
        <v>0</v>
      </c>
      <c r="O140" s="146">
        <f>ROUND(E140*N140,2)</f>
        <v>0</v>
      </c>
      <c r="P140" s="146">
        <v>0</v>
      </c>
      <c r="Q140" s="146">
        <f>ROUND(E140*P140,2)</f>
        <v>0</v>
      </c>
      <c r="R140" s="146"/>
      <c r="S140" s="146" t="s">
        <v>118</v>
      </c>
      <c r="T140" s="146" t="s">
        <v>118</v>
      </c>
      <c r="U140" s="146">
        <v>0.75</v>
      </c>
      <c r="V140" s="146">
        <f>ROUND(E140*U140,2)</f>
        <v>3</v>
      </c>
      <c r="W140" s="146"/>
      <c r="X140" s="146" t="s">
        <v>119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120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70"/>
      <c r="B141" s="171"/>
      <c r="C141" s="177" t="s">
        <v>317</v>
      </c>
      <c r="D141" s="178"/>
      <c r="E141" s="179">
        <v>4</v>
      </c>
      <c r="F141" s="180"/>
      <c r="G141" s="17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122</v>
      </c>
      <c r="AH141" s="144">
        <v>5</v>
      </c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70">
        <v>58</v>
      </c>
      <c r="B142" s="171" t="s">
        <v>318</v>
      </c>
      <c r="C142" s="172" t="s">
        <v>319</v>
      </c>
      <c r="D142" s="173" t="s">
        <v>117</v>
      </c>
      <c r="E142" s="174">
        <v>4</v>
      </c>
      <c r="F142" s="175"/>
      <c r="G142" s="176">
        <f>ROUND(E142*F142,2)</f>
        <v>0</v>
      </c>
      <c r="H142" s="147">
        <v>0</v>
      </c>
      <c r="I142" s="146">
        <f>ROUND(E142*H142,2)</f>
        <v>0</v>
      </c>
      <c r="J142" s="147">
        <v>172.5</v>
      </c>
      <c r="K142" s="146">
        <f>ROUND(E142*J142,2)</f>
        <v>690</v>
      </c>
      <c r="L142" s="146">
        <v>21</v>
      </c>
      <c r="M142" s="146">
        <f>G142*(1+L142/100)</f>
        <v>0</v>
      </c>
      <c r="N142" s="146">
        <v>0</v>
      </c>
      <c r="O142" s="146">
        <f>ROUND(E142*N142,2)</f>
        <v>0</v>
      </c>
      <c r="P142" s="146">
        <v>0</v>
      </c>
      <c r="Q142" s="146">
        <f>ROUND(E142*P142,2)</f>
        <v>0</v>
      </c>
      <c r="R142" s="146"/>
      <c r="S142" s="146" t="s">
        <v>118</v>
      </c>
      <c r="T142" s="146" t="s">
        <v>118</v>
      </c>
      <c r="U142" s="146">
        <v>0.35</v>
      </c>
      <c r="V142" s="146">
        <f>ROUND(E142*U142,2)</f>
        <v>1.4</v>
      </c>
      <c r="W142" s="146"/>
      <c r="X142" s="146" t="s">
        <v>119</v>
      </c>
      <c r="Y142" s="144"/>
      <c r="Z142" s="144"/>
      <c r="AA142" s="144"/>
      <c r="AB142" s="144"/>
      <c r="AC142" s="144"/>
      <c r="AD142" s="144"/>
      <c r="AE142" s="144"/>
      <c r="AF142" s="144"/>
      <c r="AG142" s="144" t="s">
        <v>120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70"/>
      <c r="B143" s="171"/>
      <c r="C143" s="177" t="s">
        <v>317</v>
      </c>
      <c r="D143" s="178"/>
      <c r="E143" s="179">
        <v>4</v>
      </c>
      <c r="F143" s="180"/>
      <c r="G143" s="17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4"/>
      <c r="Z143" s="144"/>
      <c r="AA143" s="144"/>
      <c r="AB143" s="144"/>
      <c r="AC143" s="144"/>
      <c r="AD143" s="144"/>
      <c r="AE143" s="144"/>
      <c r="AF143" s="144"/>
      <c r="AG143" s="144" t="s">
        <v>122</v>
      </c>
      <c r="AH143" s="144">
        <v>5</v>
      </c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ht="22.5" outlineLevel="1" x14ac:dyDescent="0.2">
      <c r="A144" s="170">
        <v>59</v>
      </c>
      <c r="B144" s="171" t="s">
        <v>320</v>
      </c>
      <c r="C144" s="172" t="s">
        <v>321</v>
      </c>
      <c r="D144" s="173" t="s">
        <v>117</v>
      </c>
      <c r="E144" s="174">
        <v>4</v>
      </c>
      <c r="F144" s="175"/>
      <c r="G144" s="176">
        <f>ROUND(E144*F144,2)</f>
        <v>0</v>
      </c>
      <c r="H144" s="147">
        <v>0</v>
      </c>
      <c r="I144" s="146">
        <f>ROUND(E144*H144,2)</f>
        <v>0</v>
      </c>
      <c r="J144" s="147">
        <v>479.72</v>
      </c>
      <c r="K144" s="146">
        <f>ROUND(E144*J144,2)</f>
        <v>1918.88</v>
      </c>
      <c r="L144" s="146">
        <v>21</v>
      </c>
      <c r="M144" s="146">
        <f>G144*(1+L144/100)</f>
        <v>0</v>
      </c>
      <c r="N144" s="146">
        <v>0</v>
      </c>
      <c r="O144" s="146">
        <f>ROUND(E144*N144,2)</f>
        <v>0</v>
      </c>
      <c r="P144" s="146">
        <v>0.33500000000000002</v>
      </c>
      <c r="Q144" s="146">
        <f>ROUND(E144*P144,2)</f>
        <v>1.34</v>
      </c>
      <c r="R144" s="146"/>
      <c r="S144" s="146" t="s">
        <v>125</v>
      </c>
      <c r="T144" s="146" t="s">
        <v>158</v>
      </c>
      <c r="U144" s="146">
        <v>0.95699999999999996</v>
      </c>
      <c r="V144" s="146">
        <f>ROUND(E144*U144,2)</f>
        <v>3.83</v>
      </c>
      <c r="W144" s="146"/>
      <c r="X144" s="146" t="s">
        <v>119</v>
      </c>
      <c r="Y144" s="144"/>
      <c r="Z144" s="144"/>
      <c r="AA144" s="144"/>
      <c r="AB144" s="144"/>
      <c r="AC144" s="144"/>
      <c r="AD144" s="144"/>
      <c r="AE144" s="144"/>
      <c r="AF144" s="144"/>
      <c r="AG144" s="144" t="s">
        <v>120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70"/>
      <c r="B145" s="171"/>
      <c r="C145" s="177" t="s">
        <v>322</v>
      </c>
      <c r="D145" s="178"/>
      <c r="E145" s="179">
        <v>4</v>
      </c>
      <c r="F145" s="180"/>
      <c r="G145" s="17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4"/>
      <c r="Z145" s="144"/>
      <c r="AA145" s="144"/>
      <c r="AB145" s="144"/>
      <c r="AC145" s="144"/>
      <c r="AD145" s="144"/>
      <c r="AE145" s="144"/>
      <c r="AF145" s="144"/>
      <c r="AG145" s="144" t="s">
        <v>122</v>
      </c>
      <c r="AH145" s="144">
        <v>5</v>
      </c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outlineLevel="1" x14ac:dyDescent="0.2">
      <c r="A146" s="170">
        <v>60</v>
      </c>
      <c r="B146" s="171" t="s">
        <v>323</v>
      </c>
      <c r="C146" s="172" t="s">
        <v>324</v>
      </c>
      <c r="D146" s="173" t="s">
        <v>117</v>
      </c>
      <c r="E146" s="174">
        <v>4</v>
      </c>
      <c r="F146" s="175"/>
      <c r="G146" s="176">
        <f>ROUND(E146*F146,2)</f>
        <v>0</v>
      </c>
      <c r="H146" s="147">
        <v>27270</v>
      </c>
      <c r="I146" s="146">
        <f>ROUND(E146*H146,2)</f>
        <v>109080</v>
      </c>
      <c r="J146" s="147">
        <v>0</v>
      </c>
      <c r="K146" s="146">
        <f>ROUND(E146*J146,2)</f>
        <v>0</v>
      </c>
      <c r="L146" s="146">
        <v>21</v>
      </c>
      <c r="M146" s="146">
        <f>G146*(1+L146/100)</f>
        <v>0</v>
      </c>
      <c r="N146" s="146">
        <v>0.108</v>
      </c>
      <c r="O146" s="146">
        <f>ROUND(E146*N146,2)</f>
        <v>0.43</v>
      </c>
      <c r="P146" s="146">
        <v>0</v>
      </c>
      <c r="Q146" s="146">
        <f>ROUND(E146*P146,2)</f>
        <v>0</v>
      </c>
      <c r="R146" s="146" t="s">
        <v>135</v>
      </c>
      <c r="S146" s="146" t="s">
        <v>118</v>
      </c>
      <c r="T146" s="146" t="s">
        <v>118</v>
      </c>
      <c r="U146" s="146">
        <v>0</v>
      </c>
      <c r="V146" s="146">
        <f>ROUND(E146*U146,2)</f>
        <v>0</v>
      </c>
      <c r="W146" s="146"/>
      <c r="X146" s="146" t="s">
        <v>130</v>
      </c>
      <c r="Y146" s="144"/>
      <c r="Z146" s="144"/>
      <c r="AA146" s="144"/>
      <c r="AB146" s="144"/>
      <c r="AC146" s="144"/>
      <c r="AD146" s="144"/>
      <c r="AE146" s="144"/>
      <c r="AF146" s="144"/>
      <c r="AG146" s="144" t="s">
        <v>131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outlineLevel="1" x14ac:dyDescent="0.2">
      <c r="A147" s="170"/>
      <c r="B147" s="171"/>
      <c r="C147" s="177" t="s">
        <v>325</v>
      </c>
      <c r="D147" s="178"/>
      <c r="E147" s="179">
        <v>4</v>
      </c>
      <c r="F147" s="180"/>
      <c r="G147" s="17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4"/>
      <c r="Z147" s="144"/>
      <c r="AA147" s="144"/>
      <c r="AB147" s="144"/>
      <c r="AC147" s="144"/>
      <c r="AD147" s="144"/>
      <c r="AE147" s="144"/>
      <c r="AF147" s="144"/>
      <c r="AG147" s="144" t="s">
        <v>122</v>
      </c>
      <c r="AH147" s="144">
        <v>0</v>
      </c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70">
        <v>61</v>
      </c>
      <c r="B148" s="171" t="s">
        <v>326</v>
      </c>
      <c r="C148" s="172" t="s">
        <v>327</v>
      </c>
      <c r="D148" s="173" t="s">
        <v>117</v>
      </c>
      <c r="E148" s="174">
        <v>4</v>
      </c>
      <c r="F148" s="175"/>
      <c r="G148" s="176">
        <f>ROUND(E148*F148,2)</f>
        <v>0</v>
      </c>
      <c r="H148" s="147">
        <v>3490</v>
      </c>
      <c r="I148" s="146">
        <f>ROUND(E148*H148,2)</f>
        <v>13960</v>
      </c>
      <c r="J148" s="147">
        <v>0</v>
      </c>
      <c r="K148" s="146">
        <f>ROUND(E148*J148,2)</f>
        <v>0</v>
      </c>
      <c r="L148" s="146">
        <v>21</v>
      </c>
      <c r="M148" s="146">
        <f>G148*(1+L148/100)</f>
        <v>0</v>
      </c>
      <c r="N148" s="146">
        <v>1.7399999999999999E-2</v>
      </c>
      <c r="O148" s="146">
        <f>ROUND(E148*N148,2)</f>
        <v>7.0000000000000007E-2</v>
      </c>
      <c r="P148" s="146">
        <v>0</v>
      </c>
      <c r="Q148" s="146">
        <f>ROUND(E148*P148,2)</f>
        <v>0</v>
      </c>
      <c r="R148" s="146" t="s">
        <v>135</v>
      </c>
      <c r="S148" s="146" t="s">
        <v>118</v>
      </c>
      <c r="T148" s="146" t="s">
        <v>118</v>
      </c>
      <c r="U148" s="146">
        <v>0</v>
      </c>
      <c r="V148" s="146">
        <f>ROUND(E148*U148,2)</f>
        <v>0</v>
      </c>
      <c r="W148" s="146"/>
      <c r="X148" s="146" t="s">
        <v>130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131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70"/>
      <c r="B149" s="171"/>
      <c r="C149" s="177" t="s">
        <v>322</v>
      </c>
      <c r="D149" s="178"/>
      <c r="E149" s="179">
        <v>4</v>
      </c>
      <c r="F149" s="180"/>
      <c r="G149" s="17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4"/>
      <c r="Z149" s="144"/>
      <c r="AA149" s="144"/>
      <c r="AB149" s="144"/>
      <c r="AC149" s="144"/>
      <c r="AD149" s="144"/>
      <c r="AE149" s="144"/>
      <c r="AF149" s="144"/>
      <c r="AG149" s="144" t="s">
        <v>122</v>
      </c>
      <c r="AH149" s="144">
        <v>5</v>
      </c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2">
      <c r="A150" s="170">
        <v>62</v>
      </c>
      <c r="B150" s="171" t="s">
        <v>328</v>
      </c>
      <c r="C150" s="172" t="s">
        <v>329</v>
      </c>
      <c r="D150" s="173" t="s">
        <v>242</v>
      </c>
      <c r="E150" s="174">
        <v>0.50160000000000005</v>
      </c>
      <c r="F150" s="175"/>
      <c r="G150" s="176">
        <f>ROUND(E150*F150,2)</f>
        <v>0</v>
      </c>
      <c r="H150" s="147">
        <v>0</v>
      </c>
      <c r="I150" s="146">
        <f>ROUND(E150*H150,2)</f>
        <v>0</v>
      </c>
      <c r="J150" s="147">
        <v>3310</v>
      </c>
      <c r="K150" s="146">
        <f>ROUND(E150*J150,2)</f>
        <v>1660.3</v>
      </c>
      <c r="L150" s="146">
        <v>21</v>
      </c>
      <c r="M150" s="146">
        <f>G150*(1+L150/100)</f>
        <v>0</v>
      </c>
      <c r="N150" s="146">
        <v>0</v>
      </c>
      <c r="O150" s="146">
        <f>ROUND(E150*N150,2)</f>
        <v>0</v>
      </c>
      <c r="P150" s="146">
        <v>0</v>
      </c>
      <c r="Q150" s="146">
        <f>ROUND(E150*P150,2)</f>
        <v>0</v>
      </c>
      <c r="R150" s="146"/>
      <c r="S150" s="146" t="s">
        <v>118</v>
      </c>
      <c r="T150" s="146" t="s">
        <v>118</v>
      </c>
      <c r="U150" s="146">
        <v>5.0640000000000001</v>
      </c>
      <c r="V150" s="146">
        <f>ROUND(E150*U150,2)</f>
        <v>2.54</v>
      </c>
      <c r="W150" s="146"/>
      <c r="X150" s="146" t="s">
        <v>243</v>
      </c>
      <c r="Y150" s="144"/>
      <c r="Z150" s="144"/>
      <c r="AA150" s="144"/>
      <c r="AB150" s="144"/>
      <c r="AC150" s="144"/>
      <c r="AD150" s="144"/>
      <c r="AE150" s="144"/>
      <c r="AF150" s="144"/>
      <c r="AG150" s="144" t="s">
        <v>244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x14ac:dyDescent="0.2">
      <c r="A151" s="163" t="s">
        <v>113</v>
      </c>
      <c r="B151" s="164" t="s">
        <v>72</v>
      </c>
      <c r="C151" s="165" t="s">
        <v>73</v>
      </c>
      <c r="D151" s="166"/>
      <c r="E151" s="167"/>
      <c r="F151" s="168"/>
      <c r="G151" s="169">
        <f>SUMIF(AG152:AG178,"&lt;&gt;NOR",G152:G178)</f>
        <v>0</v>
      </c>
      <c r="H151" s="148"/>
      <c r="I151" s="148">
        <f>SUM(I152:I178)</f>
        <v>27084.400000000001</v>
      </c>
      <c r="J151" s="148"/>
      <c r="K151" s="148">
        <f>SUM(K152:K178)</f>
        <v>23612.34</v>
      </c>
      <c r="L151" s="148"/>
      <c r="M151" s="148">
        <f>SUM(M152:M178)</f>
        <v>0</v>
      </c>
      <c r="N151" s="148"/>
      <c r="O151" s="148">
        <f>SUM(O152:O178)</f>
        <v>0.20000000000000004</v>
      </c>
      <c r="P151" s="148"/>
      <c r="Q151" s="148">
        <f>SUM(Q152:Q178)</f>
        <v>0.11</v>
      </c>
      <c r="R151" s="148"/>
      <c r="S151" s="148"/>
      <c r="T151" s="148"/>
      <c r="U151" s="148"/>
      <c r="V151" s="148">
        <f>SUM(V152:V178)</f>
        <v>38.770000000000003</v>
      </c>
      <c r="W151" s="148"/>
      <c r="X151" s="148"/>
      <c r="AG151" t="s">
        <v>114</v>
      </c>
    </row>
    <row r="152" spans="1:60" ht="22.5" outlineLevel="1" x14ac:dyDescent="0.2">
      <c r="A152" s="170">
        <v>63</v>
      </c>
      <c r="B152" s="171" t="s">
        <v>330</v>
      </c>
      <c r="C152" s="172" t="s">
        <v>331</v>
      </c>
      <c r="D152" s="173" t="s">
        <v>142</v>
      </c>
      <c r="E152" s="174">
        <v>10.199999999999999</v>
      </c>
      <c r="F152" s="175"/>
      <c r="G152" s="176">
        <f>ROUND(E152*F152,2)</f>
        <v>0</v>
      </c>
      <c r="H152" s="147">
        <v>631.20000000000005</v>
      </c>
      <c r="I152" s="146">
        <f>ROUND(E152*H152,2)</f>
        <v>6438.24</v>
      </c>
      <c r="J152" s="147">
        <v>104.8</v>
      </c>
      <c r="K152" s="146">
        <f>ROUND(E152*J152,2)</f>
        <v>1068.96</v>
      </c>
      <c r="L152" s="146">
        <v>21</v>
      </c>
      <c r="M152" s="146">
        <f>G152*(1+L152/100)</f>
        <v>0</v>
      </c>
      <c r="N152" s="146">
        <v>9.8600000000000007E-3</v>
      </c>
      <c r="O152" s="146">
        <f>ROUND(E152*N152,2)</f>
        <v>0.1</v>
      </c>
      <c r="P152" s="146">
        <v>0</v>
      </c>
      <c r="Q152" s="146">
        <f>ROUND(E152*P152,2)</f>
        <v>0</v>
      </c>
      <c r="R152" s="146"/>
      <c r="S152" s="146" t="s">
        <v>118</v>
      </c>
      <c r="T152" s="146" t="s">
        <v>118</v>
      </c>
      <c r="U152" s="146">
        <v>0.20791999999999999</v>
      </c>
      <c r="V152" s="146">
        <f>ROUND(E152*U152,2)</f>
        <v>2.12</v>
      </c>
      <c r="W152" s="146"/>
      <c r="X152" s="146" t="s">
        <v>119</v>
      </c>
      <c r="Y152" s="144"/>
      <c r="Z152" s="144"/>
      <c r="AA152" s="144"/>
      <c r="AB152" s="144"/>
      <c r="AC152" s="144"/>
      <c r="AD152" s="144"/>
      <c r="AE152" s="144"/>
      <c r="AF152" s="144"/>
      <c r="AG152" s="144" t="s">
        <v>120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70"/>
      <c r="B153" s="171"/>
      <c r="C153" s="177" t="s">
        <v>332</v>
      </c>
      <c r="D153" s="178"/>
      <c r="E153" s="179">
        <v>10.199999999999999</v>
      </c>
      <c r="F153" s="180"/>
      <c r="G153" s="17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4"/>
      <c r="Z153" s="144"/>
      <c r="AA153" s="144"/>
      <c r="AB153" s="144"/>
      <c r="AC153" s="144"/>
      <c r="AD153" s="144"/>
      <c r="AE153" s="144"/>
      <c r="AF153" s="144"/>
      <c r="AG153" s="144" t="s">
        <v>122</v>
      </c>
      <c r="AH153" s="144">
        <v>5</v>
      </c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2">
      <c r="A154" s="170">
        <v>64</v>
      </c>
      <c r="B154" s="171" t="s">
        <v>333</v>
      </c>
      <c r="C154" s="172" t="s">
        <v>334</v>
      </c>
      <c r="D154" s="173" t="s">
        <v>117</v>
      </c>
      <c r="E154" s="174">
        <v>4</v>
      </c>
      <c r="F154" s="175"/>
      <c r="G154" s="176">
        <f>ROUND(E154*F154,2)</f>
        <v>0</v>
      </c>
      <c r="H154" s="147">
        <v>352.12</v>
      </c>
      <c r="I154" s="146">
        <f>ROUND(E154*H154,2)</f>
        <v>1408.48</v>
      </c>
      <c r="J154" s="147">
        <v>53.88</v>
      </c>
      <c r="K154" s="146">
        <f>ROUND(E154*J154,2)</f>
        <v>215.52</v>
      </c>
      <c r="L154" s="146">
        <v>21</v>
      </c>
      <c r="M154" s="146">
        <f>G154*(1+L154/100)</f>
        <v>0</v>
      </c>
      <c r="N154" s="146">
        <v>6.4000000000000005E-4</v>
      </c>
      <c r="O154" s="146">
        <f>ROUND(E154*N154,2)</f>
        <v>0</v>
      </c>
      <c r="P154" s="146">
        <v>0</v>
      </c>
      <c r="Q154" s="146">
        <f>ROUND(E154*P154,2)</f>
        <v>0</v>
      </c>
      <c r="R154" s="146"/>
      <c r="S154" s="146" t="s">
        <v>118</v>
      </c>
      <c r="T154" s="146" t="s">
        <v>118</v>
      </c>
      <c r="U154" s="146">
        <v>9.085E-2</v>
      </c>
      <c r="V154" s="146">
        <f>ROUND(E154*U154,2)</f>
        <v>0.36</v>
      </c>
      <c r="W154" s="146"/>
      <c r="X154" s="146" t="s">
        <v>119</v>
      </c>
      <c r="Y154" s="144"/>
      <c r="Z154" s="144"/>
      <c r="AA154" s="144"/>
      <c r="AB154" s="144"/>
      <c r="AC154" s="144"/>
      <c r="AD154" s="144"/>
      <c r="AE154" s="144"/>
      <c r="AF154" s="144"/>
      <c r="AG154" s="144" t="s">
        <v>120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1" x14ac:dyDescent="0.2">
      <c r="A155" s="170"/>
      <c r="B155" s="171"/>
      <c r="C155" s="177" t="s">
        <v>335</v>
      </c>
      <c r="D155" s="178"/>
      <c r="E155" s="179">
        <v>4</v>
      </c>
      <c r="F155" s="180"/>
      <c r="G155" s="17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4"/>
      <c r="Z155" s="144"/>
      <c r="AA155" s="144"/>
      <c r="AB155" s="144"/>
      <c r="AC155" s="144"/>
      <c r="AD155" s="144"/>
      <c r="AE155" s="144"/>
      <c r="AF155" s="144"/>
      <c r="AG155" s="144" t="s">
        <v>122</v>
      </c>
      <c r="AH155" s="144">
        <v>0</v>
      </c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outlineLevel="1" x14ac:dyDescent="0.2">
      <c r="A156" s="170">
        <v>65</v>
      </c>
      <c r="B156" s="171" t="s">
        <v>336</v>
      </c>
      <c r="C156" s="172" t="s">
        <v>337</v>
      </c>
      <c r="D156" s="173" t="s">
        <v>129</v>
      </c>
      <c r="E156" s="174">
        <v>17</v>
      </c>
      <c r="F156" s="175"/>
      <c r="G156" s="176">
        <f>ROUND(E156*F156,2)</f>
        <v>0</v>
      </c>
      <c r="H156" s="147">
        <v>221.21</v>
      </c>
      <c r="I156" s="146">
        <f>ROUND(E156*H156,2)</f>
        <v>3760.57</v>
      </c>
      <c r="J156" s="147">
        <v>286.79000000000002</v>
      </c>
      <c r="K156" s="146">
        <f>ROUND(E156*J156,2)</f>
        <v>4875.43</v>
      </c>
      <c r="L156" s="146">
        <v>21</v>
      </c>
      <c r="M156" s="146">
        <f>G156*(1+L156/100)</f>
        <v>0</v>
      </c>
      <c r="N156" s="146">
        <v>2.4499999999999999E-3</v>
      </c>
      <c r="O156" s="146">
        <f>ROUND(E156*N156,2)</f>
        <v>0.04</v>
      </c>
      <c r="P156" s="146">
        <v>0</v>
      </c>
      <c r="Q156" s="146">
        <f>ROUND(E156*P156,2)</f>
        <v>0</v>
      </c>
      <c r="R156" s="146"/>
      <c r="S156" s="146" t="s">
        <v>118</v>
      </c>
      <c r="T156" s="146" t="s">
        <v>118</v>
      </c>
      <c r="U156" s="146">
        <v>0.55300000000000005</v>
      </c>
      <c r="V156" s="146">
        <f>ROUND(E156*U156,2)</f>
        <v>9.4</v>
      </c>
      <c r="W156" s="146"/>
      <c r="X156" s="146" t="s">
        <v>119</v>
      </c>
      <c r="Y156" s="144"/>
      <c r="Z156" s="144"/>
      <c r="AA156" s="144"/>
      <c r="AB156" s="144"/>
      <c r="AC156" s="144"/>
      <c r="AD156" s="144"/>
      <c r="AE156" s="144"/>
      <c r="AF156" s="144"/>
      <c r="AG156" s="144" t="s">
        <v>120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outlineLevel="1" x14ac:dyDescent="0.2">
      <c r="A157" s="170"/>
      <c r="B157" s="171"/>
      <c r="C157" s="177" t="s">
        <v>338</v>
      </c>
      <c r="D157" s="178"/>
      <c r="E157" s="179">
        <v>17</v>
      </c>
      <c r="F157" s="180"/>
      <c r="G157" s="17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4"/>
      <c r="Z157" s="144"/>
      <c r="AA157" s="144"/>
      <c r="AB157" s="144"/>
      <c r="AC157" s="144"/>
      <c r="AD157" s="144"/>
      <c r="AE157" s="144"/>
      <c r="AF157" s="144"/>
      <c r="AG157" s="144" t="s">
        <v>122</v>
      </c>
      <c r="AH157" s="144">
        <v>0</v>
      </c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outlineLevel="1" x14ac:dyDescent="0.2">
      <c r="A158" s="170">
        <v>66</v>
      </c>
      <c r="B158" s="171" t="s">
        <v>339</v>
      </c>
      <c r="C158" s="172" t="s">
        <v>340</v>
      </c>
      <c r="D158" s="173" t="s">
        <v>129</v>
      </c>
      <c r="E158" s="174">
        <v>22.1</v>
      </c>
      <c r="F158" s="175"/>
      <c r="G158" s="176">
        <f>ROUND(E158*F158,2)</f>
        <v>0</v>
      </c>
      <c r="H158" s="147">
        <v>46.09</v>
      </c>
      <c r="I158" s="146">
        <f>ROUND(E158*H158,2)</f>
        <v>1018.59</v>
      </c>
      <c r="J158" s="147">
        <v>135.41</v>
      </c>
      <c r="K158" s="146">
        <f>ROUND(E158*J158,2)</f>
        <v>2992.56</v>
      </c>
      <c r="L158" s="146">
        <v>21</v>
      </c>
      <c r="M158" s="146">
        <f>G158*(1+L158/100)</f>
        <v>0</v>
      </c>
      <c r="N158" s="146">
        <v>1.2999999999999999E-4</v>
      </c>
      <c r="O158" s="146">
        <f>ROUND(E158*N158,2)</f>
        <v>0</v>
      </c>
      <c r="P158" s="146">
        <v>0</v>
      </c>
      <c r="Q158" s="146">
        <f>ROUND(E158*P158,2)</f>
        <v>0</v>
      </c>
      <c r="R158" s="146"/>
      <c r="S158" s="146" t="s">
        <v>118</v>
      </c>
      <c r="T158" s="146" t="s">
        <v>118</v>
      </c>
      <c r="U158" s="146">
        <v>0.22816</v>
      </c>
      <c r="V158" s="146">
        <f>ROUND(E158*U158,2)</f>
        <v>5.04</v>
      </c>
      <c r="W158" s="146"/>
      <c r="X158" s="146" t="s">
        <v>119</v>
      </c>
      <c r="Y158" s="144"/>
      <c r="Z158" s="144"/>
      <c r="AA158" s="144"/>
      <c r="AB158" s="144"/>
      <c r="AC158" s="144"/>
      <c r="AD158" s="144"/>
      <c r="AE158" s="144"/>
      <c r="AF158" s="144"/>
      <c r="AG158" s="144" t="s">
        <v>120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70"/>
      <c r="B159" s="171"/>
      <c r="C159" s="177" t="s">
        <v>341</v>
      </c>
      <c r="D159" s="178"/>
      <c r="E159" s="179">
        <v>22.1</v>
      </c>
      <c r="F159" s="180"/>
      <c r="G159" s="17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4"/>
      <c r="Z159" s="144"/>
      <c r="AA159" s="144"/>
      <c r="AB159" s="144"/>
      <c r="AC159" s="144"/>
      <c r="AD159" s="144"/>
      <c r="AE159" s="144"/>
      <c r="AF159" s="144"/>
      <c r="AG159" s="144" t="s">
        <v>122</v>
      </c>
      <c r="AH159" s="144">
        <v>0</v>
      </c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170">
        <v>67</v>
      </c>
      <c r="B160" s="171" t="s">
        <v>342</v>
      </c>
      <c r="C160" s="172" t="s">
        <v>343</v>
      </c>
      <c r="D160" s="173" t="s">
        <v>117</v>
      </c>
      <c r="E160" s="174">
        <v>2</v>
      </c>
      <c r="F160" s="175"/>
      <c r="G160" s="176">
        <f>ROUND(E160*F160,2)</f>
        <v>0</v>
      </c>
      <c r="H160" s="147">
        <v>280.24</v>
      </c>
      <c r="I160" s="146">
        <f>ROUND(E160*H160,2)</f>
        <v>560.48</v>
      </c>
      <c r="J160" s="147">
        <v>186.26</v>
      </c>
      <c r="K160" s="146">
        <f>ROUND(E160*J160,2)</f>
        <v>372.52</v>
      </c>
      <c r="L160" s="146">
        <v>21</v>
      </c>
      <c r="M160" s="146">
        <f>G160*(1+L160/100)</f>
        <v>0</v>
      </c>
      <c r="N160" s="146">
        <v>1.81E-3</v>
      </c>
      <c r="O160" s="146">
        <f>ROUND(E160*N160,2)</f>
        <v>0</v>
      </c>
      <c r="P160" s="146">
        <v>0</v>
      </c>
      <c r="Q160" s="146">
        <f>ROUND(E160*P160,2)</f>
        <v>0</v>
      </c>
      <c r="R160" s="146"/>
      <c r="S160" s="146" t="s">
        <v>118</v>
      </c>
      <c r="T160" s="146" t="s">
        <v>118</v>
      </c>
      <c r="U160" s="146">
        <v>0.34044999999999997</v>
      </c>
      <c r="V160" s="146">
        <f>ROUND(E160*U160,2)</f>
        <v>0.68</v>
      </c>
      <c r="W160" s="146"/>
      <c r="X160" s="146" t="s">
        <v>119</v>
      </c>
      <c r="Y160" s="144"/>
      <c r="Z160" s="144"/>
      <c r="AA160" s="144"/>
      <c r="AB160" s="144"/>
      <c r="AC160" s="144"/>
      <c r="AD160" s="144"/>
      <c r="AE160" s="144"/>
      <c r="AF160" s="144"/>
      <c r="AG160" s="144" t="s">
        <v>120</v>
      </c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2">
      <c r="A161" s="170"/>
      <c r="B161" s="171"/>
      <c r="C161" s="177" t="s">
        <v>344</v>
      </c>
      <c r="D161" s="178"/>
      <c r="E161" s="179">
        <v>2</v>
      </c>
      <c r="F161" s="180"/>
      <c r="G161" s="17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4"/>
      <c r="Z161" s="144"/>
      <c r="AA161" s="144"/>
      <c r="AB161" s="144"/>
      <c r="AC161" s="144"/>
      <c r="AD161" s="144"/>
      <c r="AE161" s="144"/>
      <c r="AF161" s="144"/>
      <c r="AG161" s="144" t="s">
        <v>122</v>
      </c>
      <c r="AH161" s="144">
        <v>0</v>
      </c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outlineLevel="1" x14ac:dyDescent="0.2">
      <c r="A162" s="170">
        <v>68</v>
      </c>
      <c r="B162" s="171" t="s">
        <v>345</v>
      </c>
      <c r="C162" s="172" t="s">
        <v>346</v>
      </c>
      <c r="D162" s="173" t="s">
        <v>129</v>
      </c>
      <c r="E162" s="174">
        <v>8.5</v>
      </c>
      <c r="F162" s="175"/>
      <c r="G162" s="176">
        <f>ROUND(E162*F162,2)</f>
        <v>0</v>
      </c>
      <c r="H162" s="147">
        <v>0</v>
      </c>
      <c r="I162" s="146">
        <f>ROUND(E162*H162,2)</f>
        <v>0</v>
      </c>
      <c r="J162" s="147">
        <v>56.1</v>
      </c>
      <c r="K162" s="146">
        <f>ROUND(E162*J162,2)</f>
        <v>476.85</v>
      </c>
      <c r="L162" s="146">
        <v>21</v>
      </c>
      <c r="M162" s="146">
        <f>G162*(1+L162/100)</f>
        <v>0</v>
      </c>
      <c r="N162" s="146">
        <v>0</v>
      </c>
      <c r="O162" s="146">
        <f>ROUND(E162*N162,2)</f>
        <v>0</v>
      </c>
      <c r="P162" s="146">
        <v>6.1700000000000001E-3</v>
      </c>
      <c r="Q162" s="146">
        <f>ROUND(E162*P162,2)</f>
        <v>0.05</v>
      </c>
      <c r="R162" s="146"/>
      <c r="S162" s="146" t="s">
        <v>118</v>
      </c>
      <c r="T162" s="146" t="s">
        <v>118</v>
      </c>
      <c r="U162" s="146">
        <v>0.10349999999999999</v>
      </c>
      <c r="V162" s="146">
        <f>ROUND(E162*U162,2)</f>
        <v>0.88</v>
      </c>
      <c r="W162" s="146"/>
      <c r="X162" s="146" t="s">
        <v>119</v>
      </c>
      <c r="Y162" s="144"/>
      <c r="Z162" s="144"/>
      <c r="AA162" s="144"/>
      <c r="AB162" s="144"/>
      <c r="AC162" s="144"/>
      <c r="AD162" s="144"/>
      <c r="AE162" s="144"/>
      <c r="AF162" s="144"/>
      <c r="AG162" s="144" t="s">
        <v>120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1" x14ac:dyDescent="0.2">
      <c r="A163" s="170"/>
      <c r="B163" s="171"/>
      <c r="C163" s="177" t="s">
        <v>347</v>
      </c>
      <c r="D163" s="178"/>
      <c r="E163" s="179">
        <v>8.5</v>
      </c>
      <c r="F163" s="180"/>
      <c r="G163" s="17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4"/>
      <c r="Z163" s="144"/>
      <c r="AA163" s="144"/>
      <c r="AB163" s="144"/>
      <c r="AC163" s="144"/>
      <c r="AD163" s="144"/>
      <c r="AE163" s="144"/>
      <c r="AF163" s="144"/>
      <c r="AG163" s="144" t="s">
        <v>122</v>
      </c>
      <c r="AH163" s="144">
        <v>0</v>
      </c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ht="22.5" outlineLevel="1" x14ac:dyDescent="0.2">
      <c r="A164" s="170">
        <v>69</v>
      </c>
      <c r="B164" s="171" t="s">
        <v>348</v>
      </c>
      <c r="C164" s="172" t="s">
        <v>349</v>
      </c>
      <c r="D164" s="173" t="s">
        <v>129</v>
      </c>
      <c r="E164" s="174">
        <v>44.2</v>
      </c>
      <c r="F164" s="175"/>
      <c r="G164" s="176">
        <f>ROUND(E164*F164,2)</f>
        <v>0</v>
      </c>
      <c r="H164" s="147">
        <v>0</v>
      </c>
      <c r="I164" s="146">
        <f>ROUND(E164*H164,2)</f>
        <v>0</v>
      </c>
      <c r="J164" s="147">
        <v>54.6</v>
      </c>
      <c r="K164" s="146">
        <f>ROUND(E164*J164,2)</f>
        <v>2413.3200000000002</v>
      </c>
      <c r="L164" s="146">
        <v>21</v>
      </c>
      <c r="M164" s="146">
        <f>G164*(1+L164/100)</f>
        <v>0</v>
      </c>
      <c r="N164" s="146">
        <v>0</v>
      </c>
      <c r="O164" s="146">
        <f>ROUND(E164*N164,2)</f>
        <v>0</v>
      </c>
      <c r="P164" s="146">
        <v>1.3500000000000001E-3</v>
      </c>
      <c r="Q164" s="146">
        <f>ROUND(E164*P164,2)</f>
        <v>0.06</v>
      </c>
      <c r="R164" s="146"/>
      <c r="S164" s="146" t="s">
        <v>118</v>
      </c>
      <c r="T164" s="146" t="s">
        <v>118</v>
      </c>
      <c r="U164" s="146">
        <v>9.1999999999999998E-2</v>
      </c>
      <c r="V164" s="146">
        <f>ROUND(E164*U164,2)</f>
        <v>4.07</v>
      </c>
      <c r="W164" s="146"/>
      <c r="X164" s="146" t="s">
        <v>119</v>
      </c>
      <c r="Y164" s="144"/>
      <c r="Z164" s="144"/>
      <c r="AA164" s="144"/>
      <c r="AB164" s="144"/>
      <c r="AC164" s="144"/>
      <c r="AD164" s="144"/>
      <c r="AE164" s="144"/>
      <c r="AF164" s="144"/>
      <c r="AG164" s="144" t="s">
        <v>120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outlineLevel="1" x14ac:dyDescent="0.2">
      <c r="A165" s="170"/>
      <c r="B165" s="171"/>
      <c r="C165" s="177" t="s">
        <v>350</v>
      </c>
      <c r="D165" s="178"/>
      <c r="E165" s="179">
        <v>44.2</v>
      </c>
      <c r="F165" s="180"/>
      <c r="G165" s="17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4"/>
      <c r="Z165" s="144"/>
      <c r="AA165" s="144"/>
      <c r="AB165" s="144"/>
      <c r="AC165" s="144"/>
      <c r="AD165" s="144"/>
      <c r="AE165" s="144"/>
      <c r="AF165" s="144"/>
      <c r="AG165" s="144" t="s">
        <v>122</v>
      </c>
      <c r="AH165" s="144">
        <v>0</v>
      </c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</row>
    <row r="166" spans="1:60" outlineLevel="1" x14ac:dyDescent="0.2">
      <c r="A166" s="170">
        <v>70</v>
      </c>
      <c r="B166" s="171" t="s">
        <v>351</v>
      </c>
      <c r="C166" s="172" t="s">
        <v>352</v>
      </c>
      <c r="D166" s="173" t="s">
        <v>142</v>
      </c>
      <c r="E166" s="174">
        <v>10.199999999999999</v>
      </c>
      <c r="F166" s="175"/>
      <c r="G166" s="176">
        <f>ROUND(E166*F166,2)</f>
        <v>0</v>
      </c>
      <c r="H166" s="147">
        <v>203.18</v>
      </c>
      <c r="I166" s="146">
        <f>ROUND(E166*H166,2)</f>
        <v>2072.44</v>
      </c>
      <c r="J166" s="147">
        <v>100.82</v>
      </c>
      <c r="K166" s="146">
        <f>ROUND(E166*J166,2)</f>
        <v>1028.3599999999999</v>
      </c>
      <c r="L166" s="146">
        <v>21</v>
      </c>
      <c r="M166" s="146">
        <f>G166*(1+L166/100)</f>
        <v>0</v>
      </c>
      <c r="N166" s="146">
        <v>6.0999999999999997E-4</v>
      </c>
      <c r="O166" s="146">
        <f>ROUND(E166*N166,2)</f>
        <v>0.01</v>
      </c>
      <c r="P166" s="146">
        <v>0</v>
      </c>
      <c r="Q166" s="146">
        <f>ROUND(E166*P166,2)</f>
        <v>0</v>
      </c>
      <c r="R166" s="146"/>
      <c r="S166" s="146" t="s">
        <v>118</v>
      </c>
      <c r="T166" s="146" t="s">
        <v>118</v>
      </c>
      <c r="U166" s="146">
        <v>0.17</v>
      </c>
      <c r="V166" s="146">
        <f>ROUND(E166*U166,2)</f>
        <v>1.73</v>
      </c>
      <c r="W166" s="146"/>
      <c r="X166" s="146" t="s">
        <v>119</v>
      </c>
      <c r="Y166" s="144"/>
      <c r="Z166" s="144"/>
      <c r="AA166" s="144"/>
      <c r="AB166" s="144"/>
      <c r="AC166" s="144"/>
      <c r="AD166" s="144"/>
      <c r="AE166" s="144"/>
      <c r="AF166" s="144"/>
      <c r="AG166" s="144" t="s">
        <v>120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outlineLevel="1" x14ac:dyDescent="0.2">
      <c r="A167" s="170"/>
      <c r="B167" s="171"/>
      <c r="C167" s="177" t="s">
        <v>353</v>
      </c>
      <c r="D167" s="178"/>
      <c r="E167" s="179">
        <v>10.199999999999999</v>
      </c>
      <c r="F167" s="180"/>
      <c r="G167" s="17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4"/>
      <c r="Z167" s="144"/>
      <c r="AA167" s="144"/>
      <c r="AB167" s="144"/>
      <c r="AC167" s="144"/>
      <c r="AD167" s="144"/>
      <c r="AE167" s="144"/>
      <c r="AF167" s="144"/>
      <c r="AG167" s="144" t="s">
        <v>122</v>
      </c>
      <c r="AH167" s="144">
        <v>0</v>
      </c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ht="22.5" outlineLevel="1" x14ac:dyDescent="0.2">
      <c r="A168" s="170">
        <v>71</v>
      </c>
      <c r="B168" s="171" t="s">
        <v>354</v>
      </c>
      <c r="C168" s="172" t="s">
        <v>355</v>
      </c>
      <c r="D168" s="173" t="s">
        <v>117</v>
      </c>
      <c r="E168" s="174">
        <v>1</v>
      </c>
      <c r="F168" s="175"/>
      <c r="G168" s="176">
        <f>ROUND(E168*F168,2)</f>
        <v>0</v>
      </c>
      <c r="H168" s="147">
        <v>0</v>
      </c>
      <c r="I168" s="146">
        <f>ROUND(E168*H168,2)</f>
        <v>0</v>
      </c>
      <c r="J168" s="147">
        <v>1602</v>
      </c>
      <c r="K168" s="146">
        <f>ROUND(E168*J168,2)</f>
        <v>1602</v>
      </c>
      <c r="L168" s="146">
        <v>21</v>
      </c>
      <c r="M168" s="146">
        <f>G168*(1+L168/100)</f>
        <v>0</v>
      </c>
      <c r="N168" s="146">
        <v>5.7000000000000002E-3</v>
      </c>
      <c r="O168" s="146">
        <f>ROUND(E168*N168,2)</f>
        <v>0.01</v>
      </c>
      <c r="P168" s="146">
        <v>0</v>
      </c>
      <c r="Q168" s="146">
        <f>ROUND(E168*P168,2)</f>
        <v>0</v>
      </c>
      <c r="R168" s="146"/>
      <c r="S168" s="146" t="s">
        <v>125</v>
      </c>
      <c r="T168" s="146" t="s">
        <v>302</v>
      </c>
      <c r="U168" s="146">
        <v>0.35</v>
      </c>
      <c r="V168" s="146">
        <f>ROUND(E168*U168,2)</f>
        <v>0.35</v>
      </c>
      <c r="W168" s="146"/>
      <c r="X168" s="146" t="s">
        <v>119</v>
      </c>
      <c r="Y168" s="144"/>
      <c r="Z168" s="144"/>
      <c r="AA168" s="144"/>
      <c r="AB168" s="144"/>
      <c r="AC168" s="144"/>
      <c r="AD168" s="144"/>
      <c r="AE168" s="144"/>
      <c r="AF168" s="144"/>
      <c r="AG168" s="144" t="s">
        <v>120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170"/>
      <c r="B169" s="171"/>
      <c r="C169" s="177" t="s">
        <v>356</v>
      </c>
      <c r="D169" s="178"/>
      <c r="E169" s="179">
        <v>1</v>
      </c>
      <c r="F169" s="180"/>
      <c r="G169" s="17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4"/>
      <c r="Z169" s="144"/>
      <c r="AA169" s="144"/>
      <c r="AB169" s="144"/>
      <c r="AC169" s="144"/>
      <c r="AD169" s="144"/>
      <c r="AE169" s="144"/>
      <c r="AF169" s="144"/>
      <c r="AG169" s="144" t="s">
        <v>122</v>
      </c>
      <c r="AH169" s="144">
        <v>0</v>
      </c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2">
      <c r="A170" s="170">
        <v>72</v>
      </c>
      <c r="B170" s="171" t="s">
        <v>357</v>
      </c>
      <c r="C170" s="172" t="s">
        <v>358</v>
      </c>
      <c r="D170" s="173" t="s">
        <v>129</v>
      </c>
      <c r="E170" s="174">
        <v>22</v>
      </c>
      <c r="F170" s="175"/>
      <c r="G170" s="176">
        <f>ROUND(E170*F170,2)</f>
        <v>0</v>
      </c>
      <c r="H170" s="147">
        <v>0</v>
      </c>
      <c r="I170" s="146">
        <f>ROUND(E170*H170,2)</f>
        <v>0</v>
      </c>
      <c r="J170" s="147">
        <v>242.5</v>
      </c>
      <c r="K170" s="146">
        <f>ROUND(E170*J170,2)</f>
        <v>5335</v>
      </c>
      <c r="L170" s="146">
        <v>21</v>
      </c>
      <c r="M170" s="146">
        <f>G170*(1+L170/100)</f>
        <v>0</v>
      </c>
      <c r="N170" s="146">
        <v>5.0000000000000002E-5</v>
      </c>
      <c r="O170" s="146">
        <f>ROUND(E170*N170,2)</f>
        <v>0</v>
      </c>
      <c r="P170" s="146">
        <v>0</v>
      </c>
      <c r="Q170" s="146">
        <f>ROUND(E170*P170,2)</f>
        <v>0</v>
      </c>
      <c r="R170" s="146"/>
      <c r="S170" s="146" t="s">
        <v>125</v>
      </c>
      <c r="T170" s="146" t="s">
        <v>302</v>
      </c>
      <c r="U170" s="146">
        <v>0.39595000000000002</v>
      </c>
      <c r="V170" s="146">
        <f>ROUND(E170*U170,2)</f>
        <v>8.7100000000000009</v>
      </c>
      <c r="W170" s="146"/>
      <c r="X170" s="146" t="s">
        <v>119</v>
      </c>
      <c r="Y170" s="144"/>
      <c r="Z170" s="144"/>
      <c r="AA170" s="144"/>
      <c r="AB170" s="144"/>
      <c r="AC170" s="144"/>
      <c r="AD170" s="144"/>
      <c r="AE170" s="144"/>
      <c r="AF170" s="144"/>
      <c r="AG170" s="144" t="s">
        <v>120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1" x14ac:dyDescent="0.2">
      <c r="A171" s="170"/>
      <c r="B171" s="171"/>
      <c r="C171" s="177" t="s">
        <v>359</v>
      </c>
      <c r="D171" s="178"/>
      <c r="E171" s="179">
        <v>22</v>
      </c>
      <c r="F171" s="180"/>
      <c r="G171" s="17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4"/>
      <c r="Z171" s="144"/>
      <c r="AA171" s="144"/>
      <c r="AB171" s="144"/>
      <c r="AC171" s="144"/>
      <c r="AD171" s="144"/>
      <c r="AE171" s="144"/>
      <c r="AF171" s="144"/>
      <c r="AG171" s="144" t="s">
        <v>122</v>
      </c>
      <c r="AH171" s="144">
        <v>0</v>
      </c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170">
        <v>73</v>
      </c>
      <c r="B172" s="171" t="s">
        <v>360</v>
      </c>
      <c r="C172" s="172" t="s">
        <v>361</v>
      </c>
      <c r="D172" s="173" t="s">
        <v>129</v>
      </c>
      <c r="E172" s="174">
        <v>5</v>
      </c>
      <c r="F172" s="175"/>
      <c r="G172" s="176">
        <f>ROUND(E172*F172,2)</f>
        <v>0</v>
      </c>
      <c r="H172" s="147">
        <v>0</v>
      </c>
      <c r="I172" s="146">
        <f>ROUND(E172*H172,2)</f>
        <v>0</v>
      </c>
      <c r="J172" s="147">
        <v>567</v>
      </c>
      <c r="K172" s="146">
        <f>ROUND(E172*J172,2)</f>
        <v>2835</v>
      </c>
      <c r="L172" s="146">
        <v>21</v>
      </c>
      <c r="M172" s="146">
        <f>G172*(1+L172/100)</f>
        <v>0</v>
      </c>
      <c r="N172" s="146">
        <v>2.9499999999999999E-3</v>
      </c>
      <c r="O172" s="146">
        <f>ROUND(E172*N172,2)</f>
        <v>0.01</v>
      </c>
      <c r="P172" s="146">
        <v>0</v>
      </c>
      <c r="Q172" s="146">
        <f>ROUND(E172*P172,2)</f>
        <v>0</v>
      </c>
      <c r="R172" s="146"/>
      <c r="S172" s="146" t="s">
        <v>125</v>
      </c>
      <c r="T172" s="146" t="s">
        <v>118</v>
      </c>
      <c r="U172" s="146">
        <v>0.71443999999999996</v>
      </c>
      <c r="V172" s="146">
        <f>ROUND(E172*U172,2)</f>
        <v>3.57</v>
      </c>
      <c r="W172" s="146"/>
      <c r="X172" s="146" t="s">
        <v>362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363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outlineLevel="1" x14ac:dyDescent="0.2">
      <c r="A173" s="170"/>
      <c r="B173" s="171"/>
      <c r="C173" s="177" t="s">
        <v>364</v>
      </c>
      <c r="D173" s="178"/>
      <c r="E173" s="179">
        <v>5</v>
      </c>
      <c r="F173" s="180"/>
      <c r="G173" s="17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4"/>
      <c r="Z173" s="144"/>
      <c r="AA173" s="144"/>
      <c r="AB173" s="144"/>
      <c r="AC173" s="144"/>
      <c r="AD173" s="144"/>
      <c r="AE173" s="144"/>
      <c r="AF173" s="144"/>
      <c r="AG173" s="144" t="s">
        <v>122</v>
      </c>
      <c r="AH173" s="144">
        <v>0</v>
      </c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2">
      <c r="A174" s="170">
        <v>74</v>
      </c>
      <c r="B174" s="171" t="s">
        <v>365</v>
      </c>
      <c r="C174" s="172" t="s">
        <v>366</v>
      </c>
      <c r="D174" s="173" t="s">
        <v>129</v>
      </c>
      <c r="E174" s="174">
        <v>44.2</v>
      </c>
      <c r="F174" s="175"/>
      <c r="G174" s="176">
        <f>ROUND(E174*F174,2)</f>
        <v>0</v>
      </c>
      <c r="H174" s="147">
        <v>218</v>
      </c>
      <c r="I174" s="146">
        <f>ROUND(E174*H174,2)</f>
        <v>9635.6</v>
      </c>
      <c r="J174" s="147">
        <v>0</v>
      </c>
      <c r="K174" s="146">
        <f>ROUND(E174*J174,2)</f>
        <v>0</v>
      </c>
      <c r="L174" s="146">
        <v>21</v>
      </c>
      <c r="M174" s="146">
        <f>G174*(1+L174/100)</f>
        <v>0</v>
      </c>
      <c r="N174" s="146">
        <v>0</v>
      </c>
      <c r="O174" s="146">
        <f>ROUND(E174*N174,2)</f>
        <v>0</v>
      </c>
      <c r="P174" s="146">
        <v>0</v>
      </c>
      <c r="Q174" s="146">
        <f>ROUND(E174*P174,2)</f>
        <v>0</v>
      </c>
      <c r="R174" s="146" t="s">
        <v>135</v>
      </c>
      <c r="S174" s="146" t="s">
        <v>118</v>
      </c>
      <c r="T174" s="146" t="s">
        <v>118</v>
      </c>
      <c r="U174" s="146">
        <v>0</v>
      </c>
      <c r="V174" s="146">
        <f>ROUND(E174*U174,2)</f>
        <v>0</v>
      </c>
      <c r="W174" s="146"/>
      <c r="X174" s="146" t="s">
        <v>130</v>
      </c>
      <c r="Y174" s="144"/>
      <c r="Z174" s="144"/>
      <c r="AA174" s="144"/>
      <c r="AB174" s="144"/>
      <c r="AC174" s="144"/>
      <c r="AD174" s="144"/>
      <c r="AE174" s="144"/>
      <c r="AF174" s="144"/>
      <c r="AG174" s="144" t="s">
        <v>131</v>
      </c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outlineLevel="1" x14ac:dyDescent="0.2">
      <c r="A175" s="170"/>
      <c r="B175" s="171"/>
      <c r="C175" s="177" t="s">
        <v>367</v>
      </c>
      <c r="D175" s="178"/>
      <c r="E175" s="179">
        <v>44.2</v>
      </c>
      <c r="F175" s="180"/>
      <c r="G175" s="17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4"/>
      <c r="Z175" s="144"/>
      <c r="AA175" s="144"/>
      <c r="AB175" s="144"/>
      <c r="AC175" s="144"/>
      <c r="AD175" s="144"/>
      <c r="AE175" s="144"/>
      <c r="AF175" s="144"/>
      <c r="AG175" s="144" t="s">
        <v>122</v>
      </c>
      <c r="AH175" s="144">
        <v>5</v>
      </c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outlineLevel="1" x14ac:dyDescent="0.2">
      <c r="A176" s="170">
        <v>75</v>
      </c>
      <c r="B176" s="171" t="s">
        <v>368</v>
      </c>
      <c r="C176" s="172" t="s">
        <v>369</v>
      </c>
      <c r="D176" s="173" t="s">
        <v>117</v>
      </c>
      <c r="E176" s="174">
        <v>12</v>
      </c>
      <c r="F176" s="175"/>
      <c r="G176" s="176">
        <f>ROUND(E176*F176,2)</f>
        <v>0</v>
      </c>
      <c r="H176" s="147">
        <v>182.5</v>
      </c>
      <c r="I176" s="146">
        <f>ROUND(E176*H176,2)</f>
        <v>2190</v>
      </c>
      <c r="J176" s="147">
        <v>0</v>
      </c>
      <c r="K176" s="146">
        <f>ROUND(E176*J176,2)</f>
        <v>0</v>
      </c>
      <c r="L176" s="146">
        <v>21</v>
      </c>
      <c r="M176" s="146">
        <f>G176*(1+L176/100)</f>
        <v>0</v>
      </c>
      <c r="N176" s="146">
        <v>2.3999999999999998E-3</v>
      </c>
      <c r="O176" s="146">
        <f>ROUND(E176*N176,2)</f>
        <v>0.03</v>
      </c>
      <c r="P176" s="146">
        <v>0</v>
      </c>
      <c r="Q176" s="146">
        <f>ROUND(E176*P176,2)</f>
        <v>0</v>
      </c>
      <c r="R176" s="146" t="s">
        <v>135</v>
      </c>
      <c r="S176" s="146" t="s">
        <v>118</v>
      </c>
      <c r="T176" s="146" t="s">
        <v>118</v>
      </c>
      <c r="U176" s="146">
        <v>0</v>
      </c>
      <c r="V176" s="146">
        <f>ROUND(E176*U176,2)</f>
        <v>0</v>
      </c>
      <c r="W176" s="146"/>
      <c r="X176" s="146" t="s">
        <v>130</v>
      </c>
      <c r="Y176" s="144"/>
      <c r="Z176" s="144"/>
      <c r="AA176" s="144"/>
      <c r="AB176" s="144"/>
      <c r="AC176" s="144"/>
      <c r="AD176" s="144"/>
      <c r="AE176" s="144"/>
      <c r="AF176" s="144"/>
      <c r="AG176" s="144" t="s">
        <v>131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outlineLevel="1" x14ac:dyDescent="0.2">
      <c r="A177" s="170"/>
      <c r="B177" s="171"/>
      <c r="C177" s="177" t="s">
        <v>370</v>
      </c>
      <c r="D177" s="178"/>
      <c r="E177" s="179">
        <v>12</v>
      </c>
      <c r="F177" s="180"/>
      <c r="G177" s="17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4"/>
      <c r="Z177" s="144"/>
      <c r="AA177" s="144"/>
      <c r="AB177" s="144"/>
      <c r="AC177" s="144"/>
      <c r="AD177" s="144"/>
      <c r="AE177" s="144"/>
      <c r="AF177" s="144"/>
      <c r="AG177" s="144" t="s">
        <v>122</v>
      </c>
      <c r="AH177" s="144">
        <v>0</v>
      </c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outlineLevel="1" x14ac:dyDescent="0.2">
      <c r="A178" s="170">
        <v>76</v>
      </c>
      <c r="B178" s="171" t="s">
        <v>371</v>
      </c>
      <c r="C178" s="172" t="s">
        <v>372</v>
      </c>
      <c r="D178" s="173" t="s">
        <v>242</v>
      </c>
      <c r="E178" s="174">
        <v>0.19309999999999999</v>
      </c>
      <c r="F178" s="175"/>
      <c r="G178" s="176">
        <f>ROUND(E178*F178,2)</f>
        <v>0</v>
      </c>
      <c r="H178" s="147">
        <v>0</v>
      </c>
      <c r="I178" s="146">
        <f>ROUND(E178*H178,2)</f>
        <v>0</v>
      </c>
      <c r="J178" s="147">
        <v>2055</v>
      </c>
      <c r="K178" s="146">
        <f>ROUND(E178*J178,2)</f>
        <v>396.82</v>
      </c>
      <c r="L178" s="146">
        <v>21</v>
      </c>
      <c r="M178" s="146">
        <f>G178*(1+L178/100)</f>
        <v>0</v>
      </c>
      <c r="N178" s="146">
        <v>0</v>
      </c>
      <c r="O178" s="146">
        <f>ROUND(E178*N178,2)</f>
        <v>0</v>
      </c>
      <c r="P178" s="146">
        <v>0</v>
      </c>
      <c r="Q178" s="146">
        <f>ROUND(E178*P178,2)</f>
        <v>0</v>
      </c>
      <c r="R178" s="146"/>
      <c r="S178" s="146" t="s">
        <v>118</v>
      </c>
      <c r="T178" s="146" t="s">
        <v>118</v>
      </c>
      <c r="U178" s="146">
        <v>9.64</v>
      </c>
      <c r="V178" s="146">
        <f>ROUND(E178*U178,2)</f>
        <v>1.86</v>
      </c>
      <c r="W178" s="146"/>
      <c r="X178" s="146" t="s">
        <v>243</v>
      </c>
      <c r="Y178" s="144"/>
      <c r="Z178" s="144"/>
      <c r="AA178" s="144"/>
      <c r="AB178" s="144"/>
      <c r="AC178" s="144"/>
      <c r="AD178" s="144"/>
      <c r="AE178" s="144"/>
      <c r="AF178" s="144"/>
      <c r="AG178" s="144" t="s">
        <v>244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x14ac:dyDescent="0.2">
      <c r="A179" s="163" t="s">
        <v>113</v>
      </c>
      <c r="B179" s="164" t="s">
        <v>74</v>
      </c>
      <c r="C179" s="165" t="s">
        <v>75</v>
      </c>
      <c r="D179" s="166"/>
      <c r="E179" s="167"/>
      <c r="F179" s="168"/>
      <c r="G179" s="169">
        <f>SUMIF(AG180:AG208,"&lt;&gt;NOR",G180:G208)</f>
        <v>0</v>
      </c>
      <c r="H179" s="148"/>
      <c r="I179" s="148">
        <f>SUM(I180:I208)</f>
        <v>123923.69</v>
      </c>
      <c r="J179" s="148"/>
      <c r="K179" s="148">
        <f>SUM(K180:K208)</f>
        <v>51972.55</v>
      </c>
      <c r="L179" s="148"/>
      <c r="M179" s="148">
        <f>SUM(M180:M208)</f>
        <v>0</v>
      </c>
      <c r="N179" s="148"/>
      <c r="O179" s="148">
        <f>SUM(O180:O208)</f>
        <v>0.98000000000000009</v>
      </c>
      <c r="P179" s="148"/>
      <c r="Q179" s="148">
        <f>SUM(Q180:Q208)</f>
        <v>0.84</v>
      </c>
      <c r="R179" s="148"/>
      <c r="S179" s="148"/>
      <c r="T179" s="148"/>
      <c r="U179" s="148"/>
      <c r="V179" s="148">
        <f>SUM(V180:V208)</f>
        <v>100.4</v>
      </c>
      <c r="W179" s="148"/>
      <c r="X179" s="148"/>
      <c r="AG179" t="s">
        <v>114</v>
      </c>
    </row>
    <row r="180" spans="1:60" outlineLevel="1" x14ac:dyDescent="0.2">
      <c r="A180" s="170">
        <v>77</v>
      </c>
      <c r="B180" s="171" t="s">
        <v>373</v>
      </c>
      <c r="C180" s="172" t="s">
        <v>374</v>
      </c>
      <c r="D180" s="173" t="s">
        <v>129</v>
      </c>
      <c r="E180" s="174">
        <v>14</v>
      </c>
      <c r="F180" s="175"/>
      <c r="G180" s="176">
        <f>ROUND(E180*F180,2)</f>
        <v>0</v>
      </c>
      <c r="H180" s="147">
        <v>151.06</v>
      </c>
      <c r="I180" s="146">
        <f>ROUND(E180*H180,2)</f>
        <v>2114.84</v>
      </c>
      <c r="J180" s="147">
        <v>26.94</v>
      </c>
      <c r="K180" s="146">
        <f>ROUND(E180*J180,2)</f>
        <v>377.16</v>
      </c>
      <c r="L180" s="146">
        <v>21</v>
      </c>
      <c r="M180" s="146">
        <f>G180*(1+L180/100)</f>
        <v>0</v>
      </c>
      <c r="N180" s="146">
        <v>5.5000000000000003E-4</v>
      </c>
      <c r="O180" s="146">
        <f>ROUND(E180*N180,2)</f>
        <v>0.01</v>
      </c>
      <c r="P180" s="146">
        <v>1.6480000000000002E-2</v>
      </c>
      <c r="Q180" s="146">
        <f>ROUND(E180*P180,2)</f>
        <v>0.23</v>
      </c>
      <c r="R180" s="146"/>
      <c r="S180" s="146" t="s">
        <v>118</v>
      </c>
      <c r="T180" s="146" t="s">
        <v>118</v>
      </c>
      <c r="U180" s="146">
        <v>6.8000000000000005E-2</v>
      </c>
      <c r="V180" s="146">
        <f>ROUND(E180*U180,2)</f>
        <v>0.95</v>
      </c>
      <c r="W180" s="146"/>
      <c r="X180" s="146" t="s">
        <v>119</v>
      </c>
      <c r="Y180" s="144"/>
      <c r="Z180" s="144"/>
      <c r="AA180" s="144"/>
      <c r="AB180" s="144"/>
      <c r="AC180" s="144"/>
      <c r="AD180" s="144"/>
      <c r="AE180" s="144"/>
      <c r="AF180" s="144"/>
      <c r="AG180" s="144" t="s">
        <v>120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2">
      <c r="A181" s="170"/>
      <c r="B181" s="171"/>
      <c r="C181" s="177" t="s">
        <v>375</v>
      </c>
      <c r="D181" s="178"/>
      <c r="E181" s="179">
        <v>14</v>
      </c>
      <c r="F181" s="180"/>
      <c r="G181" s="17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4"/>
      <c r="Z181" s="144"/>
      <c r="AA181" s="144"/>
      <c r="AB181" s="144"/>
      <c r="AC181" s="144"/>
      <c r="AD181" s="144"/>
      <c r="AE181" s="144"/>
      <c r="AF181" s="144"/>
      <c r="AG181" s="144" t="s">
        <v>122</v>
      </c>
      <c r="AH181" s="144">
        <v>0</v>
      </c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1" x14ac:dyDescent="0.2">
      <c r="A182" s="170">
        <v>78</v>
      </c>
      <c r="B182" s="171" t="s">
        <v>376</v>
      </c>
      <c r="C182" s="172" t="s">
        <v>377</v>
      </c>
      <c r="D182" s="173" t="s">
        <v>129</v>
      </c>
      <c r="E182" s="174">
        <v>149</v>
      </c>
      <c r="F182" s="175"/>
      <c r="G182" s="176">
        <f>ROUND(E182*F182,2)</f>
        <v>0</v>
      </c>
      <c r="H182" s="147">
        <v>10.66</v>
      </c>
      <c r="I182" s="146">
        <f>ROUND(E182*H182,2)</f>
        <v>1588.34</v>
      </c>
      <c r="J182" s="147">
        <v>72.040000000000006</v>
      </c>
      <c r="K182" s="146">
        <f>ROUND(E182*J182,2)</f>
        <v>10733.96</v>
      </c>
      <c r="L182" s="146">
        <v>21</v>
      </c>
      <c r="M182" s="146">
        <f>G182*(1+L182/100)</f>
        <v>0</v>
      </c>
      <c r="N182" s="146">
        <v>4.0000000000000003E-5</v>
      </c>
      <c r="O182" s="146">
        <f>ROUND(E182*N182,2)</f>
        <v>0.01</v>
      </c>
      <c r="P182" s="146">
        <v>0</v>
      </c>
      <c r="Q182" s="146">
        <f>ROUND(E182*P182,2)</f>
        <v>0</v>
      </c>
      <c r="R182" s="146"/>
      <c r="S182" s="146" t="s">
        <v>118</v>
      </c>
      <c r="T182" s="146" t="s">
        <v>118</v>
      </c>
      <c r="U182" s="146">
        <v>0.13283</v>
      </c>
      <c r="V182" s="146">
        <f>ROUND(E182*U182,2)</f>
        <v>19.79</v>
      </c>
      <c r="W182" s="146"/>
      <c r="X182" s="146" t="s">
        <v>119</v>
      </c>
      <c r="Y182" s="144"/>
      <c r="Z182" s="144"/>
      <c r="AA182" s="144"/>
      <c r="AB182" s="144"/>
      <c r="AC182" s="144"/>
      <c r="AD182" s="144"/>
      <c r="AE182" s="144"/>
      <c r="AF182" s="144"/>
      <c r="AG182" s="144" t="s">
        <v>120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1" x14ac:dyDescent="0.2">
      <c r="A183" s="170"/>
      <c r="B183" s="171"/>
      <c r="C183" s="177" t="s">
        <v>378</v>
      </c>
      <c r="D183" s="178"/>
      <c r="E183" s="179">
        <v>63</v>
      </c>
      <c r="F183" s="180"/>
      <c r="G183" s="17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4"/>
      <c r="Z183" s="144"/>
      <c r="AA183" s="144"/>
      <c r="AB183" s="144"/>
      <c r="AC183" s="144"/>
      <c r="AD183" s="144"/>
      <c r="AE183" s="144"/>
      <c r="AF183" s="144"/>
      <c r="AG183" s="144" t="s">
        <v>122</v>
      </c>
      <c r="AH183" s="144">
        <v>5</v>
      </c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2">
      <c r="A184" s="170"/>
      <c r="B184" s="171"/>
      <c r="C184" s="177" t="s">
        <v>379</v>
      </c>
      <c r="D184" s="178"/>
      <c r="E184" s="179">
        <v>86</v>
      </c>
      <c r="F184" s="180"/>
      <c r="G184" s="17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4"/>
      <c r="Z184" s="144"/>
      <c r="AA184" s="144"/>
      <c r="AB184" s="144"/>
      <c r="AC184" s="144"/>
      <c r="AD184" s="144"/>
      <c r="AE184" s="144"/>
      <c r="AF184" s="144"/>
      <c r="AG184" s="144" t="s">
        <v>122</v>
      </c>
      <c r="AH184" s="144">
        <v>5</v>
      </c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1" x14ac:dyDescent="0.2">
      <c r="A185" s="170">
        <v>79</v>
      </c>
      <c r="B185" s="171" t="s">
        <v>380</v>
      </c>
      <c r="C185" s="172" t="s">
        <v>381</v>
      </c>
      <c r="D185" s="173" t="s">
        <v>382</v>
      </c>
      <c r="E185" s="174">
        <v>46</v>
      </c>
      <c r="F185" s="175"/>
      <c r="G185" s="176">
        <f>ROUND(E185*F185,2)</f>
        <v>0</v>
      </c>
      <c r="H185" s="147">
        <v>16.489999999999998</v>
      </c>
      <c r="I185" s="146">
        <f>ROUND(E185*H185,2)</f>
        <v>758.54</v>
      </c>
      <c r="J185" s="147">
        <v>203.51</v>
      </c>
      <c r="K185" s="146">
        <f>ROUND(E185*J185,2)</f>
        <v>9361.4599999999991</v>
      </c>
      <c r="L185" s="146">
        <v>21</v>
      </c>
      <c r="M185" s="146">
        <f>G185*(1+L185/100)</f>
        <v>0</v>
      </c>
      <c r="N185" s="146">
        <v>6.0000000000000002E-5</v>
      </c>
      <c r="O185" s="146">
        <f>ROUND(E185*N185,2)</f>
        <v>0</v>
      </c>
      <c r="P185" s="146">
        <v>0</v>
      </c>
      <c r="Q185" s="146">
        <f>ROUND(E185*P185,2)</f>
        <v>0</v>
      </c>
      <c r="R185" s="146"/>
      <c r="S185" s="146" t="s">
        <v>118</v>
      </c>
      <c r="T185" s="146" t="s">
        <v>118</v>
      </c>
      <c r="U185" s="146">
        <v>0.42599999999999999</v>
      </c>
      <c r="V185" s="146">
        <f>ROUND(E185*U185,2)</f>
        <v>19.600000000000001</v>
      </c>
      <c r="W185" s="146"/>
      <c r="X185" s="146" t="s">
        <v>119</v>
      </c>
      <c r="Y185" s="144"/>
      <c r="Z185" s="144"/>
      <c r="AA185" s="144"/>
      <c r="AB185" s="144"/>
      <c r="AC185" s="144"/>
      <c r="AD185" s="144"/>
      <c r="AE185" s="144"/>
      <c r="AF185" s="144"/>
      <c r="AG185" s="144" t="s">
        <v>120</v>
      </c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1" x14ac:dyDescent="0.2">
      <c r="A186" s="170"/>
      <c r="B186" s="171"/>
      <c r="C186" s="177" t="s">
        <v>383</v>
      </c>
      <c r="D186" s="178"/>
      <c r="E186" s="179">
        <v>46</v>
      </c>
      <c r="F186" s="180"/>
      <c r="G186" s="17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4"/>
      <c r="Z186" s="144"/>
      <c r="AA186" s="144"/>
      <c r="AB186" s="144"/>
      <c r="AC186" s="144"/>
      <c r="AD186" s="144"/>
      <c r="AE186" s="144"/>
      <c r="AF186" s="144"/>
      <c r="AG186" s="144" t="s">
        <v>122</v>
      </c>
      <c r="AH186" s="144">
        <v>5</v>
      </c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ht="22.5" outlineLevel="1" x14ac:dyDescent="0.2">
      <c r="A187" s="170">
        <v>80</v>
      </c>
      <c r="B187" s="171" t="s">
        <v>384</v>
      </c>
      <c r="C187" s="172" t="s">
        <v>385</v>
      </c>
      <c r="D187" s="173" t="s">
        <v>382</v>
      </c>
      <c r="E187" s="174">
        <v>41</v>
      </c>
      <c r="F187" s="175"/>
      <c r="G187" s="176">
        <f>ROUND(E187*F187,2)</f>
        <v>0</v>
      </c>
      <c r="H187" s="147">
        <v>12.58</v>
      </c>
      <c r="I187" s="146">
        <f>ROUND(E187*H187,2)</f>
        <v>515.78</v>
      </c>
      <c r="J187" s="147">
        <v>105.42</v>
      </c>
      <c r="K187" s="146">
        <f>ROUND(E187*J187,2)</f>
        <v>4322.22</v>
      </c>
      <c r="L187" s="146">
        <v>21</v>
      </c>
      <c r="M187" s="146">
        <f>G187*(1+L187/100)</f>
        <v>0</v>
      </c>
      <c r="N187" s="146">
        <v>6.0000000000000002E-5</v>
      </c>
      <c r="O187" s="146">
        <f>ROUND(E187*N187,2)</f>
        <v>0</v>
      </c>
      <c r="P187" s="146">
        <v>0</v>
      </c>
      <c r="Q187" s="146">
        <f>ROUND(E187*P187,2)</f>
        <v>0</v>
      </c>
      <c r="R187" s="146"/>
      <c r="S187" s="146" t="s">
        <v>118</v>
      </c>
      <c r="T187" s="146" t="s">
        <v>118</v>
      </c>
      <c r="U187" s="146">
        <v>0.221</v>
      </c>
      <c r="V187" s="146">
        <f>ROUND(E187*U187,2)</f>
        <v>9.06</v>
      </c>
      <c r="W187" s="146"/>
      <c r="X187" s="146" t="s">
        <v>119</v>
      </c>
      <c r="Y187" s="144"/>
      <c r="Z187" s="144"/>
      <c r="AA187" s="144"/>
      <c r="AB187" s="144"/>
      <c r="AC187" s="144"/>
      <c r="AD187" s="144"/>
      <c r="AE187" s="144"/>
      <c r="AF187" s="144"/>
      <c r="AG187" s="144" t="s">
        <v>120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outlineLevel="1" x14ac:dyDescent="0.2">
      <c r="A188" s="170"/>
      <c r="B188" s="171"/>
      <c r="C188" s="177" t="s">
        <v>386</v>
      </c>
      <c r="D188" s="178"/>
      <c r="E188" s="179">
        <v>41</v>
      </c>
      <c r="F188" s="180"/>
      <c r="G188" s="17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4"/>
      <c r="Z188" s="144"/>
      <c r="AA188" s="144"/>
      <c r="AB188" s="144"/>
      <c r="AC188" s="144"/>
      <c r="AD188" s="144"/>
      <c r="AE188" s="144"/>
      <c r="AF188" s="144"/>
      <c r="AG188" s="144" t="s">
        <v>122</v>
      </c>
      <c r="AH188" s="144">
        <v>0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1" x14ac:dyDescent="0.2">
      <c r="A189" s="170">
        <v>81</v>
      </c>
      <c r="B189" s="171" t="s">
        <v>387</v>
      </c>
      <c r="C189" s="172" t="s">
        <v>388</v>
      </c>
      <c r="D189" s="173" t="s">
        <v>117</v>
      </c>
      <c r="E189" s="174">
        <v>83</v>
      </c>
      <c r="F189" s="175"/>
      <c r="G189" s="176">
        <f>ROUND(E189*F189,2)</f>
        <v>0</v>
      </c>
      <c r="H189" s="147">
        <v>0</v>
      </c>
      <c r="I189" s="146">
        <f>ROUND(E189*H189,2)</f>
        <v>0</v>
      </c>
      <c r="J189" s="147">
        <v>75.400000000000006</v>
      </c>
      <c r="K189" s="146">
        <f>ROUND(E189*J189,2)</f>
        <v>6258.2</v>
      </c>
      <c r="L189" s="146">
        <v>21</v>
      </c>
      <c r="M189" s="146">
        <f>G189*(1+L189/100)</f>
        <v>0</v>
      </c>
      <c r="N189" s="146">
        <v>1.2099999999999999E-3</v>
      </c>
      <c r="O189" s="146">
        <f>ROUND(E189*N189,2)</f>
        <v>0.1</v>
      </c>
      <c r="P189" s="146">
        <v>0</v>
      </c>
      <c r="Q189" s="146">
        <f>ROUND(E189*P189,2)</f>
        <v>0</v>
      </c>
      <c r="R189" s="146"/>
      <c r="S189" s="146" t="s">
        <v>125</v>
      </c>
      <c r="T189" s="146" t="s">
        <v>118</v>
      </c>
      <c r="U189" s="146">
        <v>6.6000000000000003E-2</v>
      </c>
      <c r="V189" s="146">
        <f>ROUND(E189*U189,2)</f>
        <v>5.48</v>
      </c>
      <c r="W189" s="146"/>
      <c r="X189" s="146" t="s">
        <v>119</v>
      </c>
      <c r="Y189" s="144"/>
      <c r="Z189" s="144"/>
      <c r="AA189" s="144"/>
      <c r="AB189" s="144"/>
      <c r="AC189" s="144"/>
      <c r="AD189" s="144"/>
      <c r="AE189" s="144"/>
      <c r="AF189" s="144"/>
      <c r="AG189" s="144" t="s">
        <v>120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 x14ac:dyDescent="0.2">
      <c r="A190" s="170"/>
      <c r="B190" s="171"/>
      <c r="C190" s="177" t="s">
        <v>389</v>
      </c>
      <c r="D190" s="178"/>
      <c r="E190" s="179">
        <v>82</v>
      </c>
      <c r="F190" s="180"/>
      <c r="G190" s="17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4"/>
      <c r="Z190" s="144"/>
      <c r="AA190" s="144"/>
      <c r="AB190" s="144"/>
      <c r="AC190" s="144"/>
      <c r="AD190" s="144"/>
      <c r="AE190" s="144"/>
      <c r="AF190" s="144"/>
      <c r="AG190" s="144" t="s">
        <v>122</v>
      </c>
      <c r="AH190" s="144">
        <v>5</v>
      </c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outlineLevel="1" x14ac:dyDescent="0.2">
      <c r="A191" s="170"/>
      <c r="B191" s="171"/>
      <c r="C191" s="177" t="s">
        <v>390</v>
      </c>
      <c r="D191" s="178"/>
      <c r="E191" s="179">
        <v>1</v>
      </c>
      <c r="F191" s="180"/>
      <c r="G191" s="17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4"/>
      <c r="Z191" s="144"/>
      <c r="AA191" s="144"/>
      <c r="AB191" s="144"/>
      <c r="AC191" s="144"/>
      <c r="AD191" s="144"/>
      <c r="AE191" s="144"/>
      <c r="AF191" s="144"/>
      <c r="AG191" s="144" t="s">
        <v>122</v>
      </c>
      <c r="AH191" s="144">
        <v>0</v>
      </c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ht="22.5" outlineLevel="1" x14ac:dyDescent="0.2">
      <c r="A192" s="170">
        <v>82</v>
      </c>
      <c r="B192" s="171" t="s">
        <v>391</v>
      </c>
      <c r="C192" s="172" t="s">
        <v>392</v>
      </c>
      <c r="D192" s="173" t="s">
        <v>117</v>
      </c>
      <c r="E192" s="174">
        <v>3</v>
      </c>
      <c r="F192" s="175"/>
      <c r="G192" s="176">
        <f>ROUND(E192*F192,2)</f>
        <v>0</v>
      </c>
      <c r="H192" s="147">
        <v>0</v>
      </c>
      <c r="I192" s="146">
        <f>ROUND(E192*H192,2)</f>
        <v>0</v>
      </c>
      <c r="J192" s="147">
        <v>6715</v>
      </c>
      <c r="K192" s="146">
        <f>ROUND(E192*J192,2)</f>
        <v>20145</v>
      </c>
      <c r="L192" s="146">
        <v>21</v>
      </c>
      <c r="M192" s="146">
        <f>G192*(1+L192/100)</f>
        <v>0</v>
      </c>
      <c r="N192" s="146">
        <v>0.13558000000000001</v>
      </c>
      <c r="O192" s="146">
        <f>ROUND(E192*N192,2)</f>
        <v>0.41</v>
      </c>
      <c r="P192" s="146">
        <v>0.20322999999999999</v>
      </c>
      <c r="Q192" s="146">
        <f>ROUND(E192*P192,2)</f>
        <v>0.61</v>
      </c>
      <c r="R192" s="146"/>
      <c r="S192" s="146" t="s">
        <v>125</v>
      </c>
      <c r="T192" s="146" t="s">
        <v>118</v>
      </c>
      <c r="U192" s="146">
        <v>10.34572</v>
      </c>
      <c r="V192" s="146">
        <f>ROUND(E192*U192,2)</f>
        <v>31.04</v>
      </c>
      <c r="W192" s="146"/>
      <c r="X192" s="146" t="s">
        <v>362</v>
      </c>
      <c r="Y192" s="144"/>
      <c r="Z192" s="144"/>
      <c r="AA192" s="144"/>
      <c r="AB192" s="144"/>
      <c r="AC192" s="144"/>
      <c r="AD192" s="144"/>
      <c r="AE192" s="144"/>
      <c r="AF192" s="144"/>
      <c r="AG192" s="144" t="s">
        <v>363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170"/>
      <c r="B193" s="171"/>
      <c r="C193" s="177" t="s">
        <v>393</v>
      </c>
      <c r="D193" s="178"/>
      <c r="E193" s="179">
        <v>3</v>
      </c>
      <c r="F193" s="180"/>
      <c r="G193" s="17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4"/>
      <c r="Z193" s="144"/>
      <c r="AA193" s="144"/>
      <c r="AB193" s="144"/>
      <c r="AC193" s="144"/>
      <c r="AD193" s="144"/>
      <c r="AE193" s="144"/>
      <c r="AF193" s="144"/>
      <c r="AG193" s="144" t="s">
        <v>122</v>
      </c>
      <c r="AH193" s="144">
        <v>0</v>
      </c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170">
        <v>83</v>
      </c>
      <c r="B194" s="171" t="s">
        <v>394</v>
      </c>
      <c r="C194" s="172" t="s">
        <v>395</v>
      </c>
      <c r="D194" s="173" t="s">
        <v>129</v>
      </c>
      <c r="E194" s="174">
        <v>63</v>
      </c>
      <c r="F194" s="175"/>
      <c r="G194" s="176">
        <f>ROUND(E194*F194,2)</f>
        <v>0</v>
      </c>
      <c r="H194" s="147">
        <v>533</v>
      </c>
      <c r="I194" s="146">
        <f>ROUND(E194*H194,2)</f>
        <v>33579</v>
      </c>
      <c r="J194" s="147">
        <v>0</v>
      </c>
      <c r="K194" s="146">
        <f>ROUND(E194*J194,2)</f>
        <v>0</v>
      </c>
      <c r="L194" s="146">
        <v>21</v>
      </c>
      <c r="M194" s="146">
        <f>G194*(1+L194/100)</f>
        <v>0</v>
      </c>
      <c r="N194" s="146">
        <v>5.9000000000000003E-4</v>
      </c>
      <c r="O194" s="146">
        <f>ROUND(E194*N194,2)</f>
        <v>0.04</v>
      </c>
      <c r="P194" s="146">
        <v>0</v>
      </c>
      <c r="Q194" s="146">
        <f>ROUND(E194*P194,2)</f>
        <v>0</v>
      </c>
      <c r="R194" s="146"/>
      <c r="S194" s="146" t="s">
        <v>125</v>
      </c>
      <c r="T194" s="146" t="s">
        <v>126</v>
      </c>
      <c r="U194" s="146">
        <v>0.2</v>
      </c>
      <c r="V194" s="146">
        <f>ROUND(E194*U194,2)</f>
        <v>12.6</v>
      </c>
      <c r="W194" s="146"/>
      <c r="X194" s="146" t="s">
        <v>130</v>
      </c>
      <c r="Y194" s="144"/>
      <c r="Z194" s="144"/>
      <c r="AA194" s="144"/>
      <c r="AB194" s="144"/>
      <c r="AC194" s="144"/>
      <c r="AD194" s="144"/>
      <c r="AE194" s="144"/>
      <c r="AF194" s="144"/>
      <c r="AG194" s="144" t="s">
        <v>131</v>
      </c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170"/>
      <c r="B195" s="171"/>
      <c r="C195" s="177" t="s">
        <v>396</v>
      </c>
      <c r="D195" s="178"/>
      <c r="E195" s="179">
        <v>63</v>
      </c>
      <c r="F195" s="180"/>
      <c r="G195" s="17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4"/>
      <c r="Z195" s="144"/>
      <c r="AA195" s="144"/>
      <c r="AB195" s="144"/>
      <c r="AC195" s="144"/>
      <c r="AD195" s="144"/>
      <c r="AE195" s="144"/>
      <c r="AF195" s="144"/>
      <c r="AG195" s="144" t="s">
        <v>122</v>
      </c>
      <c r="AH195" s="144">
        <v>0</v>
      </c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2">
      <c r="A196" s="170">
        <v>84</v>
      </c>
      <c r="B196" s="171" t="s">
        <v>397</v>
      </c>
      <c r="C196" s="172" t="s">
        <v>398</v>
      </c>
      <c r="D196" s="173" t="s">
        <v>129</v>
      </c>
      <c r="E196" s="174">
        <v>86</v>
      </c>
      <c r="F196" s="175"/>
      <c r="G196" s="176">
        <f>ROUND(E196*F196,2)</f>
        <v>0</v>
      </c>
      <c r="H196" s="147">
        <v>612</v>
      </c>
      <c r="I196" s="146">
        <f>ROUND(E196*H196,2)</f>
        <v>52632</v>
      </c>
      <c r="J196" s="147">
        <v>0</v>
      </c>
      <c r="K196" s="146">
        <f>ROUND(E196*J196,2)</f>
        <v>0</v>
      </c>
      <c r="L196" s="146">
        <v>21</v>
      </c>
      <c r="M196" s="146">
        <f>G196*(1+L196/100)</f>
        <v>0</v>
      </c>
      <c r="N196" s="146">
        <v>4.0499999999999998E-3</v>
      </c>
      <c r="O196" s="146">
        <f>ROUND(E196*N196,2)</f>
        <v>0.35</v>
      </c>
      <c r="P196" s="146">
        <v>0</v>
      </c>
      <c r="Q196" s="146">
        <f>ROUND(E196*P196,2)</f>
        <v>0</v>
      </c>
      <c r="R196" s="146"/>
      <c r="S196" s="146" t="s">
        <v>125</v>
      </c>
      <c r="T196" s="146" t="s">
        <v>118</v>
      </c>
      <c r="U196" s="146">
        <v>0</v>
      </c>
      <c r="V196" s="146">
        <f>ROUND(E196*U196,2)</f>
        <v>0</v>
      </c>
      <c r="W196" s="146"/>
      <c r="X196" s="146" t="s">
        <v>130</v>
      </c>
      <c r="Y196" s="144"/>
      <c r="Z196" s="144"/>
      <c r="AA196" s="144"/>
      <c r="AB196" s="144"/>
      <c r="AC196" s="144"/>
      <c r="AD196" s="144"/>
      <c r="AE196" s="144"/>
      <c r="AF196" s="144"/>
      <c r="AG196" s="144" t="s">
        <v>131</v>
      </c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70"/>
      <c r="B197" s="171"/>
      <c r="C197" s="177" t="s">
        <v>399</v>
      </c>
      <c r="D197" s="178"/>
      <c r="E197" s="179">
        <v>86</v>
      </c>
      <c r="F197" s="180"/>
      <c r="G197" s="17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4"/>
      <c r="Z197" s="144"/>
      <c r="AA197" s="144"/>
      <c r="AB197" s="144"/>
      <c r="AC197" s="144"/>
      <c r="AD197" s="144"/>
      <c r="AE197" s="144"/>
      <c r="AF197" s="144"/>
      <c r="AG197" s="144" t="s">
        <v>122</v>
      </c>
      <c r="AH197" s="144">
        <v>0</v>
      </c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1" x14ac:dyDescent="0.2">
      <c r="A198" s="170">
        <v>85</v>
      </c>
      <c r="B198" s="171" t="s">
        <v>400</v>
      </c>
      <c r="C198" s="172" t="s">
        <v>401</v>
      </c>
      <c r="D198" s="173" t="s">
        <v>142</v>
      </c>
      <c r="E198" s="174">
        <v>1.4</v>
      </c>
      <c r="F198" s="175"/>
      <c r="G198" s="176">
        <f>ROUND(E198*F198,2)</f>
        <v>0</v>
      </c>
      <c r="H198" s="147">
        <v>459.5</v>
      </c>
      <c r="I198" s="146">
        <f>ROUND(E198*H198,2)</f>
        <v>643.29999999999995</v>
      </c>
      <c r="J198" s="147">
        <v>0</v>
      </c>
      <c r="K198" s="146">
        <f>ROUND(E198*J198,2)</f>
        <v>0</v>
      </c>
      <c r="L198" s="146">
        <v>21</v>
      </c>
      <c r="M198" s="146">
        <f>G198*(1+L198/100)</f>
        <v>0</v>
      </c>
      <c r="N198" s="146">
        <v>1.9300000000000001E-3</v>
      </c>
      <c r="O198" s="146">
        <f>ROUND(E198*N198,2)</f>
        <v>0</v>
      </c>
      <c r="P198" s="146">
        <v>0</v>
      </c>
      <c r="Q198" s="146">
        <f>ROUND(E198*P198,2)</f>
        <v>0</v>
      </c>
      <c r="R198" s="146" t="s">
        <v>135</v>
      </c>
      <c r="S198" s="146" t="s">
        <v>118</v>
      </c>
      <c r="T198" s="146" t="s">
        <v>118</v>
      </c>
      <c r="U198" s="146">
        <v>0</v>
      </c>
      <c r="V198" s="146">
        <f>ROUND(E198*U198,2)</f>
        <v>0</v>
      </c>
      <c r="W198" s="146"/>
      <c r="X198" s="146" t="s">
        <v>130</v>
      </c>
      <c r="Y198" s="144"/>
      <c r="Z198" s="144"/>
      <c r="AA198" s="144"/>
      <c r="AB198" s="144"/>
      <c r="AC198" s="144"/>
      <c r="AD198" s="144"/>
      <c r="AE198" s="144"/>
      <c r="AF198" s="144"/>
      <c r="AG198" s="144" t="s">
        <v>131</v>
      </c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 x14ac:dyDescent="0.2">
      <c r="A199" s="170"/>
      <c r="B199" s="171"/>
      <c r="C199" s="177" t="s">
        <v>402</v>
      </c>
      <c r="D199" s="178"/>
      <c r="E199" s="179">
        <v>1.4</v>
      </c>
      <c r="F199" s="180"/>
      <c r="G199" s="17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4"/>
      <c r="Z199" s="144"/>
      <c r="AA199" s="144"/>
      <c r="AB199" s="144"/>
      <c r="AC199" s="144"/>
      <c r="AD199" s="144"/>
      <c r="AE199" s="144"/>
      <c r="AF199" s="144"/>
      <c r="AG199" s="144" t="s">
        <v>122</v>
      </c>
      <c r="AH199" s="144">
        <v>0</v>
      </c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1" x14ac:dyDescent="0.2">
      <c r="A200" s="170">
        <v>86</v>
      </c>
      <c r="B200" s="171" t="s">
        <v>403</v>
      </c>
      <c r="C200" s="172" t="s">
        <v>404</v>
      </c>
      <c r="D200" s="173" t="s">
        <v>129</v>
      </c>
      <c r="E200" s="174">
        <v>69.3</v>
      </c>
      <c r="F200" s="175"/>
      <c r="G200" s="176">
        <f>ROUND(E200*F200,2)</f>
        <v>0</v>
      </c>
      <c r="H200" s="147">
        <v>45.3</v>
      </c>
      <c r="I200" s="146">
        <f>ROUND(E200*H200,2)</f>
        <v>3139.29</v>
      </c>
      <c r="J200" s="147">
        <v>0</v>
      </c>
      <c r="K200" s="146">
        <f>ROUND(E200*J200,2)</f>
        <v>0</v>
      </c>
      <c r="L200" s="146">
        <v>21</v>
      </c>
      <c r="M200" s="146">
        <f>G200*(1+L200/100)</f>
        <v>0</v>
      </c>
      <c r="N200" s="146">
        <v>0</v>
      </c>
      <c r="O200" s="146">
        <f>ROUND(E200*N200,2)</f>
        <v>0</v>
      </c>
      <c r="P200" s="146">
        <v>0</v>
      </c>
      <c r="Q200" s="146">
        <f>ROUND(E200*P200,2)</f>
        <v>0</v>
      </c>
      <c r="R200" s="146"/>
      <c r="S200" s="146" t="s">
        <v>125</v>
      </c>
      <c r="T200" s="146" t="s">
        <v>126</v>
      </c>
      <c r="U200" s="146">
        <v>0</v>
      </c>
      <c r="V200" s="146">
        <f>ROUND(E200*U200,2)</f>
        <v>0</v>
      </c>
      <c r="W200" s="146"/>
      <c r="X200" s="146" t="s">
        <v>130</v>
      </c>
      <c r="Y200" s="144"/>
      <c r="Z200" s="144"/>
      <c r="AA200" s="144"/>
      <c r="AB200" s="144"/>
      <c r="AC200" s="144"/>
      <c r="AD200" s="144"/>
      <c r="AE200" s="144"/>
      <c r="AF200" s="144"/>
      <c r="AG200" s="144" t="s">
        <v>131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outlineLevel="1" x14ac:dyDescent="0.2">
      <c r="A201" s="170"/>
      <c r="B201" s="171"/>
      <c r="C201" s="177" t="s">
        <v>405</v>
      </c>
      <c r="D201" s="178"/>
      <c r="E201" s="179"/>
      <c r="F201" s="180"/>
      <c r="G201" s="17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4"/>
      <c r="Z201" s="144"/>
      <c r="AA201" s="144"/>
      <c r="AB201" s="144"/>
      <c r="AC201" s="144"/>
      <c r="AD201" s="144"/>
      <c r="AE201" s="144"/>
      <c r="AF201" s="144"/>
      <c r="AG201" s="144" t="s">
        <v>122</v>
      </c>
      <c r="AH201" s="144">
        <v>0</v>
      </c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2">
      <c r="A202" s="170"/>
      <c r="B202" s="171"/>
      <c r="C202" s="177" t="s">
        <v>378</v>
      </c>
      <c r="D202" s="178"/>
      <c r="E202" s="179">
        <v>63</v>
      </c>
      <c r="F202" s="180"/>
      <c r="G202" s="17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4"/>
      <c r="Z202" s="144"/>
      <c r="AA202" s="144"/>
      <c r="AB202" s="144"/>
      <c r="AC202" s="144"/>
      <c r="AD202" s="144"/>
      <c r="AE202" s="144"/>
      <c r="AF202" s="144"/>
      <c r="AG202" s="144" t="s">
        <v>122</v>
      </c>
      <c r="AH202" s="144">
        <v>5</v>
      </c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170"/>
      <c r="B203" s="171"/>
      <c r="C203" s="181" t="s">
        <v>236</v>
      </c>
      <c r="D203" s="182"/>
      <c r="E203" s="183">
        <v>6.3</v>
      </c>
      <c r="F203" s="180"/>
      <c r="G203" s="17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4"/>
      <c r="Z203" s="144"/>
      <c r="AA203" s="144"/>
      <c r="AB203" s="144"/>
      <c r="AC203" s="144"/>
      <c r="AD203" s="144"/>
      <c r="AE203" s="144"/>
      <c r="AF203" s="144"/>
      <c r="AG203" s="144" t="s">
        <v>122</v>
      </c>
      <c r="AH203" s="144">
        <v>4</v>
      </c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2">
      <c r="A204" s="170">
        <v>87</v>
      </c>
      <c r="B204" s="171" t="s">
        <v>406</v>
      </c>
      <c r="C204" s="172" t="s">
        <v>407</v>
      </c>
      <c r="D204" s="173" t="s">
        <v>408</v>
      </c>
      <c r="E204" s="174">
        <v>12.3</v>
      </c>
      <c r="F204" s="175"/>
      <c r="G204" s="176">
        <f>ROUND(E204*F204,2)</f>
        <v>0</v>
      </c>
      <c r="H204" s="147">
        <v>2030</v>
      </c>
      <c r="I204" s="146">
        <f>ROUND(E204*H204,2)</f>
        <v>24969</v>
      </c>
      <c r="J204" s="147">
        <v>0</v>
      </c>
      <c r="K204" s="146">
        <f>ROUND(E204*J204,2)</f>
        <v>0</v>
      </c>
      <c r="L204" s="146">
        <v>21</v>
      </c>
      <c r="M204" s="146">
        <f>G204*(1+L204/100)</f>
        <v>0</v>
      </c>
      <c r="N204" s="146">
        <v>1E-3</v>
      </c>
      <c r="O204" s="146">
        <f>ROUND(E204*N204,2)</f>
        <v>0.01</v>
      </c>
      <c r="P204" s="146">
        <v>0</v>
      </c>
      <c r="Q204" s="146">
        <f>ROUND(E204*P204,2)</f>
        <v>0</v>
      </c>
      <c r="R204" s="146"/>
      <c r="S204" s="146" t="s">
        <v>125</v>
      </c>
      <c r="T204" s="146" t="s">
        <v>126</v>
      </c>
      <c r="U204" s="146">
        <v>0</v>
      </c>
      <c r="V204" s="146">
        <f>ROUND(E204*U204,2)</f>
        <v>0</v>
      </c>
      <c r="W204" s="146"/>
      <c r="X204" s="146" t="s">
        <v>130</v>
      </c>
      <c r="Y204" s="144"/>
      <c r="Z204" s="144"/>
      <c r="AA204" s="144"/>
      <c r="AB204" s="144"/>
      <c r="AC204" s="144"/>
      <c r="AD204" s="144"/>
      <c r="AE204" s="144"/>
      <c r="AF204" s="144"/>
      <c r="AG204" s="144" t="s">
        <v>131</v>
      </c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170"/>
      <c r="B205" s="171"/>
      <c r="C205" s="177" t="s">
        <v>409</v>
      </c>
      <c r="D205" s="178"/>
      <c r="E205" s="179">
        <v>12.3</v>
      </c>
      <c r="F205" s="180"/>
      <c r="G205" s="17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4"/>
      <c r="Z205" s="144"/>
      <c r="AA205" s="144"/>
      <c r="AB205" s="144"/>
      <c r="AC205" s="144"/>
      <c r="AD205" s="144"/>
      <c r="AE205" s="144"/>
      <c r="AF205" s="144"/>
      <c r="AG205" s="144" t="s">
        <v>122</v>
      </c>
      <c r="AH205" s="144">
        <v>5</v>
      </c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outlineLevel="1" x14ac:dyDescent="0.2">
      <c r="A206" s="170">
        <v>88</v>
      </c>
      <c r="B206" s="171" t="s">
        <v>410</v>
      </c>
      <c r="C206" s="172" t="s">
        <v>411</v>
      </c>
      <c r="D206" s="173" t="s">
        <v>382</v>
      </c>
      <c r="E206" s="174">
        <v>46</v>
      </c>
      <c r="F206" s="175"/>
      <c r="G206" s="176">
        <f>ROUND(E206*F206,2)</f>
        <v>0</v>
      </c>
      <c r="H206" s="147">
        <v>86.6</v>
      </c>
      <c r="I206" s="146">
        <f>ROUND(E206*H206,2)</f>
        <v>3983.6</v>
      </c>
      <c r="J206" s="147">
        <v>0</v>
      </c>
      <c r="K206" s="146">
        <f>ROUND(E206*J206,2)</f>
        <v>0</v>
      </c>
      <c r="L206" s="146">
        <v>21</v>
      </c>
      <c r="M206" s="146">
        <f>G206*(1+L206/100)</f>
        <v>0</v>
      </c>
      <c r="N206" s="146">
        <v>1E-3</v>
      </c>
      <c r="O206" s="146">
        <f>ROUND(E206*N206,2)</f>
        <v>0.05</v>
      </c>
      <c r="P206" s="146">
        <v>0</v>
      </c>
      <c r="Q206" s="146">
        <f>ROUND(E206*P206,2)</f>
        <v>0</v>
      </c>
      <c r="R206" s="146" t="s">
        <v>135</v>
      </c>
      <c r="S206" s="146" t="s">
        <v>118</v>
      </c>
      <c r="T206" s="146" t="s">
        <v>118</v>
      </c>
      <c r="U206" s="146">
        <v>0</v>
      </c>
      <c r="V206" s="146">
        <f>ROUND(E206*U206,2)</f>
        <v>0</v>
      </c>
      <c r="W206" s="146"/>
      <c r="X206" s="146" t="s">
        <v>130</v>
      </c>
      <c r="Y206" s="144"/>
      <c r="Z206" s="144"/>
      <c r="AA206" s="144"/>
      <c r="AB206" s="144"/>
      <c r="AC206" s="144"/>
      <c r="AD206" s="144"/>
      <c r="AE206" s="144"/>
      <c r="AF206" s="144"/>
      <c r="AG206" s="144" t="s">
        <v>131</v>
      </c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170"/>
      <c r="B207" s="171"/>
      <c r="C207" s="177" t="s">
        <v>412</v>
      </c>
      <c r="D207" s="178"/>
      <c r="E207" s="179">
        <v>46</v>
      </c>
      <c r="F207" s="180"/>
      <c r="G207" s="17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4"/>
      <c r="Z207" s="144"/>
      <c r="AA207" s="144"/>
      <c r="AB207" s="144"/>
      <c r="AC207" s="144"/>
      <c r="AD207" s="144"/>
      <c r="AE207" s="144"/>
      <c r="AF207" s="144"/>
      <c r="AG207" s="144" t="s">
        <v>122</v>
      </c>
      <c r="AH207" s="144">
        <v>0</v>
      </c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1" x14ac:dyDescent="0.2">
      <c r="A208" s="170">
        <v>89</v>
      </c>
      <c r="B208" s="171" t="s">
        <v>413</v>
      </c>
      <c r="C208" s="172" t="s">
        <v>414</v>
      </c>
      <c r="D208" s="173" t="s">
        <v>242</v>
      </c>
      <c r="E208" s="174">
        <v>0.56577999999999995</v>
      </c>
      <c r="F208" s="175"/>
      <c r="G208" s="176">
        <f>ROUND(E208*F208,2)</f>
        <v>0</v>
      </c>
      <c r="H208" s="147">
        <v>0</v>
      </c>
      <c r="I208" s="146">
        <f>ROUND(E208*H208,2)</f>
        <v>0</v>
      </c>
      <c r="J208" s="147">
        <v>1369</v>
      </c>
      <c r="K208" s="146">
        <f>ROUND(E208*J208,2)</f>
        <v>774.55</v>
      </c>
      <c r="L208" s="146">
        <v>21</v>
      </c>
      <c r="M208" s="146">
        <f>G208*(1+L208/100)</f>
        <v>0</v>
      </c>
      <c r="N208" s="146">
        <v>0</v>
      </c>
      <c r="O208" s="146">
        <f>ROUND(E208*N208,2)</f>
        <v>0</v>
      </c>
      <c r="P208" s="146">
        <v>0</v>
      </c>
      <c r="Q208" s="146">
        <f>ROUND(E208*P208,2)</f>
        <v>0</v>
      </c>
      <c r="R208" s="146"/>
      <c r="S208" s="146" t="s">
        <v>118</v>
      </c>
      <c r="T208" s="146" t="s">
        <v>118</v>
      </c>
      <c r="U208" s="146">
        <v>3.327</v>
      </c>
      <c r="V208" s="146">
        <f>ROUND(E208*U208,2)</f>
        <v>1.88</v>
      </c>
      <c r="W208" s="146"/>
      <c r="X208" s="146" t="s">
        <v>243</v>
      </c>
      <c r="Y208" s="144"/>
      <c r="Z208" s="144"/>
      <c r="AA208" s="144"/>
      <c r="AB208" s="144"/>
      <c r="AC208" s="144"/>
      <c r="AD208" s="144"/>
      <c r="AE208" s="144"/>
      <c r="AF208" s="144"/>
      <c r="AG208" s="144" t="s">
        <v>244</v>
      </c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x14ac:dyDescent="0.2">
      <c r="A209" s="163" t="s">
        <v>113</v>
      </c>
      <c r="B209" s="164" t="s">
        <v>76</v>
      </c>
      <c r="C209" s="165" t="s">
        <v>77</v>
      </c>
      <c r="D209" s="166"/>
      <c r="E209" s="167"/>
      <c r="F209" s="168"/>
      <c r="G209" s="169">
        <f>SUMIF(AG210:AG289,"&lt;&gt;NOR",G210:G289)</f>
        <v>0</v>
      </c>
      <c r="H209" s="148"/>
      <c r="I209" s="148">
        <f>SUM(I210:I289)</f>
        <v>295267.21000000002</v>
      </c>
      <c r="J209" s="148"/>
      <c r="K209" s="148">
        <f>SUM(K210:K289)</f>
        <v>243321.52</v>
      </c>
      <c r="L209" s="148"/>
      <c r="M209" s="148">
        <f>SUM(M210:M289)</f>
        <v>0</v>
      </c>
      <c r="N209" s="148"/>
      <c r="O209" s="148">
        <f>SUM(O210:O289)</f>
        <v>2.02</v>
      </c>
      <c r="P209" s="148"/>
      <c r="Q209" s="148">
        <f>SUM(Q210:Q289)</f>
        <v>0.66</v>
      </c>
      <c r="R209" s="148"/>
      <c r="S209" s="148"/>
      <c r="T209" s="148"/>
      <c r="U209" s="148"/>
      <c r="V209" s="148">
        <f>SUM(V210:V289)</f>
        <v>559.62</v>
      </c>
      <c r="W209" s="148"/>
      <c r="X209" s="148"/>
      <c r="AG209" t="s">
        <v>114</v>
      </c>
    </row>
    <row r="210" spans="1:60" outlineLevel="1" x14ac:dyDescent="0.2">
      <c r="A210" s="170">
        <v>90</v>
      </c>
      <c r="B210" s="171" t="s">
        <v>415</v>
      </c>
      <c r="C210" s="172" t="s">
        <v>416</v>
      </c>
      <c r="D210" s="173" t="s">
        <v>129</v>
      </c>
      <c r="E210" s="174">
        <v>42</v>
      </c>
      <c r="F210" s="175"/>
      <c r="G210" s="176">
        <f>ROUND(E210*F210,2)</f>
        <v>0</v>
      </c>
      <c r="H210" s="147">
        <v>80.63</v>
      </c>
      <c r="I210" s="146">
        <f>ROUND(E210*H210,2)</f>
        <v>3386.46</v>
      </c>
      <c r="J210" s="147">
        <v>120.37</v>
      </c>
      <c r="K210" s="146">
        <f>ROUND(E210*J210,2)</f>
        <v>5055.54</v>
      </c>
      <c r="L210" s="146">
        <v>21</v>
      </c>
      <c r="M210" s="146">
        <f>G210*(1+L210/100)</f>
        <v>0</v>
      </c>
      <c r="N210" s="146">
        <v>5.2999999999999998E-4</v>
      </c>
      <c r="O210" s="146">
        <f>ROUND(E210*N210,2)</f>
        <v>0.02</v>
      </c>
      <c r="P210" s="146">
        <v>0</v>
      </c>
      <c r="Q210" s="146">
        <f>ROUND(E210*P210,2)</f>
        <v>0</v>
      </c>
      <c r="R210" s="146"/>
      <c r="S210" s="146" t="s">
        <v>118</v>
      </c>
      <c r="T210" s="146" t="s">
        <v>118</v>
      </c>
      <c r="U210" s="146">
        <v>0.27323999999999998</v>
      </c>
      <c r="V210" s="146">
        <f>ROUND(E210*U210,2)</f>
        <v>11.48</v>
      </c>
      <c r="W210" s="146"/>
      <c r="X210" s="146" t="s">
        <v>119</v>
      </c>
      <c r="Y210" s="144"/>
      <c r="Z210" s="144"/>
      <c r="AA210" s="144"/>
      <c r="AB210" s="144"/>
      <c r="AC210" s="144"/>
      <c r="AD210" s="144"/>
      <c r="AE210" s="144"/>
      <c r="AF210" s="144"/>
      <c r="AG210" s="144" t="s">
        <v>120</v>
      </c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2">
      <c r="A211" s="170"/>
      <c r="B211" s="171"/>
      <c r="C211" s="177" t="s">
        <v>417</v>
      </c>
      <c r="D211" s="178"/>
      <c r="E211" s="179">
        <v>42</v>
      </c>
      <c r="F211" s="180"/>
      <c r="G211" s="17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4"/>
      <c r="Z211" s="144"/>
      <c r="AA211" s="144"/>
      <c r="AB211" s="144"/>
      <c r="AC211" s="144"/>
      <c r="AD211" s="144"/>
      <c r="AE211" s="144"/>
      <c r="AF211" s="144"/>
      <c r="AG211" s="144" t="s">
        <v>122</v>
      </c>
      <c r="AH211" s="144">
        <v>5</v>
      </c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ht="22.5" outlineLevel="1" x14ac:dyDescent="0.2">
      <c r="A212" s="170">
        <v>91</v>
      </c>
      <c r="B212" s="171" t="s">
        <v>418</v>
      </c>
      <c r="C212" s="172" t="s">
        <v>419</v>
      </c>
      <c r="D212" s="173" t="s">
        <v>142</v>
      </c>
      <c r="E212" s="174">
        <v>405.09699999999998</v>
      </c>
      <c r="F212" s="175"/>
      <c r="G212" s="176">
        <f>ROUND(E212*F212,2)</f>
        <v>0</v>
      </c>
      <c r="H212" s="147">
        <v>469.1</v>
      </c>
      <c r="I212" s="146">
        <f>ROUND(E212*H212,2)</f>
        <v>190031</v>
      </c>
      <c r="J212" s="147">
        <v>51.9</v>
      </c>
      <c r="K212" s="146">
        <f>ROUND(E212*J212,2)</f>
        <v>21024.53</v>
      </c>
      <c r="L212" s="146">
        <v>21</v>
      </c>
      <c r="M212" s="146">
        <f>G212*(1+L212/100)</f>
        <v>0</v>
      </c>
      <c r="N212" s="146">
        <v>3.0599999999999998E-3</v>
      </c>
      <c r="O212" s="146">
        <f>ROUND(E212*N212,2)</f>
        <v>1.24</v>
      </c>
      <c r="P212" s="146">
        <v>0</v>
      </c>
      <c r="Q212" s="146">
        <f>ROUND(E212*P212,2)</f>
        <v>0</v>
      </c>
      <c r="R212" s="146"/>
      <c r="S212" s="146" t="s">
        <v>118</v>
      </c>
      <c r="T212" s="146" t="s">
        <v>126</v>
      </c>
      <c r="U212" s="146">
        <v>0.26700000000000002</v>
      </c>
      <c r="V212" s="146">
        <f>ROUND(E212*U212,2)</f>
        <v>108.16</v>
      </c>
      <c r="W212" s="146"/>
      <c r="X212" s="146" t="s">
        <v>119</v>
      </c>
      <c r="Y212" s="144"/>
      <c r="Z212" s="144"/>
      <c r="AA212" s="144"/>
      <c r="AB212" s="144"/>
      <c r="AC212" s="144"/>
      <c r="AD212" s="144"/>
      <c r="AE212" s="144"/>
      <c r="AF212" s="144"/>
      <c r="AG212" s="144" t="s">
        <v>120</v>
      </c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2">
      <c r="A213" s="170"/>
      <c r="B213" s="171"/>
      <c r="C213" s="177" t="s">
        <v>420</v>
      </c>
      <c r="D213" s="178"/>
      <c r="E213" s="179">
        <v>282.8</v>
      </c>
      <c r="F213" s="180"/>
      <c r="G213" s="17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4"/>
      <c r="Z213" s="144"/>
      <c r="AA213" s="144"/>
      <c r="AB213" s="144"/>
      <c r="AC213" s="144"/>
      <c r="AD213" s="144"/>
      <c r="AE213" s="144"/>
      <c r="AF213" s="144"/>
      <c r="AG213" s="144" t="s">
        <v>122</v>
      </c>
      <c r="AH213" s="144">
        <v>5</v>
      </c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1" x14ac:dyDescent="0.2">
      <c r="A214" s="170"/>
      <c r="B214" s="171"/>
      <c r="C214" s="177" t="s">
        <v>421</v>
      </c>
      <c r="D214" s="178"/>
      <c r="E214" s="179">
        <v>85.47</v>
      </c>
      <c r="F214" s="180"/>
      <c r="G214" s="17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4"/>
      <c r="Z214" s="144"/>
      <c r="AA214" s="144"/>
      <c r="AB214" s="144"/>
      <c r="AC214" s="144"/>
      <c r="AD214" s="144"/>
      <c r="AE214" s="144"/>
      <c r="AF214" s="144"/>
      <c r="AG214" s="144" t="s">
        <v>122</v>
      </c>
      <c r="AH214" s="144">
        <v>5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outlineLevel="1" x14ac:dyDescent="0.2">
      <c r="A215" s="170"/>
      <c r="B215" s="171"/>
      <c r="C215" s="181" t="s">
        <v>236</v>
      </c>
      <c r="D215" s="182"/>
      <c r="E215" s="183">
        <v>36.826999999999998</v>
      </c>
      <c r="F215" s="180"/>
      <c r="G215" s="17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4"/>
      <c r="Z215" s="144"/>
      <c r="AA215" s="144"/>
      <c r="AB215" s="144"/>
      <c r="AC215" s="144"/>
      <c r="AD215" s="144"/>
      <c r="AE215" s="144"/>
      <c r="AF215" s="144"/>
      <c r="AG215" s="144" t="s">
        <v>122</v>
      </c>
      <c r="AH215" s="144">
        <v>4</v>
      </c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 outlineLevel="1" x14ac:dyDescent="0.2">
      <c r="A216" s="170">
        <v>92</v>
      </c>
      <c r="B216" s="171" t="s">
        <v>422</v>
      </c>
      <c r="C216" s="172" t="s">
        <v>423</v>
      </c>
      <c r="D216" s="173" t="s">
        <v>142</v>
      </c>
      <c r="E216" s="174">
        <v>282.8</v>
      </c>
      <c r="F216" s="175"/>
      <c r="G216" s="176">
        <f>ROUND(E216*F216,2)</f>
        <v>0</v>
      </c>
      <c r="H216" s="147">
        <v>0</v>
      </c>
      <c r="I216" s="146">
        <f>ROUND(E216*H216,2)</f>
        <v>0</v>
      </c>
      <c r="J216" s="147">
        <v>9.1999999999999993</v>
      </c>
      <c r="K216" s="146">
        <f>ROUND(E216*J216,2)</f>
        <v>2601.7600000000002</v>
      </c>
      <c r="L216" s="146">
        <v>21</v>
      </c>
      <c r="M216" s="146">
        <f>G216*(1+L216/100)</f>
        <v>0</v>
      </c>
      <c r="N216" s="146">
        <v>0</v>
      </c>
      <c r="O216" s="146">
        <f>ROUND(E216*N216,2)</f>
        <v>0</v>
      </c>
      <c r="P216" s="146">
        <v>0</v>
      </c>
      <c r="Q216" s="146">
        <f>ROUND(E216*P216,2)</f>
        <v>0</v>
      </c>
      <c r="R216" s="146"/>
      <c r="S216" s="146" t="s">
        <v>118</v>
      </c>
      <c r="T216" s="146" t="s">
        <v>118</v>
      </c>
      <c r="U216" s="146">
        <v>0.02</v>
      </c>
      <c r="V216" s="146">
        <f>ROUND(E216*U216,2)</f>
        <v>5.66</v>
      </c>
      <c r="W216" s="146"/>
      <c r="X216" s="146" t="s">
        <v>119</v>
      </c>
      <c r="Y216" s="144"/>
      <c r="Z216" s="144"/>
      <c r="AA216" s="144"/>
      <c r="AB216" s="144"/>
      <c r="AC216" s="144"/>
      <c r="AD216" s="144"/>
      <c r="AE216" s="144"/>
      <c r="AF216" s="144"/>
      <c r="AG216" s="144" t="s">
        <v>120</v>
      </c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outlineLevel="1" x14ac:dyDescent="0.2">
      <c r="A217" s="170"/>
      <c r="B217" s="171"/>
      <c r="C217" s="177" t="s">
        <v>420</v>
      </c>
      <c r="D217" s="178"/>
      <c r="E217" s="179">
        <v>282.8</v>
      </c>
      <c r="F217" s="180"/>
      <c r="G217" s="17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4"/>
      <c r="Z217" s="144"/>
      <c r="AA217" s="144"/>
      <c r="AB217" s="144"/>
      <c r="AC217" s="144"/>
      <c r="AD217" s="144"/>
      <c r="AE217" s="144"/>
      <c r="AF217" s="144"/>
      <c r="AG217" s="144" t="s">
        <v>122</v>
      </c>
      <c r="AH217" s="144">
        <v>5</v>
      </c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ht="22.5" outlineLevel="1" x14ac:dyDescent="0.2">
      <c r="A218" s="170">
        <v>93</v>
      </c>
      <c r="B218" s="171" t="s">
        <v>424</v>
      </c>
      <c r="C218" s="172" t="s">
        <v>425</v>
      </c>
      <c r="D218" s="173" t="s">
        <v>142</v>
      </c>
      <c r="E218" s="174">
        <v>85.47</v>
      </c>
      <c r="F218" s="175"/>
      <c r="G218" s="176">
        <f>ROUND(E218*F218,2)</f>
        <v>0</v>
      </c>
      <c r="H218" s="147">
        <v>0</v>
      </c>
      <c r="I218" s="146">
        <f>ROUND(E218*H218,2)</f>
        <v>0</v>
      </c>
      <c r="J218" s="147">
        <v>110.5</v>
      </c>
      <c r="K218" s="146">
        <f>ROUND(E218*J218,2)</f>
        <v>9444.44</v>
      </c>
      <c r="L218" s="146">
        <v>21</v>
      </c>
      <c r="M218" s="146">
        <f>G218*(1+L218/100)</f>
        <v>0</v>
      </c>
      <c r="N218" s="146">
        <v>0</v>
      </c>
      <c r="O218" s="146">
        <f>ROUND(E218*N218,2)</f>
        <v>0</v>
      </c>
      <c r="P218" s="146">
        <v>1.8E-3</v>
      </c>
      <c r="Q218" s="146">
        <f>ROUND(E218*P218,2)</f>
        <v>0.15</v>
      </c>
      <c r="R218" s="146"/>
      <c r="S218" s="146" t="s">
        <v>118</v>
      </c>
      <c r="T218" s="146" t="s">
        <v>118</v>
      </c>
      <c r="U218" s="146">
        <v>0.24</v>
      </c>
      <c r="V218" s="146">
        <f>ROUND(E218*U218,2)</f>
        <v>20.51</v>
      </c>
      <c r="W218" s="146"/>
      <c r="X218" s="146" t="s">
        <v>119</v>
      </c>
      <c r="Y218" s="144"/>
      <c r="Z218" s="144"/>
      <c r="AA218" s="144"/>
      <c r="AB218" s="144"/>
      <c r="AC218" s="144"/>
      <c r="AD218" s="144"/>
      <c r="AE218" s="144"/>
      <c r="AF218" s="144"/>
      <c r="AG218" s="144" t="s">
        <v>120</v>
      </c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2">
      <c r="A219" s="170"/>
      <c r="B219" s="171"/>
      <c r="C219" s="177" t="s">
        <v>426</v>
      </c>
      <c r="D219" s="178"/>
      <c r="E219" s="179">
        <v>2.4</v>
      </c>
      <c r="F219" s="180"/>
      <c r="G219" s="17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4"/>
      <c r="Z219" s="144"/>
      <c r="AA219" s="144"/>
      <c r="AB219" s="144"/>
      <c r="AC219" s="144"/>
      <c r="AD219" s="144"/>
      <c r="AE219" s="144"/>
      <c r="AF219" s="144"/>
      <c r="AG219" s="144" t="s">
        <v>122</v>
      </c>
      <c r="AH219" s="144">
        <v>0</v>
      </c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2">
      <c r="A220" s="170"/>
      <c r="B220" s="171"/>
      <c r="C220" s="177" t="s">
        <v>427</v>
      </c>
      <c r="D220" s="178"/>
      <c r="E220" s="179">
        <v>8.64</v>
      </c>
      <c r="F220" s="180"/>
      <c r="G220" s="17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4"/>
      <c r="Z220" s="144"/>
      <c r="AA220" s="144"/>
      <c r="AB220" s="144"/>
      <c r="AC220" s="144"/>
      <c r="AD220" s="144"/>
      <c r="AE220" s="144"/>
      <c r="AF220" s="144"/>
      <c r="AG220" s="144" t="s">
        <v>122</v>
      </c>
      <c r="AH220" s="144">
        <v>0</v>
      </c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2">
      <c r="A221" s="170"/>
      <c r="B221" s="171"/>
      <c r="C221" s="177" t="s">
        <v>428</v>
      </c>
      <c r="D221" s="178"/>
      <c r="E221" s="179">
        <v>12.24</v>
      </c>
      <c r="F221" s="180"/>
      <c r="G221" s="17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4"/>
      <c r="Z221" s="144"/>
      <c r="AA221" s="144"/>
      <c r="AB221" s="144"/>
      <c r="AC221" s="144"/>
      <c r="AD221" s="144"/>
      <c r="AE221" s="144"/>
      <c r="AF221" s="144"/>
      <c r="AG221" s="144" t="s">
        <v>122</v>
      </c>
      <c r="AH221" s="144">
        <v>0</v>
      </c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2">
      <c r="A222" s="170"/>
      <c r="B222" s="171"/>
      <c r="C222" s="177" t="s">
        <v>429</v>
      </c>
      <c r="D222" s="178"/>
      <c r="E222" s="179">
        <v>12.96</v>
      </c>
      <c r="F222" s="180"/>
      <c r="G222" s="17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4"/>
      <c r="Z222" s="144"/>
      <c r="AA222" s="144"/>
      <c r="AB222" s="144"/>
      <c r="AC222" s="144"/>
      <c r="AD222" s="144"/>
      <c r="AE222" s="144"/>
      <c r="AF222" s="144"/>
      <c r="AG222" s="144" t="s">
        <v>122</v>
      </c>
      <c r="AH222" s="144">
        <v>0</v>
      </c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1" x14ac:dyDescent="0.2">
      <c r="A223" s="170"/>
      <c r="B223" s="171"/>
      <c r="C223" s="177" t="s">
        <v>430</v>
      </c>
      <c r="D223" s="178"/>
      <c r="E223" s="179">
        <v>7.28</v>
      </c>
      <c r="F223" s="180"/>
      <c r="G223" s="17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4"/>
      <c r="Z223" s="144"/>
      <c r="AA223" s="144"/>
      <c r="AB223" s="144"/>
      <c r="AC223" s="144"/>
      <c r="AD223" s="144"/>
      <c r="AE223" s="144"/>
      <c r="AF223" s="144"/>
      <c r="AG223" s="144" t="s">
        <v>122</v>
      </c>
      <c r="AH223" s="144">
        <v>0</v>
      </c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outlineLevel="1" x14ac:dyDescent="0.2">
      <c r="A224" s="170"/>
      <c r="B224" s="171"/>
      <c r="C224" s="177" t="s">
        <v>431</v>
      </c>
      <c r="D224" s="178"/>
      <c r="E224" s="179">
        <v>2.7</v>
      </c>
      <c r="F224" s="180"/>
      <c r="G224" s="17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4"/>
      <c r="Z224" s="144"/>
      <c r="AA224" s="144"/>
      <c r="AB224" s="144"/>
      <c r="AC224" s="144"/>
      <c r="AD224" s="144"/>
      <c r="AE224" s="144"/>
      <c r="AF224" s="144"/>
      <c r="AG224" s="144" t="s">
        <v>122</v>
      </c>
      <c r="AH224" s="144">
        <v>0</v>
      </c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2">
      <c r="A225" s="170"/>
      <c r="B225" s="171"/>
      <c r="C225" s="177" t="s">
        <v>432</v>
      </c>
      <c r="D225" s="178"/>
      <c r="E225" s="179">
        <v>8.64</v>
      </c>
      <c r="F225" s="180"/>
      <c r="G225" s="17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4"/>
      <c r="Z225" s="144"/>
      <c r="AA225" s="144"/>
      <c r="AB225" s="144"/>
      <c r="AC225" s="144"/>
      <c r="AD225" s="144"/>
      <c r="AE225" s="144"/>
      <c r="AF225" s="144"/>
      <c r="AG225" s="144" t="s">
        <v>122</v>
      </c>
      <c r="AH225" s="144">
        <v>0</v>
      </c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outlineLevel="1" x14ac:dyDescent="0.2">
      <c r="A226" s="170"/>
      <c r="B226" s="171"/>
      <c r="C226" s="177" t="s">
        <v>433</v>
      </c>
      <c r="D226" s="178"/>
      <c r="E226" s="179">
        <v>4.32</v>
      </c>
      <c r="F226" s="180"/>
      <c r="G226" s="17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4"/>
      <c r="Z226" s="144"/>
      <c r="AA226" s="144"/>
      <c r="AB226" s="144"/>
      <c r="AC226" s="144"/>
      <c r="AD226" s="144"/>
      <c r="AE226" s="144"/>
      <c r="AF226" s="144"/>
      <c r="AG226" s="144" t="s">
        <v>122</v>
      </c>
      <c r="AH226" s="144">
        <v>0</v>
      </c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</row>
    <row r="227" spans="1:60" outlineLevel="1" x14ac:dyDescent="0.2">
      <c r="A227" s="170"/>
      <c r="B227" s="171"/>
      <c r="C227" s="177" t="s">
        <v>434</v>
      </c>
      <c r="D227" s="178"/>
      <c r="E227" s="179">
        <v>3.51</v>
      </c>
      <c r="F227" s="180"/>
      <c r="G227" s="17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4"/>
      <c r="Z227" s="144"/>
      <c r="AA227" s="144"/>
      <c r="AB227" s="144"/>
      <c r="AC227" s="144"/>
      <c r="AD227" s="144"/>
      <c r="AE227" s="144"/>
      <c r="AF227" s="144"/>
      <c r="AG227" s="144" t="s">
        <v>122</v>
      </c>
      <c r="AH227" s="144">
        <v>0</v>
      </c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 x14ac:dyDescent="0.2">
      <c r="A228" s="170"/>
      <c r="B228" s="171"/>
      <c r="C228" s="177" t="s">
        <v>435</v>
      </c>
      <c r="D228" s="178"/>
      <c r="E228" s="179">
        <v>2.34</v>
      </c>
      <c r="F228" s="180"/>
      <c r="G228" s="17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4"/>
      <c r="Z228" s="144"/>
      <c r="AA228" s="144"/>
      <c r="AB228" s="144"/>
      <c r="AC228" s="144"/>
      <c r="AD228" s="144"/>
      <c r="AE228" s="144"/>
      <c r="AF228" s="144"/>
      <c r="AG228" s="144" t="s">
        <v>122</v>
      </c>
      <c r="AH228" s="144">
        <v>0</v>
      </c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2">
      <c r="A229" s="170"/>
      <c r="B229" s="171"/>
      <c r="C229" s="177" t="s">
        <v>436</v>
      </c>
      <c r="D229" s="178"/>
      <c r="E229" s="179">
        <v>0.66</v>
      </c>
      <c r="F229" s="180"/>
      <c r="G229" s="17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4"/>
      <c r="Z229" s="144"/>
      <c r="AA229" s="144"/>
      <c r="AB229" s="144"/>
      <c r="AC229" s="144"/>
      <c r="AD229" s="144"/>
      <c r="AE229" s="144"/>
      <c r="AF229" s="144"/>
      <c r="AG229" s="144" t="s">
        <v>122</v>
      </c>
      <c r="AH229" s="144">
        <v>0</v>
      </c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2">
      <c r="A230" s="170"/>
      <c r="B230" s="171"/>
      <c r="C230" s="177" t="s">
        <v>437</v>
      </c>
      <c r="D230" s="178"/>
      <c r="E230" s="179">
        <v>1.08</v>
      </c>
      <c r="F230" s="180"/>
      <c r="G230" s="17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4"/>
      <c r="Z230" s="144"/>
      <c r="AA230" s="144"/>
      <c r="AB230" s="144"/>
      <c r="AC230" s="144"/>
      <c r="AD230" s="144"/>
      <c r="AE230" s="144"/>
      <c r="AF230" s="144"/>
      <c r="AG230" s="144" t="s">
        <v>122</v>
      </c>
      <c r="AH230" s="144">
        <v>0</v>
      </c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outlineLevel="1" x14ac:dyDescent="0.2">
      <c r="A231" s="170"/>
      <c r="B231" s="171"/>
      <c r="C231" s="177" t="s">
        <v>438</v>
      </c>
      <c r="D231" s="178"/>
      <c r="E231" s="179">
        <v>0.39</v>
      </c>
      <c r="F231" s="180"/>
      <c r="G231" s="17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4"/>
      <c r="Z231" s="144"/>
      <c r="AA231" s="144"/>
      <c r="AB231" s="144"/>
      <c r="AC231" s="144"/>
      <c r="AD231" s="144"/>
      <c r="AE231" s="144"/>
      <c r="AF231" s="144"/>
      <c r="AG231" s="144" t="s">
        <v>122</v>
      </c>
      <c r="AH231" s="144">
        <v>0</v>
      </c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outlineLevel="1" x14ac:dyDescent="0.2">
      <c r="A232" s="170"/>
      <c r="B232" s="171"/>
      <c r="C232" s="177" t="s">
        <v>439</v>
      </c>
      <c r="D232" s="178"/>
      <c r="E232" s="179">
        <v>0.6</v>
      </c>
      <c r="F232" s="180"/>
      <c r="G232" s="17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4"/>
      <c r="Z232" s="144"/>
      <c r="AA232" s="144"/>
      <c r="AB232" s="144"/>
      <c r="AC232" s="144"/>
      <c r="AD232" s="144"/>
      <c r="AE232" s="144"/>
      <c r="AF232" s="144"/>
      <c r="AG232" s="144" t="s">
        <v>122</v>
      </c>
      <c r="AH232" s="144">
        <v>0</v>
      </c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</row>
    <row r="233" spans="1:60" outlineLevel="1" x14ac:dyDescent="0.2">
      <c r="A233" s="170"/>
      <c r="B233" s="171"/>
      <c r="C233" s="177" t="s">
        <v>440</v>
      </c>
      <c r="D233" s="178"/>
      <c r="E233" s="179">
        <v>0.08</v>
      </c>
      <c r="F233" s="180"/>
      <c r="G233" s="17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4"/>
      <c r="Z233" s="144"/>
      <c r="AA233" s="144"/>
      <c r="AB233" s="144"/>
      <c r="AC233" s="144"/>
      <c r="AD233" s="144"/>
      <c r="AE233" s="144"/>
      <c r="AF233" s="144"/>
      <c r="AG233" s="144" t="s">
        <v>122</v>
      </c>
      <c r="AH233" s="144">
        <v>0</v>
      </c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</row>
    <row r="234" spans="1:60" outlineLevel="1" x14ac:dyDescent="0.2">
      <c r="A234" s="170"/>
      <c r="B234" s="171"/>
      <c r="C234" s="177" t="s">
        <v>441</v>
      </c>
      <c r="D234" s="178"/>
      <c r="E234" s="179">
        <v>0.24</v>
      </c>
      <c r="F234" s="180"/>
      <c r="G234" s="17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4"/>
      <c r="Z234" s="144"/>
      <c r="AA234" s="144"/>
      <c r="AB234" s="144"/>
      <c r="AC234" s="144"/>
      <c r="AD234" s="144"/>
      <c r="AE234" s="144"/>
      <c r="AF234" s="144"/>
      <c r="AG234" s="144" t="s">
        <v>122</v>
      </c>
      <c r="AH234" s="144">
        <v>0</v>
      </c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outlineLevel="1" x14ac:dyDescent="0.2">
      <c r="A235" s="170"/>
      <c r="B235" s="171"/>
      <c r="C235" s="177" t="s">
        <v>442</v>
      </c>
      <c r="D235" s="178"/>
      <c r="E235" s="179">
        <v>0.08</v>
      </c>
      <c r="F235" s="180"/>
      <c r="G235" s="17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4"/>
      <c r="Z235" s="144"/>
      <c r="AA235" s="144"/>
      <c r="AB235" s="144"/>
      <c r="AC235" s="144"/>
      <c r="AD235" s="144"/>
      <c r="AE235" s="144"/>
      <c r="AF235" s="144"/>
      <c r="AG235" s="144" t="s">
        <v>122</v>
      </c>
      <c r="AH235" s="144">
        <v>0</v>
      </c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 outlineLevel="1" x14ac:dyDescent="0.2">
      <c r="A236" s="170"/>
      <c r="B236" s="171"/>
      <c r="C236" s="177" t="s">
        <v>443</v>
      </c>
      <c r="D236" s="178"/>
      <c r="E236" s="179">
        <v>1.44</v>
      </c>
      <c r="F236" s="180"/>
      <c r="G236" s="17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4"/>
      <c r="Z236" s="144"/>
      <c r="AA236" s="144"/>
      <c r="AB236" s="144"/>
      <c r="AC236" s="144"/>
      <c r="AD236" s="144"/>
      <c r="AE236" s="144"/>
      <c r="AF236" s="144"/>
      <c r="AG236" s="144" t="s">
        <v>122</v>
      </c>
      <c r="AH236" s="144">
        <v>0</v>
      </c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</row>
    <row r="237" spans="1:60" outlineLevel="1" x14ac:dyDescent="0.2">
      <c r="A237" s="170"/>
      <c r="B237" s="171"/>
      <c r="C237" s="177" t="s">
        <v>444</v>
      </c>
      <c r="D237" s="178"/>
      <c r="E237" s="179">
        <v>0.66</v>
      </c>
      <c r="F237" s="180"/>
      <c r="G237" s="17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4"/>
      <c r="Z237" s="144"/>
      <c r="AA237" s="144"/>
      <c r="AB237" s="144"/>
      <c r="AC237" s="144"/>
      <c r="AD237" s="144"/>
      <c r="AE237" s="144"/>
      <c r="AF237" s="144"/>
      <c r="AG237" s="144" t="s">
        <v>122</v>
      </c>
      <c r="AH237" s="144">
        <v>0</v>
      </c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1" x14ac:dyDescent="0.2">
      <c r="A238" s="170"/>
      <c r="B238" s="171"/>
      <c r="C238" s="177" t="s">
        <v>445</v>
      </c>
      <c r="D238" s="178"/>
      <c r="E238" s="179">
        <v>0.36</v>
      </c>
      <c r="F238" s="180"/>
      <c r="G238" s="17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4"/>
      <c r="Z238" s="144"/>
      <c r="AA238" s="144"/>
      <c r="AB238" s="144"/>
      <c r="AC238" s="144"/>
      <c r="AD238" s="144"/>
      <c r="AE238" s="144"/>
      <c r="AF238" s="144"/>
      <c r="AG238" s="144" t="s">
        <v>122</v>
      </c>
      <c r="AH238" s="144">
        <v>0</v>
      </c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outlineLevel="1" x14ac:dyDescent="0.2">
      <c r="A239" s="170"/>
      <c r="B239" s="171"/>
      <c r="C239" s="177" t="s">
        <v>446</v>
      </c>
      <c r="D239" s="178"/>
      <c r="E239" s="179">
        <v>14.85</v>
      </c>
      <c r="F239" s="180"/>
      <c r="G239" s="17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4"/>
      <c r="Z239" s="144"/>
      <c r="AA239" s="144"/>
      <c r="AB239" s="144"/>
      <c r="AC239" s="144"/>
      <c r="AD239" s="144"/>
      <c r="AE239" s="144"/>
      <c r="AF239" s="144"/>
      <c r="AG239" s="144" t="s">
        <v>122</v>
      </c>
      <c r="AH239" s="144">
        <v>0</v>
      </c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ht="22.5" outlineLevel="1" x14ac:dyDescent="0.2">
      <c r="A240" s="170">
        <v>94</v>
      </c>
      <c r="B240" s="171" t="s">
        <v>447</v>
      </c>
      <c r="C240" s="172" t="s">
        <v>448</v>
      </c>
      <c r="D240" s="173" t="s">
        <v>142</v>
      </c>
      <c r="E240" s="174">
        <v>282.8</v>
      </c>
      <c r="F240" s="175"/>
      <c r="G240" s="176">
        <f>ROUND(E240*F240,2)</f>
        <v>0</v>
      </c>
      <c r="H240" s="147">
        <v>0</v>
      </c>
      <c r="I240" s="146">
        <f>ROUND(E240*H240,2)</f>
        <v>0</v>
      </c>
      <c r="J240" s="147">
        <v>91.9</v>
      </c>
      <c r="K240" s="146">
        <f>ROUND(E240*J240,2)</f>
        <v>25989.32</v>
      </c>
      <c r="L240" s="146">
        <v>21</v>
      </c>
      <c r="M240" s="146">
        <f>G240*(1+L240/100)</f>
        <v>0</v>
      </c>
      <c r="N240" s="146">
        <v>0</v>
      </c>
      <c r="O240" s="146">
        <f>ROUND(E240*N240,2)</f>
        <v>0</v>
      </c>
      <c r="P240" s="146">
        <v>1.8E-3</v>
      </c>
      <c r="Q240" s="146">
        <f>ROUND(E240*P240,2)</f>
        <v>0.51</v>
      </c>
      <c r="R240" s="146"/>
      <c r="S240" s="146" t="s">
        <v>118</v>
      </c>
      <c r="T240" s="146" t="s">
        <v>118</v>
      </c>
      <c r="U240" s="146">
        <v>0.2</v>
      </c>
      <c r="V240" s="146">
        <f>ROUND(E240*U240,2)</f>
        <v>56.56</v>
      </c>
      <c r="W240" s="146"/>
      <c r="X240" s="146" t="s">
        <v>119</v>
      </c>
      <c r="Y240" s="144"/>
      <c r="Z240" s="144"/>
      <c r="AA240" s="144"/>
      <c r="AB240" s="144"/>
      <c r="AC240" s="144"/>
      <c r="AD240" s="144"/>
      <c r="AE240" s="144"/>
      <c r="AF240" s="144"/>
      <c r="AG240" s="144" t="s">
        <v>120</v>
      </c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outlineLevel="1" x14ac:dyDescent="0.2">
      <c r="A241" s="170"/>
      <c r="B241" s="171"/>
      <c r="C241" s="177" t="s">
        <v>449</v>
      </c>
      <c r="D241" s="178"/>
      <c r="E241" s="179">
        <v>187.6</v>
      </c>
      <c r="F241" s="180"/>
      <c r="G241" s="17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4"/>
      <c r="Z241" s="144"/>
      <c r="AA241" s="144"/>
      <c r="AB241" s="144"/>
      <c r="AC241" s="144"/>
      <c r="AD241" s="144"/>
      <c r="AE241" s="144"/>
      <c r="AF241" s="144"/>
      <c r="AG241" s="144" t="s">
        <v>122</v>
      </c>
      <c r="AH241" s="144">
        <v>0</v>
      </c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1" x14ac:dyDescent="0.2">
      <c r="A242" s="170"/>
      <c r="B242" s="171"/>
      <c r="C242" s="177" t="s">
        <v>450</v>
      </c>
      <c r="D242" s="178"/>
      <c r="E242" s="179">
        <v>64.400000000000006</v>
      </c>
      <c r="F242" s="180"/>
      <c r="G242" s="17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4"/>
      <c r="Z242" s="144"/>
      <c r="AA242" s="144"/>
      <c r="AB242" s="144"/>
      <c r="AC242" s="144"/>
      <c r="AD242" s="144"/>
      <c r="AE242" s="144"/>
      <c r="AF242" s="144"/>
      <c r="AG242" s="144" t="s">
        <v>122</v>
      </c>
      <c r="AH242" s="144">
        <v>0</v>
      </c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outlineLevel="1" x14ac:dyDescent="0.2">
      <c r="A243" s="170"/>
      <c r="B243" s="171"/>
      <c r="C243" s="177" t="s">
        <v>451</v>
      </c>
      <c r="D243" s="178"/>
      <c r="E243" s="179">
        <v>30.8</v>
      </c>
      <c r="F243" s="180"/>
      <c r="G243" s="17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4"/>
      <c r="Z243" s="144"/>
      <c r="AA243" s="144"/>
      <c r="AB243" s="144"/>
      <c r="AC243" s="144"/>
      <c r="AD243" s="144"/>
      <c r="AE243" s="144"/>
      <c r="AF243" s="144"/>
      <c r="AG243" s="144" t="s">
        <v>122</v>
      </c>
      <c r="AH243" s="144">
        <v>0</v>
      </c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</row>
    <row r="244" spans="1:60" outlineLevel="1" x14ac:dyDescent="0.2">
      <c r="A244" s="170">
        <v>95</v>
      </c>
      <c r="B244" s="171" t="s">
        <v>452</v>
      </c>
      <c r="C244" s="172" t="s">
        <v>453</v>
      </c>
      <c r="D244" s="173" t="s">
        <v>142</v>
      </c>
      <c r="E244" s="174">
        <v>282.8</v>
      </c>
      <c r="F244" s="175"/>
      <c r="G244" s="176">
        <f>ROUND(E244*F244,2)</f>
        <v>0</v>
      </c>
      <c r="H244" s="147">
        <v>46.56</v>
      </c>
      <c r="I244" s="146">
        <f>ROUND(E244*H244,2)</f>
        <v>13167.17</v>
      </c>
      <c r="J244" s="147">
        <v>127.44</v>
      </c>
      <c r="K244" s="146">
        <f>ROUND(E244*J244,2)</f>
        <v>36040.03</v>
      </c>
      <c r="L244" s="146">
        <v>21</v>
      </c>
      <c r="M244" s="146">
        <f>G244*(1+L244/100)</f>
        <v>0</v>
      </c>
      <c r="N244" s="146">
        <v>1.0300000000000001E-3</v>
      </c>
      <c r="O244" s="146">
        <f>ROUND(E244*N244,2)</f>
        <v>0.28999999999999998</v>
      </c>
      <c r="P244" s="146">
        <v>0</v>
      </c>
      <c r="Q244" s="146">
        <f>ROUND(E244*P244,2)</f>
        <v>0</v>
      </c>
      <c r="R244" s="146"/>
      <c r="S244" s="146" t="s">
        <v>118</v>
      </c>
      <c r="T244" s="146" t="s">
        <v>118</v>
      </c>
      <c r="U244" s="146">
        <v>0.27800000000000002</v>
      </c>
      <c r="V244" s="146">
        <f>ROUND(E244*U244,2)</f>
        <v>78.62</v>
      </c>
      <c r="W244" s="146"/>
      <c r="X244" s="146" t="s">
        <v>119</v>
      </c>
      <c r="Y244" s="144"/>
      <c r="Z244" s="144"/>
      <c r="AA244" s="144"/>
      <c r="AB244" s="144"/>
      <c r="AC244" s="144"/>
      <c r="AD244" s="144"/>
      <c r="AE244" s="144"/>
      <c r="AF244" s="144"/>
      <c r="AG244" s="144" t="s">
        <v>120</v>
      </c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</row>
    <row r="245" spans="1:60" outlineLevel="1" x14ac:dyDescent="0.2">
      <c r="A245" s="170"/>
      <c r="B245" s="171"/>
      <c r="C245" s="177" t="s">
        <v>420</v>
      </c>
      <c r="D245" s="178"/>
      <c r="E245" s="179">
        <v>282.8</v>
      </c>
      <c r="F245" s="180"/>
      <c r="G245" s="17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4"/>
      <c r="Z245" s="144"/>
      <c r="AA245" s="144"/>
      <c r="AB245" s="144"/>
      <c r="AC245" s="144"/>
      <c r="AD245" s="144"/>
      <c r="AE245" s="144"/>
      <c r="AF245" s="144"/>
      <c r="AG245" s="144" t="s">
        <v>122</v>
      </c>
      <c r="AH245" s="144">
        <v>5</v>
      </c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ht="22.5" outlineLevel="1" x14ac:dyDescent="0.2">
      <c r="A246" s="170">
        <v>96</v>
      </c>
      <c r="B246" s="171" t="s">
        <v>454</v>
      </c>
      <c r="C246" s="172" t="s">
        <v>455</v>
      </c>
      <c r="D246" s="173" t="s">
        <v>142</v>
      </c>
      <c r="E246" s="174">
        <v>368.27</v>
      </c>
      <c r="F246" s="175"/>
      <c r="G246" s="176">
        <f>ROUND(E246*F246,2)</f>
        <v>0</v>
      </c>
      <c r="H246" s="147">
        <v>0</v>
      </c>
      <c r="I246" s="146">
        <f>ROUND(E246*H246,2)</f>
        <v>0</v>
      </c>
      <c r="J246" s="147">
        <v>339</v>
      </c>
      <c r="K246" s="146">
        <f>ROUND(E246*J246,2)</f>
        <v>124843.53</v>
      </c>
      <c r="L246" s="146">
        <v>21</v>
      </c>
      <c r="M246" s="146">
        <f>G246*(1+L246/100)</f>
        <v>0</v>
      </c>
      <c r="N246" s="146">
        <v>3.8000000000000002E-4</v>
      </c>
      <c r="O246" s="146">
        <f>ROUND(E246*N246,2)</f>
        <v>0.14000000000000001</v>
      </c>
      <c r="P246" s="146">
        <v>0</v>
      </c>
      <c r="Q246" s="146">
        <f>ROUND(E246*P246,2)</f>
        <v>0</v>
      </c>
      <c r="R246" s="146"/>
      <c r="S246" s="146" t="s">
        <v>125</v>
      </c>
      <c r="T246" s="146" t="s">
        <v>302</v>
      </c>
      <c r="U246" s="146">
        <v>0.61799999999999999</v>
      </c>
      <c r="V246" s="146">
        <f>ROUND(E246*U246,2)</f>
        <v>227.59</v>
      </c>
      <c r="W246" s="146"/>
      <c r="X246" s="146" t="s">
        <v>119</v>
      </c>
      <c r="Y246" s="144"/>
      <c r="Z246" s="144"/>
      <c r="AA246" s="144"/>
      <c r="AB246" s="144"/>
      <c r="AC246" s="144"/>
      <c r="AD246" s="144"/>
      <c r="AE246" s="144"/>
      <c r="AF246" s="144"/>
      <c r="AG246" s="144" t="s">
        <v>120</v>
      </c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outlineLevel="1" x14ac:dyDescent="0.2">
      <c r="A247" s="170"/>
      <c r="B247" s="171"/>
      <c r="C247" s="177" t="s">
        <v>420</v>
      </c>
      <c r="D247" s="178"/>
      <c r="E247" s="179">
        <v>282.8</v>
      </c>
      <c r="F247" s="180"/>
      <c r="G247" s="17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4"/>
      <c r="Z247" s="144"/>
      <c r="AA247" s="144"/>
      <c r="AB247" s="144"/>
      <c r="AC247" s="144"/>
      <c r="AD247" s="144"/>
      <c r="AE247" s="144"/>
      <c r="AF247" s="144"/>
      <c r="AG247" s="144" t="s">
        <v>122</v>
      </c>
      <c r="AH247" s="144">
        <v>5</v>
      </c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</row>
    <row r="248" spans="1:60" outlineLevel="1" x14ac:dyDescent="0.2">
      <c r="A248" s="170"/>
      <c r="B248" s="171"/>
      <c r="C248" s="177" t="s">
        <v>421</v>
      </c>
      <c r="D248" s="178"/>
      <c r="E248" s="179">
        <v>85.47</v>
      </c>
      <c r="F248" s="180"/>
      <c r="G248" s="17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4"/>
      <c r="Z248" s="144"/>
      <c r="AA248" s="144"/>
      <c r="AB248" s="144"/>
      <c r="AC248" s="144"/>
      <c r="AD248" s="144"/>
      <c r="AE248" s="144"/>
      <c r="AF248" s="144"/>
      <c r="AG248" s="144" t="s">
        <v>122</v>
      </c>
      <c r="AH248" s="144">
        <v>5</v>
      </c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outlineLevel="1" x14ac:dyDescent="0.2">
      <c r="A249" s="170">
        <v>97</v>
      </c>
      <c r="B249" s="171" t="s">
        <v>456</v>
      </c>
      <c r="C249" s="172" t="s">
        <v>457</v>
      </c>
      <c r="D249" s="173" t="s">
        <v>142</v>
      </c>
      <c r="E249" s="174">
        <v>368.27</v>
      </c>
      <c r="F249" s="175"/>
      <c r="G249" s="176">
        <f>ROUND(E249*F249,2)</f>
        <v>0</v>
      </c>
      <c r="H249" s="147">
        <v>0.65</v>
      </c>
      <c r="I249" s="146">
        <f>ROUND(E249*H249,2)</f>
        <v>239.38</v>
      </c>
      <c r="J249" s="147">
        <v>28.52</v>
      </c>
      <c r="K249" s="146">
        <f>ROUND(E249*J249,2)</f>
        <v>10503.06</v>
      </c>
      <c r="L249" s="146">
        <v>21</v>
      </c>
      <c r="M249" s="146">
        <f>G249*(1+L249/100)</f>
        <v>0</v>
      </c>
      <c r="N249" s="146">
        <v>0</v>
      </c>
      <c r="O249" s="146">
        <f>ROUND(E249*N249,2)</f>
        <v>0</v>
      </c>
      <c r="P249" s="146">
        <v>0</v>
      </c>
      <c r="Q249" s="146">
        <f>ROUND(E249*P249,2)</f>
        <v>0</v>
      </c>
      <c r="R249" s="146"/>
      <c r="S249" s="146" t="s">
        <v>125</v>
      </c>
      <c r="T249" s="146" t="s">
        <v>158</v>
      </c>
      <c r="U249" s="146">
        <v>0.13</v>
      </c>
      <c r="V249" s="146">
        <f>ROUND(E249*U249,2)</f>
        <v>47.88</v>
      </c>
      <c r="W249" s="146"/>
      <c r="X249" s="146" t="s">
        <v>119</v>
      </c>
      <c r="Y249" s="144"/>
      <c r="Z249" s="144"/>
      <c r="AA249" s="144"/>
      <c r="AB249" s="144"/>
      <c r="AC249" s="144"/>
      <c r="AD249" s="144"/>
      <c r="AE249" s="144"/>
      <c r="AF249" s="144"/>
      <c r="AG249" s="144" t="s">
        <v>161</v>
      </c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1" x14ac:dyDescent="0.2">
      <c r="A250" s="170"/>
      <c r="B250" s="171"/>
      <c r="C250" s="177" t="s">
        <v>421</v>
      </c>
      <c r="D250" s="178"/>
      <c r="E250" s="179">
        <v>85.47</v>
      </c>
      <c r="F250" s="180"/>
      <c r="G250" s="17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4"/>
      <c r="Z250" s="144"/>
      <c r="AA250" s="144"/>
      <c r="AB250" s="144"/>
      <c r="AC250" s="144"/>
      <c r="AD250" s="144"/>
      <c r="AE250" s="144"/>
      <c r="AF250" s="144"/>
      <c r="AG250" s="144" t="s">
        <v>122</v>
      </c>
      <c r="AH250" s="144">
        <v>5</v>
      </c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outlineLevel="1" x14ac:dyDescent="0.2">
      <c r="A251" s="170"/>
      <c r="B251" s="171"/>
      <c r="C251" s="177" t="s">
        <v>420</v>
      </c>
      <c r="D251" s="178"/>
      <c r="E251" s="179">
        <v>282.8</v>
      </c>
      <c r="F251" s="180"/>
      <c r="G251" s="17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4"/>
      <c r="Z251" s="144"/>
      <c r="AA251" s="144"/>
      <c r="AB251" s="144"/>
      <c r="AC251" s="144"/>
      <c r="AD251" s="144"/>
      <c r="AE251" s="144"/>
      <c r="AF251" s="144"/>
      <c r="AG251" s="144" t="s">
        <v>122</v>
      </c>
      <c r="AH251" s="144">
        <v>5</v>
      </c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</row>
    <row r="252" spans="1:60" outlineLevel="1" x14ac:dyDescent="0.2">
      <c r="A252" s="170">
        <v>98</v>
      </c>
      <c r="B252" s="171" t="s">
        <v>403</v>
      </c>
      <c r="C252" s="172" t="s">
        <v>404</v>
      </c>
      <c r="D252" s="173" t="s">
        <v>129</v>
      </c>
      <c r="E252" s="174">
        <v>260.7</v>
      </c>
      <c r="F252" s="175"/>
      <c r="G252" s="176">
        <f>ROUND(E252*F252,2)</f>
        <v>0</v>
      </c>
      <c r="H252" s="147">
        <v>45.3</v>
      </c>
      <c r="I252" s="146">
        <f>ROUND(E252*H252,2)</f>
        <v>11809.71</v>
      </c>
      <c r="J252" s="147">
        <v>0</v>
      </c>
      <c r="K252" s="146">
        <f>ROUND(E252*J252,2)</f>
        <v>0</v>
      </c>
      <c r="L252" s="146">
        <v>21</v>
      </c>
      <c r="M252" s="146">
        <f>G252*(1+L252/100)</f>
        <v>0</v>
      </c>
      <c r="N252" s="146">
        <v>0</v>
      </c>
      <c r="O252" s="146">
        <f>ROUND(E252*N252,2)</f>
        <v>0</v>
      </c>
      <c r="P252" s="146">
        <v>0</v>
      </c>
      <c r="Q252" s="146">
        <f>ROUND(E252*P252,2)</f>
        <v>0</v>
      </c>
      <c r="R252" s="146"/>
      <c r="S252" s="146" t="s">
        <v>125</v>
      </c>
      <c r="T252" s="146" t="s">
        <v>126</v>
      </c>
      <c r="U252" s="146">
        <v>0</v>
      </c>
      <c r="V252" s="146">
        <f>ROUND(E252*U252,2)</f>
        <v>0</v>
      </c>
      <c r="W252" s="146"/>
      <c r="X252" s="146" t="s">
        <v>130</v>
      </c>
      <c r="Y252" s="144"/>
      <c r="Z252" s="144"/>
      <c r="AA252" s="144"/>
      <c r="AB252" s="144"/>
      <c r="AC252" s="144"/>
      <c r="AD252" s="144"/>
      <c r="AE252" s="144"/>
      <c r="AF252" s="144"/>
      <c r="AG252" s="144" t="s">
        <v>131</v>
      </c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1" x14ac:dyDescent="0.2">
      <c r="A253" s="170"/>
      <c r="B253" s="171"/>
      <c r="C253" s="177" t="s">
        <v>458</v>
      </c>
      <c r="D253" s="178"/>
      <c r="E253" s="179">
        <v>98.56</v>
      </c>
      <c r="F253" s="180"/>
      <c r="G253" s="17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4"/>
      <c r="Z253" s="144"/>
      <c r="AA253" s="144"/>
      <c r="AB253" s="144"/>
      <c r="AC253" s="144"/>
      <c r="AD253" s="144"/>
      <c r="AE253" s="144"/>
      <c r="AF253" s="144"/>
      <c r="AG253" s="144" t="s">
        <v>122</v>
      </c>
      <c r="AH253" s="144">
        <v>5</v>
      </c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outlineLevel="1" x14ac:dyDescent="0.2">
      <c r="A254" s="170"/>
      <c r="B254" s="171"/>
      <c r="C254" s="177" t="s">
        <v>459</v>
      </c>
      <c r="D254" s="178"/>
      <c r="E254" s="179">
        <v>162.13999999999999</v>
      </c>
      <c r="F254" s="180"/>
      <c r="G254" s="17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4"/>
      <c r="Z254" s="144"/>
      <c r="AA254" s="144"/>
      <c r="AB254" s="144"/>
      <c r="AC254" s="144"/>
      <c r="AD254" s="144"/>
      <c r="AE254" s="144"/>
      <c r="AF254" s="144"/>
      <c r="AG254" s="144" t="s">
        <v>122</v>
      </c>
      <c r="AH254" s="144">
        <v>5</v>
      </c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1" x14ac:dyDescent="0.2">
      <c r="A255" s="170">
        <v>99</v>
      </c>
      <c r="B255" s="171" t="s">
        <v>460</v>
      </c>
      <c r="C255" s="172" t="s">
        <v>461</v>
      </c>
      <c r="D255" s="173" t="s">
        <v>129</v>
      </c>
      <c r="E255" s="174">
        <v>42</v>
      </c>
      <c r="F255" s="175"/>
      <c r="G255" s="176">
        <f>ROUND(E255*F255,2)</f>
        <v>0</v>
      </c>
      <c r="H255" s="147">
        <v>38.1</v>
      </c>
      <c r="I255" s="146">
        <f>ROUND(E255*H255,2)</f>
        <v>1600.2</v>
      </c>
      <c r="J255" s="147">
        <v>0</v>
      </c>
      <c r="K255" s="146">
        <f>ROUND(E255*J255,2)</f>
        <v>0</v>
      </c>
      <c r="L255" s="146">
        <v>21</v>
      </c>
      <c r="M255" s="146">
        <f>G255*(1+L255/100)</f>
        <v>0</v>
      </c>
      <c r="N255" s="146">
        <v>2.1000000000000001E-4</v>
      </c>
      <c r="O255" s="146">
        <f>ROUND(E255*N255,2)</f>
        <v>0.01</v>
      </c>
      <c r="P255" s="146">
        <v>0</v>
      </c>
      <c r="Q255" s="146">
        <f>ROUND(E255*P255,2)</f>
        <v>0</v>
      </c>
      <c r="R255" s="146"/>
      <c r="S255" s="146" t="s">
        <v>125</v>
      </c>
      <c r="T255" s="146" t="s">
        <v>118</v>
      </c>
      <c r="U255" s="146">
        <v>0</v>
      </c>
      <c r="V255" s="146">
        <f>ROUND(E255*U255,2)</f>
        <v>0</v>
      </c>
      <c r="W255" s="146"/>
      <c r="X255" s="146" t="s">
        <v>130</v>
      </c>
      <c r="Y255" s="144"/>
      <c r="Z255" s="144"/>
      <c r="AA255" s="144"/>
      <c r="AB255" s="144"/>
      <c r="AC255" s="144"/>
      <c r="AD255" s="144"/>
      <c r="AE255" s="144"/>
      <c r="AF255" s="144"/>
      <c r="AG255" s="144" t="s">
        <v>131</v>
      </c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outlineLevel="1" x14ac:dyDescent="0.2">
      <c r="A256" s="170"/>
      <c r="B256" s="171"/>
      <c r="C256" s="177" t="s">
        <v>462</v>
      </c>
      <c r="D256" s="178"/>
      <c r="E256" s="179">
        <v>42</v>
      </c>
      <c r="F256" s="180"/>
      <c r="G256" s="17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4"/>
      <c r="Z256" s="144"/>
      <c r="AA256" s="144"/>
      <c r="AB256" s="144"/>
      <c r="AC256" s="144"/>
      <c r="AD256" s="144"/>
      <c r="AE256" s="144"/>
      <c r="AF256" s="144"/>
      <c r="AG256" s="144" t="s">
        <v>122</v>
      </c>
      <c r="AH256" s="144">
        <v>0</v>
      </c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</row>
    <row r="257" spans="1:60" outlineLevel="1" x14ac:dyDescent="0.2">
      <c r="A257" s="170">
        <v>100</v>
      </c>
      <c r="B257" s="171" t="s">
        <v>463</v>
      </c>
      <c r="C257" s="172" t="s">
        <v>464</v>
      </c>
      <c r="D257" s="173" t="s">
        <v>129</v>
      </c>
      <c r="E257" s="174">
        <v>318.33999999999997</v>
      </c>
      <c r="F257" s="175"/>
      <c r="G257" s="176">
        <f>ROUND(E257*F257,2)</f>
        <v>0</v>
      </c>
      <c r="H257" s="147">
        <v>45.4</v>
      </c>
      <c r="I257" s="146">
        <f>ROUND(E257*H257,2)</f>
        <v>14452.64</v>
      </c>
      <c r="J257" s="147">
        <v>0</v>
      </c>
      <c r="K257" s="146">
        <f>ROUND(E257*J257,2)</f>
        <v>0</v>
      </c>
      <c r="L257" s="146">
        <v>21</v>
      </c>
      <c r="M257" s="146">
        <f>G257*(1+L257/100)</f>
        <v>0</v>
      </c>
      <c r="N257" s="146">
        <v>2.5000000000000001E-4</v>
      </c>
      <c r="O257" s="146">
        <f>ROUND(E257*N257,2)</f>
        <v>0.08</v>
      </c>
      <c r="P257" s="146">
        <v>0</v>
      </c>
      <c r="Q257" s="146">
        <f>ROUND(E257*P257,2)</f>
        <v>0</v>
      </c>
      <c r="R257" s="146"/>
      <c r="S257" s="146" t="s">
        <v>125</v>
      </c>
      <c r="T257" s="146" t="s">
        <v>118</v>
      </c>
      <c r="U257" s="146">
        <v>0</v>
      </c>
      <c r="V257" s="146">
        <f>ROUND(E257*U257,2)</f>
        <v>0</v>
      </c>
      <c r="W257" s="146"/>
      <c r="X257" s="146" t="s">
        <v>130</v>
      </c>
      <c r="Y257" s="144"/>
      <c r="Z257" s="144"/>
      <c r="AA257" s="144"/>
      <c r="AB257" s="144"/>
      <c r="AC257" s="144"/>
      <c r="AD257" s="144"/>
      <c r="AE257" s="144"/>
      <c r="AF257" s="144"/>
      <c r="AG257" s="144" t="s">
        <v>131</v>
      </c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1" x14ac:dyDescent="0.2">
      <c r="A258" s="170"/>
      <c r="B258" s="171"/>
      <c r="C258" s="177" t="s">
        <v>426</v>
      </c>
      <c r="D258" s="178"/>
      <c r="E258" s="179">
        <v>2.4</v>
      </c>
      <c r="F258" s="180"/>
      <c r="G258" s="17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4"/>
      <c r="Z258" s="144"/>
      <c r="AA258" s="144"/>
      <c r="AB258" s="144"/>
      <c r="AC258" s="144"/>
      <c r="AD258" s="144"/>
      <c r="AE258" s="144"/>
      <c r="AF258" s="144"/>
      <c r="AG258" s="144" t="s">
        <v>122</v>
      </c>
      <c r="AH258" s="144">
        <v>0</v>
      </c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outlineLevel="1" x14ac:dyDescent="0.2">
      <c r="A259" s="170"/>
      <c r="B259" s="171"/>
      <c r="C259" s="177" t="s">
        <v>465</v>
      </c>
      <c r="D259" s="178"/>
      <c r="E259" s="179">
        <v>24</v>
      </c>
      <c r="F259" s="180"/>
      <c r="G259" s="17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4"/>
      <c r="Z259" s="144"/>
      <c r="AA259" s="144"/>
      <c r="AB259" s="144"/>
      <c r="AC259" s="144"/>
      <c r="AD259" s="144"/>
      <c r="AE259" s="144"/>
      <c r="AF259" s="144"/>
      <c r="AG259" s="144" t="s">
        <v>122</v>
      </c>
      <c r="AH259" s="144">
        <v>0</v>
      </c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outlineLevel="1" x14ac:dyDescent="0.2">
      <c r="A260" s="170"/>
      <c r="B260" s="171"/>
      <c r="C260" s="177" t="s">
        <v>466</v>
      </c>
      <c r="D260" s="178"/>
      <c r="E260" s="179">
        <v>28</v>
      </c>
      <c r="F260" s="180"/>
      <c r="G260" s="17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4"/>
      <c r="Z260" s="144"/>
      <c r="AA260" s="144"/>
      <c r="AB260" s="144"/>
      <c r="AC260" s="144"/>
      <c r="AD260" s="144"/>
      <c r="AE260" s="144"/>
      <c r="AF260" s="144"/>
      <c r="AG260" s="144" t="s">
        <v>122</v>
      </c>
      <c r="AH260" s="144">
        <v>0</v>
      </c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</row>
    <row r="261" spans="1:60" outlineLevel="1" x14ac:dyDescent="0.2">
      <c r="A261" s="170"/>
      <c r="B261" s="171"/>
      <c r="C261" s="177" t="s">
        <v>467</v>
      </c>
      <c r="D261" s="178"/>
      <c r="E261" s="179">
        <v>28.8</v>
      </c>
      <c r="F261" s="180"/>
      <c r="G261" s="17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4"/>
      <c r="Z261" s="144"/>
      <c r="AA261" s="144"/>
      <c r="AB261" s="144"/>
      <c r="AC261" s="144"/>
      <c r="AD261" s="144"/>
      <c r="AE261" s="144"/>
      <c r="AF261" s="144"/>
      <c r="AG261" s="144" t="s">
        <v>122</v>
      </c>
      <c r="AH261" s="144">
        <v>0</v>
      </c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</row>
    <row r="262" spans="1:60" outlineLevel="1" x14ac:dyDescent="0.2">
      <c r="A262" s="170"/>
      <c r="B262" s="171"/>
      <c r="C262" s="177" t="s">
        <v>468</v>
      </c>
      <c r="D262" s="178"/>
      <c r="E262" s="179">
        <v>21.6</v>
      </c>
      <c r="F262" s="180"/>
      <c r="G262" s="17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4"/>
      <c r="Z262" s="144"/>
      <c r="AA262" s="144"/>
      <c r="AB262" s="144"/>
      <c r="AC262" s="144"/>
      <c r="AD262" s="144"/>
      <c r="AE262" s="144"/>
      <c r="AF262" s="144"/>
      <c r="AG262" s="144" t="s">
        <v>122</v>
      </c>
      <c r="AH262" s="144">
        <v>0</v>
      </c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1" x14ac:dyDescent="0.2">
      <c r="A263" s="170"/>
      <c r="B263" s="171"/>
      <c r="C263" s="177" t="s">
        <v>469</v>
      </c>
      <c r="D263" s="178"/>
      <c r="E263" s="179">
        <v>12.6</v>
      </c>
      <c r="F263" s="180"/>
      <c r="G263" s="17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4"/>
      <c r="Z263" s="144"/>
      <c r="AA263" s="144"/>
      <c r="AB263" s="144"/>
      <c r="AC263" s="144"/>
      <c r="AD263" s="144"/>
      <c r="AE263" s="144"/>
      <c r="AF263" s="144"/>
      <c r="AG263" s="144" t="s">
        <v>122</v>
      </c>
      <c r="AH263" s="144">
        <v>0</v>
      </c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1" x14ac:dyDescent="0.2">
      <c r="A264" s="170"/>
      <c r="B264" s="171"/>
      <c r="C264" s="177" t="s">
        <v>470</v>
      </c>
      <c r="D264" s="178"/>
      <c r="E264" s="179">
        <v>33.6</v>
      </c>
      <c r="F264" s="180"/>
      <c r="G264" s="17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4"/>
      <c r="Z264" s="144"/>
      <c r="AA264" s="144"/>
      <c r="AB264" s="144"/>
      <c r="AC264" s="144"/>
      <c r="AD264" s="144"/>
      <c r="AE264" s="144"/>
      <c r="AF264" s="144"/>
      <c r="AG264" s="144" t="s">
        <v>122</v>
      </c>
      <c r="AH264" s="144">
        <v>0</v>
      </c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 outlineLevel="1" x14ac:dyDescent="0.2">
      <c r="A265" s="170"/>
      <c r="B265" s="171"/>
      <c r="C265" s="177" t="s">
        <v>471</v>
      </c>
      <c r="D265" s="178"/>
      <c r="E265" s="179">
        <v>21.6</v>
      </c>
      <c r="F265" s="180"/>
      <c r="G265" s="17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4"/>
      <c r="Z265" s="144"/>
      <c r="AA265" s="144"/>
      <c r="AB265" s="144"/>
      <c r="AC265" s="144"/>
      <c r="AD265" s="144"/>
      <c r="AE265" s="144"/>
      <c r="AF265" s="144"/>
      <c r="AG265" s="144" t="s">
        <v>122</v>
      </c>
      <c r="AH265" s="144">
        <v>0</v>
      </c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</row>
    <row r="266" spans="1:60" outlineLevel="1" x14ac:dyDescent="0.2">
      <c r="A266" s="170"/>
      <c r="B266" s="171"/>
      <c r="C266" s="177" t="s">
        <v>472</v>
      </c>
      <c r="D266" s="178"/>
      <c r="E266" s="179">
        <v>13.2</v>
      </c>
      <c r="F266" s="180"/>
      <c r="G266" s="17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4"/>
      <c r="Z266" s="144"/>
      <c r="AA266" s="144"/>
      <c r="AB266" s="144"/>
      <c r="AC266" s="144"/>
      <c r="AD266" s="144"/>
      <c r="AE266" s="144"/>
      <c r="AF266" s="144"/>
      <c r="AG266" s="144" t="s">
        <v>122</v>
      </c>
      <c r="AH266" s="144">
        <v>0</v>
      </c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</row>
    <row r="267" spans="1:60" outlineLevel="1" x14ac:dyDescent="0.2">
      <c r="A267" s="170"/>
      <c r="B267" s="171"/>
      <c r="C267" s="177" t="s">
        <v>473</v>
      </c>
      <c r="D267" s="178"/>
      <c r="E267" s="179">
        <v>11.4</v>
      </c>
      <c r="F267" s="180"/>
      <c r="G267" s="17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4"/>
      <c r="Z267" s="144"/>
      <c r="AA267" s="144"/>
      <c r="AB267" s="144"/>
      <c r="AC267" s="144"/>
      <c r="AD267" s="144"/>
      <c r="AE267" s="144"/>
      <c r="AF267" s="144"/>
      <c r="AG267" s="144" t="s">
        <v>122</v>
      </c>
      <c r="AH267" s="144">
        <v>0</v>
      </c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</row>
    <row r="268" spans="1:60" outlineLevel="1" x14ac:dyDescent="0.2">
      <c r="A268" s="170"/>
      <c r="B268" s="171"/>
      <c r="C268" s="177" t="s">
        <v>474</v>
      </c>
      <c r="D268" s="178"/>
      <c r="E268" s="179">
        <v>3.4</v>
      </c>
      <c r="F268" s="180"/>
      <c r="G268" s="17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4"/>
      <c r="Z268" s="144"/>
      <c r="AA268" s="144"/>
      <c r="AB268" s="144"/>
      <c r="AC268" s="144"/>
      <c r="AD268" s="144"/>
      <c r="AE268" s="144"/>
      <c r="AF268" s="144"/>
      <c r="AG268" s="144" t="s">
        <v>122</v>
      </c>
      <c r="AH268" s="144">
        <v>0</v>
      </c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</row>
    <row r="269" spans="1:60" outlineLevel="1" x14ac:dyDescent="0.2">
      <c r="A269" s="170"/>
      <c r="B269" s="171"/>
      <c r="C269" s="177" t="s">
        <v>475</v>
      </c>
      <c r="D269" s="178"/>
      <c r="E269" s="179">
        <v>4.2</v>
      </c>
      <c r="F269" s="180"/>
      <c r="G269" s="17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4"/>
      <c r="Z269" s="144"/>
      <c r="AA269" s="144"/>
      <c r="AB269" s="144"/>
      <c r="AC269" s="144"/>
      <c r="AD269" s="144"/>
      <c r="AE269" s="144"/>
      <c r="AF269" s="144"/>
      <c r="AG269" s="144" t="s">
        <v>122</v>
      </c>
      <c r="AH269" s="144">
        <v>0</v>
      </c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</row>
    <row r="270" spans="1:60" outlineLevel="1" x14ac:dyDescent="0.2">
      <c r="A270" s="170"/>
      <c r="B270" s="171"/>
      <c r="C270" s="177" t="s">
        <v>476</v>
      </c>
      <c r="D270" s="178"/>
      <c r="E270" s="179">
        <v>3.2</v>
      </c>
      <c r="F270" s="180"/>
      <c r="G270" s="17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4"/>
      <c r="Z270" s="144"/>
      <c r="AA270" s="144"/>
      <c r="AB270" s="144"/>
      <c r="AC270" s="144"/>
      <c r="AD270" s="144"/>
      <c r="AE270" s="144"/>
      <c r="AF270" s="144"/>
      <c r="AG270" s="144" t="s">
        <v>122</v>
      </c>
      <c r="AH270" s="144">
        <v>0</v>
      </c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</row>
    <row r="271" spans="1:60" outlineLevel="1" x14ac:dyDescent="0.2">
      <c r="A271" s="170"/>
      <c r="B271" s="171"/>
      <c r="C271" s="177" t="s">
        <v>477</v>
      </c>
      <c r="D271" s="178"/>
      <c r="E271" s="179">
        <v>3.2</v>
      </c>
      <c r="F271" s="180"/>
      <c r="G271" s="17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4"/>
      <c r="Z271" s="144"/>
      <c r="AA271" s="144"/>
      <c r="AB271" s="144"/>
      <c r="AC271" s="144"/>
      <c r="AD271" s="144"/>
      <c r="AE271" s="144"/>
      <c r="AF271" s="144"/>
      <c r="AG271" s="144" t="s">
        <v>122</v>
      </c>
      <c r="AH271" s="144">
        <v>0</v>
      </c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</row>
    <row r="272" spans="1:60" outlineLevel="1" x14ac:dyDescent="0.2">
      <c r="A272" s="170"/>
      <c r="B272" s="171"/>
      <c r="C272" s="177" t="s">
        <v>478</v>
      </c>
      <c r="D272" s="178"/>
      <c r="E272" s="179">
        <v>1.2</v>
      </c>
      <c r="F272" s="180"/>
      <c r="G272" s="17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4"/>
      <c r="Z272" s="144"/>
      <c r="AA272" s="144"/>
      <c r="AB272" s="144"/>
      <c r="AC272" s="144"/>
      <c r="AD272" s="144"/>
      <c r="AE272" s="144"/>
      <c r="AF272" s="144"/>
      <c r="AG272" s="144" t="s">
        <v>122</v>
      </c>
      <c r="AH272" s="144">
        <v>0</v>
      </c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</row>
    <row r="273" spans="1:60" outlineLevel="1" x14ac:dyDescent="0.2">
      <c r="A273" s="170"/>
      <c r="B273" s="171"/>
      <c r="C273" s="177" t="s">
        <v>479</v>
      </c>
      <c r="D273" s="178"/>
      <c r="E273" s="179">
        <v>2.8</v>
      </c>
      <c r="F273" s="180"/>
      <c r="G273" s="17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4"/>
      <c r="Z273" s="144"/>
      <c r="AA273" s="144"/>
      <c r="AB273" s="144"/>
      <c r="AC273" s="144"/>
      <c r="AD273" s="144"/>
      <c r="AE273" s="144"/>
      <c r="AF273" s="144"/>
      <c r="AG273" s="144" t="s">
        <v>122</v>
      </c>
      <c r="AH273" s="144">
        <v>0</v>
      </c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</row>
    <row r="274" spans="1:60" outlineLevel="1" x14ac:dyDescent="0.2">
      <c r="A274" s="170"/>
      <c r="B274" s="171"/>
      <c r="C274" s="177" t="s">
        <v>480</v>
      </c>
      <c r="D274" s="178"/>
      <c r="E274" s="179">
        <v>1.2</v>
      </c>
      <c r="F274" s="180"/>
      <c r="G274" s="17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4"/>
      <c r="Z274" s="144"/>
      <c r="AA274" s="144"/>
      <c r="AB274" s="144"/>
      <c r="AC274" s="144"/>
      <c r="AD274" s="144"/>
      <c r="AE274" s="144"/>
      <c r="AF274" s="144"/>
      <c r="AG274" s="144" t="s">
        <v>122</v>
      </c>
      <c r="AH274" s="144">
        <v>0</v>
      </c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</row>
    <row r="275" spans="1:60" outlineLevel="1" x14ac:dyDescent="0.2">
      <c r="A275" s="170"/>
      <c r="B275" s="171"/>
      <c r="C275" s="177" t="s">
        <v>481</v>
      </c>
      <c r="D275" s="178"/>
      <c r="E275" s="179">
        <v>7.2</v>
      </c>
      <c r="F275" s="180"/>
      <c r="G275" s="17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4"/>
      <c r="Z275" s="144"/>
      <c r="AA275" s="144"/>
      <c r="AB275" s="144"/>
      <c r="AC275" s="144"/>
      <c r="AD275" s="144"/>
      <c r="AE275" s="144"/>
      <c r="AF275" s="144"/>
      <c r="AG275" s="144" t="s">
        <v>122</v>
      </c>
      <c r="AH275" s="144">
        <v>0</v>
      </c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</row>
    <row r="276" spans="1:60" outlineLevel="1" x14ac:dyDescent="0.2">
      <c r="A276" s="170"/>
      <c r="B276" s="171"/>
      <c r="C276" s="177" t="s">
        <v>482</v>
      </c>
      <c r="D276" s="178"/>
      <c r="E276" s="179">
        <v>3.4</v>
      </c>
      <c r="F276" s="180"/>
      <c r="G276" s="17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4"/>
      <c r="Z276" s="144"/>
      <c r="AA276" s="144"/>
      <c r="AB276" s="144"/>
      <c r="AC276" s="144"/>
      <c r="AD276" s="144"/>
      <c r="AE276" s="144"/>
      <c r="AF276" s="144"/>
      <c r="AG276" s="144" t="s">
        <v>122</v>
      </c>
      <c r="AH276" s="144">
        <v>0</v>
      </c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</row>
    <row r="277" spans="1:60" outlineLevel="1" x14ac:dyDescent="0.2">
      <c r="A277" s="170"/>
      <c r="B277" s="171"/>
      <c r="C277" s="177" t="s">
        <v>483</v>
      </c>
      <c r="D277" s="178"/>
      <c r="E277" s="179">
        <v>2.4</v>
      </c>
      <c r="F277" s="180"/>
      <c r="G277" s="17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4"/>
      <c r="Z277" s="144"/>
      <c r="AA277" s="144"/>
      <c r="AB277" s="144"/>
      <c r="AC277" s="144"/>
      <c r="AD277" s="144"/>
      <c r="AE277" s="144"/>
      <c r="AF277" s="144"/>
      <c r="AG277" s="144" t="s">
        <v>122</v>
      </c>
      <c r="AH277" s="144">
        <v>0</v>
      </c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</row>
    <row r="278" spans="1:60" outlineLevel="1" x14ac:dyDescent="0.2">
      <c r="A278" s="170"/>
      <c r="B278" s="171"/>
      <c r="C278" s="177" t="s">
        <v>484</v>
      </c>
      <c r="D278" s="178"/>
      <c r="E278" s="179">
        <v>60</v>
      </c>
      <c r="F278" s="180"/>
      <c r="G278" s="17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4"/>
      <c r="Z278" s="144"/>
      <c r="AA278" s="144"/>
      <c r="AB278" s="144"/>
      <c r="AC278" s="144"/>
      <c r="AD278" s="144"/>
      <c r="AE278" s="144"/>
      <c r="AF278" s="144"/>
      <c r="AG278" s="144" t="s">
        <v>122</v>
      </c>
      <c r="AH278" s="144">
        <v>0</v>
      </c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</row>
    <row r="279" spans="1:60" outlineLevel="1" x14ac:dyDescent="0.2">
      <c r="A279" s="170"/>
      <c r="B279" s="171"/>
      <c r="C279" s="181" t="s">
        <v>236</v>
      </c>
      <c r="D279" s="182"/>
      <c r="E279" s="183">
        <v>28.94</v>
      </c>
      <c r="F279" s="180"/>
      <c r="G279" s="17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4"/>
      <c r="Z279" s="144"/>
      <c r="AA279" s="144"/>
      <c r="AB279" s="144"/>
      <c r="AC279" s="144"/>
      <c r="AD279" s="144"/>
      <c r="AE279" s="144"/>
      <c r="AF279" s="144"/>
      <c r="AG279" s="144" t="s">
        <v>122</v>
      </c>
      <c r="AH279" s="144">
        <v>4</v>
      </c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</row>
    <row r="280" spans="1:60" outlineLevel="1" x14ac:dyDescent="0.2">
      <c r="A280" s="170">
        <v>101</v>
      </c>
      <c r="B280" s="171" t="s">
        <v>485</v>
      </c>
      <c r="C280" s="172" t="s">
        <v>486</v>
      </c>
      <c r="D280" s="173" t="s">
        <v>129</v>
      </c>
      <c r="E280" s="174">
        <v>98.56</v>
      </c>
      <c r="F280" s="175"/>
      <c r="G280" s="176">
        <f>ROUND(E280*F280,2)</f>
        <v>0</v>
      </c>
      <c r="H280" s="147">
        <v>82.7</v>
      </c>
      <c r="I280" s="146">
        <f>ROUND(E280*H280,2)</f>
        <v>8150.91</v>
      </c>
      <c r="J280" s="147">
        <v>0</v>
      </c>
      <c r="K280" s="146">
        <f>ROUND(E280*J280,2)</f>
        <v>0</v>
      </c>
      <c r="L280" s="146">
        <v>21</v>
      </c>
      <c r="M280" s="146">
        <f>G280*(1+L280/100)</f>
        <v>0</v>
      </c>
      <c r="N280" s="146">
        <v>4.8999999999999998E-4</v>
      </c>
      <c r="O280" s="146">
        <f>ROUND(E280*N280,2)</f>
        <v>0.05</v>
      </c>
      <c r="P280" s="146">
        <v>0</v>
      </c>
      <c r="Q280" s="146">
        <f>ROUND(E280*P280,2)</f>
        <v>0</v>
      </c>
      <c r="R280" s="146"/>
      <c r="S280" s="146" t="s">
        <v>125</v>
      </c>
      <c r="T280" s="146" t="s">
        <v>118</v>
      </c>
      <c r="U280" s="146">
        <v>0</v>
      </c>
      <c r="V280" s="146">
        <f>ROUND(E280*U280,2)</f>
        <v>0</v>
      </c>
      <c r="W280" s="146"/>
      <c r="X280" s="146" t="s">
        <v>130</v>
      </c>
      <c r="Y280" s="144"/>
      <c r="Z280" s="144"/>
      <c r="AA280" s="144"/>
      <c r="AB280" s="144"/>
      <c r="AC280" s="144"/>
      <c r="AD280" s="144"/>
      <c r="AE280" s="144"/>
      <c r="AF280" s="144"/>
      <c r="AG280" s="144" t="s">
        <v>131</v>
      </c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</row>
    <row r="281" spans="1:60" outlineLevel="1" x14ac:dyDescent="0.2">
      <c r="A281" s="170"/>
      <c r="B281" s="171"/>
      <c r="C281" s="177" t="s">
        <v>487</v>
      </c>
      <c r="D281" s="178"/>
      <c r="E281" s="179">
        <v>89.6</v>
      </c>
      <c r="F281" s="180"/>
      <c r="G281" s="17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4"/>
      <c r="Z281" s="144"/>
      <c r="AA281" s="144"/>
      <c r="AB281" s="144"/>
      <c r="AC281" s="144"/>
      <c r="AD281" s="144"/>
      <c r="AE281" s="144"/>
      <c r="AF281" s="144"/>
      <c r="AG281" s="144" t="s">
        <v>122</v>
      </c>
      <c r="AH281" s="144">
        <v>0</v>
      </c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</row>
    <row r="282" spans="1:60" outlineLevel="1" x14ac:dyDescent="0.2">
      <c r="A282" s="170"/>
      <c r="B282" s="171"/>
      <c r="C282" s="181" t="s">
        <v>236</v>
      </c>
      <c r="D282" s="182"/>
      <c r="E282" s="183">
        <v>8.9600000000000009</v>
      </c>
      <c r="F282" s="180"/>
      <c r="G282" s="17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4"/>
      <c r="Z282" s="144"/>
      <c r="AA282" s="144"/>
      <c r="AB282" s="144"/>
      <c r="AC282" s="144"/>
      <c r="AD282" s="144"/>
      <c r="AE282" s="144"/>
      <c r="AF282" s="144"/>
      <c r="AG282" s="144" t="s">
        <v>122</v>
      </c>
      <c r="AH282" s="144">
        <v>4</v>
      </c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</row>
    <row r="283" spans="1:60" outlineLevel="1" x14ac:dyDescent="0.2">
      <c r="A283" s="170">
        <v>102</v>
      </c>
      <c r="B283" s="171" t="s">
        <v>488</v>
      </c>
      <c r="C283" s="172" t="s">
        <v>489</v>
      </c>
      <c r="D283" s="173" t="s">
        <v>129</v>
      </c>
      <c r="E283" s="174">
        <v>162.13999999999999</v>
      </c>
      <c r="F283" s="175"/>
      <c r="G283" s="176">
        <f>ROUND(E283*F283,2)</f>
        <v>0</v>
      </c>
      <c r="H283" s="147">
        <v>141</v>
      </c>
      <c r="I283" s="146">
        <f>ROUND(E283*H283,2)</f>
        <v>22861.74</v>
      </c>
      <c r="J283" s="147">
        <v>0</v>
      </c>
      <c r="K283" s="146">
        <f>ROUND(E283*J283,2)</f>
        <v>0</v>
      </c>
      <c r="L283" s="146">
        <v>21</v>
      </c>
      <c r="M283" s="146">
        <f>G283*(1+L283/100)</f>
        <v>0</v>
      </c>
      <c r="N283" s="146">
        <v>8.0000000000000004E-4</v>
      </c>
      <c r="O283" s="146">
        <f>ROUND(E283*N283,2)</f>
        <v>0.13</v>
      </c>
      <c r="P283" s="146">
        <v>0</v>
      </c>
      <c r="Q283" s="146">
        <f>ROUND(E283*P283,2)</f>
        <v>0</v>
      </c>
      <c r="R283" s="146"/>
      <c r="S283" s="146" t="s">
        <v>125</v>
      </c>
      <c r="T283" s="146" t="s">
        <v>118</v>
      </c>
      <c r="U283" s="146">
        <v>0</v>
      </c>
      <c r="V283" s="146">
        <f>ROUND(E283*U283,2)</f>
        <v>0</v>
      </c>
      <c r="W283" s="146"/>
      <c r="X283" s="146" t="s">
        <v>130</v>
      </c>
      <c r="Y283" s="144"/>
      <c r="Z283" s="144"/>
      <c r="AA283" s="144"/>
      <c r="AB283" s="144"/>
      <c r="AC283" s="144"/>
      <c r="AD283" s="144"/>
      <c r="AE283" s="144"/>
      <c r="AF283" s="144"/>
      <c r="AG283" s="144" t="s">
        <v>131</v>
      </c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</row>
    <row r="284" spans="1:60" outlineLevel="1" x14ac:dyDescent="0.2">
      <c r="A284" s="170"/>
      <c r="B284" s="171"/>
      <c r="C284" s="177" t="s">
        <v>490</v>
      </c>
      <c r="D284" s="178"/>
      <c r="E284" s="179">
        <v>147.4</v>
      </c>
      <c r="F284" s="180"/>
      <c r="G284" s="17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4"/>
      <c r="Z284" s="144"/>
      <c r="AA284" s="144"/>
      <c r="AB284" s="144"/>
      <c r="AC284" s="144"/>
      <c r="AD284" s="144"/>
      <c r="AE284" s="144"/>
      <c r="AF284" s="144"/>
      <c r="AG284" s="144" t="s">
        <v>122</v>
      </c>
      <c r="AH284" s="144">
        <v>0</v>
      </c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</row>
    <row r="285" spans="1:60" outlineLevel="1" x14ac:dyDescent="0.2">
      <c r="A285" s="170"/>
      <c r="B285" s="171"/>
      <c r="C285" s="181" t="s">
        <v>236</v>
      </c>
      <c r="D285" s="182"/>
      <c r="E285" s="183">
        <v>14.74</v>
      </c>
      <c r="F285" s="180"/>
      <c r="G285" s="17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4"/>
      <c r="Z285" s="144"/>
      <c r="AA285" s="144"/>
      <c r="AB285" s="144"/>
      <c r="AC285" s="144"/>
      <c r="AD285" s="144"/>
      <c r="AE285" s="144"/>
      <c r="AF285" s="144"/>
      <c r="AG285" s="144" t="s">
        <v>122</v>
      </c>
      <c r="AH285" s="144">
        <v>4</v>
      </c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</row>
    <row r="286" spans="1:60" ht="22.5" outlineLevel="1" x14ac:dyDescent="0.2">
      <c r="A286" s="170">
        <v>103</v>
      </c>
      <c r="B286" s="171" t="s">
        <v>491</v>
      </c>
      <c r="C286" s="172" t="s">
        <v>492</v>
      </c>
      <c r="D286" s="173" t="s">
        <v>117</v>
      </c>
      <c r="E286" s="174">
        <v>14</v>
      </c>
      <c r="F286" s="175"/>
      <c r="G286" s="176">
        <f>ROUND(E286*F286,2)</f>
        <v>0</v>
      </c>
      <c r="H286" s="147">
        <v>2112</v>
      </c>
      <c r="I286" s="146">
        <f>ROUND(E286*H286,2)</f>
        <v>29568</v>
      </c>
      <c r="J286" s="147">
        <v>0</v>
      </c>
      <c r="K286" s="146">
        <f>ROUND(E286*J286,2)</f>
        <v>0</v>
      </c>
      <c r="L286" s="146">
        <v>21</v>
      </c>
      <c r="M286" s="146">
        <f>G286*(1+L286/100)</f>
        <v>0</v>
      </c>
      <c r="N286" s="146">
        <v>4.1999999999999997E-3</v>
      </c>
      <c r="O286" s="146">
        <f>ROUND(E286*N286,2)</f>
        <v>0.06</v>
      </c>
      <c r="P286" s="146">
        <v>0</v>
      </c>
      <c r="Q286" s="146">
        <f>ROUND(E286*P286,2)</f>
        <v>0</v>
      </c>
      <c r="R286" s="146" t="s">
        <v>135</v>
      </c>
      <c r="S286" s="146" t="s">
        <v>118</v>
      </c>
      <c r="T286" s="146" t="s">
        <v>126</v>
      </c>
      <c r="U286" s="146">
        <v>0</v>
      </c>
      <c r="V286" s="146">
        <f>ROUND(E286*U286,2)</f>
        <v>0</v>
      </c>
      <c r="W286" s="146"/>
      <c r="X286" s="146" t="s">
        <v>130</v>
      </c>
      <c r="Y286" s="144"/>
      <c r="Z286" s="144"/>
      <c r="AA286" s="144"/>
      <c r="AB286" s="144"/>
      <c r="AC286" s="144"/>
      <c r="AD286" s="144"/>
      <c r="AE286" s="144"/>
      <c r="AF286" s="144"/>
      <c r="AG286" s="144" t="s">
        <v>131</v>
      </c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</row>
    <row r="287" spans="1:60" outlineLevel="1" x14ac:dyDescent="0.2">
      <c r="A287" s="170"/>
      <c r="B287" s="171"/>
      <c r="C287" s="177" t="s">
        <v>493</v>
      </c>
      <c r="D287" s="178"/>
      <c r="E287" s="179">
        <v>14</v>
      </c>
      <c r="F287" s="180"/>
      <c r="G287" s="17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4"/>
      <c r="Z287" s="144"/>
      <c r="AA287" s="144"/>
      <c r="AB287" s="144"/>
      <c r="AC287" s="144"/>
      <c r="AD287" s="144"/>
      <c r="AE287" s="144"/>
      <c r="AF287" s="144"/>
      <c r="AG287" s="144" t="s">
        <v>122</v>
      </c>
      <c r="AH287" s="144">
        <v>0</v>
      </c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</row>
    <row r="288" spans="1:60" outlineLevel="1" x14ac:dyDescent="0.2">
      <c r="A288" s="170">
        <v>104</v>
      </c>
      <c r="B288" s="171" t="s">
        <v>494</v>
      </c>
      <c r="C288" s="172" t="s">
        <v>495</v>
      </c>
      <c r="D288" s="173" t="s">
        <v>242</v>
      </c>
      <c r="E288" s="174">
        <v>2.0182899999999999</v>
      </c>
      <c r="F288" s="175"/>
      <c r="G288" s="176">
        <f>ROUND(E288*F288,2)</f>
        <v>0</v>
      </c>
      <c r="H288" s="147">
        <v>0</v>
      </c>
      <c r="I288" s="146">
        <f>ROUND(E288*H288,2)</f>
        <v>0</v>
      </c>
      <c r="J288" s="147">
        <v>820</v>
      </c>
      <c r="K288" s="146">
        <f>ROUND(E288*J288,2)</f>
        <v>1655</v>
      </c>
      <c r="L288" s="146">
        <v>21</v>
      </c>
      <c r="M288" s="146">
        <f>G288*(1+L288/100)</f>
        <v>0</v>
      </c>
      <c r="N288" s="146">
        <v>0</v>
      </c>
      <c r="O288" s="146">
        <f>ROUND(E288*N288,2)</f>
        <v>0</v>
      </c>
      <c r="P288" s="146">
        <v>0</v>
      </c>
      <c r="Q288" s="146">
        <f>ROUND(E288*P288,2)</f>
        <v>0</v>
      </c>
      <c r="R288" s="146"/>
      <c r="S288" s="146" t="s">
        <v>118</v>
      </c>
      <c r="T288" s="146" t="s">
        <v>118</v>
      </c>
      <c r="U288" s="146">
        <v>1.5660000000000001</v>
      </c>
      <c r="V288" s="146">
        <f>ROUND(E288*U288,2)</f>
        <v>3.16</v>
      </c>
      <c r="W288" s="146"/>
      <c r="X288" s="146" t="s">
        <v>243</v>
      </c>
      <c r="Y288" s="144"/>
      <c r="Z288" s="144"/>
      <c r="AA288" s="144"/>
      <c r="AB288" s="144"/>
      <c r="AC288" s="144"/>
      <c r="AD288" s="144"/>
      <c r="AE288" s="144"/>
      <c r="AF288" s="144"/>
      <c r="AG288" s="144" t="s">
        <v>244</v>
      </c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</row>
    <row r="289" spans="1:60" outlineLevel="1" x14ac:dyDescent="0.2">
      <c r="A289" s="170">
        <v>105</v>
      </c>
      <c r="B289" s="171" t="s">
        <v>496</v>
      </c>
      <c r="C289" s="172" t="s">
        <v>497</v>
      </c>
      <c r="D289" s="173" t="s">
        <v>242</v>
      </c>
      <c r="E289" s="174">
        <v>2.8604699999999998</v>
      </c>
      <c r="F289" s="175"/>
      <c r="G289" s="176">
        <f>ROUND(E289*F289,2)</f>
        <v>0</v>
      </c>
      <c r="H289" s="147">
        <v>0</v>
      </c>
      <c r="I289" s="146">
        <f>ROUND(E289*H289,2)</f>
        <v>0</v>
      </c>
      <c r="J289" s="147">
        <v>2155</v>
      </c>
      <c r="K289" s="146">
        <f>ROUND(E289*J289,2)</f>
        <v>6164.31</v>
      </c>
      <c r="L289" s="146">
        <v>21</v>
      </c>
      <c r="M289" s="146">
        <f>G289*(1+L289/100)</f>
        <v>0</v>
      </c>
      <c r="N289" s="146">
        <v>0</v>
      </c>
      <c r="O289" s="146">
        <f>ROUND(E289*N289,2)</f>
        <v>0</v>
      </c>
      <c r="P289" s="146">
        <v>0</v>
      </c>
      <c r="Q289" s="146">
        <f>ROUND(E289*P289,2)</f>
        <v>0</v>
      </c>
      <c r="R289" s="146"/>
      <c r="S289" s="146" t="s">
        <v>118</v>
      </c>
      <c r="T289" s="146" t="s">
        <v>118</v>
      </c>
      <c r="U289" s="146">
        <v>0</v>
      </c>
      <c r="V289" s="146">
        <f>ROUND(E289*U289,2)</f>
        <v>0</v>
      </c>
      <c r="W289" s="146"/>
      <c r="X289" s="146" t="s">
        <v>498</v>
      </c>
      <c r="Y289" s="144"/>
      <c r="Z289" s="144"/>
      <c r="AA289" s="144"/>
      <c r="AB289" s="144"/>
      <c r="AC289" s="144"/>
      <c r="AD289" s="144"/>
      <c r="AE289" s="144"/>
      <c r="AF289" s="144"/>
      <c r="AG289" s="144" t="s">
        <v>499</v>
      </c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</row>
    <row r="290" spans="1:60" x14ac:dyDescent="0.2">
      <c r="A290" s="163" t="s">
        <v>113</v>
      </c>
      <c r="B290" s="164" t="s">
        <v>78</v>
      </c>
      <c r="C290" s="165" t="s">
        <v>79</v>
      </c>
      <c r="D290" s="166"/>
      <c r="E290" s="167"/>
      <c r="F290" s="168"/>
      <c r="G290" s="169">
        <f>SUMIF(AG291:AG322,"&lt;&gt;NOR",G291:G322)</f>
        <v>0</v>
      </c>
      <c r="H290" s="148"/>
      <c r="I290" s="148">
        <f>SUM(I291:I322)</f>
        <v>97558.319999999992</v>
      </c>
      <c r="J290" s="148"/>
      <c r="K290" s="148">
        <f>SUM(K291:K322)</f>
        <v>229921.79</v>
      </c>
      <c r="L290" s="148"/>
      <c r="M290" s="148">
        <f>SUM(M291:M322)</f>
        <v>0</v>
      </c>
      <c r="N290" s="148"/>
      <c r="O290" s="148">
        <f>SUM(O291:O322)</f>
        <v>1</v>
      </c>
      <c r="P290" s="148"/>
      <c r="Q290" s="148">
        <f>SUM(Q291:Q322)</f>
        <v>0</v>
      </c>
      <c r="R290" s="148"/>
      <c r="S290" s="148"/>
      <c r="T290" s="148"/>
      <c r="U290" s="148"/>
      <c r="V290" s="148">
        <f>SUM(V291:V322)</f>
        <v>520.77</v>
      </c>
      <c r="W290" s="148"/>
      <c r="X290" s="148"/>
      <c r="AG290" t="s">
        <v>114</v>
      </c>
    </row>
    <row r="291" spans="1:60" outlineLevel="1" x14ac:dyDescent="0.2">
      <c r="A291" s="170">
        <v>106</v>
      </c>
      <c r="B291" s="171" t="s">
        <v>500</v>
      </c>
      <c r="C291" s="172" t="s">
        <v>501</v>
      </c>
      <c r="D291" s="173" t="s">
        <v>142</v>
      </c>
      <c r="E291" s="174">
        <v>705.91624999999999</v>
      </c>
      <c r="F291" s="175"/>
      <c r="G291" s="176">
        <f>ROUND(E291*F291,2)</f>
        <v>0</v>
      </c>
      <c r="H291" s="147">
        <v>1.35</v>
      </c>
      <c r="I291" s="146">
        <f>ROUND(E291*H291,2)</f>
        <v>952.99</v>
      </c>
      <c r="J291" s="147">
        <v>30.55</v>
      </c>
      <c r="K291" s="146">
        <f>ROUND(E291*J291,2)</f>
        <v>21565.74</v>
      </c>
      <c r="L291" s="146">
        <v>21</v>
      </c>
      <c r="M291" s="146">
        <f>G291*(1+L291/100)</f>
        <v>0</v>
      </c>
      <c r="N291" s="146">
        <v>1.0000000000000001E-5</v>
      </c>
      <c r="O291" s="146">
        <f>ROUND(E291*N291,2)</f>
        <v>0.01</v>
      </c>
      <c r="P291" s="146">
        <v>0</v>
      </c>
      <c r="Q291" s="146">
        <f>ROUND(E291*P291,2)</f>
        <v>0</v>
      </c>
      <c r="R291" s="146"/>
      <c r="S291" s="146" t="s">
        <v>118</v>
      </c>
      <c r="T291" s="146" t="s">
        <v>118</v>
      </c>
      <c r="U291" s="146">
        <v>7.6999999999999999E-2</v>
      </c>
      <c r="V291" s="146">
        <f>ROUND(E291*U291,2)</f>
        <v>54.36</v>
      </c>
      <c r="W291" s="146"/>
      <c r="X291" s="146" t="s">
        <v>119</v>
      </c>
      <c r="Y291" s="144"/>
      <c r="Z291" s="144"/>
      <c r="AA291" s="144"/>
      <c r="AB291" s="144"/>
      <c r="AC291" s="144"/>
      <c r="AD291" s="144"/>
      <c r="AE291" s="144"/>
      <c r="AF291" s="144"/>
      <c r="AG291" s="144" t="s">
        <v>120</v>
      </c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</row>
    <row r="292" spans="1:60" outlineLevel="1" x14ac:dyDescent="0.2">
      <c r="A292" s="170"/>
      <c r="B292" s="171"/>
      <c r="C292" s="177" t="s">
        <v>502</v>
      </c>
      <c r="D292" s="178"/>
      <c r="E292" s="179">
        <v>75.599999999999994</v>
      </c>
      <c r="F292" s="180"/>
      <c r="G292" s="17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4"/>
      <c r="Z292" s="144"/>
      <c r="AA292" s="144"/>
      <c r="AB292" s="144"/>
      <c r="AC292" s="144"/>
      <c r="AD292" s="144"/>
      <c r="AE292" s="144"/>
      <c r="AF292" s="144"/>
      <c r="AG292" s="144" t="s">
        <v>122</v>
      </c>
      <c r="AH292" s="144">
        <v>0</v>
      </c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</row>
    <row r="293" spans="1:60" outlineLevel="1" x14ac:dyDescent="0.2">
      <c r="A293" s="170"/>
      <c r="B293" s="171"/>
      <c r="C293" s="177" t="s">
        <v>503</v>
      </c>
      <c r="D293" s="178"/>
      <c r="E293" s="179">
        <v>115.5</v>
      </c>
      <c r="F293" s="180"/>
      <c r="G293" s="17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4"/>
      <c r="Z293" s="144"/>
      <c r="AA293" s="144"/>
      <c r="AB293" s="144"/>
      <c r="AC293" s="144"/>
      <c r="AD293" s="144"/>
      <c r="AE293" s="144"/>
      <c r="AF293" s="144"/>
      <c r="AG293" s="144" t="s">
        <v>122</v>
      </c>
      <c r="AH293" s="144">
        <v>0</v>
      </c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</row>
    <row r="294" spans="1:60" outlineLevel="1" x14ac:dyDescent="0.2">
      <c r="A294" s="170"/>
      <c r="B294" s="171"/>
      <c r="C294" s="177" t="s">
        <v>504</v>
      </c>
      <c r="D294" s="178"/>
      <c r="E294" s="179">
        <v>104.5</v>
      </c>
      <c r="F294" s="180"/>
      <c r="G294" s="17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4"/>
      <c r="Z294" s="144"/>
      <c r="AA294" s="144"/>
      <c r="AB294" s="144"/>
      <c r="AC294" s="144"/>
      <c r="AD294" s="144"/>
      <c r="AE294" s="144"/>
      <c r="AF294" s="144"/>
      <c r="AG294" s="144" t="s">
        <v>122</v>
      </c>
      <c r="AH294" s="144">
        <v>0</v>
      </c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</row>
    <row r="295" spans="1:60" outlineLevel="1" x14ac:dyDescent="0.2">
      <c r="A295" s="170"/>
      <c r="B295" s="171"/>
      <c r="C295" s="177" t="s">
        <v>505</v>
      </c>
      <c r="D295" s="178"/>
      <c r="E295" s="179">
        <v>34.875</v>
      </c>
      <c r="F295" s="180"/>
      <c r="G295" s="17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4"/>
      <c r="Z295" s="144"/>
      <c r="AA295" s="144"/>
      <c r="AB295" s="144"/>
      <c r="AC295" s="144"/>
      <c r="AD295" s="144"/>
      <c r="AE295" s="144"/>
      <c r="AF295" s="144"/>
      <c r="AG295" s="144" t="s">
        <v>122</v>
      </c>
      <c r="AH295" s="144">
        <v>0</v>
      </c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</row>
    <row r="296" spans="1:60" outlineLevel="1" x14ac:dyDescent="0.2">
      <c r="A296" s="170"/>
      <c r="B296" s="171"/>
      <c r="C296" s="177" t="s">
        <v>506</v>
      </c>
      <c r="D296" s="178"/>
      <c r="E296" s="179">
        <v>24.75</v>
      </c>
      <c r="F296" s="180"/>
      <c r="G296" s="17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4"/>
      <c r="Z296" s="144"/>
      <c r="AA296" s="144"/>
      <c r="AB296" s="144"/>
      <c r="AC296" s="144"/>
      <c r="AD296" s="144"/>
      <c r="AE296" s="144"/>
      <c r="AF296" s="144"/>
      <c r="AG296" s="144" t="s">
        <v>122</v>
      </c>
      <c r="AH296" s="144">
        <v>0</v>
      </c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</row>
    <row r="297" spans="1:60" outlineLevel="1" x14ac:dyDescent="0.2">
      <c r="A297" s="170"/>
      <c r="B297" s="171"/>
      <c r="C297" s="177" t="s">
        <v>507</v>
      </c>
      <c r="D297" s="178"/>
      <c r="E297" s="179">
        <v>45.8</v>
      </c>
      <c r="F297" s="180"/>
      <c r="G297" s="17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4"/>
      <c r="Z297" s="144"/>
      <c r="AA297" s="144"/>
      <c r="AB297" s="144"/>
      <c r="AC297" s="144"/>
      <c r="AD297" s="144"/>
      <c r="AE297" s="144"/>
      <c r="AF297" s="144"/>
      <c r="AG297" s="144" t="s">
        <v>122</v>
      </c>
      <c r="AH297" s="144">
        <v>0</v>
      </c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</row>
    <row r="298" spans="1:60" outlineLevel="1" x14ac:dyDescent="0.2">
      <c r="A298" s="170"/>
      <c r="B298" s="171"/>
      <c r="C298" s="177" t="s">
        <v>508</v>
      </c>
      <c r="D298" s="178"/>
      <c r="E298" s="179">
        <v>10.75</v>
      </c>
      <c r="F298" s="180"/>
      <c r="G298" s="17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4"/>
      <c r="Z298" s="144"/>
      <c r="AA298" s="144"/>
      <c r="AB298" s="144"/>
      <c r="AC298" s="144"/>
      <c r="AD298" s="144"/>
      <c r="AE298" s="144"/>
      <c r="AF298" s="144"/>
      <c r="AG298" s="144" t="s">
        <v>122</v>
      </c>
      <c r="AH298" s="144">
        <v>0</v>
      </c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</row>
    <row r="299" spans="1:60" outlineLevel="1" x14ac:dyDescent="0.2">
      <c r="A299" s="170"/>
      <c r="B299" s="171"/>
      <c r="C299" s="177" t="s">
        <v>509</v>
      </c>
      <c r="D299" s="178"/>
      <c r="E299" s="179">
        <v>13.2</v>
      </c>
      <c r="F299" s="180"/>
      <c r="G299" s="17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4"/>
      <c r="Z299" s="144"/>
      <c r="AA299" s="144"/>
      <c r="AB299" s="144"/>
      <c r="AC299" s="144"/>
      <c r="AD299" s="144"/>
      <c r="AE299" s="144"/>
      <c r="AF299" s="144"/>
      <c r="AG299" s="144" t="s">
        <v>122</v>
      </c>
      <c r="AH299" s="144">
        <v>0</v>
      </c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</row>
    <row r="300" spans="1:60" outlineLevel="1" x14ac:dyDescent="0.2">
      <c r="A300" s="170"/>
      <c r="B300" s="171"/>
      <c r="C300" s="177" t="s">
        <v>510</v>
      </c>
      <c r="D300" s="178"/>
      <c r="E300" s="179">
        <v>26.4</v>
      </c>
      <c r="F300" s="180"/>
      <c r="G300" s="17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4"/>
      <c r="Z300" s="144"/>
      <c r="AA300" s="144"/>
      <c r="AB300" s="144"/>
      <c r="AC300" s="144"/>
      <c r="AD300" s="144"/>
      <c r="AE300" s="144"/>
      <c r="AF300" s="144"/>
      <c r="AG300" s="144" t="s">
        <v>122</v>
      </c>
      <c r="AH300" s="144">
        <v>0</v>
      </c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</row>
    <row r="301" spans="1:60" outlineLevel="1" x14ac:dyDescent="0.2">
      <c r="A301" s="170"/>
      <c r="B301" s="171"/>
      <c r="C301" s="177" t="s">
        <v>511</v>
      </c>
      <c r="D301" s="178"/>
      <c r="E301" s="179">
        <v>33.6</v>
      </c>
      <c r="F301" s="180"/>
      <c r="G301" s="17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4"/>
      <c r="Z301" s="144"/>
      <c r="AA301" s="144"/>
      <c r="AB301" s="144"/>
      <c r="AC301" s="144"/>
      <c r="AD301" s="144"/>
      <c r="AE301" s="144"/>
      <c r="AF301" s="144"/>
      <c r="AG301" s="144" t="s">
        <v>122</v>
      </c>
      <c r="AH301" s="144">
        <v>0</v>
      </c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</row>
    <row r="302" spans="1:60" outlineLevel="1" x14ac:dyDescent="0.2">
      <c r="A302" s="170"/>
      <c r="B302" s="171"/>
      <c r="C302" s="181" t="s">
        <v>512</v>
      </c>
      <c r="D302" s="182"/>
      <c r="E302" s="183">
        <v>169.74125000000001</v>
      </c>
      <c r="F302" s="180"/>
      <c r="G302" s="17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4"/>
      <c r="Z302" s="144"/>
      <c r="AA302" s="144"/>
      <c r="AB302" s="144"/>
      <c r="AC302" s="144"/>
      <c r="AD302" s="144"/>
      <c r="AE302" s="144"/>
      <c r="AF302" s="144"/>
      <c r="AG302" s="144" t="s">
        <v>122</v>
      </c>
      <c r="AH302" s="144">
        <v>4</v>
      </c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</row>
    <row r="303" spans="1:60" outlineLevel="1" x14ac:dyDescent="0.2">
      <c r="A303" s="170"/>
      <c r="B303" s="171"/>
      <c r="C303" s="177" t="s">
        <v>513</v>
      </c>
      <c r="D303" s="178"/>
      <c r="E303" s="179">
        <v>51.2</v>
      </c>
      <c r="F303" s="180"/>
      <c r="G303" s="17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4"/>
      <c r="Z303" s="144"/>
      <c r="AA303" s="144"/>
      <c r="AB303" s="144"/>
      <c r="AC303" s="144"/>
      <c r="AD303" s="144"/>
      <c r="AE303" s="144"/>
      <c r="AF303" s="144"/>
      <c r="AG303" s="144" t="s">
        <v>122</v>
      </c>
      <c r="AH303" s="144">
        <v>0</v>
      </c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  <c r="BG303" s="144"/>
      <c r="BH303" s="144"/>
    </row>
    <row r="304" spans="1:60" outlineLevel="1" x14ac:dyDescent="0.2">
      <c r="A304" s="170">
        <v>107</v>
      </c>
      <c r="B304" s="171" t="s">
        <v>514</v>
      </c>
      <c r="C304" s="172" t="s">
        <v>515</v>
      </c>
      <c r="D304" s="173" t="s">
        <v>142</v>
      </c>
      <c r="E304" s="174">
        <v>211.77488</v>
      </c>
      <c r="F304" s="175"/>
      <c r="G304" s="176">
        <f>ROUND(E304*F304,2)</f>
        <v>0</v>
      </c>
      <c r="H304" s="147">
        <v>21.5</v>
      </c>
      <c r="I304" s="146">
        <f>ROUND(E304*H304,2)</f>
        <v>4553.16</v>
      </c>
      <c r="J304" s="147">
        <v>140.5</v>
      </c>
      <c r="K304" s="146">
        <f>ROUND(E304*J304,2)</f>
        <v>29754.37</v>
      </c>
      <c r="L304" s="146">
        <v>21</v>
      </c>
      <c r="M304" s="146">
        <f>G304*(1+L304/100)</f>
        <v>0</v>
      </c>
      <c r="N304" s="146">
        <v>2.7899999999999999E-3</v>
      </c>
      <c r="O304" s="146">
        <f>ROUND(E304*N304,2)</f>
        <v>0.59</v>
      </c>
      <c r="P304" s="146">
        <v>0</v>
      </c>
      <c r="Q304" s="146">
        <f>ROUND(E304*P304,2)</f>
        <v>0</v>
      </c>
      <c r="R304" s="146"/>
      <c r="S304" s="146" t="s">
        <v>118</v>
      </c>
      <c r="T304" s="146" t="s">
        <v>118</v>
      </c>
      <c r="U304" s="146">
        <v>0.23449999999999999</v>
      </c>
      <c r="V304" s="146">
        <f>ROUND(E304*U304,2)</f>
        <v>49.66</v>
      </c>
      <c r="W304" s="146"/>
      <c r="X304" s="146" t="s">
        <v>119</v>
      </c>
      <c r="Y304" s="144"/>
      <c r="Z304" s="144"/>
      <c r="AA304" s="144"/>
      <c r="AB304" s="144"/>
      <c r="AC304" s="144"/>
      <c r="AD304" s="144"/>
      <c r="AE304" s="144"/>
      <c r="AF304" s="144"/>
      <c r="AG304" s="144" t="s">
        <v>120</v>
      </c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</row>
    <row r="305" spans="1:60" outlineLevel="1" x14ac:dyDescent="0.2">
      <c r="A305" s="170"/>
      <c r="B305" s="171"/>
      <c r="C305" s="177" t="s">
        <v>516</v>
      </c>
      <c r="D305" s="178"/>
      <c r="E305" s="179">
        <v>211.77488</v>
      </c>
      <c r="F305" s="180"/>
      <c r="G305" s="17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4"/>
      <c r="Z305" s="144"/>
      <c r="AA305" s="144"/>
      <c r="AB305" s="144"/>
      <c r="AC305" s="144"/>
      <c r="AD305" s="144"/>
      <c r="AE305" s="144"/>
      <c r="AF305" s="144"/>
      <c r="AG305" s="144" t="s">
        <v>122</v>
      </c>
      <c r="AH305" s="144">
        <v>5</v>
      </c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</row>
    <row r="306" spans="1:60" ht="22.5" outlineLevel="1" x14ac:dyDescent="0.2">
      <c r="A306" s="170">
        <v>108</v>
      </c>
      <c r="B306" s="171" t="s">
        <v>517</v>
      </c>
      <c r="C306" s="172" t="s">
        <v>518</v>
      </c>
      <c r="D306" s="173" t="s">
        <v>142</v>
      </c>
      <c r="E306" s="174">
        <v>705.91624999999999</v>
      </c>
      <c r="F306" s="175"/>
      <c r="G306" s="176">
        <f>ROUND(E306*F306,2)</f>
        <v>0</v>
      </c>
      <c r="H306" s="147">
        <v>1.51</v>
      </c>
      <c r="I306" s="146">
        <f>ROUND(E306*H306,2)</f>
        <v>1065.93</v>
      </c>
      <c r="J306" s="147">
        <v>28.49</v>
      </c>
      <c r="K306" s="146">
        <f>ROUND(E306*J306,2)</f>
        <v>20111.55</v>
      </c>
      <c r="L306" s="146">
        <v>21</v>
      </c>
      <c r="M306" s="146">
        <f>G306*(1+L306/100)</f>
        <v>0</v>
      </c>
      <c r="N306" s="146">
        <v>1.0000000000000001E-5</v>
      </c>
      <c r="O306" s="146">
        <f>ROUND(E306*N306,2)</f>
        <v>0.01</v>
      </c>
      <c r="P306" s="146">
        <v>0</v>
      </c>
      <c r="Q306" s="146">
        <f>ROUND(E306*P306,2)</f>
        <v>0</v>
      </c>
      <c r="R306" s="146"/>
      <c r="S306" s="146" t="s">
        <v>118</v>
      </c>
      <c r="T306" s="146" t="s">
        <v>118</v>
      </c>
      <c r="U306" s="146">
        <v>7.1999999999999995E-2</v>
      </c>
      <c r="V306" s="146">
        <f>ROUND(E306*U306,2)</f>
        <v>50.83</v>
      </c>
      <c r="W306" s="146"/>
      <c r="X306" s="146" t="s">
        <v>119</v>
      </c>
      <c r="Y306" s="144"/>
      <c r="Z306" s="144"/>
      <c r="AA306" s="144"/>
      <c r="AB306" s="144"/>
      <c r="AC306" s="144"/>
      <c r="AD306" s="144"/>
      <c r="AE306" s="144"/>
      <c r="AF306" s="144"/>
      <c r="AG306" s="144" t="s">
        <v>120</v>
      </c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</row>
    <row r="307" spans="1:60" outlineLevel="1" x14ac:dyDescent="0.2">
      <c r="A307" s="170"/>
      <c r="B307" s="171"/>
      <c r="C307" s="177" t="s">
        <v>519</v>
      </c>
      <c r="D307" s="178"/>
      <c r="E307" s="179"/>
      <c r="F307" s="180"/>
      <c r="G307" s="17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4"/>
      <c r="Z307" s="144"/>
      <c r="AA307" s="144"/>
      <c r="AB307" s="144"/>
      <c r="AC307" s="144"/>
      <c r="AD307" s="144"/>
      <c r="AE307" s="144"/>
      <c r="AF307" s="144"/>
      <c r="AG307" s="144" t="s">
        <v>122</v>
      </c>
      <c r="AH307" s="144">
        <v>0</v>
      </c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</row>
    <row r="308" spans="1:60" outlineLevel="1" x14ac:dyDescent="0.2">
      <c r="A308" s="170"/>
      <c r="B308" s="171"/>
      <c r="C308" s="177" t="s">
        <v>520</v>
      </c>
      <c r="D308" s="178"/>
      <c r="E308" s="179">
        <v>705.91624999999999</v>
      </c>
      <c r="F308" s="180"/>
      <c r="G308" s="17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4"/>
      <c r="Z308" s="144"/>
      <c r="AA308" s="144"/>
      <c r="AB308" s="144"/>
      <c r="AC308" s="144"/>
      <c r="AD308" s="144"/>
      <c r="AE308" s="144"/>
      <c r="AF308" s="144"/>
      <c r="AG308" s="144" t="s">
        <v>122</v>
      </c>
      <c r="AH308" s="144">
        <v>5</v>
      </c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</row>
    <row r="309" spans="1:60" outlineLevel="1" x14ac:dyDescent="0.2">
      <c r="A309" s="170">
        <v>109</v>
      </c>
      <c r="B309" s="171" t="s">
        <v>521</v>
      </c>
      <c r="C309" s="172" t="s">
        <v>522</v>
      </c>
      <c r="D309" s="173" t="s">
        <v>142</v>
      </c>
      <c r="E309" s="174">
        <v>1411.8325</v>
      </c>
      <c r="F309" s="175"/>
      <c r="G309" s="176">
        <f>ROUND(E309*F309,2)</f>
        <v>0</v>
      </c>
      <c r="H309" s="147">
        <v>59.5</v>
      </c>
      <c r="I309" s="146">
        <f>ROUND(E309*H309,2)</f>
        <v>84004.03</v>
      </c>
      <c r="J309" s="147">
        <v>80</v>
      </c>
      <c r="K309" s="146">
        <f>ROUND(E309*J309,2)</f>
        <v>112946.6</v>
      </c>
      <c r="L309" s="146">
        <v>21</v>
      </c>
      <c r="M309" s="146">
        <f>G309*(1+L309/100)</f>
        <v>0</v>
      </c>
      <c r="N309" s="146">
        <v>2.2000000000000001E-4</v>
      </c>
      <c r="O309" s="146">
        <f>ROUND(E309*N309,2)</f>
        <v>0.31</v>
      </c>
      <c r="P309" s="146">
        <v>0</v>
      </c>
      <c r="Q309" s="146">
        <f>ROUND(E309*P309,2)</f>
        <v>0</v>
      </c>
      <c r="R309" s="146"/>
      <c r="S309" s="146" t="s">
        <v>118</v>
      </c>
      <c r="T309" s="146" t="s">
        <v>118</v>
      </c>
      <c r="U309" s="146">
        <v>0.17499999999999999</v>
      </c>
      <c r="V309" s="146">
        <f>ROUND(E309*U309,2)</f>
        <v>247.07</v>
      </c>
      <c r="W309" s="146"/>
      <c r="X309" s="146" t="s">
        <v>119</v>
      </c>
      <c r="Y309" s="144"/>
      <c r="Z309" s="144"/>
      <c r="AA309" s="144"/>
      <c r="AB309" s="144"/>
      <c r="AC309" s="144"/>
      <c r="AD309" s="144"/>
      <c r="AE309" s="144"/>
      <c r="AF309" s="144"/>
      <c r="AG309" s="144" t="s">
        <v>120</v>
      </c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</row>
    <row r="310" spans="1:60" outlineLevel="1" x14ac:dyDescent="0.2">
      <c r="A310" s="170"/>
      <c r="B310" s="171"/>
      <c r="C310" s="177" t="s">
        <v>523</v>
      </c>
      <c r="D310" s="178"/>
      <c r="E310" s="179"/>
      <c r="F310" s="180"/>
      <c r="G310" s="17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4"/>
      <c r="Z310" s="144"/>
      <c r="AA310" s="144"/>
      <c r="AB310" s="144"/>
      <c r="AC310" s="144"/>
      <c r="AD310" s="144"/>
      <c r="AE310" s="144"/>
      <c r="AF310" s="144"/>
      <c r="AG310" s="144" t="s">
        <v>122</v>
      </c>
      <c r="AH310" s="144">
        <v>0</v>
      </c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</row>
    <row r="311" spans="1:60" outlineLevel="1" x14ac:dyDescent="0.2">
      <c r="A311" s="170"/>
      <c r="B311" s="171"/>
      <c r="C311" s="177" t="s">
        <v>520</v>
      </c>
      <c r="D311" s="178"/>
      <c r="E311" s="179">
        <v>705.91624999999999</v>
      </c>
      <c r="F311" s="180"/>
      <c r="G311" s="17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4"/>
      <c r="Z311" s="144"/>
      <c r="AA311" s="144"/>
      <c r="AB311" s="144"/>
      <c r="AC311" s="144"/>
      <c r="AD311" s="144"/>
      <c r="AE311" s="144"/>
      <c r="AF311" s="144"/>
      <c r="AG311" s="144" t="s">
        <v>122</v>
      </c>
      <c r="AH311" s="144">
        <v>5</v>
      </c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</row>
    <row r="312" spans="1:60" outlineLevel="1" x14ac:dyDescent="0.2">
      <c r="A312" s="170"/>
      <c r="B312" s="171"/>
      <c r="C312" s="181" t="s">
        <v>524</v>
      </c>
      <c r="D312" s="182"/>
      <c r="E312" s="183">
        <v>705.91624999999999</v>
      </c>
      <c r="F312" s="180"/>
      <c r="G312" s="17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4"/>
      <c r="Z312" s="144"/>
      <c r="AA312" s="144"/>
      <c r="AB312" s="144"/>
      <c r="AC312" s="144"/>
      <c r="AD312" s="144"/>
      <c r="AE312" s="144"/>
      <c r="AF312" s="144"/>
      <c r="AG312" s="144" t="s">
        <v>122</v>
      </c>
      <c r="AH312" s="144">
        <v>4</v>
      </c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</row>
    <row r="313" spans="1:60" outlineLevel="1" x14ac:dyDescent="0.2">
      <c r="A313" s="170"/>
      <c r="B313" s="171"/>
      <c r="C313" s="181" t="s">
        <v>525</v>
      </c>
      <c r="D313" s="182"/>
      <c r="E313" s="183"/>
      <c r="F313" s="180"/>
      <c r="G313" s="17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4"/>
      <c r="Z313" s="144"/>
      <c r="AA313" s="144"/>
      <c r="AB313" s="144"/>
      <c r="AC313" s="144"/>
      <c r="AD313" s="144"/>
      <c r="AE313" s="144"/>
      <c r="AF313" s="144"/>
      <c r="AG313" s="144" t="s">
        <v>122</v>
      </c>
      <c r="AH313" s="144">
        <v>4</v>
      </c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  <c r="BG313" s="144"/>
      <c r="BH313" s="144"/>
    </row>
    <row r="314" spans="1:60" outlineLevel="1" x14ac:dyDescent="0.2">
      <c r="A314" s="170">
        <v>110</v>
      </c>
      <c r="B314" s="171" t="s">
        <v>526</v>
      </c>
      <c r="C314" s="172" t="s">
        <v>527</v>
      </c>
      <c r="D314" s="173" t="s">
        <v>129</v>
      </c>
      <c r="E314" s="174">
        <v>158.4</v>
      </c>
      <c r="F314" s="175"/>
      <c r="G314" s="176">
        <f>ROUND(E314*F314,2)</f>
        <v>0</v>
      </c>
      <c r="H314" s="147">
        <v>21</v>
      </c>
      <c r="I314" s="146">
        <f>ROUND(E314*H314,2)</f>
        <v>3326.4</v>
      </c>
      <c r="J314" s="147">
        <v>63</v>
      </c>
      <c r="K314" s="146">
        <f>ROUND(E314*J314,2)</f>
        <v>9979.2000000000007</v>
      </c>
      <c r="L314" s="146">
        <v>21</v>
      </c>
      <c r="M314" s="146">
        <f>G314*(1+L314/100)</f>
        <v>0</v>
      </c>
      <c r="N314" s="146">
        <v>1.3999999999999999E-4</v>
      </c>
      <c r="O314" s="146">
        <f>ROUND(E314*N314,2)</f>
        <v>0.02</v>
      </c>
      <c r="P314" s="146">
        <v>0</v>
      </c>
      <c r="Q314" s="146">
        <f>ROUND(E314*P314,2)</f>
        <v>0</v>
      </c>
      <c r="R314" s="146"/>
      <c r="S314" s="146" t="s">
        <v>118</v>
      </c>
      <c r="T314" s="146" t="s">
        <v>118</v>
      </c>
      <c r="U314" s="146">
        <v>0.125</v>
      </c>
      <c r="V314" s="146">
        <f>ROUND(E314*U314,2)</f>
        <v>19.8</v>
      </c>
      <c r="W314" s="146"/>
      <c r="X314" s="146" t="s">
        <v>119</v>
      </c>
      <c r="Y314" s="144"/>
      <c r="Z314" s="144"/>
      <c r="AA314" s="144"/>
      <c r="AB314" s="144"/>
      <c r="AC314" s="144"/>
      <c r="AD314" s="144"/>
      <c r="AE314" s="144"/>
      <c r="AF314" s="144"/>
      <c r="AG314" s="144" t="s">
        <v>120</v>
      </c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</row>
    <row r="315" spans="1:60" outlineLevel="1" x14ac:dyDescent="0.2">
      <c r="A315" s="170"/>
      <c r="B315" s="171"/>
      <c r="C315" s="177" t="s">
        <v>528</v>
      </c>
      <c r="D315" s="178"/>
      <c r="E315" s="179">
        <v>158.4</v>
      </c>
      <c r="F315" s="180"/>
      <c r="G315" s="17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4"/>
      <c r="Z315" s="144"/>
      <c r="AA315" s="144"/>
      <c r="AB315" s="144"/>
      <c r="AC315" s="144"/>
      <c r="AD315" s="144"/>
      <c r="AE315" s="144"/>
      <c r="AF315" s="144"/>
      <c r="AG315" s="144" t="s">
        <v>122</v>
      </c>
      <c r="AH315" s="144">
        <v>0</v>
      </c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  <c r="BG315" s="144"/>
      <c r="BH315" s="144"/>
    </row>
    <row r="316" spans="1:60" outlineLevel="1" x14ac:dyDescent="0.2">
      <c r="A316" s="170">
        <v>111</v>
      </c>
      <c r="B316" s="171" t="s">
        <v>529</v>
      </c>
      <c r="C316" s="172" t="s">
        <v>530</v>
      </c>
      <c r="D316" s="173" t="s">
        <v>142</v>
      </c>
      <c r="E316" s="174">
        <v>158.4</v>
      </c>
      <c r="F316" s="175"/>
      <c r="G316" s="176">
        <f>ROUND(E316*F316,2)</f>
        <v>0</v>
      </c>
      <c r="H316" s="147">
        <v>5.61</v>
      </c>
      <c r="I316" s="146">
        <f>ROUND(E316*H316,2)</f>
        <v>888.62</v>
      </c>
      <c r="J316" s="147">
        <v>57.09</v>
      </c>
      <c r="K316" s="146">
        <f>ROUND(E316*J316,2)</f>
        <v>9043.06</v>
      </c>
      <c r="L316" s="146">
        <v>21</v>
      </c>
      <c r="M316" s="146">
        <f>G316*(1+L316/100)</f>
        <v>0</v>
      </c>
      <c r="N316" s="146">
        <v>6.9999999999999994E-5</v>
      </c>
      <c r="O316" s="146">
        <f>ROUND(E316*N316,2)</f>
        <v>0.01</v>
      </c>
      <c r="P316" s="146">
        <v>0</v>
      </c>
      <c r="Q316" s="146">
        <f>ROUND(E316*P316,2)</f>
        <v>0</v>
      </c>
      <c r="R316" s="146"/>
      <c r="S316" s="146" t="s">
        <v>118</v>
      </c>
      <c r="T316" s="146" t="s">
        <v>118</v>
      </c>
      <c r="U316" s="146">
        <v>0.14399999999999999</v>
      </c>
      <c r="V316" s="146">
        <f>ROUND(E316*U316,2)</f>
        <v>22.81</v>
      </c>
      <c r="W316" s="146"/>
      <c r="X316" s="146" t="s">
        <v>119</v>
      </c>
      <c r="Y316" s="144"/>
      <c r="Z316" s="144"/>
      <c r="AA316" s="144"/>
      <c r="AB316" s="144"/>
      <c r="AC316" s="144"/>
      <c r="AD316" s="144"/>
      <c r="AE316" s="144"/>
      <c r="AF316" s="144"/>
      <c r="AG316" s="144" t="s">
        <v>120</v>
      </c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</row>
    <row r="317" spans="1:60" outlineLevel="1" x14ac:dyDescent="0.2">
      <c r="A317" s="170"/>
      <c r="B317" s="171"/>
      <c r="C317" s="177" t="s">
        <v>531</v>
      </c>
      <c r="D317" s="178"/>
      <c r="E317" s="179">
        <v>158.4</v>
      </c>
      <c r="F317" s="180"/>
      <c r="G317" s="17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4"/>
      <c r="Z317" s="144"/>
      <c r="AA317" s="144"/>
      <c r="AB317" s="144"/>
      <c r="AC317" s="144"/>
      <c r="AD317" s="144"/>
      <c r="AE317" s="144"/>
      <c r="AF317" s="144"/>
      <c r="AG317" s="144" t="s">
        <v>122</v>
      </c>
      <c r="AH317" s="144">
        <v>5</v>
      </c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</row>
    <row r="318" spans="1:60" outlineLevel="1" x14ac:dyDescent="0.2">
      <c r="A318" s="170">
        <v>112</v>
      </c>
      <c r="B318" s="171" t="s">
        <v>532</v>
      </c>
      <c r="C318" s="172" t="s">
        <v>533</v>
      </c>
      <c r="D318" s="173" t="s">
        <v>142</v>
      </c>
      <c r="E318" s="174">
        <v>705.91624999999999</v>
      </c>
      <c r="F318" s="175"/>
      <c r="G318" s="176">
        <f>ROUND(E318*F318,2)</f>
        <v>0</v>
      </c>
      <c r="H318" s="147">
        <v>2.94</v>
      </c>
      <c r="I318" s="146">
        <f>ROUND(E318*H318,2)</f>
        <v>2075.39</v>
      </c>
      <c r="J318" s="147">
        <v>24.96</v>
      </c>
      <c r="K318" s="146">
        <f>ROUND(E318*J318,2)</f>
        <v>17619.669999999998</v>
      </c>
      <c r="L318" s="146">
        <v>21</v>
      </c>
      <c r="M318" s="146">
        <f>G318*(1+L318/100)</f>
        <v>0</v>
      </c>
      <c r="N318" s="146">
        <v>5.0000000000000002E-5</v>
      </c>
      <c r="O318" s="146">
        <f>ROUND(E318*N318,2)</f>
        <v>0.04</v>
      </c>
      <c r="P318" s="146">
        <v>0</v>
      </c>
      <c r="Q318" s="146">
        <f>ROUND(E318*P318,2)</f>
        <v>0</v>
      </c>
      <c r="R318" s="146"/>
      <c r="S318" s="146" t="s">
        <v>118</v>
      </c>
      <c r="T318" s="146" t="s">
        <v>118</v>
      </c>
      <c r="U318" s="146">
        <v>6.3E-2</v>
      </c>
      <c r="V318" s="146">
        <f>ROUND(E318*U318,2)</f>
        <v>44.47</v>
      </c>
      <c r="W318" s="146"/>
      <c r="X318" s="146" t="s">
        <v>119</v>
      </c>
      <c r="Y318" s="144"/>
      <c r="Z318" s="144"/>
      <c r="AA318" s="144"/>
      <c r="AB318" s="144"/>
      <c r="AC318" s="144"/>
      <c r="AD318" s="144"/>
      <c r="AE318" s="144"/>
      <c r="AF318" s="144"/>
      <c r="AG318" s="144" t="s">
        <v>120</v>
      </c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</row>
    <row r="319" spans="1:60" outlineLevel="1" x14ac:dyDescent="0.2">
      <c r="A319" s="170"/>
      <c r="B319" s="171"/>
      <c r="C319" s="177" t="s">
        <v>520</v>
      </c>
      <c r="D319" s="178"/>
      <c r="E319" s="179">
        <v>705.91624999999999</v>
      </c>
      <c r="F319" s="180"/>
      <c r="G319" s="17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4"/>
      <c r="Z319" s="144"/>
      <c r="AA319" s="144"/>
      <c r="AB319" s="144"/>
      <c r="AC319" s="144"/>
      <c r="AD319" s="144"/>
      <c r="AE319" s="144"/>
      <c r="AF319" s="144"/>
      <c r="AG319" s="144" t="s">
        <v>122</v>
      </c>
      <c r="AH319" s="144">
        <v>5</v>
      </c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</row>
    <row r="320" spans="1:60" outlineLevel="1" x14ac:dyDescent="0.2">
      <c r="A320" s="170">
        <v>113</v>
      </c>
      <c r="B320" s="171" t="s">
        <v>534</v>
      </c>
      <c r="C320" s="172" t="s">
        <v>535</v>
      </c>
      <c r="D320" s="173" t="s">
        <v>142</v>
      </c>
      <c r="E320" s="174">
        <v>705.91624999999999</v>
      </c>
      <c r="F320" s="175"/>
      <c r="G320" s="176">
        <f>ROUND(E320*F320,2)</f>
        <v>0</v>
      </c>
      <c r="H320" s="147">
        <v>0.98</v>
      </c>
      <c r="I320" s="146">
        <f>ROUND(E320*H320,2)</f>
        <v>691.8</v>
      </c>
      <c r="J320" s="147">
        <v>12.61</v>
      </c>
      <c r="K320" s="146">
        <f>ROUND(E320*J320,2)</f>
        <v>8901.6</v>
      </c>
      <c r="L320" s="146">
        <v>21</v>
      </c>
      <c r="M320" s="146">
        <f>G320*(1+L320/100)</f>
        <v>0</v>
      </c>
      <c r="N320" s="146">
        <v>1.0000000000000001E-5</v>
      </c>
      <c r="O320" s="146">
        <f>ROUND(E320*N320,2)</f>
        <v>0.01</v>
      </c>
      <c r="P320" s="146">
        <v>0</v>
      </c>
      <c r="Q320" s="146">
        <f>ROUND(E320*P320,2)</f>
        <v>0</v>
      </c>
      <c r="R320" s="146"/>
      <c r="S320" s="146" t="s">
        <v>125</v>
      </c>
      <c r="T320" s="146" t="s">
        <v>158</v>
      </c>
      <c r="U320" s="146">
        <v>4.4999999999999998E-2</v>
      </c>
      <c r="V320" s="146">
        <f>ROUND(E320*U320,2)</f>
        <v>31.77</v>
      </c>
      <c r="W320" s="146"/>
      <c r="X320" s="146" t="s">
        <v>119</v>
      </c>
      <c r="Y320" s="144"/>
      <c r="Z320" s="144"/>
      <c r="AA320" s="144"/>
      <c r="AB320" s="144"/>
      <c r="AC320" s="144"/>
      <c r="AD320" s="144"/>
      <c r="AE320" s="144"/>
      <c r="AF320" s="144"/>
      <c r="AG320" s="144" t="s">
        <v>120</v>
      </c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</row>
    <row r="321" spans="1:60" outlineLevel="1" x14ac:dyDescent="0.2">
      <c r="A321" s="170"/>
      <c r="B321" s="171"/>
      <c r="C321" s="177" t="s">
        <v>519</v>
      </c>
      <c r="D321" s="178"/>
      <c r="E321" s="179"/>
      <c r="F321" s="180"/>
      <c r="G321" s="17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4"/>
      <c r="Z321" s="144"/>
      <c r="AA321" s="144"/>
      <c r="AB321" s="144"/>
      <c r="AC321" s="144"/>
      <c r="AD321" s="144"/>
      <c r="AE321" s="144"/>
      <c r="AF321" s="144"/>
      <c r="AG321" s="144" t="s">
        <v>122</v>
      </c>
      <c r="AH321" s="144">
        <v>0</v>
      </c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</row>
    <row r="322" spans="1:60" outlineLevel="1" x14ac:dyDescent="0.2">
      <c r="A322" s="170"/>
      <c r="B322" s="171"/>
      <c r="C322" s="177" t="s">
        <v>520</v>
      </c>
      <c r="D322" s="178"/>
      <c r="E322" s="179">
        <v>705.91624999999999</v>
      </c>
      <c r="F322" s="180"/>
      <c r="G322" s="17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4"/>
      <c r="Z322" s="144"/>
      <c r="AA322" s="144"/>
      <c r="AB322" s="144"/>
      <c r="AC322" s="144"/>
      <c r="AD322" s="144"/>
      <c r="AE322" s="144"/>
      <c r="AF322" s="144"/>
      <c r="AG322" s="144" t="s">
        <v>122</v>
      </c>
      <c r="AH322" s="144">
        <v>5</v>
      </c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</row>
    <row r="323" spans="1:60" x14ac:dyDescent="0.2">
      <c r="A323" s="163" t="s">
        <v>113</v>
      </c>
      <c r="B323" s="164" t="s">
        <v>80</v>
      </c>
      <c r="C323" s="165" t="s">
        <v>81</v>
      </c>
      <c r="D323" s="166"/>
      <c r="E323" s="167"/>
      <c r="F323" s="168"/>
      <c r="G323" s="169">
        <f>SUMIF(AG324:AG387,"&lt;&gt;NOR",G324:G387)</f>
        <v>0</v>
      </c>
      <c r="H323" s="148"/>
      <c r="I323" s="148">
        <f>SUM(I324:I387)</f>
        <v>420042.14000000007</v>
      </c>
      <c r="J323" s="148"/>
      <c r="K323" s="148">
        <f>SUM(K324:K387)</f>
        <v>197297.02</v>
      </c>
      <c r="L323" s="148"/>
      <c r="M323" s="148">
        <f>SUM(M324:M387)</f>
        <v>0</v>
      </c>
      <c r="N323" s="148"/>
      <c r="O323" s="148">
        <f>SUM(O324:O387)</f>
        <v>6.29</v>
      </c>
      <c r="P323" s="148"/>
      <c r="Q323" s="148">
        <f>SUM(Q324:Q387)</f>
        <v>5.1400000000000006</v>
      </c>
      <c r="R323" s="148"/>
      <c r="S323" s="148"/>
      <c r="T323" s="148"/>
      <c r="U323" s="148"/>
      <c r="V323" s="148">
        <f>SUM(V324:V387)</f>
        <v>436.59000000000003</v>
      </c>
      <c r="W323" s="148"/>
      <c r="X323" s="148"/>
      <c r="AG323" t="s">
        <v>114</v>
      </c>
    </row>
    <row r="324" spans="1:60" outlineLevel="1" x14ac:dyDescent="0.2">
      <c r="A324" s="170">
        <v>114</v>
      </c>
      <c r="B324" s="171" t="s">
        <v>536</v>
      </c>
      <c r="C324" s="172" t="s">
        <v>537</v>
      </c>
      <c r="D324" s="173" t="s">
        <v>142</v>
      </c>
      <c r="E324" s="174">
        <v>82.42</v>
      </c>
      <c r="F324" s="175"/>
      <c r="G324" s="176">
        <f>ROUND(E324*F324,2)</f>
        <v>0</v>
      </c>
      <c r="H324" s="147">
        <v>0</v>
      </c>
      <c r="I324" s="146">
        <f>ROUND(E324*H324,2)</f>
        <v>0</v>
      </c>
      <c r="J324" s="147">
        <v>110.5</v>
      </c>
      <c r="K324" s="146">
        <f>ROUND(E324*J324,2)</f>
        <v>9107.41</v>
      </c>
      <c r="L324" s="146">
        <v>21</v>
      </c>
      <c r="M324" s="146">
        <f>G324*(1+L324/100)</f>
        <v>0</v>
      </c>
      <c r="N324" s="146">
        <v>0</v>
      </c>
      <c r="O324" s="146">
        <f>ROUND(E324*N324,2)</f>
        <v>0</v>
      </c>
      <c r="P324" s="146">
        <v>2.4E-2</v>
      </c>
      <c r="Q324" s="146">
        <f>ROUND(E324*P324,2)</f>
        <v>1.98</v>
      </c>
      <c r="R324" s="146"/>
      <c r="S324" s="146" t="s">
        <v>118</v>
      </c>
      <c r="T324" s="146" t="s">
        <v>118</v>
      </c>
      <c r="U324" s="146">
        <v>0.24</v>
      </c>
      <c r="V324" s="146">
        <f>ROUND(E324*U324,2)</f>
        <v>19.78</v>
      </c>
      <c r="W324" s="146"/>
      <c r="X324" s="146" t="s">
        <v>119</v>
      </c>
      <c r="Y324" s="144"/>
      <c r="Z324" s="144"/>
      <c r="AA324" s="144"/>
      <c r="AB324" s="144"/>
      <c r="AC324" s="144"/>
      <c r="AD324" s="144"/>
      <c r="AE324" s="144"/>
      <c r="AF324" s="144"/>
      <c r="AG324" s="144" t="s">
        <v>120</v>
      </c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  <c r="AV324" s="144"/>
      <c r="AW324" s="144"/>
      <c r="AX324" s="144"/>
      <c r="AY324" s="144"/>
      <c r="AZ324" s="144"/>
      <c r="BA324" s="144"/>
      <c r="BB324" s="144"/>
      <c r="BC324" s="144"/>
      <c r="BD324" s="144"/>
      <c r="BE324" s="144"/>
      <c r="BF324" s="144"/>
      <c r="BG324" s="144"/>
      <c r="BH324" s="144"/>
    </row>
    <row r="325" spans="1:60" outlineLevel="1" x14ac:dyDescent="0.2">
      <c r="A325" s="170"/>
      <c r="B325" s="171"/>
      <c r="C325" s="177" t="s">
        <v>538</v>
      </c>
      <c r="D325" s="178"/>
      <c r="E325" s="179"/>
      <c r="F325" s="180"/>
      <c r="G325" s="17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4"/>
      <c r="Z325" s="144"/>
      <c r="AA325" s="144"/>
      <c r="AB325" s="144"/>
      <c r="AC325" s="144"/>
      <c r="AD325" s="144"/>
      <c r="AE325" s="144"/>
      <c r="AF325" s="144"/>
      <c r="AG325" s="144" t="s">
        <v>122</v>
      </c>
      <c r="AH325" s="144">
        <v>0</v>
      </c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  <c r="BG325" s="144"/>
      <c r="BH325" s="144"/>
    </row>
    <row r="326" spans="1:60" outlineLevel="1" x14ac:dyDescent="0.2">
      <c r="A326" s="170"/>
      <c r="B326" s="171"/>
      <c r="C326" s="177" t="s">
        <v>539</v>
      </c>
      <c r="D326" s="178"/>
      <c r="E326" s="179">
        <v>1.26</v>
      </c>
      <c r="F326" s="180"/>
      <c r="G326" s="17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4"/>
      <c r="Z326" s="144"/>
      <c r="AA326" s="144"/>
      <c r="AB326" s="144"/>
      <c r="AC326" s="144"/>
      <c r="AD326" s="144"/>
      <c r="AE326" s="144"/>
      <c r="AF326" s="144"/>
      <c r="AG326" s="144" t="s">
        <v>122</v>
      </c>
      <c r="AH326" s="144">
        <v>0</v>
      </c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  <c r="BG326" s="144"/>
      <c r="BH326" s="144"/>
    </row>
    <row r="327" spans="1:60" outlineLevel="1" x14ac:dyDescent="0.2">
      <c r="A327" s="170"/>
      <c r="B327" s="171"/>
      <c r="C327" s="177" t="s">
        <v>540</v>
      </c>
      <c r="D327" s="178"/>
      <c r="E327" s="179">
        <v>1.82</v>
      </c>
      <c r="F327" s="180"/>
      <c r="G327" s="17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4"/>
      <c r="Z327" s="144"/>
      <c r="AA327" s="144"/>
      <c r="AB327" s="144"/>
      <c r="AC327" s="144"/>
      <c r="AD327" s="144"/>
      <c r="AE327" s="144"/>
      <c r="AF327" s="144"/>
      <c r="AG327" s="144" t="s">
        <v>122</v>
      </c>
      <c r="AH327" s="144">
        <v>0</v>
      </c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  <c r="BG327" s="144"/>
      <c r="BH327" s="144"/>
    </row>
    <row r="328" spans="1:60" outlineLevel="1" x14ac:dyDescent="0.2">
      <c r="A328" s="170"/>
      <c r="B328" s="171"/>
      <c r="C328" s="177" t="s">
        <v>541</v>
      </c>
      <c r="D328" s="178"/>
      <c r="E328" s="179">
        <v>2.34</v>
      </c>
      <c r="F328" s="180"/>
      <c r="G328" s="17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4"/>
      <c r="Z328" s="144"/>
      <c r="AA328" s="144"/>
      <c r="AB328" s="144"/>
      <c r="AC328" s="144"/>
      <c r="AD328" s="144"/>
      <c r="AE328" s="144"/>
      <c r="AF328" s="144"/>
      <c r="AG328" s="144" t="s">
        <v>122</v>
      </c>
      <c r="AH328" s="144">
        <v>0</v>
      </c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  <c r="BG328" s="144"/>
      <c r="BH328" s="144"/>
    </row>
    <row r="329" spans="1:60" outlineLevel="1" x14ac:dyDescent="0.2">
      <c r="A329" s="170"/>
      <c r="B329" s="171"/>
      <c r="C329" s="177" t="s">
        <v>542</v>
      </c>
      <c r="D329" s="178"/>
      <c r="E329" s="179">
        <v>0.72</v>
      </c>
      <c r="F329" s="180"/>
      <c r="G329" s="17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4"/>
      <c r="Z329" s="144"/>
      <c r="AA329" s="144"/>
      <c r="AB329" s="144"/>
      <c r="AC329" s="144"/>
      <c r="AD329" s="144"/>
      <c r="AE329" s="144"/>
      <c r="AF329" s="144"/>
      <c r="AG329" s="144" t="s">
        <v>122</v>
      </c>
      <c r="AH329" s="144">
        <v>0</v>
      </c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  <c r="BG329" s="144"/>
      <c r="BH329" s="144"/>
    </row>
    <row r="330" spans="1:60" outlineLevel="1" x14ac:dyDescent="0.2">
      <c r="A330" s="170"/>
      <c r="B330" s="171"/>
      <c r="C330" s="177" t="s">
        <v>543</v>
      </c>
      <c r="D330" s="178"/>
      <c r="E330" s="179">
        <v>0.99</v>
      </c>
      <c r="F330" s="180"/>
      <c r="G330" s="17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4"/>
      <c r="Z330" s="144"/>
      <c r="AA330" s="144"/>
      <c r="AB330" s="144"/>
      <c r="AC330" s="144"/>
      <c r="AD330" s="144"/>
      <c r="AE330" s="144"/>
      <c r="AF330" s="144"/>
      <c r="AG330" s="144" t="s">
        <v>122</v>
      </c>
      <c r="AH330" s="144">
        <v>0</v>
      </c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</row>
    <row r="331" spans="1:60" outlineLevel="1" x14ac:dyDescent="0.2">
      <c r="A331" s="170"/>
      <c r="B331" s="171"/>
      <c r="C331" s="177" t="s">
        <v>544</v>
      </c>
      <c r="D331" s="178"/>
      <c r="E331" s="179">
        <v>1.62</v>
      </c>
      <c r="F331" s="180"/>
      <c r="G331" s="17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4"/>
      <c r="Z331" s="144"/>
      <c r="AA331" s="144"/>
      <c r="AB331" s="144"/>
      <c r="AC331" s="144"/>
      <c r="AD331" s="144"/>
      <c r="AE331" s="144"/>
      <c r="AF331" s="144"/>
      <c r="AG331" s="144" t="s">
        <v>122</v>
      </c>
      <c r="AH331" s="144">
        <v>0</v>
      </c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  <c r="BG331" s="144"/>
      <c r="BH331" s="144"/>
    </row>
    <row r="332" spans="1:60" outlineLevel="1" x14ac:dyDescent="0.2">
      <c r="A332" s="170"/>
      <c r="B332" s="171"/>
      <c r="C332" s="177" t="s">
        <v>545</v>
      </c>
      <c r="D332" s="178"/>
      <c r="E332" s="179">
        <v>1.8</v>
      </c>
      <c r="F332" s="180"/>
      <c r="G332" s="17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4"/>
      <c r="Z332" s="144"/>
      <c r="AA332" s="144"/>
      <c r="AB332" s="144"/>
      <c r="AC332" s="144"/>
      <c r="AD332" s="144"/>
      <c r="AE332" s="144"/>
      <c r="AF332" s="144"/>
      <c r="AG332" s="144" t="s">
        <v>122</v>
      </c>
      <c r="AH332" s="144">
        <v>0</v>
      </c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</row>
    <row r="333" spans="1:60" outlineLevel="1" x14ac:dyDescent="0.2">
      <c r="A333" s="170"/>
      <c r="B333" s="171"/>
      <c r="C333" s="177" t="s">
        <v>546</v>
      </c>
      <c r="D333" s="178"/>
      <c r="E333" s="179">
        <v>2.16</v>
      </c>
      <c r="F333" s="180"/>
      <c r="G333" s="17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4"/>
      <c r="Z333" s="144"/>
      <c r="AA333" s="144"/>
      <c r="AB333" s="144"/>
      <c r="AC333" s="144"/>
      <c r="AD333" s="144"/>
      <c r="AE333" s="144"/>
      <c r="AF333" s="144"/>
      <c r="AG333" s="144" t="s">
        <v>122</v>
      </c>
      <c r="AH333" s="144">
        <v>0</v>
      </c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</row>
    <row r="334" spans="1:60" outlineLevel="1" x14ac:dyDescent="0.2">
      <c r="A334" s="170"/>
      <c r="B334" s="171"/>
      <c r="C334" s="177" t="s">
        <v>547</v>
      </c>
      <c r="D334" s="178"/>
      <c r="E334" s="179">
        <v>3.96</v>
      </c>
      <c r="F334" s="180"/>
      <c r="G334" s="17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4"/>
      <c r="Z334" s="144"/>
      <c r="AA334" s="144"/>
      <c r="AB334" s="144"/>
      <c r="AC334" s="144"/>
      <c r="AD334" s="144"/>
      <c r="AE334" s="144"/>
      <c r="AF334" s="144"/>
      <c r="AG334" s="144" t="s">
        <v>122</v>
      </c>
      <c r="AH334" s="144">
        <v>0</v>
      </c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</row>
    <row r="335" spans="1:60" outlineLevel="1" x14ac:dyDescent="0.2">
      <c r="A335" s="170"/>
      <c r="B335" s="171"/>
      <c r="C335" s="177" t="s">
        <v>548</v>
      </c>
      <c r="D335" s="178"/>
      <c r="E335" s="179">
        <v>0.8</v>
      </c>
      <c r="F335" s="180"/>
      <c r="G335" s="17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4"/>
      <c r="Z335" s="144"/>
      <c r="AA335" s="144"/>
      <c r="AB335" s="144"/>
      <c r="AC335" s="144"/>
      <c r="AD335" s="144"/>
      <c r="AE335" s="144"/>
      <c r="AF335" s="144"/>
      <c r="AG335" s="144" t="s">
        <v>122</v>
      </c>
      <c r="AH335" s="144">
        <v>0</v>
      </c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  <c r="BG335" s="144"/>
      <c r="BH335" s="144"/>
    </row>
    <row r="336" spans="1:60" outlineLevel="1" x14ac:dyDescent="0.2">
      <c r="A336" s="170"/>
      <c r="B336" s="171"/>
      <c r="C336" s="177" t="s">
        <v>549</v>
      </c>
      <c r="D336" s="178"/>
      <c r="E336" s="179">
        <v>0.48</v>
      </c>
      <c r="F336" s="180"/>
      <c r="G336" s="17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4"/>
      <c r="Z336" s="144"/>
      <c r="AA336" s="144"/>
      <c r="AB336" s="144"/>
      <c r="AC336" s="144"/>
      <c r="AD336" s="144"/>
      <c r="AE336" s="144"/>
      <c r="AF336" s="144"/>
      <c r="AG336" s="144" t="s">
        <v>122</v>
      </c>
      <c r="AH336" s="144">
        <v>0</v>
      </c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  <c r="BG336" s="144"/>
      <c r="BH336" s="144"/>
    </row>
    <row r="337" spans="1:60" outlineLevel="1" x14ac:dyDescent="0.2">
      <c r="A337" s="170"/>
      <c r="B337" s="171"/>
      <c r="C337" s="177" t="s">
        <v>550</v>
      </c>
      <c r="D337" s="178"/>
      <c r="E337" s="179">
        <v>2.08</v>
      </c>
      <c r="F337" s="180"/>
      <c r="G337" s="17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4"/>
      <c r="Z337" s="144"/>
      <c r="AA337" s="144"/>
      <c r="AB337" s="144"/>
      <c r="AC337" s="144"/>
      <c r="AD337" s="144"/>
      <c r="AE337" s="144"/>
      <c r="AF337" s="144"/>
      <c r="AG337" s="144" t="s">
        <v>122</v>
      </c>
      <c r="AH337" s="144">
        <v>0</v>
      </c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</row>
    <row r="338" spans="1:60" outlineLevel="1" x14ac:dyDescent="0.2">
      <c r="A338" s="170"/>
      <c r="B338" s="171"/>
      <c r="C338" s="177" t="s">
        <v>551</v>
      </c>
      <c r="D338" s="178"/>
      <c r="E338" s="179">
        <v>4.68</v>
      </c>
      <c r="F338" s="180"/>
      <c r="G338" s="17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4"/>
      <c r="Z338" s="144"/>
      <c r="AA338" s="144"/>
      <c r="AB338" s="144"/>
      <c r="AC338" s="144"/>
      <c r="AD338" s="144"/>
      <c r="AE338" s="144"/>
      <c r="AF338" s="144"/>
      <c r="AG338" s="144" t="s">
        <v>122</v>
      </c>
      <c r="AH338" s="144">
        <v>0</v>
      </c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</row>
    <row r="339" spans="1:60" outlineLevel="1" x14ac:dyDescent="0.2">
      <c r="A339" s="170"/>
      <c r="B339" s="171"/>
      <c r="C339" s="177" t="s">
        <v>552</v>
      </c>
      <c r="D339" s="178"/>
      <c r="E339" s="179">
        <v>10.71</v>
      </c>
      <c r="F339" s="180"/>
      <c r="G339" s="17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4"/>
      <c r="Z339" s="144"/>
      <c r="AA339" s="144"/>
      <c r="AB339" s="144"/>
      <c r="AC339" s="144"/>
      <c r="AD339" s="144"/>
      <c r="AE339" s="144"/>
      <c r="AF339" s="144"/>
      <c r="AG339" s="144" t="s">
        <v>122</v>
      </c>
      <c r="AH339" s="144">
        <v>0</v>
      </c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</row>
    <row r="340" spans="1:60" outlineLevel="1" x14ac:dyDescent="0.2">
      <c r="A340" s="170"/>
      <c r="B340" s="171"/>
      <c r="C340" s="177" t="s">
        <v>553</v>
      </c>
      <c r="D340" s="178"/>
      <c r="E340" s="179">
        <v>30.8</v>
      </c>
      <c r="F340" s="180"/>
      <c r="G340" s="17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4"/>
      <c r="Z340" s="144"/>
      <c r="AA340" s="144"/>
      <c r="AB340" s="144"/>
      <c r="AC340" s="144"/>
      <c r="AD340" s="144"/>
      <c r="AE340" s="144"/>
      <c r="AF340" s="144"/>
      <c r="AG340" s="144" t="s">
        <v>122</v>
      </c>
      <c r="AH340" s="144">
        <v>0</v>
      </c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</row>
    <row r="341" spans="1:60" outlineLevel="1" x14ac:dyDescent="0.2">
      <c r="A341" s="170"/>
      <c r="B341" s="171"/>
      <c r="C341" s="177" t="s">
        <v>554</v>
      </c>
      <c r="D341" s="178"/>
      <c r="E341" s="179">
        <v>16.2</v>
      </c>
      <c r="F341" s="180"/>
      <c r="G341" s="17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4"/>
      <c r="Z341" s="144"/>
      <c r="AA341" s="144"/>
      <c r="AB341" s="144"/>
      <c r="AC341" s="144"/>
      <c r="AD341" s="144"/>
      <c r="AE341" s="144"/>
      <c r="AF341" s="144"/>
      <c r="AG341" s="144" t="s">
        <v>122</v>
      </c>
      <c r="AH341" s="144">
        <v>0</v>
      </c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</row>
    <row r="342" spans="1:60" outlineLevel="1" x14ac:dyDescent="0.2">
      <c r="A342" s="170">
        <v>115</v>
      </c>
      <c r="B342" s="171" t="s">
        <v>536</v>
      </c>
      <c r="C342" s="172" t="s">
        <v>537</v>
      </c>
      <c r="D342" s="173" t="s">
        <v>142</v>
      </c>
      <c r="E342" s="174">
        <v>131.57</v>
      </c>
      <c r="F342" s="175"/>
      <c r="G342" s="176">
        <f>ROUND(E342*F342,2)</f>
        <v>0</v>
      </c>
      <c r="H342" s="147">
        <v>0</v>
      </c>
      <c r="I342" s="146">
        <f>ROUND(E342*H342,2)</f>
        <v>0</v>
      </c>
      <c r="J342" s="147">
        <v>110.5</v>
      </c>
      <c r="K342" s="146">
        <f>ROUND(E342*J342,2)</f>
        <v>14538.49</v>
      </c>
      <c r="L342" s="146">
        <v>21</v>
      </c>
      <c r="M342" s="146">
        <f>G342*(1+L342/100)</f>
        <v>0</v>
      </c>
      <c r="N342" s="146">
        <v>0</v>
      </c>
      <c r="O342" s="146">
        <f>ROUND(E342*N342,2)</f>
        <v>0</v>
      </c>
      <c r="P342" s="146">
        <v>2.4E-2</v>
      </c>
      <c r="Q342" s="146">
        <f>ROUND(E342*P342,2)</f>
        <v>3.16</v>
      </c>
      <c r="R342" s="146"/>
      <c r="S342" s="146" t="s">
        <v>118</v>
      </c>
      <c r="T342" s="146" t="s">
        <v>118</v>
      </c>
      <c r="U342" s="146">
        <v>0.24</v>
      </c>
      <c r="V342" s="146">
        <f>ROUND(E342*U342,2)</f>
        <v>31.58</v>
      </c>
      <c r="W342" s="146"/>
      <c r="X342" s="146" t="s">
        <v>119</v>
      </c>
      <c r="Y342" s="144"/>
      <c r="Z342" s="144"/>
      <c r="AA342" s="144"/>
      <c r="AB342" s="144"/>
      <c r="AC342" s="144"/>
      <c r="AD342" s="144"/>
      <c r="AE342" s="144"/>
      <c r="AF342" s="144"/>
      <c r="AG342" s="144" t="s">
        <v>120</v>
      </c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</row>
    <row r="343" spans="1:60" outlineLevel="1" x14ac:dyDescent="0.2">
      <c r="A343" s="170"/>
      <c r="B343" s="171"/>
      <c r="C343" s="177" t="s">
        <v>555</v>
      </c>
      <c r="D343" s="178"/>
      <c r="E343" s="179"/>
      <c r="F343" s="180"/>
      <c r="G343" s="17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4"/>
      <c r="Z343" s="144"/>
      <c r="AA343" s="144"/>
      <c r="AB343" s="144"/>
      <c r="AC343" s="144"/>
      <c r="AD343" s="144"/>
      <c r="AE343" s="144"/>
      <c r="AF343" s="144"/>
      <c r="AG343" s="144" t="s">
        <v>122</v>
      </c>
      <c r="AH343" s="144">
        <v>0</v>
      </c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</row>
    <row r="344" spans="1:60" outlineLevel="1" x14ac:dyDescent="0.2">
      <c r="A344" s="170"/>
      <c r="B344" s="171"/>
      <c r="C344" s="177" t="s">
        <v>556</v>
      </c>
      <c r="D344" s="178"/>
      <c r="E344" s="179">
        <v>2.16</v>
      </c>
      <c r="F344" s="180"/>
      <c r="G344" s="17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4"/>
      <c r="Z344" s="144"/>
      <c r="AA344" s="144"/>
      <c r="AB344" s="144"/>
      <c r="AC344" s="144"/>
      <c r="AD344" s="144"/>
      <c r="AE344" s="144"/>
      <c r="AF344" s="144"/>
      <c r="AG344" s="144" t="s">
        <v>122</v>
      </c>
      <c r="AH344" s="144">
        <v>0</v>
      </c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</row>
    <row r="345" spans="1:60" outlineLevel="1" x14ac:dyDescent="0.2">
      <c r="A345" s="170"/>
      <c r="B345" s="171"/>
      <c r="C345" s="177" t="s">
        <v>557</v>
      </c>
      <c r="D345" s="178"/>
      <c r="E345" s="179">
        <v>9.6</v>
      </c>
      <c r="F345" s="180"/>
      <c r="G345" s="17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4"/>
      <c r="Z345" s="144"/>
      <c r="AA345" s="144"/>
      <c r="AB345" s="144"/>
      <c r="AC345" s="144"/>
      <c r="AD345" s="144"/>
      <c r="AE345" s="144"/>
      <c r="AF345" s="144"/>
      <c r="AG345" s="144" t="s">
        <v>122</v>
      </c>
      <c r="AH345" s="144">
        <v>0</v>
      </c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</row>
    <row r="346" spans="1:60" outlineLevel="1" x14ac:dyDescent="0.2">
      <c r="A346" s="170"/>
      <c r="B346" s="171"/>
      <c r="C346" s="177" t="s">
        <v>558</v>
      </c>
      <c r="D346" s="178"/>
      <c r="E346" s="179">
        <v>25.92</v>
      </c>
      <c r="F346" s="180"/>
      <c r="G346" s="17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4"/>
      <c r="Z346" s="144"/>
      <c r="AA346" s="144"/>
      <c r="AB346" s="144"/>
      <c r="AC346" s="144"/>
      <c r="AD346" s="144"/>
      <c r="AE346" s="144"/>
      <c r="AF346" s="144"/>
      <c r="AG346" s="144" t="s">
        <v>122</v>
      </c>
      <c r="AH346" s="144">
        <v>0</v>
      </c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</row>
    <row r="347" spans="1:60" outlineLevel="1" x14ac:dyDescent="0.2">
      <c r="A347" s="170"/>
      <c r="B347" s="171"/>
      <c r="C347" s="177" t="s">
        <v>559</v>
      </c>
      <c r="D347" s="178"/>
      <c r="E347" s="179">
        <v>2.34</v>
      </c>
      <c r="F347" s="180"/>
      <c r="G347" s="17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4"/>
      <c r="Z347" s="144"/>
      <c r="AA347" s="144"/>
      <c r="AB347" s="144"/>
      <c r="AC347" s="144"/>
      <c r="AD347" s="144"/>
      <c r="AE347" s="144"/>
      <c r="AF347" s="144"/>
      <c r="AG347" s="144" t="s">
        <v>122</v>
      </c>
      <c r="AH347" s="144">
        <v>0</v>
      </c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</row>
    <row r="348" spans="1:60" outlineLevel="1" x14ac:dyDescent="0.2">
      <c r="A348" s="170"/>
      <c r="B348" s="171"/>
      <c r="C348" s="177" t="s">
        <v>560</v>
      </c>
      <c r="D348" s="178"/>
      <c r="E348" s="179">
        <v>3.84</v>
      </c>
      <c r="F348" s="180"/>
      <c r="G348" s="17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4"/>
      <c r="Z348" s="144"/>
      <c r="AA348" s="144"/>
      <c r="AB348" s="144"/>
      <c r="AC348" s="144"/>
      <c r="AD348" s="144"/>
      <c r="AE348" s="144"/>
      <c r="AF348" s="144"/>
      <c r="AG348" s="144" t="s">
        <v>122</v>
      </c>
      <c r="AH348" s="144">
        <v>0</v>
      </c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</row>
    <row r="349" spans="1:60" outlineLevel="1" x14ac:dyDescent="0.2">
      <c r="A349" s="170"/>
      <c r="B349" s="171"/>
      <c r="C349" s="177" t="s">
        <v>561</v>
      </c>
      <c r="D349" s="178"/>
      <c r="E349" s="179">
        <v>42</v>
      </c>
      <c r="F349" s="180"/>
      <c r="G349" s="17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4"/>
      <c r="Z349" s="144"/>
      <c r="AA349" s="144"/>
      <c r="AB349" s="144"/>
      <c r="AC349" s="144"/>
      <c r="AD349" s="144"/>
      <c r="AE349" s="144"/>
      <c r="AF349" s="144"/>
      <c r="AG349" s="144" t="s">
        <v>122</v>
      </c>
      <c r="AH349" s="144">
        <v>0</v>
      </c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</row>
    <row r="350" spans="1:60" outlineLevel="1" x14ac:dyDescent="0.2">
      <c r="A350" s="170"/>
      <c r="B350" s="171"/>
      <c r="C350" s="177" t="s">
        <v>562</v>
      </c>
      <c r="D350" s="178"/>
      <c r="E350" s="179">
        <v>30.8</v>
      </c>
      <c r="F350" s="180"/>
      <c r="G350" s="17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4"/>
      <c r="Z350" s="144"/>
      <c r="AA350" s="144"/>
      <c r="AB350" s="144"/>
      <c r="AC350" s="144"/>
      <c r="AD350" s="144"/>
      <c r="AE350" s="144"/>
      <c r="AF350" s="144"/>
      <c r="AG350" s="144" t="s">
        <v>122</v>
      </c>
      <c r="AH350" s="144">
        <v>0</v>
      </c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  <c r="BG350" s="144"/>
      <c r="BH350" s="144"/>
    </row>
    <row r="351" spans="1:60" outlineLevel="1" x14ac:dyDescent="0.2">
      <c r="A351" s="170"/>
      <c r="B351" s="171"/>
      <c r="C351" s="177" t="s">
        <v>563</v>
      </c>
      <c r="D351" s="178"/>
      <c r="E351" s="179">
        <v>4.2</v>
      </c>
      <c r="F351" s="180"/>
      <c r="G351" s="17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4"/>
      <c r="Z351" s="144"/>
      <c r="AA351" s="144"/>
      <c r="AB351" s="144"/>
      <c r="AC351" s="144"/>
      <c r="AD351" s="144"/>
      <c r="AE351" s="144"/>
      <c r="AF351" s="144"/>
      <c r="AG351" s="144" t="s">
        <v>122</v>
      </c>
      <c r="AH351" s="144">
        <v>0</v>
      </c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  <c r="BG351" s="144"/>
      <c r="BH351" s="144"/>
    </row>
    <row r="352" spans="1:60" outlineLevel="1" x14ac:dyDescent="0.2">
      <c r="A352" s="170"/>
      <c r="B352" s="171"/>
      <c r="C352" s="177" t="s">
        <v>564</v>
      </c>
      <c r="D352" s="178"/>
      <c r="E352" s="179">
        <v>10.71</v>
      </c>
      <c r="F352" s="180"/>
      <c r="G352" s="17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4"/>
      <c r="Z352" s="144"/>
      <c r="AA352" s="144"/>
      <c r="AB352" s="144"/>
      <c r="AC352" s="144"/>
      <c r="AD352" s="144"/>
      <c r="AE352" s="144"/>
      <c r="AF352" s="144"/>
      <c r="AG352" s="144" t="s">
        <v>122</v>
      </c>
      <c r="AH352" s="144">
        <v>0</v>
      </c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  <c r="BG352" s="144"/>
      <c r="BH352" s="144"/>
    </row>
    <row r="353" spans="1:60" outlineLevel="1" x14ac:dyDescent="0.2">
      <c r="A353" s="170">
        <v>116</v>
      </c>
      <c r="B353" s="171" t="s">
        <v>565</v>
      </c>
      <c r="C353" s="172" t="s">
        <v>566</v>
      </c>
      <c r="D353" s="173" t="s">
        <v>142</v>
      </c>
      <c r="E353" s="174">
        <v>213.99</v>
      </c>
      <c r="F353" s="175"/>
      <c r="G353" s="176">
        <f>ROUND(E353*F353,2)</f>
        <v>0</v>
      </c>
      <c r="H353" s="147">
        <v>0</v>
      </c>
      <c r="I353" s="146">
        <f>ROUND(E353*H353,2)</f>
        <v>0</v>
      </c>
      <c r="J353" s="147">
        <v>9.1999999999999993</v>
      </c>
      <c r="K353" s="146">
        <f>ROUND(E353*J353,2)</f>
        <v>1968.71</v>
      </c>
      <c r="L353" s="146">
        <v>21</v>
      </c>
      <c r="M353" s="146">
        <f>G353*(1+L353/100)</f>
        <v>0</v>
      </c>
      <c r="N353" s="146">
        <v>0</v>
      </c>
      <c r="O353" s="146">
        <f>ROUND(E353*N353,2)</f>
        <v>0</v>
      </c>
      <c r="P353" s="146">
        <v>0</v>
      </c>
      <c r="Q353" s="146">
        <f>ROUND(E353*P353,2)</f>
        <v>0</v>
      </c>
      <c r="R353" s="146"/>
      <c r="S353" s="146" t="s">
        <v>118</v>
      </c>
      <c r="T353" s="146" t="s">
        <v>118</v>
      </c>
      <c r="U353" s="146">
        <v>0.02</v>
      </c>
      <c r="V353" s="146">
        <f>ROUND(E353*U353,2)</f>
        <v>4.28</v>
      </c>
      <c r="W353" s="146"/>
      <c r="X353" s="146" t="s">
        <v>119</v>
      </c>
      <c r="Y353" s="144"/>
      <c r="Z353" s="144"/>
      <c r="AA353" s="144"/>
      <c r="AB353" s="144"/>
      <c r="AC353" s="144"/>
      <c r="AD353" s="144"/>
      <c r="AE353" s="144"/>
      <c r="AF353" s="144"/>
      <c r="AG353" s="144" t="s">
        <v>120</v>
      </c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  <c r="BG353" s="144"/>
      <c r="BH353" s="144"/>
    </row>
    <row r="354" spans="1:60" outlineLevel="1" x14ac:dyDescent="0.2">
      <c r="A354" s="170"/>
      <c r="B354" s="171"/>
      <c r="C354" s="177" t="s">
        <v>567</v>
      </c>
      <c r="D354" s="178"/>
      <c r="E354" s="179">
        <v>82.42</v>
      </c>
      <c r="F354" s="180"/>
      <c r="G354" s="17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4"/>
      <c r="Z354" s="144"/>
      <c r="AA354" s="144"/>
      <c r="AB354" s="144"/>
      <c r="AC354" s="144"/>
      <c r="AD354" s="144"/>
      <c r="AE354" s="144"/>
      <c r="AF354" s="144"/>
      <c r="AG354" s="144" t="s">
        <v>122</v>
      </c>
      <c r="AH354" s="144">
        <v>5</v>
      </c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  <c r="BG354" s="144"/>
      <c r="BH354" s="144"/>
    </row>
    <row r="355" spans="1:60" outlineLevel="1" x14ac:dyDescent="0.2">
      <c r="A355" s="170"/>
      <c r="B355" s="171"/>
      <c r="C355" s="177" t="s">
        <v>568</v>
      </c>
      <c r="D355" s="178"/>
      <c r="E355" s="179">
        <v>131.57</v>
      </c>
      <c r="F355" s="180"/>
      <c r="G355" s="17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4"/>
      <c r="Z355" s="144"/>
      <c r="AA355" s="144"/>
      <c r="AB355" s="144"/>
      <c r="AC355" s="144"/>
      <c r="AD355" s="144"/>
      <c r="AE355" s="144"/>
      <c r="AF355" s="144"/>
      <c r="AG355" s="144" t="s">
        <v>122</v>
      </c>
      <c r="AH355" s="144">
        <v>5</v>
      </c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  <c r="BG355" s="144"/>
      <c r="BH355" s="144"/>
    </row>
    <row r="356" spans="1:60" outlineLevel="1" x14ac:dyDescent="0.2">
      <c r="A356" s="170">
        <v>117</v>
      </c>
      <c r="B356" s="171" t="s">
        <v>452</v>
      </c>
      <c r="C356" s="172" t="s">
        <v>453</v>
      </c>
      <c r="D356" s="173" t="s">
        <v>142</v>
      </c>
      <c r="E356" s="174">
        <v>213.99</v>
      </c>
      <c r="F356" s="175"/>
      <c r="G356" s="176">
        <f>ROUND(E356*F356,2)</f>
        <v>0</v>
      </c>
      <c r="H356" s="147">
        <v>46.56</v>
      </c>
      <c r="I356" s="146">
        <f>ROUND(E356*H356,2)</f>
        <v>9963.3700000000008</v>
      </c>
      <c r="J356" s="147">
        <v>127.44</v>
      </c>
      <c r="K356" s="146">
        <f>ROUND(E356*J356,2)</f>
        <v>27270.89</v>
      </c>
      <c r="L356" s="146">
        <v>21</v>
      </c>
      <c r="M356" s="146">
        <f>G356*(1+L356/100)</f>
        <v>0</v>
      </c>
      <c r="N356" s="146">
        <v>1.0300000000000001E-3</v>
      </c>
      <c r="O356" s="146">
        <f>ROUND(E356*N356,2)</f>
        <v>0.22</v>
      </c>
      <c r="P356" s="146">
        <v>0</v>
      </c>
      <c r="Q356" s="146">
        <f>ROUND(E356*P356,2)</f>
        <v>0</v>
      </c>
      <c r="R356" s="146"/>
      <c r="S356" s="146" t="s">
        <v>118</v>
      </c>
      <c r="T356" s="146" t="s">
        <v>118</v>
      </c>
      <c r="U356" s="146">
        <v>0.27800000000000002</v>
      </c>
      <c r="V356" s="146">
        <f>ROUND(E356*U356,2)</f>
        <v>59.49</v>
      </c>
      <c r="W356" s="146"/>
      <c r="X356" s="146" t="s">
        <v>119</v>
      </c>
      <c r="Y356" s="144"/>
      <c r="Z356" s="144"/>
      <c r="AA356" s="144"/>
      <c r="AB356" s="144"/>
      <c r="AC356" s="144"/>
      <c r="AD356" s="144"/>
      <c r="AE356" s="144"/>
      <c r="AF356" s="144"/>
      <c r="AG356" s="144" t="s">
        <v>120</v>
      </c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  <c r="BG356" s="144"/>
      <c r="BH356" s="144"/>
    </row>
    <row r="357" spans="1:60" outlineLevel="1" x14ac:dyDescent="0.2">
      <c r="A357" s="170"/>
      <c r="B357" s="171"/>
      <c r="C357" s="177" t="s">
        <v>567</v>
      </c>
      <c r="D357" s="178"/>
      <c r="E357" s="179">
        <v>82.42</v>
      </c>
      <c r="F357" s="180"/>
      <c r="G357" s="17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4"/>
      <c r="Z357" s="144"/>
      <c r="AA357" s="144"/>
      <c r="AB357" s="144"/>
      <c r="AC357" s="144"/>
      <c r="AD357" s="144"/>
      <c r="AE357" s="144"/>
      <c r="AF357" s="144"/>
      <c r="AG357" s="144" t="s">
        <v>122</v>
      </c>
      <c r="AH357" s="144">
        <v>5</v>
      </c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</row>
    <row r="358" spans="1:60" outlineLevel="1" x14ac:dyDescent="0.2">
      <c r="A358" s="170"/>
      <c r="B358" s="171"/>
      <c r="C358" s="177" t="s">
        <v>568</v>
      </c>
      <c r="D358" s="178"/>
      <c r="E358" s="179">
        <v>131.57</v>
      </c>
      <c r="F358" s="180"/>
      <c r="G358" s="17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4"/>
      <c r="Z358" s="144"/>
      <c r="AA358" s="144"/>
      <c r="AB358" s="144"/>
      <c r="AC358" s="144"/>
      <c r="AD358" s="144"/>
      <c r="AE358" s="144"/>
      <c r="AF358" s="144"/>
      <c r="AG358" s="144" t="s">
        <v>122</v>
      </c>
      <c r="AH358" s="144">
        <v>5</v>
      </c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</row>
    <row r="359" spans="1:60" outlineLevel="1" x14ac:dyDescent="0.2">
      <c r="A359" s="170">
        <v>118</v>
      </c>
      <c r="B359" s="171" t="s">
        <v>569</v>
      </c>
      <c r="C359" s="172" t="s">
        <v>570</v>
      </c>
      <c r="D359" s="173" t="s">
        <v>142</v>
      </c>
      <c r="E359" s="174">
        <v>213.99</v>
      </c>
      <c r="F359" s="175"/>
      <c r="G359" s="176">
        <f>ROUND(E359*F359,2)</f>
        <v>0</v>
      </c>
      <c r="H359" s="147">
        <v>475.6</v>
      </c>
      <c r="I359" s="146">
        <f>ROUND(E359*H359,2)</f>
        <v>101773.64</v>
      </c>
      <c r="J359" s="147">
        <v>150.4</v>
      </c>
      <c r="K359" s="146">
        <f>ROUND(E359*J359,2)</f>
        <v>32184.1</v>
      </c>
      <c r="L359" s="146">
        <v>21</v>
      </c>
      <c r="M359" s="146">
        <f>G359*(1+L359/100)</f>
        <v>0</v>
      </c>
      <c r="N359" s="146">
        <v>1.2800000000000001E-3</v>
      </c>
      <c r="O359" s="146">
        <f>ROUND(E359*N359,2)</f>
        <v>0.27</v>
      </c>
      <c r="P359" s="146">
        <v>0</v>
      </c>
      <c r="Q359" s="146">
        <f>ROUND(E359*P359,2)</f>
        <v>0</v>
      </c>
      <c r="R359" s="146"/>
      <c r="S359" s="146" t="s">
        <v>118</v>
      </c>
      <c r="T359" s="146" t="s">
        <v>118</v>
      </c>
      <c r="U359" s="146">
        <v>0.32800000000000001</v>
      </c>
      <c r="V359" s="146">
        <f>ROUND(E359*U359,2)</f>
        <v>70.19</v>
      </c>
      <c r="W359" s="146"/>
      <c r="X359" s="146" t="s">
        <v>119</v>
      </c>
      <c r="Y359" s="144"/>
      <c r="Z359" s="144"/>
      <c r="AA359" s="144"/>
      <c r="AB359" s="144"/>
      <c r="AC359" s="144"/>
      <c r="AD359" s="144"/>
      <c r="AE359" s="144"/>
      <c r="AF359" s="144"/>
      <c r="AG359" s="144" t="s">
        <v>120</v>
      </c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  <c r="BG359" s="144"/>
      <c r="BH359" s="144"/>
    </row>
    <row r="360" spans="1:60" outlineLevel="1" x14ac:dyDescent="0.2">
      <c r="A360" s="170"/>
      <c r="B360" s="171"/>
      <c r="C360" s="177" t="s">
        <v>567</v>
      </c>
      <c r="D360" s="178"/>
      <c r="E360" s="179">
        <v>82.42</v>
      </c>
      <c r="F360" s="180"/>
      <c r="G360" s="17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4"/>
      <c r="Z360" s="144"/>
      <c r="AA360" s="144"/>
      <c r="AB360" s="144"/>
      <c r="AC360" s="144"/>
      <c r="AD360" s="144"/>
      <c r="AE360" s="144"/>
      <c r="AF360" s="144"/>
      <c r="AG360" s="144" t="s">
        <v>122</v>
      </c>
      <c r="AH360" s="144">
        <v>5</v>
      </c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  <c r="BG360" s="144"/>
      <c r="BH360" s="144"/>
    </row>
    <row r="361" spans="1:60" outlineLevel="1" x14ac:dyDescent="0.2">
      <c r="A361" s="170"/>
      <c r="B361" s="171"/>
      <c r="C361" s="177" t="s">
        <v>568</v>
      </c>
      <c r="D361" s="178"/>
      <c r="E361" s="179">
        <v>131.57</v>
      </c>
      <c r="F361" s="180"/>
      <c r="G361" s="17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4"/>
      <c r="Z361" s="144"/>
      <c r="AA361" s="144"/>
      <c r="AB361" s="144"/>
      <c r="AC361" s="144"/>
      <c r="AD361" s="144"/>
      <c r="AE361" s="144"/>
      <c r="AF361" s="144"/>
      <c r="AG361" s="144" t="s">
        <v>122</v>
      </c>
      <c r="AH361" s="144">
        <v>5</v>
      </c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  <c r="BG361" s="144"/>
      <c r="BH361" s="144"/>
    </row>
    <row r="362" spans="1:60" ht="22.5" outlineLevel="1" x14ac:dyDescent="0.2">
      <c r="A362" s="170">
        <v>119</v>
      </c>
      <c r="B362" s="171" t="s">
        <v>571</v>
      </c>
      <c r="C362" s="172" t="s">
        <v>572</v>
      </c>
      <c r="D362" s="173" t="s">
        <v>142</v>
      </c>
      <c r="E362" s="174">
        <v>82.42</v>
      </c>
      <c r="F362" s="175"/>
      <c r="G362" s="176">
        <f>ROUND(E362*F362,2)</f>
        <v>0</v>
      </c>
      <c r="H362" s="147">
        <v>1004.75</v>
      </c>
      <c r="I362" s="146">
        <f>ROUND(E362*H362,2)</f>
        <v>82811.5</v>
      </c>
      <c r="J362" s="147">
        <v>334.25</v>
      </c>
      <c r="K362" s="146">
        <f>ROUND(E362*J362,2)</f>
        <v>27548.89</v>
      </c>
      <c r="L362" s="146">
        <v>21</v>
      </c>
      <c r="M362" s="146">
        <f>G362*(1+L362/100)</f>
        <v>0</v>
      </c>
      <c r="N362" s="146">
        <v>2.58E-2</v>
      </c>
      <c r="O362" s="146">
        <f>ROUND(E362*N362,2)</f>
        <v>2.13</v>
      </c>
      <c r="P362" s="146">
        <v>0</v>
      </c>
      <c r="Q362" s="146">
        <f>ROUND(E362*P362,2)</f>
        <v>0</v>
      </c>
      <c r="R362" s="146"/>
      <c r="S362" s="146" t="s">
        <v>118</v>
      </c>
      <c r="T362" s="146" t="s">
        <v>118</v>
      </c>
      <c r="U362" s="146">
        <v>0.72799999999999998</v>
      </c>
      <c r="V362" s="146">
        <f>ROUND(E362*U362,2)</f>
        <v>60</v>
      </c>
      <c r="W362" s="146"/>
      <c r="X362" s="146" t="s">
        <v>119</v>
      </c>
      <c r="Y362" s="144"/>
      <c r="Z362" s="144"/>
      <c r="AA362" s="144"/>
      <c r="AB362" s="144"/>
      <c r="AC362" s="144"/>
      <c r="AD362" s="144"/>
      <c r="AE362" s="144"/>
      <c r="AF362" s="144"/>
      <c r="AG362" s="144" t="s">
        <v>120</v>
      </c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  <c r="BG362" s="144"/>
      <c r="BH362" s="144"/>
    </row>
    <row r="363" spans="1:60" outlineLevel="1" x14ac:dyDescent="0.2">
      <c r="A363" s="170"/>
      <c r="B363" s="171"/>
      <c r="C363" s="177" t="s">
        <v>567</v>
      </c>
      <c r="D363" s="178"/>
      <c r="E363" s="179">
        <v>82.42</v>
      </c>
      <c r="F363" s="180"/>
      <c r="G363" s="17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4"/>
      <c r="Z363" s="144"/>
      <c r="AA363" s="144"/>
      <c r="AB363" s="144"/>
      <c r="AC363" s="144"/>
      <c r="AD363" s="144"/>
      <c r="AE363" s="144"/>
      <c r="AF363" s="144"/>
      <c r="AG363" s="144" t="s">
        <v>122</v>
      </c>
      <c r="AH363" s="144">
        <v>5</v>
      </c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  <c r="BG363" s="144"/>
      <c r="BH363" s="144"/>
    </row>
    <row r="364" spans="1:60" outlineLevel="1" x14ac:dyDescent="0.2">
      <c r="A364" s="170">
        <v>120</v>
      </c>
      <c r="B364" s="171" t="s">
        <v>573</v>
      </c>
      <c r="C364" s="172" t="s">
        <v>574</v>
      </c>
      <c r="D364" s="173" t="s">
        <v>142</v>
      </c>
      <c r="E364" s="174">
        <v>131.57</v>
      </c>
      <c r="F364" s="175"/>
      <c r="G364" s="176">
        <f>ROUND(E364*F364,2)</f>
        <v>0</v>
      </c>
      <c r="H364" s="147">
        <v>1048.0899999999999</v>
      </c>
      <c r="I364" s="146">
        <f>ROUND(E364*H364,2)</f>
        <v>137897.20000000001</v>
      </c>
      <c r="J364" s="147">
        <v>269.91000000000003</v>
      </c>
      <c r="K364" s="146">
        <f>ROUND(E364*J364,2)</f>
        <v>35512.06</v>
      </c>
      <c r="L364" s="146">
        <v>21</v>
      </c>
      <c r="M364" s="146">
        <f>G364*(1+L364/100)</f>
        <v>0</v>
      </c>
      <c r="N364" s="146">
        <v>2.6599999999999999E-2</v>
      </c>
      <c r="O364" s="146">
        <f>ROUND(E364*N364,2)</f>
        <v>3.5</v>
      </c>
      <c r="P364" s="146">
        <v>0</v>
      </c>
      <c r="Q364" s="146">
        <f>ROUND(E364*P364,2)</f>
        <v>0</v>
      </c>
      <c r="R364" s="146"/>
      <c r="S364" s="146" t="s">
        <v>118</v>
      </c>
      <c r="T364" s="146" t="s">
        <v>118</v>
      </c>
      <c r="U364" s="146">
        <v>0.58799999999999997</v>
      </c>
      <c r="V364" s="146">
        <f>ROUND(E364*U364,2)</f>
        <v>77.36</v>
      </c>
      <c r="W364" s="146"/>
      <c r="X364" s="146" t="s">
        <v>119</v>
      </c>
      <c r="Y364" s="144"/>
      <c r="Z364" s="144"/>
      <c r="AA364" s="144"/>
      <c r="AB364" s="144"/>
      <c r="AC364" s="144"/>
      <c r="AD364" s="144"/>
      <c r="AE364" s="144"/>
      <c r="AF364" s="144"/>
      <c r="AG364" s="144" t="s">
        <v>120</v>
      </c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</row>
    <row r="365" spans="1:60" outlineLevel="1" x14ac:dyDescent="0.2">
      <c r="A365" s="170"/>
      <c r="B365" s="171"/>
      <c r="C365" s="177" t="s">
        <v>568</v>
      </c>
      <c r="D365" s="178"/>
      <c r="E365" s="179">
        <v>131.57</v>
      </c>
      <c r="F365" s="180"/>
      <c r="G365" s="17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4"/>
      <c r="Z365" s="144"/>
      <c r="AA365" s="144"/>
      <c r="AB365" s="144"/>
      <c r="AC365" s="144"/>
      <c r="AD365" s="144"/>
      <c r="AE365" s="144"/>
      <c r="AF365" s="144"/>
      <c r="AG365" s="144" t="s">
        <v>122</v>
      </c>
      <c r="AH365" s="144">
        <v>5</v>
      </c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</row>
    <row r="366" spans="1:60" outlineLevel="1" x14ac:dyDescent="0.2">
      <c r="A366" s="170">
        <v>121</v>
      </c>
      <c r="B366" s="171" t="s">
        <v>575</v>
      </c>
      <c r="C366" s="172" t="s">
        <v>576</v>
      </c>
      <c r="D366" s="173" t="s">
        <v>142</v>
      </c>
      <c r="E366" s="174">
        <v>131.57</v>
      </c>
      <c r="F366" s="175"/>
      <c r="G366" s="176">
        <f>ROUND(E366*F366,2)</f>
        <v>0</v>
      </c>
      <c r="H366" s="147">
        <v>429.2</v>
      </c>
      <c r="I366" s="146">
        <f>ROUND(E366*H366,2)</f>
        <v>56469.84</v>
      </c>
      <c r="J366" s="147">
        <v>178.8</v>
      </c>
      <c r="K366" s="146">
        <f>ROUND(E366*J366,2)</f>
        <v>23524.720000000001</v>
      </c>
      <c r="L366" s="146">
        <v>21</v>
      </c>
      <c r="M366" s="146">
        <f>G366*(1+L366/100)</f>
        <v>0</v>
      </c>
      <c r="N366" s="146">
        <v>1.2800000000000001E-3</v>
      </c>
      <c r="O366" s="146">
        <f>ROUND(E366*N366,2)</f>
        <v>0.17</v>
      </c>
      <c r="P366" s="146">
        <v>0</v>
      </c>
      <c r="Q366" s="146">
        <f>ROUND(E366*P366,2)</f>
        <v>0</v>
      </c>
      <c r="R366" s="146"/>
      <c r="S366" s="146" t="s">
        <v>125</v>
      </c>
      <c r="T366" s="146" t="s">
        <v>126</v>
      </c>
      <c r="U366" s="146">
        <v>0.36799999999999999</v>
      </c>
      <c r="V366" s="146">
        <f>ROUND(E366*U366,2)</f>
        <v>48.42</v>
      </c>
      <c r="W366" s="146"/>
      <c r="X366" s="146" t="s">
        <v>119</v>
      </c>
      <c r="Y366" s="144"/>
      <c r="Z366" s="144"/>
      <c r="AA366" s="144"/>
      <c r="AB366" s="144"/>
      <c r="AC366" s="144"/>
      <c r="AD366" s="144"/>
      <c r="AE366" s="144"/>
      <c r="AF366" s="144"/>
      <c r="AG366" s="144" t="s">
        <v>120</v>
      </c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  <c r="BA366" s="144"/>
      <c r="BB366" s="144"/>
      <c r="BC366" s="144"/>
      <c r="BD366" s="144"/>
      <c r="BE366" s="144"/>
      <c r="BF366" s="144"/>
      <c r="BG366" s="144"/>
      <c r="BH366" s="144"/>
    </row>
    <row r="367" spans="1:60" outlineLevel="1" x14ac:dyDescent="0.2">
      <c r="A367" s="170"/>
      <c r="B367" s="171"/>
      <c r="C367" s="177" t="s">
        <v>568</v>
      </c>
      <c r="D367" s="178"/>
      <c r="E367" s="179">
        <v>131.57</v>
      </c>
      <c r="F367" s="180"/>
      <c r="G367" s="17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4"/>
      <c r="Z367" s="144"/>
      <c r="AA367" s="144"/>
      <c r="AB367" s="144"/>
      <c r="AC367" s="144"/>
      <c r="AD367" s="144"/>
      <c r="AE367" s="144"/>
      <c r="AF367" s="144"/>
      <c r="AG367" s="144" t="s">
        <v>122</v>
      </c>
      <c r="AH367" s="144">
        <v>5</v>
      </c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</row>
    <row r="368" spans="1:60" outlineLevel="1" x14ac:dyDescent="0.2">
      <c r="A368" s="170">
        <v>122</v>
      </c>
      <c r="B368" s="171" t="s">
        <v>456</v>
      </c>
      <c r="C368" s="172" t="s">
        <v>457</v>
      </c>
      <c r="D368" s="173" t="s">
        <v>142</v>
      </c>
      <c r="E368" s="174">
        <v>427.98</v>
      </c>
      <c r="F368" s="175"/>
      <c r="G368" s="176">
        <f>ROUND(E368*F368,2)</f>
        <v>0</v>
      </c>
      <c r="H368" s="147">
        <v>0.65</v>
      </c>
      <c r="I368" s="146">
        <f>ROUND(E368*H368,2)</f>
        <v>278.19</v>
      </c>
      <c r="J368" s="147">
        <v>28.52</v>
      </c>
      <c r="K368" s="146">
        <f>ROUND(E368*J368,2)</f>
        <v>12205.99</v>
      </c>
      <c r="L368" s="146">
        <v>21</v>
      </c>
      <c r="M368" s="146">
        <f>G368*(1+L368/100)</f>
        <v>0</v>
      </c>
      <c r="N368" s="146">
        <v>0</v>
      </c>
      <c r="O368" s="146">
        <f>ROUND(E368*N368,2)</f>
        <v>0</v>
      </c>
      <c r="P368" s="146">
        <v>0</v>
      </c>
      <c r="Q368" s="146">
        <f>ROUND(E368*P368,2)</f>
        <v>0</v>
      </c>
      <c r="R368" s="146"/>
      <c r="S368" s="146" t="s">
        <v>125</v>
      </c>
      <c r="T368" s="146" t="s">
        <v>158</v>
      </c>
      <c r="U368" s="146">
        <v>0.13</v>
      </c>
      <c r="V368" s="146">
        <f>ROUND(E368*U368,2)</f>
        <v>55.64</v>
      </c>
      <c r="W368" s="146"/>
      <c r="X368" s="146" t="s">
        <v>119</v>
      </c>
      <c r="Y368" s="144"/>
      <c r="Z368" s="144"/>
      <c r="AA368" s="144"/>
      <c r="AB368" s="144"/>
      <c r="AC368" s="144"/>
      <c r="AD368" s="144"/>
      <c r="AE368" s="144"/>
      <c r="AF368" s="144"/>
      <c r="AG368" s="144" t="s">
        <v>161</v>
      </c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  <c r="BG368" s="144"/>
      <c r="BH368" s="144"/>
    </row>
    <row r="369" spans="1:60" outlineLevel="1" x14ac:dyDescent="0.2">
      <c r="A369" s="170"/>
      <c r="B369" s="171"/>
      <c r="C369" s="177" t="s">
        <v>567</v>
      </c>
      <c r="D369" s="178"/>
      <c r="E369" s="179">
        <v>82.42</v>
      </c>
      <c r="F369" s="180"/>
      <c r="G369" s="17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4"/>
      <c r="Z369" s="144"/>
      <c r="AA369" s="144"/>
      <c r="AB369" s="144"/>
      <c r="AC369" s="144"/>
      <c r="AD369" s="144"/>
      <c r="AE369" s="144"/>
      <c r="AF369" s="144"/>
      <c r="AG369" s="144" t="s">
        <v>122</v>
      </c>
      <c r="AH369" s="144">
        <v>5</v>
      </c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</row>
    <row r="370" spans="1:60" outlineLevel="1" x14ac:dyDescent="0.2">
      <c r="A370" s="170"/>
      <c r="B370" s="171"/>
      <c r="C370" s="177" t="s">
        <v>568</v>
      </c>
      <c r="D370" s="178"/>
      <c r="E370" s="179">
        <v>131.57</v>
      </c>
      <c r="F370" s="180"/>
      <c r="G370" s="17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4"/>
      <c r="Z370" s="144"/>
      <c r="AA370" s="144"/>
      <c r="AB370" s="144"/>
      <c r="AC370" s="144"/>
      <c r="AD370" s="144"/>
      <c r="AE370" s="144"/>
      <c r="AF370" s="144"/>
      <c r="AG370" s="144" t="s">
        <v>122</v>
      </c>
      <c r="AH370" s="144">
        <v>5</v>
      </c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  <c r="BG370" s="144"/>
      <c r="BH370" s="144"/>
    </row>
    <row r="371" spans="1:60" outlineLevel="1" x14ac:dyDescent="0.2">
      <c r="A371" s="170"/>
      <c r="B371" s="171"/>
      <c r="C371" s="181" t="s">
        <v>577</v>
      </c>
      <c r="D371" s="182"/>
      <c r="E371" s="183">
        <v>213.99</v>
      </c>
      <c r="F371" s="180"/>
      <c r="G371" s="17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4"/>
      <c r="Z371" s="144"/>
      <c r="AA371" s="144"/>
      <c r="AB371" s="144"/>
      <c r="AC371" s="144"/>
      <c r="AD371" s="144"/>
      <c r="AE371" s="144"/>
      <c r="AF371" s="144"/>
      <c r="AG371" s="144" t="s">
        <v>122</v>
      </c>
      <c r="AH371" s="144">
        <v>4</v>
      </c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</row>
    <row r="372" spans="1:60" outlineLevel="1" x14ac:dyDescent="0.2">
      <c r="A372" s="170">
        <v>123</v>
      </c>
      <c r="B372" s="171" t="s">
        <v>578</v>
      </c>
      <c r="C372" s="172" t="s">
        <v>579</v>
      </c>
      <c r="D372" s="173" t="s">
        <v>129</v>
      </c>
      <c r="E372" s="174">
        <v>147.6</v>
      </c>
      <c r="F372" s="175"/>
      <c r="G372" s="176">
        <f>ROUND(E372*F372,2)</f>
        <v>0</v>
      </c>
      <c r="H372" s="147">
        <v>209</v>
      </c>
      <c r="I372" s="146">
        <f>ROUND(E372*H372,2)</f>
        <v>30848.400000000001</v>
      </c>
      <c r="J372" s="147">
        <v>0</v>
      </c>
      <c r="K372" s="146">
        <f>ROUND(E372*J372,2)</f>
        <v>0</v>
      </c>
      <c r="L372" s="146">
        <v>21</v>
      </c>
      <c r="M372" s="146">
        <f>G372*(1+L372/100)</f>
        <v>0</v>
      </c>
      <c r="N372" s="146">
        <v>0</v>
      </c>
      <c r="O372" s="146">
        <f>ROUND(E372*N372,2)</f>
        <v>0</v>
      </c>
      <c r="P372" s="146">
        <v>0</v>
      </c>
      <c r="Q372" s="146">
        <f>ROUND(E372*P372,2)</f>
        <v>0</v>
      </c>
      <c r="R372" s="146" t="s">
        <v>135</v>
      </c>
      <c r="S372" s="146" t="s">
        <v>118</v>
      </c>
      <c r="T372" s="146" t="s">
        <v>118</v>
      </c>
      <c r="U372" s="146">
        <v>0</v>
      </c>
      <c r="V372" s="146">
        <f>ROUND(E372*U372,2)</f>
        <v>0</v>
      </c>
      <c r="W372" s="146"/>
      <c r="X372" s="146" t="s">
        <v>130</v>
      </c>
      <c r="Y372" s="144"/>
      <c r="Z372" s="144"/>
      <c r="AA372" s="144"/>
      <c r="AB372" s="144"/>
      <c r="AC372" s="144"/>
      <c r="AD372" s="144"/>
      <c r="AE372" s="144"/>
      <c r="AF372" s="144"/>
      <c r="AG372" s="144" t="s">
        <v>131</v>
      </c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  <c r="BG372" s="144"/>
      <c r="BH372" s="144"/>
    </row>
    <row r="373" spans="1:60" outlineLevel="1" x14ac:dyDescent="0.2">
      <c r="A373" s="170"/>
      <c r="B373" s="171"/>
      <c r="C373" s="177" t="s">
        <v>538</v>
      </c>
      <c r="D373" s="178"/>
      <c r="E373" s="179"/>
      <c r="F373" s="180"/>
      <c r="G373" s="17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4"/>
      <c r="Z373" s="144"/>
      <c r="AA373" s="144"/>
      <c r="AB373" s="144"/>
      <c r="AC373" s="144"/>
      <c r="AD373" s="144"/>
      <c r="AE373" s="144"/>
      <c r="AF373" s="144"/>
      <c r="AG373" s="144" t="s">
        <v>122</v>
      </c>
      <c r="AH373" s="144">
        <v>0</v>
      </c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</row>
    <row r="374" spans="1:60" outlineLevel="1" x14ac:dyDescent="0.2">
      <c r="A374" s="170"/>
      <c r="B374" s="171"/>
      <c r="C374" s="177" t="s">
        <v>580</v>
      </c>
      <c r="D374" s="178"/>
      <c r="E374" s="179">
        <v>5.6</v>
      </c>
      <c r="F374" s="180"/>
      <c r="G374" s="17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4"/>
      <c r="Z374" s="144"/>
      <c r="AA374" s="144"/>
      <c r="AB374" s="144"/>
      <c r="AC374" s="144"/>
      <c r="AD374" s="144"/>
      <c r="AE374" s="144"/>
      <c r="AF374" s="144"/>
      <c r="AG374" s="144" t="s">
        <v>122</v>
      </c>
      <c r="AH374" s="144">
        <v>0</v>
      </c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  <c r="BG374" s="144"/>
      <c r="BH374" s="144"/>
    </row>
    <row r="375" spans="1:60" outlineLevel="1" x14ac:dyDescent="0.2">
      <c r="A375" s="170"/>
      <c r="B375" s="171"/>
      <c r="C375" s="177" t="s">
        <v>581</v>
      </c>
      <c r="D375" s="178"/>
      <c r="E375" s="179">
        <v>7.6</v>
      </c>
      <c r="F375" s="180"/>
      <c r="G375" s="17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4"/>
      <c r="Z375" s="144"/>
      <c r="AA375" s="144"/>
      <c r="AB375" s="144"/>
      <c r="AC375" s="144"/>
      <c r="AD375" s="144"/>
      <c r="AE375" s="144"/>
      <c r="AF375" s="144"/>
      <c r="AG375" s="144" t="s">
        <v>122</v>
      </c>
      <c r="AH375" s="144">
        <v>0</v>
      </c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</row>
    <row r="376" spans="1:60" outlineLevel="1" x14ac:dyDescent="0.2">
      <c r="A376" s="170"/>
      <c r="B376" s="171"/>
      <c r="C376" s="177" t="s">
        <v>582</v>
      </c>
      <c r="D376" s="178"/>
      <c r="E376" s="179">
        <v>6</v>
      </c>
      <c r="F376" s="180"/>
      <c r="G376" s="17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4"/>
      <c r="Z376" s="144"/>
      <c r="AA376" s="144"/>
      <c r="AB376" s="144"/>
      <c r="AC376" s="144"/>
      <c r="AD376" s="144"/>
      <c r="AE376" s="144"/>
      <c r="AF376" s="144"/>
      <c r="AG376" s="144" t="s">
        <v>122</v>
      </c>
      <c r="AH376" s="144">
        <v>0</v>
      </c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</row>
    <row r="377" spans="1:60" outlineLevel="1" x14ac:dyDescent="0.2">
      <c r="A377" s="170"/>
      <c r="B377" s="171"/>
      <c r="C377" s="177" t="s">
        <v>583</v>
      </c>
      <c r="D377" s="178"/>
      <c r="E377" s="179">
        <v>5.2</v>
      </c>
      <c r="F377" s="180"/>
      <c r="G377" s="17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4"/>
      <c r="Z377" s="144"/>
      <c r="AA377" s="144"/>
      <c r="AB377" s="144"/>
      <c r="AC377" s="144"/>
      <c r="AD377" s="144"/>
      <c r="AE377" s="144"/>
      <c r="AF377" s="144"/>
      <c r="AG377" s="144" t="s">
        <v>122</v>
      </c>
      <c r="AH377" s="144">
        <v>0</v>
      </c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  <c r="BG377" s="144"/>
      <c r="BH377" s="144"/>
    </row>
    <row r="378" spans="1:60" outlineLevel="1" x14ac:dyDescent="0.2">
      <c r="A378" s="170"/>
      <c r="B378" s="171"/>
      <c r="C378" s="177" t="s">
        <v>584</v>
      </c>
      <c r="D378" s="178"/>
      <c r="E378" s="179">
        <v>14.4</v>
      </c>
      <c r="F378" s="180"/>
      <c r="G378" s="17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4"/>
      <c r="Z378" s="144"/>
      <c r="AA378" s="144"/>
      <c r="AB378" s="144"/>
      <c r="AC378" s="144"/>
      <c r="AD378" s="144"/>
      <c r="AE378" s="144"/>
      <c r="AF378" s="144"/>
      <c r="AG378" s="144" t="s">
        <v>122</v>
      </c>
      <c r="AH378" s="144">
        <v>0</v>
      </c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</row>
    <row r="379" spans="1:60" outlineLevel="1" x14ac:dyDescent="0.2">
      <c r="A379" s="170"/>
      <c r="B379" s="171"/>
      <c r="C379" s="177" t="s">
        <v>585</v>
      </c>
      <c r="D379" s="178"/>
      <c r="E379" s="179">
        <v>11.2</v>
      </c>
      <c r="F379" s="180"/>
      <c r="G379" s="17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4"/>
      <c r="Z379" s="144"/>
      <c r="AA379" s="144"/>
      <c r="AB379" s="144"/>
      <c r="AC379" s="144"/>
      <c r="AD379" s="144"/>
      <c r="AE379" s="144"/>
      <c r="AF379" s="144"/>
      <c r="AG379" s="144" t="s">
        <v>122</v>
      </c>
      <c r="AH379" s="144">
        <v>0</v>
      </c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</row>
    <row r="380" spans="1:60" outlineLevel="1" x14ac:dyDescent="0.2">
      <c r="A380" s="170"/>
      <c r="B380" s="171"/>
      <c r="C380" s="177" t="s">
        <v>586</v>
      </c>
      <c r="D380" s="178"/>
      <c r="E380" s="179">
        <v>32</v>
      </c>
      <c r="F380" s="180"/>
      <c r="G380" s="17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4"/>
      <c r="Z380" s="144"/>
      <c r="AA380" s="144"/>
      <c r="AB380" s="144"/>
      <c r="AC380" s="144"/>
      <c r="AD380" s="144"/>
      <c r="AE380" s="144"/>
      <c r="AF380" s="144"/>
      <c r="AG380" s="144" t="s">
        <v>122</v>
      </c>
      <c r="AH380" s="144">
        <v>0</v>
      </c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</row>
    <row r="381" spans="1:60" outlineLevel="1" x14ac:dyDescent="0.2">
      <c r="A381" s="170"/>
      <c r="B381" s="171"/>
      <c r="C381" s="177" t="s">
        <v>587</v>
      </c>
      <c r="D381" s="178"/>
      <c r="E381" s="179">
        <v>28.8</v>
      </c>
      <c r="F381" s="180"/>
      <c r="G381" s="17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4"/>
      <c r="Z381" s="144"/>
      <c r="AA381" s="144"/>
      <c r="AB381" s="144"/>
      <c r="AC381" s="144"/>
      <c r="AD381" s="144"/>
      <c r="AE381" s="144"/>
      <c r="AF381" s="144"/>
      <c r="AG381" s="144" t="s">
        <v>122</v>
      </c>
      <c r="AH381" s="144">
        <v>0</v>
      </c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  <c r="BG381" s="144"/>
      <c r="BH381" s="144"/>
    </row>
    <row r="382" spans="1:60" outlineLevel="1" x14ac:dyDescent="0.2">
      <c r="A382" s="170"/>
      <c r="B382" s="171"/>
      <c r="C382" s="177" t="s">
        <v>555</v>
      </c>
      <c r="D382" s="178"/>
      <c r="E382" s="179"/>
      <c r="F382" s="180"/>
      <c r="G382" s="17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4"/>
      <c r="Z382" s="144"/>
      <c r="AA382" s="144"/>
      <c r="AB382" s="144"/>
      <c r="AC382" s="144"/>
      <c r="AD382" s="144"/>
      <c r="AE382" s="144"/>
      <c r="AF382" s="144"/>
      <c r="AG382" s="144" t="s">
        <v>122</v>
      </c>
      <c r="AH382" s="144">
        <v>0</v>
      </c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</row>
    <row r="383" spans="1:60" outlineLevel="1" x14ac:dyDescent="0.2">
      <c r="A383" s="170"/>
      <c r="B383" s="171"/>
      <c r="C383" s="177" t="s">
        <v>588</v>
      </c>
      <c r="D383" s="178"/>
      <c r="E383" s="179">
        <v>5.2</v>
      </c>
      <c r="F383" s="180"/>
      <c r="G383" s="17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4"/>
      <c r="Z383" s="144"/>
      <c r="AA383" s="144"/>
      <c r="AB383" s="144"/>
      <c r="AC383" s="144"/>
      <c r="AD383" s="144"/>
      <c r="AE383" s="144"/>
      <c r="AF383" s="144"/>
      <c r="AG383" s="144" t="s">
        <v>122</v>
      </c>
      <c r="AH383" s="144">
        <v>0</v>
      </c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  <c r="BG383" s="144"/>
      <c r="BH383" s="144"/>
    </row>
    <row r="384" spans="1:60" outlineLevel="1" x14ac:dyDescent="0.2">
      <c r="A384" s="170"/>
      <c r="B384" s="171"/>
      <c r="C384" s="177" t="s">
        <v>589</v>
      </c>
      <c r="D384" s="178"/>
      <c r="E384" s="179">
        <v>6</v>
      </c>
      <c r="F384" s="180"/>
      <c r="G384" s="17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4"/>
      <c r="Z384" s="144"/>
      <c r="AA384" s="144"/>
      <c r="AB384" s="144"/>
      <c r="AC384" s="144"/>
      <c r="AD384" s="144"/>
      <c r="AE384" s="144"/>
      <c r="AF384" s="144"/>
      <c r="AG384" s="144" t="s">
        <v>122</v>
      </c>
      <c r="AH384" s="144">
        <v>0</v>
      </c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</row>
    <row r="385" spans="1:60" outlineLevel="1" x14ac:dyDescent="0.2">
      <c r="A385" s="170"/>
      <c r="B385" s="171"/>
      <c r="C385" s="177" t="s">
        <v>590</v>
      </c>
      <c r="D385" s="178"/>
      <c r="E385" s="179">
        <v>25.6</v>
      </c>
      <c r="F385" s="180"/>
      <c r="G385" s="17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4"/>
      <c r="Z385" s="144"/>
      <c r="AA385" s="144"/>
      <c r="AB385" s="144"/>
      <c r="AC385" s="144"/>
      <c r="AD385" s="144"/>
      <c r="AE385" s="144"/>
      <c r="AF385" s="144"/>
      <c r="AG385" s="144" t="s">
        <v>122</v>
      </c>
      <c r="AH385" s="144">
        <v>0</v>
      </c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</row>
    <row r="386" spans="1:60" outlineLevel="1" x14ac:dyDescent="0.2">
      <c r="A386" s="170">
        <v>124</v>
      </c>
      <c r="B386" s="171" t="s">
        <v>494</v>
      </c>
      <c r="C386" s="172" t="s">
        <v>495</v>
      </c>
      <c r="D386" s="173" t="s">
        <v>242</v>
      </c>
      <c r="E386" s="174">
        <v>6.2889200000000001</v>
      </c>
      <c r="F386" s="175"/>
      <c r="G386" s="176">
        <f>ROUND(E386*F386,2)</f>
        <v>0</v>
      </c>
      <c r="H386" s="147">
        <v>0</v>
      </c>
      <c r="I386" s="146">
        <f>ROUND(E386*H386,2)</f>
        <v>0</v>
      </c>
      <c r="J386" s="147">
        <v>820</v>
      </c>
      <c r="K386" s="146">
        <f>ROUND(E386*J386,2)</f>
        <v>5156.91</v>
      </c>
      <c r="L386" s="146">
        <v>21</v>
      </c>
      <c r="M386" s="146">
        <f>G386*(1+L386/100)</f>
        <v>0</v>
      </c>
      <c r="N386" s="146">
        <v>0</v>
      </c>
      <c r="O386" s="146">
        <f>ROUND(E386*N386,2)</f>
        <v>0</v>
      </c>
      <c r="P386" s="146">
        <v>0</v>
      </c>
      <c r="Q386" s="146">
        <f>ROUND(E386*P386,2)</f>
        <v>0</v>
      </c>
      <c r="R386" s="146"/>
      <c r="S386" s="146" t="s">
        <v>118</v>
      </c>
      <c r="T386" s="146" t="s">
        <v>118</v>
      </c>
      <c r="U386" s="146">
        <v>1.5660000000000001</v>
      </c>
      <c r="V386" s="146">
        <f>ROUND(E386*U386,2)</f>
        <v>9.85</v>
      </c>
      <c r="W386" s="146"/>
      <c r="X386" s="146" t="s">
        <v>243</v>
      </c>
      <c r="Y386" s="144"/>
      <c r="Z386" s="144"/>
      <c r="AA386" s="144"/>
      <c r="AB386" s="144"/>
      <c r="AC386" s="144"/>
      <c r="AD386" s="144"/>
      <c r="AE386" s="144"/>
      <c r="AF386" s="144"/>
      <c r="AG386" s="144" t="s">
        <v>244</v>
      </c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</row>
    <row r="387" spans="1:60" outlineLevel="1" x14ac:dyDescent="0.2">
      <c r="A387" s="170">
        <v>125</v>
      </c>
      <c r="B387" s="171" t="s">
        <v>591</v>
      </c>
      <c r="C387" s="172" t="s">
        <v>592</v>
      </c>
      <c r="D387" s="173" t="s">
        <v>242</v>
      </c>
      <c r="E387" s="174">
        <v>5.1357600000000003</v>
      </c>
      <c r="F387" s="175"/>
      <c r="G387" s="176">
        <f>ROUND(E387*F387,2)</f>
        <v>0</v>
      </c>
      <c r="H387" s="147">
        <v>0</v>
      </c>
      <c r="I387" s="146">
        <f>ROUND(E387*H387,2)</f>
        <v>0</v>
      </c>
      <c r="J387" s="147">
        <v>1612</v>
      </c>
      <c r="K387" s="146">
        <f>ROUND(E387*J387,2)</f>
        <v>8278.85</v>
      </c>
      <c r="L387" s="146">
        <v>21</v>
      </c>
      <c r="M387" s="146">
        <f>G387*(1+L387/100)</f>
        <v>0</v>
      </c>
      <c r="N387" s="146">
        <v>0</v>
      </c>
      <c r="O387" s="146">
        <f>ROUND(E387*N387,2)</f>
        <v>0</v>
      </c>
      <c r="P387" s="146">
        <v>0</v>
      </c>
      <c r="Q387" s="146">
        <f>ROUND(E387*P387,2)</f>
        <v>0</v>
      </c>
      <c r="R387" s="146"/>
      <c r="S387" s="146" t="s">
        <v>118</v>
      </c>
      <c r="T387" s="146" t="s">
        <v>118</v>
      </c>
      <c r="U387" s="146">
        <v>0</v>
      </c>
      <c r="V387" s="146">
        <f>ROUND(E387*U387,2)</f>
        <v>0</v>
      </c>
      <c r="W387" s="146"/>
      <c r="X387" s="146" t="s">
        <v>498</v>
      </c>
      <c r="Y387" s="144"/>
      <c r="Z387" s="144"/>
      <c r="AA387" s="144"/>
      <c r="AB387" s="144"/>
      <c r="AC387" s="144"/>
      <c r="AD387" s="144"/>
      <c r="AE387" s="144"/>
      <c r="AF387" s="144"/>
      <c r="AG387" s="144" t="s">
        <v>499</v>
      </c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</row>
    <row r="388" spans="1:60" x14ac:dyDescent="0.2">
      <c r="A388" s="163" t="s">
        <v>113</v>
      </c>
      <c r="B388" s="164" t="s">
        <v>82</v>
      </c>
      <c r="C388" s="165" t="s">
        <v>83</v>
      </c>
      <c r="D388" s="166"/>
      <c r="E388" s="167"/>
      <c r="F388" s="168"/>
      <c r="G388" s="169">
        <f>SUMIF(AG389:AG392,"&lt;&gt;NOR",G389:G392)</f>
        <v>0</v>
      </c>
      <c r="H388" s="148"/>
      <c r="I388" s="148">
        <f>SUM(I389:I392)</f>
        <v>0</v>
      </c>
      <c r="J388" s="148"/>
      <c r="K388" s="148">
        <f>SUM(K389:K392)</f>
        <v>79015</v>
      </c>
      <c r="L388" s="148"/>
      <c r="M388" s="148">
        <f>SUM(M389:M392)</f>
        <v>0</v>
      </c>
      <c r="N388" s="148"/>
      <c r="O388" s="148">
        <f>SUM(O389:O392)</f>
        <v>0</v>
      </c>
      <c r="P388" s="148"/>
      <c r="Q388" s="148">
        <f>SUM(Q389:Q392)</f>
        <v>0</v>
      </c>
      <c r="R388" s="148"/>
      <c r="S388" s="148"/>
      <c r="T388" s="148"/>
      <c r="U388" s="148"/>
      <c r="V388" s="148">
        <f>SUM(V389:V392)</f>
        <v>0</v>
      </c>
      <c r="W388" s="148"/>
      <c r="X388" s="148"/>
      <c r="AG388" t="s">
        <v>114</v>
      </c>
    </row>
    <row r="389" spans="1:60" ht="22.5" outlineLevel="1" x14ac:dyDescent="0.2">
      <c r="A389" s="170">
        <v>126</v>
      </c>
      <c r="B389" s="171" t="s">
        <v>593</v>
      </c>
      <c r="C389" s="172" t="s">
        <v>594</v>
      </c>
      <c r="D389" s="173" t="s">
        <v>595</v>
      </c>
      <c r="E389" s="174">
        <v>1</v>
      </c>
      <c r="F389" s="175"/>
      <c r="G389" s="176">
        <f>ROUND(E389*F389,2)</f>
        <v>0</v>
      </c>
      <c r="H389" s="147">
        <v>0</v>
      </c>
      <c r="I389" s="146">
        <f>ROUND(E389*H389,2)</f>
        <v>0</v>
      </c>
      <c r="J389" s="147">
        <v>58000</v>
      </c>
      <c r="K389" s="146">
        <f>ROUND(E389*J389,2)</f>
        <v>58000</v>
      </c>
      <c r="L389" s="146">
        <v>21</v>
      </c>
      <c r="M389" s="146">
        <f>G389*(1+L389/100)</f>
        <v>0</v>
      </c>
      <c r="N389" s="146">
        <v>0</v>
      </c>
      <c r="O389" s="146">
        <f>ROUND(E389*N389,2)</f>
        <v>0</v>
      </c>
      <c r="P389" s="146">
        <v>0</v>
      </c>
      <c r="Q389" s="146">
        <f>ROUND(E389*P389,2)</f>
        <v>0</v>
      </c>
      <c r="R389" s="146"/>
      <c r="S389" s="146" t="s">
        <v>125</v>
      </c>
      <c r="T389" s="146" t="s">
        <v>126</v>
      </c>
      <c r="U389" s="146">
        <v>0</v>
      </c>
      <c r="V389" s="146">
        <f>ROUND(E389*U389,2)</f>
        <v>0</v>
      </c>
      <c r="W389" s="146"/>
      <c r="X389" s="146" t="s">
        <v>596</v>
      </c>
      <c r="Y389" s="144"/>
      <c r="Z389" s="144"/>
      <c r="AA389" s="144"/>
      <c r="AB389" s="144"/>
      <c r="AC389" s="144"/>
      <c r="AD389" s="144"/>
      <c r="AE389" s="144"/>
      <c r="AF389" s="144"/>
      <c r="AG389" s="144" t="s">
        <v>597</v>
      </c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</row>
    <row r="390" spans="1:60" ht="22.5" outlineLevel="1" x14ac:dyDescent="0.2">
      <c r="A390" s="170">
        <v>127</v>
      </c>
      <c r="B390" s="171" t="s">
        <v>598</v>
      </c>
      <c r="C390" s="172" t="s">
        <v>599</v>
      </c>
      <c r="D390" s="173" t="s">
        <v>271</v>
      </c>
      <c r="E390" s="174">
        <v>25</v>
      </c>
      <c r="F390" s="175"/>
      <c r="G390" s="176">
        <f>ROUND(E390*F390,2)</f>
        <v>0</v>
      </c>
      <c r="H390" s="147">
        <v>0</v>
      </c>
      <c r="I390" s="146">
        <f>ROUND(E390*H390,2)</f>
        <v>0</v>
      </c>
      <c r="J390" s="147">
        <v>354</v>
      </c>
      <c r="K390" s="146">
        <f>ROUND(E390*J390,2)</f>
        <v>8850</v>
      </c>
      <c r="L390" s="146">
        <v>21</v>
      </c>
      <c r="M390" s="146">
        <f>G390*(1+L390/100)</f>
        <v>0</v>
      </c>
      <c r="N390" s="146">
        <v>0</v>
      </c>
      <c r="O390" s="146">
        <f>ROUND(E390*N390,2)</f>
        <v>0</v>
      </c>
      <c r="P390" s="146">
        <v>0</v>
      </c>
      <c r="Q390" s="146">
        <f>ROUND(E390*P390,2)</f>
        <v>0</v>
      </c>
      <c r="R390" s="146"/>
      <c r="S390" s="146" t="s">
        <v>125</v>
      </c>
      <c r="T390" s="146" t="s">
        <v>126</v>
      </c>
      <c r="U390" s="146">
        <v>0</v>
      </c>
      <c r="V390" s="146">
        <f>ROUND(E390*U390,2)</f>
        <v>0</v>
      </c>
      <c r="W390" s="146"/>
      <c r="X390" s="146" t="s">
        <v>596</v>
      </c>
      <c r="Y390" s="144"/>
      <c r="Z390" s="144"/>
      <c r="AA390" s="144"/>
      <c r="AB390" s="144"/>
      <c r="AC390" s="144"/>
      <c r="AD390" s="144"/>
      <c r="AE390" s="144"/>
      <c r="AF390" s="144"/>
      <c r="AG390" s="144" t="s">
        <v>597</v>
      </c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  <c r="BG390" s="144"/>
      <c r="BH390" s="144"/>
    </row>
    <row r="391" spans="1:60" ht="22.5" outlineLevel="1" x14ac:dyDescent="0.2">
      <c r="A391" s="170">
        <v>128</v>
      </c>
      <c r="B391" s="171" t="s">
        <v>600</v>
      </c>
      <c r="C391" s="172" t="s">
        <v>601</v>
      </c>
      <c r="D391" s="173" t="s">
        <v>271</v>
      </c>
      <c r="E391" s="174">
        <v>15</v>
      </c>
      <c r="F391" s="175"/>
      <c r="G391" s="176">
        <f>ROUND(E391*F391,2)</f>
        <v>0</v>
      </c>
      <c r="H391" s="147">
        <v>0</v>
      </c>
      <c r="I391" s="146">
        <f>ROUND(E391*H391,2)</f>
        <v>0</v>
      </c>
      <c r="J391" s="147">
        <v>287</v>
      </c>
      <c r="K391" s="146">
        <f>ROUND(E391*J391,2)</f>
        <v>4305</v>
      </c>
      <c r="L391" s="146">
        <v>21</v>
      </c>
      <c r="M391" s="146">
        <f>G391*(1+L391/100)</f>
        <v>0</v>
      </c>
      <c r="N391" s="146">
        <v>0</v>
      </c>
      <c r="O391" s="146">
        <f>ROUND(E391*N391,2)</f>
        <v>0</v>
      </c>
      <c r="P391" s="146">
        <v>0</v>
      </c>
      <c r="Q391" s="146">
        <f>ROUND(E391*P391,2)</f>
        <v>0</v>
      </c>
      <c r="R391" s="146"/>
      <c r="S391" s="146" t="s">
        <v>125</v>
      </c>
      <c r="T391" s="146" t="s">
        <v>126</v>
      </c>
      <c r="U391" s="146">
        <v>0</v>
      </c>
      <c r="V391" s="146">
        <f>ROUND(E391*U391,2)</f>
        <v>0</v>
      </c>
      <c r="W391" s="146"/>
      <c r="X391" s="146" t="s">
        <v>596</v>
      </c>
      <c r="Y391" s="144"/>
      <c r="Z391" s="144"/>
      <c r="AA391" s="144"/>
      <c r="AB391" s="144"/>
      <c r="AC391" s="144"/>
      <c r="AD391" s="144"/>
      <c r="AE391" s="144"/>
      <c r="AF391" s="144"/>
      <c r="AG391" s="144" t="s">
        <v>597</v>
      </c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  <c r="BG391" s="144"/>
      <c r="BH391" s="144"/>
    </row>
    <row r="392" spans="1:60" ht="22.5" outlineLevel="1" x14ac:dyDescent="0.2">
      <c r="A392" s="170">
        <v>129</v>
      </c>
      <c r="B392" s="171" t="s">
        <v>602</v>
      </c>
      <c r="C392" s="172" t="s">
        <v>603</v>
      </c>
      <c r="D392" s="173" t="s">
        <v>604</v>
      </c>
      <c r="E392" s="174">
        <v>1</v>
      </c>
      <c r="F392" s="175"/>
      <c r="G392" s="176">
        <f>ROUND(E392*F392,2)</f>
        <v>0</v>
      </c>
      <c r="H392" s="147">
        <v>0</v>
      </c>
      <c r="I392" s="146">
        <f>ROUND(E392*H392,2)</f>
        <v>0</v>
      </c>
      <c r="J392" s="147">
        <v>7860</v>
      </c>
      <c r="K392" s="146">
        <f>ROUND(E392*J392,2)</f>
        <v>7860</v>
      </c>
      <c r="L392" s="146">
        <v>21</v>
      </c>
      <c r="M392" s="146">
        <f>G392*(1+L392/100)</f>
        <v>0</v>
      </c>
      <c r="N392" s="146">
        <v>0</v>
      </c>
      <c r="O392" s="146">
        <f>ROUND(E392*N392,2)</f>
        <v>0</v>
      </c>
      <c r="P392" s="146">
        <v>0</v>
      </c>
      <c r="Q392" s="146">
        <f>ROUND(E392*P392,2)</f>
        <v>0</v>
      </c>
      <c r="R392" s="146"/>
      <c r="S392" s="146" t="s">
        <v>125</v>
      </c>
      <c r="T392" s="146" t="s">
        <v>126</v>
      </c>
      <c r="U392" s="146">
        <v>0</v>
      </c>
      <c r="V392" s="146">
        <f>ROUND(E392*U392,2)</f>
        <v>0</v>
      </c>
      <c r="W392" s="146"/>
      <c r="X392" s="146" t="s">
        <v>596</v>
      </c>
      <c r="Y392" s="144"/>
      <c r="Z392" s="144"/>
      <c r="AA392" s="144"/>
      <c r="AB392" s="144"/>
      <c r="AC392" s="144"/>
      <c r="AD392" s="144"/>
      <c r="AE392" s="144"/>
      <c r="AF392" s="144"/>
      <c r="AG392" s="144" t="s">
        <v>597</v>
      </c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</row>
    <row r="393" spans="1:60" x14ac:dyDescent="0.2">
      <c r="A393" s="163" t="s">
        <v>113</v>
      </c>
      <c r="B393" s="164" t="s">
        <v>84</v>
      </c>
      <c r="C393" s="165" t="s">
        <v>85</v>
      </c>
      <c r="D393" s="166"/>
      <c r="E393" s="167"/>
      <c r="F393" s="168"/>
      <c r="G393" s="169">
        <f>SUMIF(AG394:AG395,"&lt;&gt;NOR",G394:G395)</f>
        <v>0</v>
      </c>
      <c r="H393" s="148"/>
      <c r="I393" s="148">
        <f>SUM(I394:I395)</f>
        <v>0</v>
      </c>
      <c r="J393" s="148"/>
      <c r="K393" s="148">
        <f>SUM(K394:K395)</f>
        <v>0</v>
      </c>
      <c r="L393" s="148"/>
      <c r="M393" s="148">
        <f>SUM(M394:M395)</f>
        <v>0</v>
      </c>
      <c r="N393" s="148"/>
      <c r="O393" s="148">
        <f>SUM(O394:O395)</f>
        <v>0</v>
      </c>
      <c r="P393" s="148"/>
      <c r="Q393" s="148">
        <f>SUM(Q394:Q395)</f>
        <v>0</v>
      </c>
      <c r="R393" s="148"/>
      <c r="S393" s="148"/>
      <c r="T393" s="148"/>
      <c r="U393" s="148"/>
      <c r="V393" s="148">
        <f>SUM(V394:V395)</f>
        <v>0</v>
      </c>
      <c r="W393" s="148"/>
      <c r="X393" s="148"/>
      <c r="AG393" t="s">
        <v>114</v>
      </c>
    </row>
    <row r="394" spans="1:60" ht="22.5" outlineLevel="1" x14ac:dyDescent="0.2">
      <c r="A394" s="170">
        <v>130</v>
      </c>
      <c r="B394" s="171" t="s">
        <v>605</v>
      </c>
      <c r="C394" s="172" t="s">
        <v>606</v>
      </c>
      <c r="D394" s="173" t="s">
        <v>157</v>
      </c>
      <c r="E394" s="174">
        <v>0</v>
      </c>
      <c r="F394" s="175"/>
      <c r="G394" s="176">
        <f>ROUND(E394*F394,2)</f>
        <v>0</v>
      </c>
      <c r="H394" s="147">
        <v>0</v>
      </c>
      <c r="I394" s="146">
        <f>ROUND(E394*H394,2)</f>
        <v>0</v>
      </c>
      <c r="J394" s="147">
        <v>651857</v>
      </c>
      <c r="K394" s="146">
        <f>ROUND(E394*J394,2)</f>
        <v>0</v>
      </c>
      <c r="L394" s="146">
        <v>21</v>
      </c>
      <c r="M394" s="146">
        <f>G394*(1+L394/100)</f>
        <v>0</v>
      </c>
      <c r="N394" s="146">
        <v>0</v>
      </c>
      <c r="O394" s="146">
        <f>ROUND(E394*N394,2)</f>
        <v>0</v>
      </c>
      <c r="P394" s="146">
        <v>0</v>
      </c>
      <c r="Q394" s="146">
        <f>ROUND(E394*P394,2)</f>
        <v>0</v>
      </c>
      <c r="R394" s="146"/>
      <c r="S394" s="146" t="s">
        <v>125</v>
      </c>
      <c r="T394" s="146" t="s">
        <v>126</v>
      </c>
      <c r="U394" s="146">
        <v>0.67500000000000004</v>
      </c>
      <c r="V394" s="146">
        <f>ROUND(E394*U394,2)</f>
        <v>0</v>
      </c>
      <c r="W394" s="146"/>
      <c r="X394" s="146" t="s">
        <v>119</v>
      </c>
      <c r="Y394" s="144"/>
      <c r="Z394" s="144"/>
      <c r="AA394" s="144"/>
      <c r="AB394" s="144"/>
      <c r="AC394" s="144"/>
      <c r="AD394" s="144"/>
      <c r="AE394" s="144"/>
      <c r="AF394" s="144"/>
      <c r="AG394" s="144" t="s">
        <v>120</v>
      </c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</row>
    <row r="395" spans="1:60" ht="22.5" outlineLevel="1" x14ac:dyDescent="0.2">
      <c r="A395" s="170">
        <v>131</v>
      </c>
      <c r="B395" s="171" t="s">
        <v>607</v>
      </c>
      <c r="C395" s="172" t="s">
        <v>608</v>
      </c>
      <c r="D395" s="173" t="s">
        <v>157</v>
      </c>
      <c r="E395" s="174">
        <v>0</v>
      </c>
      <c r="F395" s="175"/>
      <c r="G395" s="176">
        <f>ROUND(E395*F395,2)</f>
        <v>0</v>
      </c>
      <c r="H395" s="147">
        <v>0</v>
      </c>
      <c r="I395" s="146">
        <f>ROUND(E395*H395,2)</f>
        <v>0</v>
      </c>
      <c r="J395" s="147">
        <v>356250</v>
      </c>
      <c r="K395" s="146">
        <f>ROUND(E395*J395,2)</f>
        <v>0</v>
      </c>
      <c r="L395" s="146">
        <v>21</v>
      </c>
      <c r="M395" s="146">
        <f>G395*(1+L395/100)</f>
        <v>0</v>
      </c>
      <c r="N395" s="146">
        <v>0</v>
      </c>
      <c r="O395" s="146">
        <f>ROUND(E395*N395,2)</f>
        <v>0</v>
      </c>
      <c r="P395" s="146">
        <v>0</v>
      </c>
      <c r="Q395" s="146">
        <f>ROUND(E395*P395,2)</f>
        <v>0</v>
      </c>
      <c r="R395" s="146"/>
      <c r="S395" s="146" t="s">
        <v>125</v>
      </c>
      <c r="T395" s="146" t="s">
        <v>126</v>
      </c>
      <c r="U395" s="146">
        <v>0.67500000000000004</v>
      </c>
      <c r="V395" s="146">
        <f>ROUND(E395*U395,2)</f>
        <v>0</v>
      </c>
      <c r="W395" s="146"/>
      <c r="X395" s="146" t="s">
        <v>119</v>
      </c>
      <c r="Y395" s="144"/>
      <c r="Z395" s="144"/>
      <c r="AA395" s="144"/>
      <c r="AB395" s="144"/>
      <c r="AC395" s="144"/>
      <c r="AD395" s="144"/>
      <c r="AE395" s="144"/>
      <c r="AF395" s="144"/>
      <c r="AG395" s="144" t="s">
        <v>120</v>
      </c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</row>
    <row r="396" spans="1:60" x14ac:dyDescent="0.2">
      <c r="A396" s="163" t="s">
        <v>113</v>
      </c>
      <c r="B396" s="164" t="s">
        <v>86</v>
      </c>
      <c r="C396" s="165" t="s">
        <v>29</v>
      </c>
      <c r="D396" s="166"/>
      <c r="E396" s="167"/>
      <c r="F396" s="168"/>
      <c r="G396" s="169">
        <f>SUMIF(AG397:AG398,"&lt;&gt;NOR",G397:G398)</f>
        <v>0</v>
      </c>
      <c r="H396" s="148"/>
      <c r="I396" s="148">
        <f>SUM(I397:I398)</f>
        <v>0</v>
      </c>
      <c r="J396" s="148"/>
      <c r="K396" s="148">
        <f>SUM(K397:K398)</f>
        <v>176192.62</v>
      </c>
      <c r="L396" s="148"/>
      <c r="M396" s="148">
        <f>SUM(M397:M398)</f>
        <v>0</v>
      </c>
      <c r="N396" s="148"/>
      <c r="O396" s="148">
        <f>SUM(O397:O398)</f>
        <v>0</v>
      </c>
      <c r="P396" s="148"/>
      <c r="Q396" s="148">
        <f>SUM(Q397:Q398)</f>
        <v>0</v>
      </c>
      <c r="R396" s="148"/>
      <c r="S396" s="148"/>
      <c r="T396" s="148"/>
      <c r="U396" s="148"/>
      <c r="V396" s="148">
        <f>SUM(V397:V398)</f>
        <v>0</v>
      </c>
      <c r="W396" s="148"/>
      <c r="X396" s="148"/>
      <c r="AG396" t="s">
        <v>114</v>
      </c>
    </row>
    <row r="397" spans="1:60" outlineLevel="1" x14ac:dyDescent="0.2">
      <c r="A397" s="170">
        <v>132</v>
      </c>
      <c r="B397" s="171" t="s">
        <v>609</v>
      </c>
      <c r="C397" s="172" t="s">
        <v>610</v>
      </c>
      <c r="D397" s="173" t="s">
        <v>595</v>
      </c>
      <c r="E397" s="174">
        <v>1</v>
      </c>
      <c r="F397" s="175"/>
      <c r="G397" s="176">
        <f>ROUND(E397*F397,2)</f>
        <v>0</v>
      </c>
      <c r="H397" s="147">
        <v>0</v>
      </c>
      <c r="I397" s="146">
        <f>ROUND(E397*H397,2)</f>
        <v>0</v>
      </c>
      <c r="J397" s="147">
        <v>96105.07</v>
      </c>
      <c r="K397" s="146">
        <f>ROUND(E397*J397,2)</f>
        <v>96105.07</v>
      </c>
      <c r="L397" s="146">
        <v>21</v>
      </c>
      <c r="M397" s="146">
        <f>G397*(1+L397/100)</f>
        <v>0</v>
      </c>
      <c r="N397" s="146">
        <v>0</v>
      </c>
      <c r="O397" s="146">
        <f>ROUND(E397*N397,2)</f>
        <v>0</v>
      </c>
      <c r="P397" s="146">
        <v>0</v>
      </c>
      <c r="Q397" s="146">
        <f>ROUND(E397*P397,2)</f>
        <v>0</v>
      </c>
      <c r="R397" s="146"/>
      <c r="S397" s="146" t="s">
        <v>118</v>
      </c>
      <c r="T397" s="146" t="s">
        <v>126</v>
      </c>
      <c r="U397" s="146">
        <v>0</v>
      </c>
      <c r="V397" s="146">
        <f>ROUND(E397*U397,2)</f>
        <v>0</v>
      </c>
      <c r="W397" s="146"/>
      <c r="X397" s="146" t="s">
        <v>596</v>
      </c>
      <c r="Y397" s="144"/>
      <c r="Z397" s="144"/>
      <c r="AA397" s="144"/>
      <c r="AB397" s="144"/>
      <c r="AC397" s="144"/>
      <c r="AD397" s="144"/>
      <c r="AE397" s="144"/>
      <c r="AF397" s="144"/>
      <c r="AG397" s="144" t="s">
        <v>611</v>
      </c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</row>
    <row r="398" spans="1:60" outlineLevel="1" x14ac:dyDescent="0.2">
      <c r="A398" s="170">
        <v>133</v>
      </c>
      <c r="B398" s="171" t="s">
        <v>612</v>
      </c>
      <c r="C398" s="172" t="s">
        <v>613</v>
      </c>
      <c r="D398" s="173" t="s">
        <v>595</v>
      </c>
      <c r="E398" s="174">
        <v>1</v>
      </c>
      <c r="F398" s="175"/>
      <c r="G398" s="176">
        <f>ROUND(E398*F398,2)</f>
        <v>0</v>
      </c>
      <c r="H398" s="147">
        <v>0</v>
      </c>
      <c r="I398" s="146">
        <f>ROUND(E398*H398,2)</f>
        <v>0</v>
      </c>
      <c r="J398" s="147">
        <v>80087.55</v>
      </c>
      <c r="K398" s="146">
        <f>ROUND(E398*J398,2)</f>
        <v>80087.55</v>
      </c>
      <c r="L398" s="146">
        <v>21</v>
      </c>
      <c r="M398" s="146">
        <f>G398*(1+L398/100)</f>
        <v>0</v>
      </c>
      <c r="N398" s="146">
        <v>0</v>
      </c>
      <c r="O398" s="146">
        <f>ROUND(E398*N398,2)</f>
        <v>0</v>
      </c>
      <c r="P398" s="146">
        <v>0</v>
      </c>
      <c r="Q398" s="146">
        <f>ROUND(E398*P398,2)</f>
        <v>0</v>
      </c>
      <c r="R398" s="146"/>
      <c r="S398" s="146" t="s">
        <v>118</v>
      </c>
      <c r="T398" s="146" t="s">
        <v>126</v>
      </c>
      <c r="U398" s="146">
        <v>0</v>
      </c>
      <c r="V398" s="146">
        <f>ROUND(E398*U398,2)</f>
        <v>0</v>
      </c>
      <c r="W398" s="146"/>
      <c r="X398" s="146" t="s">
        <v>596</v>
      </c>
      <c r="Y398" s="144"/>
      <c r="Z398" s="144"/>
      <c r="AA398" s="144"/>
      <c r="AB398" s="144"/>
      <c r="AC398" s="144"/>
      <c r="AD398" s="144"/>
      <c r="AE398" s="144"/>
      <c r="AF398" s="144"/>
      <c r="AG398" s="144" t="s">
        <v>614</v>
      </c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</row>
    <row r="399" spans="1:60" x14ac:dyDescent="0.2">
      <c r="A399" s="163" t="s">
        <v>113</v>
      </c>
      <c r="B399" s="164" t="s">
        <v>87</v>
      </c>
      <c r="C399" s="165" t="s">
        <v>30</v>
      </c>
      <c r="D399" s="166"/>
      <c r="E399" s="167"/>
      <c r="F399" s="168"/>
      <c r="G399" s="169">
        <f>SUMIF(AG400:AG405,"&lt;&gt;NOR",G400:G405)</f>
        <v>0</v>
      </c>
      <c r="H399" s="148"/>
      <c r="I399" s="148">
        <f>SUM(I400:I405)</f>
        <v>0</v>
      </c>
      <c r="J399" s="148"/>
      <c r="K399" s="148">
        <f>SUM(K400:K405)</f>
        <v>150131.33000000002</v>
      </c>
      <c r="L399" s="148"/>
      <c r="M399" s="148">
        <f>SUM(M400:M405)</f>
        <v>0</v>
      </c>
      <c r="N399" s="148"/>
      <c r="O399" s="148">
        <f>SUM(O400:O405)</f>
        <v>0</v>
      </c>
      <c r="P399" s="148"/>
      <c r="Q399" s="148">
        <f>SUM(Q400:Q405)</f>
        <v>0</v>
      </c>
      <c r="R399" s="148"/>
      <c r="S399" s="148"/>
      <c r="T399" s="148"/>
      <c r="U399" s="148"/>
      <c r="V399" s="148">
        <f>SUM(V400:V405)</f>
        <v>0</v>
      </c>
      <c r="W399" s="148"/>
      <c r="X399" s="148"/>
      <c r="AG399" t="s">
        <v>114</v>
      </c>
    </row>
    <row r="400" spans="1:60" outlineLevel="1" x14ac:dyDescent="0.2">
      <c r="A400" s="170">
        <v>134</v>
      </c>
      <c r="B400" s="171" t="s">
        <v>615</v>
      </c>
      <c r="C400" s="172" t="s">
        <v>616</v>
      </c>
      <c r="D400" s="173" t="s">
        <v>595</v>
      </c>
      <c r="E400" s="174">
        <v>1</v>
      </c>
      <c r="F400" s="175"/>
      <c r="G400" s="176">
        <f t="shared" ref="G400:G405" si="0">ROUND(E400*F400,2)</f>
        <v>0</v>
      </c>
      <c r="H400" s="147">
        <v>0</v>
      </c>
      <c r="I400" s="146">
        <f t="shared" ref="I400:I405" si="1">ROUND(E400*H400,2)</f>
        <v>0</v>
      </c>
      <c r="J400" s="147">
        <v>3500</v>
      </c>
      <c r="K400" s="146">
        <f t="shared" ref="K400:K405" si="2">ROUND(E400*J400,2)</f>
        <v>3500</v>
      </c>
      <c r="L400" s="146">
        <v>21</v>
      </c>
      <c r="M400" s="146">
        <f t="shared" ref="M400:M405" si="3">G400*(1+L400/100)</f>
        <v>0</v>
      </c>
      <c r="N400" s="146">
        <v>0</v>
      </c>
      <c r="O400" s="146">
        <f t="shared" ref="O400:O405" si="4">ROUND(E400*N400,2)</f>
        <v>0</v>
      </c>
      <c r="P400" s="146">
        <v>0</v>
      </c>
      <c r="Q400" s="146">
        <f t="shared" ref="Q400:Q405" si="5">ROUND(E400*P400,2)</f>
        <v>0</v>
      </c>
      <c r="R400" s="146"/>
      <c r="S400" s="146" t="s">
        <v>118</v>
      </c>
      <c r="T400" s="146" t="s">
        <v>126</v>
      </c>
      <c r="U400" s="146">
        <v>0</v>
      </c>
      <c r="V400" s="146">
        <f t="shared" ref="V400:V405" si="6">ROUND(E400*U400,2)</f>
        <v>0</v>
      </c>
      <c r="W400" s="146"/>
      <c r="X400" s="146" t="s">
        <v>596</v>
      </c>
      <c r="Y400" s="144"/>
      <c r="Z400" s="144"/>
      <c r="AA400" s="144"/>
      <c r="AB400" s="144"/>
      <c r="AC400" s="144"/>
      <c r="AD400" s="144"/>
      <c r="AE400" s="144"/>
      <c r="AF400" s="144"/>
      <c r="AG400" s="144" t="s">
        <v>597</v>
      </c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  <c r="BG400" s="144"/>
      <c r="BH400" s="144"/>
    </row>
    <row r="401" spans="1:60" outlineLevel="1" x14ac:dyDescent="0.2">
      <c r="A401" s="170">
        <v>135</v>
      </c>
      <c r="B401" s="171" t="s">
        <v>617</v>
      </c>
      <c r="C401" s="172" t="s">
        <v>618</v>
      </c>
      <c r="D401" s="173" t="s">
        <v>595</v>
      </c>
      <c r="E401" s="174">
        <v>1</v>
      </c>
      <c r="F401" s="175"/>
      <c r="G401" s="176">
        <f t="shared" si="0"/>
        <v>0</v>
      </c>
      <c r="H401" s="147">
        <v>0</v>
      </c>
      <c r="I401" s="146">
        <f t="shared" si="1"/>
        <v>0</v>
      </c>
      <c r="J401" s="147">
        <v>80087.55</v>
      </c>
      <c r="K401" s="146">
        <f t="shared" si="2"/>
        <v>80087.55</v>
      </c>
      <c r="L401" s="146">
        <v>21</v>
      </c>
      <c r="M401" s="146">
        <f t="shared" si="3"/>
        <v>0</v>
      </c>
      <c r="N401" s="146">
        <v>0</v>
      </c>
      <c r="O401" s="146">
        <f t="shared" si="4"/>
        <v>0</v>
      </c>
      <c r="P401" s="146">
        <v>0</v>
      </c>
      <c r="Q401" s="146">
        <f t="shared" si="5"/>
        <v>0</v>
      </c>
      <c r="R401" s="146"/>
      <c r="S401" s="146" t="s">
        <v>118</v>
      </c>
      <c r="T401" s="146" t="s">
        <v>126</v>
      </c>
      <c r="U401" s="146">
        <v>0</v>
      </c>
      <c r="V401" s="146">
        <f t="shared" si="6"/>
        <v>0</v>
      </c>
      <c r="W401" s="146"/>
      <c r="X401" s="146" t="s">
        <v>596</v>
      </c>
      <c r="Y401" s="144"/>
      <c r="Z401" s="144"/>
      <c r="AA401" s="144"/>
      <c r="AB401" s="144"/>
      <c r="AC401" s="144"/>
      <c r="AD401" s="144"/>
      <c r="AE401" s="144"/>
      <c r="AF401" s="144"/>
      <c r="AG401" s="144" t="s">
        <v>611</v>
      </c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</row>
    <row r="402" spans="1:60" outlineLevel="1" x14ac:dyDescent="0.2">
      <c r="A402" s="170">
        <v>136</v>
      </c>
      <c r="B402" s="171" t="s">
        <v>619</v>
      </c>
      <c r="C402" s="172" t="s">
        <v>620</v>
      </c>
      <c r="D402" s="173" t="s">
        <v>595</v>
      </c>
      <c r="E402" s="174">
        <v>1</v>
      </c>
      <c r="F402" s="175"/>
      <c r="G402" s="176">
        <f t="shared" si="0"/>
        <v>0</v>
      </c>
      <c r="H402" s="147">
        <v>0</v>
      </c>
      <c r="I402" s="146">
        <f t="shared" si="1"/>
        <v>0</v>
      </c>
      <c r="J402" s="147">
        <v>40043.78</v>
      </c>
      <c r="K402" s="146">
        <f t="shared" si="2"/>
        <v>40043.78</v>
      </c>
      <c r="L402" s="146">
        <v>21</v>
      </c>
      <c r="M402" s="146">
        <f t="shared" si="3"/>
        <v>0</v>
      </c>
      <c r="N402" s="146">
        <v>0</v>
      </c>
      <c r="O402" s="146">
        <f t="shared" si="4"/>
        <v>0</v>
      </c>
      <c r="P402" s="146">
        <v>0</v>
      </c>
      <c r="Q402" s="146">
        <f t="shared" si="5"/>
        <v>0</v>
      </c>
      <c r="R402" s="146"/>
      <c r="S402" s="146" t="s">
        <v>118</v>
      </c>
      <c r="T402" s="146" t="s">
        <v>126</v>
      </c>
      <c r="U402" s="146">
        <v>0</v>
      </c>
      <c r="V402" s="146">
        <f t="shared" si="6"/>
        <v>0</v>
      </c>
      <c r="W402" s="146"/>
      <c r="X402" s="146" t="s">
        <v>596</v>
      </c>
      <c r="Y402" s="144"/>
      <c r="Z402" s="144"/>
      <c r="AA402" s="144"/>
      <c r="AB402" s="144"/>
      <c r="AC402" s="144"/>
      <c r="AD402" s="144"/>
      <c r="AE402" s="144"/>
      <c r="AF402" s="144"/>
      <c r="AG402" s="144" t="s">
        <v>611</v>
      </c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  <c r="BG402" s="144"/>
      <c r="BH402" s="144"/>
    </row>
    <row r="403" spans="1:60" outlineLevel="1" x14ac:dyDescent="0.2">
      <c r="A403" s="170">
        <v>137</v>
      </c>
      <c r="B403" s="171" t="s">
        <v>621</v>
      </c>
      <c r="C403" s="172" t="s">
        <v>622</v>
      </c>
      <c r="D403" s="173" t="s">
        <v>595</v>
      </c>
      <c r="E403" s="174">
        <v>1</v>
      </c>
      <c r="F403" s="175"/>
      <c r="G403" s="176">
        <f t="shared" si="0"/>
        <v>0</v>
      </c>
      <c r="H403" s="147">
        <v>0</v>
      </c>
      <c r="I403" s="146">
        <f t="shared" si="1"/>
        <v>0</v>
      </c>
      <c r="J403" s="147">
        <v>6100</v>
      </c>
      <c r="K403" s="146">
        <f t="shared" si="2"/>
        <v>6100</v>
      </c>
      <c r="L403" s="146">
        <v>21</v>
      </c>
      <c r="M403" s="146">
        <f t="shared" si="3"/>
        <v>0</v>
      </c>
      <c r="N403" s="146">
        <v>0</v>
      </c>
      <c r="O403" s="146">
        <f t="shared" si="4"/>
        <v>0</v>
      </c>
      <c r="P403" s="146">
        <v>0</v>
      </c>
      <c r="Q403" s="146">
        <f t="shared" si="5"/>
        <v>0</v>
      </c>
      <c r="R403" s="146"/>
      <c r="S403" s="146" t="s">
        <v>118</v>
      </c>
      <c r="T403" s="146" t="s">
        <v>126</v>
      </c>
      <c r="U403" s="146">
        <v>0</v>
      </c>
      <c r="V403" s="146">
        <f t="shared" si="6"/>
        <v>0</v>
      </c>
      <c r="W403" s="146"/>
      <c r="X403" s="146" t="s">
        <v>596</v>
      </c>
      <c r="Y403" s="144"/>
      <c r="Z403" s="144"/>
      <c r="AA403" s="144"/>
      <c r="AB403" s="144"/>
      <c r="AC403" s="144"/>
      <c r="AD403" s="144"/>
      <c r="AE403" s="144"/>
      <c r="AF403" s="144"/>
      <c r="AG403" s="144" t="s">
        <v>597</v>
      </c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  <c r="BG403" s="144"/>
      <c r="BH403" s="144"/>
    </row>
    <row r="404" spans="1:60" outlineLevel="1" x14ac:dyDescent="0.2">
      <c r="A404" s="170">
        <v>138</v>
      </c>
      <c r="B404" s="171" t="s">
        <v>623</v>
      </c>
      <c r="C404" s="172" t="s">
        <v>624</v>
      </c>
      <c r="D404" s="173" t="s">
        <v>595</v>
      </c>
      <c r="E404" s="174">
        <v>1</v>
      </c>
      <c r="F404" s="175"/>
      <c r="G404" s="176">
        <f t="shared" si="0"/>
        <v>0</v>
      </c>
      <c r="H404" s="147">
        <v>0</v>
      </c>
      <c r="I404" s="146">
        <f t="shared" si="1"/>
        <v>0</v>
      </c>
      <c r="J404" s="147">
        <v>7200</v>
      </c>
      <c r="K404" s="146">
        <f t="shared" si="2"/>
        <v>7200</v>
      </c>
      <c r="L404" s="146">
        <v>21</v>
      </c>
      <c r="M404" s="146">
        <f t="shared" si="3"/>
        <v>0</v>
      </c>
      <c r="N404" s="146">
        <v>0</v>
      </c>
      <c r="O404" s="146">
        <f t="shared" si="4"/>
        <v>0</v>
      </c>
      <c r="P404" s="146">
        <v>0</v>
      </c>
      <c r="Q404" s="146">
        <f t="shared" si="5"/>
        <v>0</v>
      </c>
      <c r="R404" s="146"/>
      <c r="S404" s="146" t="s">
        <v>118</v>
      </c>
      <c r="T404" s="146" t="s">
        <v>126</v>
      </c>
      <c r="U404" s="146">
        <v>0</v>
      </c>
      <c r="V404" s="146">
        <f t="shared" si="6"/>
        <v>0</v>
      </c>
      <c r="W404" s="146"/>
      <c r="X404" s="146" t="s">
        <v>596</v>
      </c>
      <c r="Y404" s="144"/>
      <c r="Z404" s="144"/>
      <c r="AA404" s="144"/>
      <c r="AB404" s="144"/>
      <c r="AC404" s="144"/>
      <c r="AD404" s="144"/>
      <c r="AE404" s="144"/>
      <c r="AF404" s="144"/>
      <c r="AG404" s="144" t="s">
        <v>597</v>
      </c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</row>
    <row r="405" spans="1:60" ht="22.5" outlineLevel="1" x14ac:dyDescent="0.2">
      <c r="A405" s="170">
        <v>139</v>
      </c>
      <c r="B405" s="171" t="s">
        <v>625</v>
      </c>
      <c r="C405" s="172" t="s">
        <v>626</v>
      </c>
      <c r="D405" s="173" t="s">
        <v>595</v>
      </c>
      <c r="E405" s="174">
        <v>1</v>
      </c>
      <c r="F405" s="175"/>
      <c r="G405" s="176">
        <f t="shared" si="0"/>
        <v>0</v>
      </c>
      <c r="H405" s="147">
        <v>0</v>
      </c>
      <c r="I405" s="146">
        <f t="shared" si="1"/>
        <v>0</v>
      </c>
      <c r="J405" s="147">
        <v>13200</v>
      </c>
      <c r="K405" s="146">
        <f t="shared" si="2"/>
        <v>13200</v>
      </c>
      <c r="L405" s="146">
        <v>21</v>
      </c>
      <c r="M405" s="146">
        <f t="shared" si="3"/>
        <v>0</v>
      </c>
      <c r="N405" s="146">
        <v>0</v>
      </c>
      <c r="O405" s="146">
        <f t="shared" si="4"/>
        <v>0</v>
      </c>
      <c r="P405" s="146">
        <v>0</v>
      </c>
      <c r="Q405" s="146">
        <f t="shared" si="5"/>
        <v>0</v>
      </c>
      <c r="R405" s="146"/>
      <c r="S405" s="146" t="s">
        <v>118</v>
      </c>
      <c r="T405" s="146" t="s">
        <v>126</v>
      </c>
      <c r="U405" s="146">
        <v>0</v>
      </c>
      <c r="V405" s="146">
        <f t="shared" si="6"/>
        <v>0</v>
      </c>
      <c r="W405" s="146"/>
      <c r="X405" s="146" t="s">
        <v>596</v>
      </c>
      <c r="Y405" s="144"/>
      <c r="Z405" s="144"/>
      <c r="AA405" s="144"/>
      <c r="AB405" s="144"/>
      <c r="AC405" s="144"/>
      <c r="AD405" s="144"/>
      <c r="AE405" s="144"/>
      <c r="AF405" s="144"/>
      <c r="AG405" s="144" t="s">
        <v>597</v>
      </c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  <c r="BA405" s="144"/>
      <c r="BB405" s="144"/>
      <c r="BC405" s="144"/>
      <c r="BD405" s="144"/>
      <c r="BE405" s="144"/>
      <c r="BF405" s="144"/>
      <c r="BG405" s="144"/>
      <c r="BH405" s="144"/>
    </row>
    <row r="406" spans="1:60" x14ac:dyDescent="0.2">
      <c r="A406" s="157"/>
      <c r="B406" s="158"/>
      <c r="C406" s="184"/>
      <c r="D406" s="159"/>
      <c r="E406" s="185"/>
      <c r="F406" s="185"/>
      <c r="G406" s="18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AE406">
        <v>15</v>
      </c>
      <c r="AF406">
        <v>21</v>
      </c>
      <c r="AG406" t="s">
        <v>100</v>
      </c>
    </row>
    <row r="407" spans="1:60" x14ac:dyDescent="0.2">
      <c r="A407" s="187"/>
      <c r="B407" s="188" t="s">
        <v>31</v>
      </c>
      <c r="C407" s="189"/>
      <c r="D407" s="190"/>
      <c r="E407" s="191"/>
      <c r="F407" s="191"/>
      <c r="G407" s="192">
        <f>G8+G19+G31+G38+G75+G87+G89+G116+G139+G151+G179+G209+G290+G323+G388+G393+G396+G399</f>
        <v>0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AE407">
        <f>SUMIF(L7:L405,AE406,G7:G405)</f>
        <v>0</v>
      </c>
      <c r="AF407">
        <f>SUMIF(L7:L405,AF406,G7:G405)</f>
        <v>0</v>
      </c>
      <c r="AG407" t="s">
        <v>627</v>
      </c>
    </row>
    <row r="408" spans="1:60" x14ac:dyDescent="0.2">
      <c r="A408" s="3"/>
      <c r="B408" s="4"/>
      <c r="C408" s="149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60" x14ac:dyDescent="0.2">
      <c r="A409" s="3"/>
      <c r="B409" s="4"/>
      <c r="C409" s="149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60" x14ac:dyDescent="0.2">
      <c r="A410" s="268" t="s">
        <v>628</v>
      </c>
      <c r="B410" s="268"/>
      <c r="C410" s="269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60" x14ac:dyDescent="0.2">
      <c r="A411" s="249"/>
      <c r="B411" s="250"/>
      <c r="C411" s="251"/>
      <c r="D411" s="250"/>
      <c r="E411" s="250"/>
      <c r="F411" s="250"/>
      <c r="G411" s="25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G411" t="s">
        <v>629</v>
      </c>
    </row>
    <row r="412" spans="1:60" x14ac:dyDescent="0.2">
      <c r="A412" s="253"/>
      <c r="B412" s="254"/>
      <c r="C412" s="255"/>
      <c r="D412" s="254"/>
      <c r="E412" s="254"/>
      <c r="F412" s="254"/>
      <c r="G412" s="25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60" x14ac:dyDescent="0.2">
      <c r="A413" s="253"/>
      <c r="B413" s="254"/>
      <c r="C413" s="255"/>
      <c r="D413" s="254"/>
      <c r="E413" s="254"/>
      <c r="F413" s="254"/>
      <c r="G413" s="25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60" x14ac:dyDescent="0.2">
      <c r="A414" s="253"/>
      <c r="B414" s="254"/>
      <c r="C414" s="255"/>
      <c r="D414" s="254"/>
      <c r="E414" s="254"/>
      <c r="F414" s="254"/>
      <c r="G414" s="25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60" x14ac:dyDescent="0.2">
      <c r="A415" s="257"/>
      <c r="B415" s="258"/>
      <c r="C415" s="259"/>
      <c r="D415" s="258"/>
      <c r="E415" s="258"/>
      <c r="F415" s="258"/>
      <c r="G415" s="26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60" x14ac:dyDescent="0.2">
      <c r="A416" s="3"/>
      <c r="B416" s="4"/>
      <c r="C416" s="149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3:33" x14ac:dyDescent="0.2">
      <c r="C417" s="150"/>
      <c r="D417" s="10"/>
      <c r="AG417" t="s">
        <v>630</v>
      </c>
    </row>
    <row r="418" spans="3:33" x14ac:dyDescent="0.2">
      <c r="D418" s="10"/>
    </row>
    <row r="419" spans="3:33" x14ac:dyDescent="0.2">
      <c r="D419" s="10"/>
    </row>
    <row r="420" spans="3:33" x14ac:dyDescent="0.2">
      <c r="D420" s="10"/>
    </row>
    <row r="421" spans="3:33" x14ac:dyDescent="0.2">
      <c r="D421" s="10"/>
    </row>
    <row r="422" spans="3:33" x14ac:dyDescent="0.2">
      <c r="D422" s="10"/>
    </row>
    <row r="423" spans="3:33" x14ac:dyDescent="0.2">
      <c r="D423" s="10"/>
    </row>
    <row r="424" spans="3:33" x14ac:dyDescent="0.2">
      <c r="D424" s="10"/>
    </row>
    <row r="425" spans="3:33" x14ac:dyDescent="0.2">
      <c r="D425" s="10"/>
    </row>
    <row r="426" spans="3:33" x14ac:dyDescent="0.2">
      <c r="D426" s="10"/>
    </row>
    <row r="427" spans="3:33" x14ac:dyDescent="0.2">
      <c r="D427" s="10"/>
    </row>
    <row r="428" spans="3:33" x14ac:dyDescent="0.2">
      <c r="D428" s="10"/>
    </row>
    <row r="429" spans="3:33" x14ac:dyDescent="0.2">
      <c r="D429" s="10"/>
    </row>
    <row r="430" spans="3:33" x14ac:dyDescent="0.2">
      <c r="D430" s="10"/>
    </row>
    <row r="431" spans="3:33" x14ac:dyDescent="0.2">
      <c r="D431" s="10"/>
    </row>
    <row r="432" spans="3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11:G415"/>
    <mergeCell ref="A1:G1"/>
    <mergeCell ref="C2:G2"/>
    <mergeCell ref="C3:G3"/>
    <mergeCell ref="C4:G4"/>
    <mergeCell ref="A410:C4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504 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'504 0 Pol'!Názvy_tisku</vt:lpstr>
      <vt:lpstr>oadresa</vt:lpstr>
      <vt:lpstr>Stavba!Objednatel</vt:lpstr>
      <vt:lpstr>Stavba!Objekt</vt:lpstr>
      <vt:lpstr>'504 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Michaela Jabůrková</cp:lastModifiedBy>
  <cp:lastPrinted>2019-03-19T12:27:02Z</cp:lastPrinted>
  <dcterms:created xsi:type="dcterms:W3CDTF">2009-04-08T07:15:50Z</dcterms:created>
  <dcterms:modified xsi:type="dcterms:W3CDTF">2021-12-20T12:09:59Z</dcterms:modified>
</cp:coreProperties>
</file>