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Stavba" sheetId="1" r:id="rId1"/>
    <sheet name="VzorPolozky" sheetId="10" state="hidden" r:id="rId2"/>
    <sheet name="G 01 D.1.1 Pol" sheetId="12" r:id="rId3"/>
    <sheet name="G 01 D.1.4.2 Pol" sheetId="13" r:id="rId4"/>
    <sheet name="G 01 D.1.4.4.a Pol" sheetId="14" r:id="rId5"/>
    <sheet name="G 01 D.1.4.4.b Pol" sheetId="15" r:id="rId6"/>
    <sheet name="G 01 D.1.4.5.a Pol" sheetId="16" r:id="rId7"/>
    <sheet name="G 01 D.1.4.5.b Pol" sheetId="17" r:id="rId8"/>
    <sheet name="G 01 D.1.4.5.c Pol" sheetId="18" r:id="rId9"/>
  </sheets>
  <externalReferences>
    <externalReference r:id="rId10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'G 01 D.1.1 Pol'!$1:$7</definedName>
    <definedName name="_xlnm.Print_Titles" localSheetId="3">'G 01 D.1.4.2 Pol'!$1:$7</definedName>
    <definedName name="_xlnm.Print_Titles" localSheetId="4">'G 01 D.1.4.4.a Pol'!$1:$7</definedName>
    <definedName name="_xlnm.Print_Titles" localSheetId="5">'G 01 D.1.4.4.b Pol'!$1:$7</definedName>
    <definedName name="_xlnm.Print_Titles" localSheetId="6">'G 01 D.1.4.5.a Pol'!$1:$7</definedName>
    <definedName name="_xlnm.Print_Titles" localSheetId="7">'G 01 D.1.4.5.b Pol'!$1:$7</definedName>
    <definedName name="_xlnm.Print_Titles" localSheetId="8">'G 01 D.1.4.5.c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'G 01 D.1.1 Pol'!$A$1:$X$265</definedName>
    <definedName name="_xlnm.Print_Area" localSheetId="3">'G 01 D.1.4.2 Pol'!$A$1:$X$70</definedName>
    <definedName name="_xlnm.Print_Area" localSheetId="4">'G 01 D.1.4.4.a Pol'!$A$1:$X$78</definedName>
    <definedName name="_xlnm.Print_Area" localSheetId="5">'G 01 D.1.4.4.b Pol'!$A$1:$X$42</definedName>
    <definedName name="_xlnm.Print_Area" localSheetId="6">'G 01 D.1.4.5.a Pol'!$A$1:$X$67</definedName>
    <definedName name="_xlnm.Print_Area" localSheetId="7">'G 01 D.1.4.5.b Pol'!$A$1:$X$37</definedName>
    <definedName name="_xlnm.Print_Area" localSheetId="8">'G 01 D.1.4.5.c Pol'!$A$1:$X$38</definedName>
    <definedName name="_xlnm.Print_Area" localSheetId="0">Stavba!$A$1:$J$104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18"/>
  <c r="G8" i="18"/>
  <c r="K8" i="18"/>
  <c r="O8" i="18"/>
  <c r="V8" i="18"/>
  <c r="G9" i="18"/>
  <c r="I9" i="18"/>
  <c r="I8" i="18" s="1"/>
  <c r="K9" i="18"/>
  <c r="M9" i="18"/>
  <c r="M8" i="18" s="1"/>
  <c r="O9" i="18"/>
  <c r="Q9" i="18"/>
  <c r="Q8" i="18" s="1"/>
  <c r="V9" i="18"/>
  <c r="V10" i="18"/>
  <c r="G11" i="18"/>
  <c r="I11" i="18"/>
  <c r="I10" i="18" s="1"/>
  <c r="K11" i="18"/>
  <c r="M11" i="18"/>
  <c r="O11" i="18"/>
  <c r="Q11" i="18"/>
  <c r="Q10" i="18" s="1"/>
  <c r="V11" i="18"/>
  <c r="G12" i="18"/>
  <c r="G10" i="18" s="1"/>
  <c r="I12" i="18"/>
  <c r="K12" i="18"/>
  <c r="K10" i="18" s="1"/>
  <c r="O12" i="18"/>
  <c r="O10" i="18" s="1"/>
  <c r="Q12" i="18"/>
  <c r="V12" i="18"/>
  <c r="G13" i="18"/>
  <c r="I13" i="18"/>
  <c r="K13" i="18"/>
  <c r="M13" i="18"/>
  <c r="O13" i="18"/>
  <c r="Q13" i="18"/>
  <c r="V13" i="18"/>
  <c r="G14" i="18"/>
  <c r="K14" i="18"/>
  <c r="O14" i="18"/>
  <c r="V14" i="18"/>
  <c r="G15" i="18"/>
  <c r="I15" i="18"/>
  <c r="I14" i="18" s="1"/>
  <c r="K15" i="18"/>
  <c r="M15" i="18"/>
  <c r="M14" i="18" s="1"/>
  <c r="O15" i="18"/>
  <c r="Q15" i="18"/>
  <c r="Q14" i="18" s="1"/>
  <c r="V15" i="18"/>
  <c r="G16" i="18"/>
  <c r="O16" i="18"/>
  <c r="G17" i="18"/>
  <c r="I17" i="18"/>
  <c r="I16" i="18" s="1"/>
  <c r="K17" i="18"/>
  <c r="M17" i="18"/>
  <c r="O17" i="18"/>
  <c r="Q17" i="18"/>
  <c r="Q16" i="18" s="1"/>
  <c r="V17" i="18"/>
  <c r="G19" i="18"/>
  <c r="M19" i="18" s="1"/>
  <c r="I19" i="18"/>
  <c r="K19" i="18"/>
  <c r="K16" i="18" s="1"/>
  <c r="O19" i="18"/>
  <c r="Q19" i="18"/>
  <c r="V19" i="18"/>
  <c r="V16" i="18" s="1"/>
  <c r="G20" i="18"/>
  <c r="I20" i="18"/>
  <c r="K20" i="18"/>
  <c r="M20" i="18"/>
  <c r="O20" i="18"/>
  <c r="Q20" i="18"/>
  <c r="V20" i="18"/>
  <c r="O21" i="18"/>
  <c r="G22" i="18"/>
  <c r="I22" i="18"/>
  <c r="I21" i="18" s="1"/>
  <c r="K22" i="18"/>
  <c r="M22" i="18"/>
  <c r="O22" i="18"/>
  <c r="Q22" i="18"/>
  <c r="Q21" i="18" s="1"/>
  <c r="V22" i="18"/>
  <c r="G23" i="18"/>
  <c r="M23" i="18" s="1"/>
  <c r="I23" i="18"/>
  <c r="K23" i="18"/>
  <c r="K21" i="18" s="1"/>
  <c r="O23" i="18"/>
  <c r="Q23" i="18"/>
  <c r="V23" i="18"/>
  <c r="V21" i="18" s="1"/>
  <c r="G24" i="18"/>
  <c r="I24" i="18"/>
  <c r="K24" i="18"/>
  <c r="M24" i="18"/>
  <c r="O24" i="18"/>
  <c r="Q24" i="18"/>
  <c r="V24" i="18"/>
  <c r="G25" i="18"/>
  <c r="G21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AE28" i="18"/>
  <c r="G27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O12" i="17"/>
  <c r="G13" i="17"/>
  <c r="M13" i="17" s="1"/>
  <c r="M12" i="17" s="1"/>
  <c r="I13" i="17"/>
  <c r="I12" i="17" s="1"/>
  <c r="K13" i="17"/>
  <c r="K12" i="17" s="1"/>
  <c r="O13" i="17"/>
  <c r="Q13" i="17"/>
  <c r="Q12" i="17" s="1"/>
  <c r="V13" i="17"/>
  <c r="V12" i="17" s="1"/>
  <c r="G15" i="17"/>
  <c r="I15" i="17"/>
  <c r="I14" i="17" s="1"/>
  <c r="K15" i="17"/>
  <c r="M15" i="17"/>
  <c r="O15" i="17"/>
  <c r="Q15" i="17"/>
  <c r="Q14" i="17" s="1"/>
  <c r="V15" i="17"/>
  <c r="G17" i="17"/>
  <c r="G14" i="17" s="1"/>
  <c r="I17" i="17"/>
  <c r="K17" i="17"/>
  <c r="O17" i="17"/>
  <c r="O14" i="17" s="1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K14" i="17" s="1"/>
  <c r="O19" i="17"/>
  <c r="Q19" i="17"/>
  <c r="V19" i="17"/>
  <c r="V14" i="17" s="1"/>
  <c r="G21" i="17"/>
  <c r="G20" i="17" s="1"/>
  <c r="I21" i="17"/>
  <c r="I20" i="17" s="1"/>
  <c r="K21" i="17"/>
  <c r="K20" i="17" s="1"/>
  <c r="O21" i="17"/>
  <c r="O20" i="17" s="1"/>
  <c r="Q21" i="17"/>
  <c r="Q20" i="17" s="1"/>
  <c r="V21" i="17"/>
  <c r="V20" i="17" s="1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AE27" i="17"/>
  <c r="AF27" i="17"/>
  <c r="G57" i="16"/>
  <c r="G9" i="16"/>
  <c r="I9" i="16"/>
  <c r="I8" i="16" s="1"/>
  <c r="K9" i="16"/>
  <c r="M9" i="16"/>
  <c r="O9" i="16"/>
  <c r="Q9" i="16"/>
  <c r="Q8" i="16" s="1"/>
  <c r="V9" i="16"/>
  <c r="G10" i="16"/>
  <c r="M10" i="16" s="1"/>
  <c r="I10" i="16"/>
  <c r="K10" i="16"/>
  <c r="K8" i="16" s="1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O20" i="16"/>
  <c r="G21" i="16"/>
  <c r="I21" i="16"/>
  <c r="I20" i="16" s="1"/>
  <c r="K21" i="16"/>
  <c r="M21" i="16"/>
  <c r="O21" i="16"/>
  <c r="Q21" i="16"/>
  <c r="Q20" i="16" s="1"/>
  <c r="V21" i="16"/>
  <c r="G22" i="16"/>
  <c r="M22" i="16" s="1"/>
  <c r="I22" i="16"/>
  <c r="K22" i="16"/>
  <c r="K20" i="16" s="1"/>
  <c r="O22" i="16"/>
  <c r="Q22" i="16"/>
  <c r="V22" i="16"/>
  <c r="V20" i="16" s="1"/>
  <c r="G24" i="16"/>
  <c r="G23" i="16" s="1"/>
  <c r="I24" i="16"/>
  <c r="I23" i="16" s="1"/>
  <c r="K24" i="16"/>
  <c r="K23" i="16" s="1"/>
  <c r="O24" i="16"/>
  <c r="O23" i="16" s="1"/>
  <c r="Q24" i="16"/>
  <c r="Q23" i="16" s="1"/>
  <c r="V24" i="16"/>
  <c r="V23" i="16" s="1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AF57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50" i="16"/>
  <c r="I50" i="16"/>
  <c r="I49" i="16" s="1"/>
  <c r="K50" i="16"/>
  <c r="K49" i="16" s="1"/>
  <c r="M50" i="16"/>
  <c r="O50" i="16"/>
  <c r="Q50" i="16"/>
  <c r="Q49" i="16" s="1"/>
  <c r="V50" i="16"/>
  <c r="V49" i="16" s="1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G49" i="16" s="1"/>
  <c r="I53" i="16"/>
  <c r="K53" i="16"/>
  <c r="O53" i="16"/>
  <c r="O49" i="16" s="1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AE57" i="16"/>
  <c r="G32" i="15"/>
  <c r="G9" i="15"/>
  <c r="I9" i="15"/>
  <c r="I8" i="15" s="1"/>
  <c r="K9" i="15"/>
  <c r="M9" i="15"/>
  <c r="O9" i="15"/>
  <c r="Q9" i="15"/>
  <c r="Q8" i="15" s="1"/>
  <c r="V9" i="15"/>
  <c r="G10" i="15"/>
  <c r="M10" i="15" s="1"/>
  <c r="I10" i="15"/>
  <c r="K10" i="15"/>
  <c r="K8" i="15" s="1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K18" i="15"/>
  <c r="V18" i="15"/>
  <c r="G19" i="15"/>
  <c r="I19" i="15"/>
  <c r="I18" i="15" s="1"/>
  <c r="K19" i="15"/>
  <c r="M19" i="15"/>
  <c r="O19" i="15"/>
  <c r="Q19" i="15"/>
  <c r="Q18" i="15" s="1"/>
  <c r="V19" i="15"/>
  <c r="G20" i="15"/>
  <c r="G18" i="15" s="1"/>
  <c r="I20" i="15"/>
  <c r="K20" i="15"/>
  <c r="O20" i="15"/>
  <c r="O18" i="15" s="1"/>
  <c r="Q20" i="15"/>
  <c r="V20" i="15"/>
  <c r="G22" i="15"/>
  <c r="M22" i="15" s="1"/>
  <c r="I22" i="15"/>
  <c r="K22" i="15"/>
  <c r="K21" i="15" s="1"/>
  <c r="O22" i="15"/>
  <c r="O21" i="15" s="1"/>
  <c r="Q22" i="15"/>
  <c r="V22" i="15"/>
  <c r="V21" i="15" s="1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I21" i="15" s="1"/>
  <c r="K25" i="15"/>
  <c r="M25" i="15"/>
  <c r="O25" i="15"/>
  <c r="Q25" i="15"/>
  <c r="Q21" i="15" s="1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AF32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AE32" i="15"/>
  <c r="G68" i="14"/>
  <c r="BA3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O8" i="14" s="1"/>
  <c r="Q13" i="14"/>
  <c r="V13" i="14"/>
  <c r="G14" i="14"/>
  <c r="I14" i="14"/>
  <c r="O14" i="14"/>
  <c r="Q14" i="14"/>
  <c r="G15" i="14"/>
  <c r="I15" i="14"/>
  <c r="K15" i="14"/>
  <c r="K14" i="14" s="1"/>
  <c r="M15" i="14"/>
  <c r="M14" i="14" s="1"/>
  <c r="O15" i="14"/>
  <c r="Q15" i="14"/>
  <c r="V15" i="14"/>
  <c r="V14" i="14" s="1"/>
  <c r="G17" i="14"/>
  <c r="M17" i="14" s="1"/>
  <c r="M16" i="14" s="1"/>
  <c r="I17" i="14"/>
  <c r="I16" i="14" s="1"/>
  <c r="K17" i="14"/>
  <c r="O17" i="14"/>
  <c r="O16" i="14" s="1"/>
  <c r="Q17" i="14"/>
  <c r="Q16" i="14" s="1"/>
  <c r="V17" i="14"/>
  <c r="G18" i="14"/>
  <c r="M18" i="14" s="1"/>
  <c r="I18" i="14"/>
  <c r="K18" i="14"/>
  <c r="K16" i="14" s="1"/>
  <c r="O18" i="14"/>
  <c r="Q18" i="14"/>
  <c r="V18" i="14"/>
  <c r="V16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3" i="14"/>
  <c r="I23" i="14"/>
  <c r="I22" i="14" s="1"/>
  <c r="K23" i="14"/>
  <c r="K22" i="14" s="1"/>
  <c r="M23" i="14"/>
  <c r="O23" i="14"/>
  <c r="Q23" i="14"/>
  <c r="Q22" i="14" s="1"/>
  <c r="V23" i="14"/>
  <c r="V22" i="14" s="1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G22" i="14" s="1"/>
  <c r="I26" i="14"/>
  <c r="K26" i="14"/>
  <c r="O26" i="14"/>
  <c r="O22" i="14" s="1"/>
  <c r="Q26" i="14"/>
  <c r="V26" i="14"/>
  <c r="I27" i="14"/>
  <c r="Q27" i="14"/>
  <c r="G28" i="14"/>
  <c r="G27" i="14" s="1"/>
  <c r="I28" i="14"/>
  <c r="K28" i="14"/>
  <c r="K27" i="14" s="1"/>
  <c r="M28" i="14"/>
  <c r="M27" i="14" s="1"/>
  <c r="O28" i="14"/>
  <c r="O27" i="14" s="1"/>
  <c r="Q28" i="14"/>
  <c r="V28" i="14"/>
  <c r="V27" i="14" s="1"/>
  <c r="G29" i="14"/>
  <c r="I29" i="14"/>
  <c r="K29" i="14"/>
  <c r="M29" i="14"/>
  <c r="O29" i="14"/>
  <c r="Q29" i="14"/>
  <c r="V29" i="14"/>
  <c r="G31" i="14"/>
  <c r="I31" i="14"/>
  <c r="I30" i="14" s="1"/>
  <c r="K31" i="14"/>
  <c r="K30" i="14" s="1"/>
  <c r="M31" i="14"/>
  <c r="O31" i="14"/>
  <c r="Q31" i="14"/>
  <c r="Q30" i="14" s="1"/>
  <c r="V31" i="14"/>
  <c r="V30" i="14" s="1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G30" i="14" s="1"/>
  <c r="I34" i="14"/>
  <c r="K34" i="14"/>
  <c r="O34" i="14"/>
  <c r="O30" i="14" s="1"/>
  <c r="Q34" i="14"/>
  <c r="V34" i="14"/>
  <c r="G35" i="14"/>
  <c r="I35" i="14"/>
  <c r="K35" i="14"/>
  <c r="M35" i="14"/>
  <c r="O35" i="14"/>
  <c r="Q35" i="14"/>
  <c r="V35" i="14"/>
  <c r="G37" i="14"/>
  <c r="I37" i="14"/>
  <c r="I36" i="14" s="1"/>
  <c r="K37" i="14"/>
  <c r="M37" i="14"/>
  <c r="O37" i="14"/>
  <c r="Q37" i="14"/>
  <c r="Q36" i="14" s="1"/>
  <c r="V37" i="14"/>
  <c r="G39" i="14"/>
  <c r="G36" i="14" s="1"/>
  <c r="I39" i="14"/>
  <c r="K39" i="14"/>
  <c r="O39" i="14"/>
  <c r="O36" i="14" s="1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K36" i="14" s="1"/>
  <c r="O41" i="14"/>
  <c r="Q41" i="14"/>
  <c r="V41" i="14"/>
  <c r="V36" i="14" s="1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K47" i="14"/>
  <c r="O47" i="14"/>
  <c r="V47" i="14"/>
  <c r="G48" i="14"/>
  <c r="I48" i="14"/>
  <c r="I47" i="14" s="1"/>
  <c r="K48" i="14"/>
  <c r="M48" i="14"/>
  <c r="M47" i="14" s="1"/>
  <c r="O48" i="14"/>
  <c r="Q48" i="14"/>
  <c r="Q47" i="14" s="1"/>
  <c r="V48" i="14"/>
  <c r="G50" i="14"/>
  <c r="I50" i="14"/>
  <c r="I49" i="14" s="1"/>
  <c r="K50" i="14"/>
  <c r="M50" i="14"/>
  <c r="O50" i="14"/>
  <c r="Q50" i="14"/>
  <c r="Q49" i="14" s="1"/>
  <c r="V50" i="14"/>
  <c r="G51" i="14"/>
  <c r="G49" i="14" s="1"/>
  <c r="I51" i="14"/>
  <c r="K51" i="14"/>
  <c r="O51" i="14"/>
  <c r="O49" i="14" s="1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K49" i="14" s="1"/>
  <c r="O53" i="14"/>
  <c r="Q53" i="14"/>
  <c r="V53" i="14"/>
  <c r="V49" i="14" s="1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O63" i="14"/>
  <c r="G64" i="14"/>
  <c r="I64" i="14"/>
  <c r="I63" i="14" s="1"/>
  <c r="K64" i="14"/>
  <c r="M64" i="14"/>
  <c r="O64" i="14"/>
  <c r="Q64" i="14"/>
  <c r="Q63" i="14" s="1"/>
  <c r="V64" i="14"/>
  <c r="G65" i="14"/>
  <c r="M65" i="14" s="1"/>
  <c r="I65" i="14"/>
  <c r="K65" i="14"/>
  <c r="K63" i="14" s="1"/>
  <c r="O65" i="14"/>
  <c r="Q65" i="14"/>
  <c r="V65" i="14"/>
  <c r="V63" i="14" s="1"/>
  <c r="G66" i="14"/>
  <c r="I66" i="14"/>
  <c r="K66" i="14"/>
  <c r="M66" i="14"/>
  <c r="O66" i="14"/>
  <c r="Q66" i="14"/>
  <c r="V66" i="14"/>
  <c r="AE68" i="14"/>
  <c r="AF68" i="14"/>
  <c r="G6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30" i="13"/>
  <c r="I30" i="13"/>
  <c r="I29" i="13" s="1"/>
  <c r="K30" i="13"/>
  <c r="M30" i="13"/>
  <c r="O30" i="13"/>
  <c r="Q30" i="13"/>
  <c r="Q29" i="13" s="1"/>
  <c r="V30" i="13"/>
  <c r="G31" i="13"/>
  <c r="G29" i="13" s="1"/>
  <c r="I31" i="13"/>
  <c r="K31" i="13"/>
  <c r="K29" i="13" s="1"/>
  <c r="O31" i="13"/>
  <c r="O29" i="13" s="1"/>
  <c r="Q31" i="13"/>
  <c r="V31" i="13"/>
  <c r="V29" i="13" s="1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O43" i="13"/>
  <c r="G44" i="13"/>
  <c r="M44" i="13" s="1"/>
  <c r="M43" i="13" s="1"/>
  <c r="I44" i="13"/>
  <c r="I43" i="13" s="1"/>
  <c r="K44" i="13"/>
  <c r="K43" i="13" s="1"/>
  <c r="O44" i="13"/>
  <c r="Q44" i="13"/>
  <c r="Q43" i="13" s="1"/>
  <c r="V44" i="13"/>
  <c r="V43" i="13" s="1"/>
  <c r="G45" i="13"/>
  <c r="I45" i="13"/>
  <c r="K45" i="13"/>
  <c r="M45" i="13"/>
  <c r="O45" i="13"/>
  <c r="Q45" i="13"/>
  <c r="V45" i="13"/>
  <c r="G46" i="13"/>
  <c r="G43" i="13" s="1"/>
  <c r="I46" i="13"/>
  <c r="K46" i="13"/>
  <c r="M46" i="13"/>
  <c r="O46" i="13"/>
  <c r="Q46" i="13"/>
  <c r="V46" i="13"/>
  <c r="G48" i="13"/>
  <c r="M48" i="13" s="1"/>
  <c r="I48" i="13"/>
  <c r="I47" i="13" s="1"/>
  <c r="K48" i="13"/>
  <c r="K47" i="13" s="1"/>
  <c r="O48" i="13"/>
  <c r="Q48" i="13"/>
  <c r="Q47" i="13" s="1"/>
  <c r="V48" i="13"/>
  <c r="V47" i="13" s="1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O47" i="13" s="1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AE60" i="13"/>
  <c r="AF60" i="13"/>
  <c r="G255" i="12"/>
  <c r="BA251" i="12"/>
  <c r="BA248" i="12"/>
  <c r="BA244" i="12"/>
  <c r="BA242" i="12"/>
  <c r="BA163" i="12"/>
  <c r="BA140" i="12"/>
  <c r="BA4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K11" i="12"/>
  <c r="O11" i="12"/>
  <c r="V11" i="12"/>
  <c r="G12" i="12"/>
  <c r="I12" i="12"/>
  <c r="I11" i="12" s="1"/>
  <c r="K12" i="12"/>
  <c r="M12" i="12"/>
  <c r="M11" i="12" s="1"/>
  <c r="O12" i="12"/>
  <c r="Q12" i="12"/>
  <c r="Q11" i="12" s="1"/>
  <c r="V12" i="12"/>
  <c r="G14" i="12"/>
  <c r="O14" i="12"/>
  <c r="G15" i="12"/>
  <c r="I15" i="12"/>
  <c r="I14" i="12" s="1"/>
  <c r="K15" i="12"/>
  <c r="M15" i="12"/>
  <c r="O15" i="12"/>
  <c r="Q15" i="12"/>
  <c r="Q14" i="12" s="1"/>
  <c r="V15" i="12"/>
  <c r="G16" i="12"/>
  <c r="M16" i="12" s="1"/>
  <c r="I16" i="12"/>
  <c r="K16" i="12"/>
  <c r="K14" i="12" s="1"/>
  <c r="O16" i="12"/>
  <c r="Q16" i="12"/>
  <c r="V16" i="12"/>
  <c r="V14" i="12" s="1"/>
  <c r="G18" i="12"/>
  <c r="G17" i="12" s="1"/>
  <c r="I18" i="12"/>
  <c r="I17" i="12" s="1"/>
  <c r="K18" i="12"/>
  <c r="K17" i="12" s="1"/>
  <c r="O18" i="12"/>
  <c r="O17" i="12" s="1"/>
  <c r="Q18" i="12"/>
  <c r="Q17" i="12" s="1"/>
  <c r="V18" i="12"/>
  <c r="V17" i="12" s="1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6" i="12"/>
  <c r="I26" i="12"/>
  <c r="K26" i="12"/>
  <c r="M26" i="12"/>
  <c r="O26" i="12"/>
  <c r="Q26" i="12"/>
  <c r="V26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I38" i="12"/>
  <c r="I37" i="12" s="1"/>
  <c r="K38" i="12"/>
  <c r="M38" i="12"/>
  <c r="O38" i="12"/>
  <c r="Q38" i="12"/>
  <c r="Q37" i="12" s="1"/>
  <c r="V38" i="12"/>
  <c r="G40" i="12"/>
  <c r="G37" i="12" s="1"/>
  <c r="I40" i="12"/>
  <c r="K40" i="12"/>
  <c r="K37" i="12" s="1"/>
  <c r="O40" i="12"/>
  <c r="O37" i="12" s="1"/>
  <c r="Q40" i="12"/>
  <c r="V40" i="12"/>
  <c r="V37" i="12" s="1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61" i="12"/>
  <c r="I61" i="12"/>
  <c r="K61" i="12"/>
  <c r="M61" i="12"/>
  <c r="O61" i="12"/>
  <c r="Q61" i="12"/>
  <c r="V61" i="12"/>
  <c r="G63" i="12"/>
  <c r="I63" i="12"/>
  <c r="I62" i="12" s="1"/>
  <c r="K63" i="12"/>
  <c r="M63" i="12"/>
  <c r="O63" i="12"/>
  <c r="Q63" i="12"/>
  <c r="Q62" i="12" s="1"/>
  <c r="V63" i="12"/>
  <c r="G65" i="12"/>
  <c r="M65" i="12" s="1"/>
  <c r="I65" i="12"/>
  <c r="K65" i="12"/>
  <c r="K62" i="12" s="1"/>
  <c r="O65" i="12"/>
  <c r="Q65" i="12"/>
  <c r="V65" i="12"/>
  <c r="V62" i="12" s="1"/>
  <c r="G68" i="12"/>
  <c r="I68" i="12"/>
  <c r="K68" i="12"/>
  <c r="M68" i="12"/>
  <c r="O68" i="12"/>
  <c r="Q68" i="12"/>
  <c r="V68" i="12"/>
  <c r="G74" i="12"/>
  <c r="M74" i="12" s="1"/>
  <c r="I74" i="12"/>
  <c r="K74" i="12"/>
  <c r="O74" i="12"/>
  <c r="O62" i="12" s="1"/>
  <c r="Q74" i="12"/>
  <c r="V74" i="12"/>
  <c r="I78" i="12"/>
  <c r="Q78" i="12"/>
  <c r="G79" i="12"/>
  <c r="M79" i="12" s="1"/>
  <c r="M78" i="12" s="1"/>
  <c r="I79" i="12"/>
  <c r="K79" i="12"/>
  <c r="K78" i="12" s="1"/>
  <c r="O79" i="12"/>
  <c r="O78" i="12" s="1"/>
  <c r="Q79" i="12"/>
  <c r="V79" i="12"/>
  <c r="V78" i="12" s="1"/>
  <c r="G88" i="12"/>
  <c r="G87" i="12" s="1"/>
  <c r="I88" i="12"/>
  <c r="K88" i="12"/>
  <c r="K87" i="12" s="1"/>
  <c r="O88" i="12"/>
  <c r="O87" i="12" s="1"/>
  <c r="Q88" i="12"/>
  <c r="V88" i="12"/>
  <c r="V87" i="12" s="1"/>
  <c r="G92" i="12"/>
  <c r="I92" i="12"/>
  <c r="I87" i="12" s="1"/>
  <c r="K92" i="12"/>
  <c r="M92" i="12"/>
  <c r="O92" i="12"/>
  <c r="Q92" i="12"/>
  <c r="Q87" i="12" s="1"/>
  <c r="V92" i="12"/>
  <c r="G95" i="12"/>
  <c r="I95" i="12"/>
  <c r="I94" i="12" s="1"/>
  <c r="K95" i="12"/>
  <c r="M95" i="12"/>
  <c r="O95" i="12"/>
  <c r="Q95" i="12"/>
  <c r="Q94" i="12" s="1"/>
  <c r="V95" i="12"/>
  <c r="G97" i="12"/>
  <c r="G94" i="12" s="1"/>
  <c r="I97" i="12"/>
  <c r="K97" i="12"/>
  <c r="O97" i="12"/>
  <c r="O94" i="12" s="1"/>
  <c r="Q97" i="12"/>
  <c r="V97" i="12"/>
  <c r="V94" i="12" s="1"/>
  <c r="G100" i="12"/>
  <c r="I100" i="12"/>
  <c r="K100" i="12"/>
  <c r="M100" i="12"/>
  <c r="O100" i="12"/>
  <c r="Q100" i="12"/>
  <c r="V100" i="12"/>
  <c r="G104" i="12"/>
  <c r="M104" i="12" s="1"/>
  <c r="I104" i="12"/>
  <c r="K104" i="12"/>
  <c r="K94" i="12" s="1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34" i="12"/>
  <c r="K134" i="12"/>
  <c r="O134" i="12"/>
  <c r="V134" i="12"/>
  <c r="G135" i="12"/>
  <c r="I135" i="12"/>
  <c r="I134" i="12" s="1"/>
  <c r="K135" i="12"/>
  <c r="M135" i="12"/>
  <c r="M134" i="12" s="1"/>
  <c r="O135" i="12"/>
  <c r="Q135" i="12"/>
  <c r="Q134" i="12" s="1"/>
  <c r="V135" i="12"/>
  <c r="G137" i="12"/>
  <c r="I137" i="12"/>
  <c r="I136" i="12" s="1"/>
  <c r="K137" i="12"/>
  <c r="M137" i="12"/>
  <c r="O137" i="12"/>
  <c r="Q137" i="12"/>
  <c r="Q136" i="12" s="1"/>
  <c r="V137" i="12"/>
  <c r="G139" i="12"/>
  <c r="G136" i="12" s="1"/>
  <c r="I139" i="12"/>
  <c r="K139" i="12"/>
  <c r="K136" i="12" s="1"/>
  <c r="O139" i="12"/>
  <c r="O136" i="12" s="1"/>
  <c r="Q139" i="12"/>
  <c r="V139" i="12"/>
  <c r="V136" i="12" s="1"/>
  <c r="G143" i="12"/>
  <c r="I143" i="12"/>
  <c r="K143" i="12"/>
  <c r="M143" i="12"/>
  <c r="O143" i="12"/>
  <c r="Q143" i="12"/>
  <c r="V143" i="12"/>
  <c r="G144" i="12"/>
  <c r="O144" i="12"/>
  <c r="G145" i="12"/>
  <c r="I145" i="12"/>
  <c r="I144" i="12" s="1"/>
  <c r="K145" i="12"/>
  <c r="M145" i="12"/>
  <c r="O145" i="12"/>
  <c r="Q145" i="12"/>
  <c r="Q144" i="12" s="1"/>
  <c r="V145" i="12"/>
  <c r="G147" i="12"/>
  <c r="M147" i="12" s="1"/>
  <c r="I147" i="12"/>
  <c r="K147" i="12"/>
  <c r="K144" i="12" s="1"/>
  <c r="O147" i="12"/>
  <c r="Q147" i="12"/>
  <c r="V147" i="12"/>
  <c r="V144" i="12" s="1"/>
  <c r="G150" i="12"/>
  <c r="I150" i="12"/>
  <c r="K150" i="12"/>
  <c r="M150" i="12"/>
  <c r="O150" i="12"/>
  <c r="Q150" i="12"/>
  <c r="V150" i="12"/>
  <c r="G152" i="12"/>
  <c r="I152" i="12"/>
  <c r="I151" i="12" s="1"/>
  <c r="K152" i="12"/>
  <c r="M152" i="12"/>
  <c r="O152" i="12"/>
  <c r="Q152" i="12"/>
  <c r="Q151" i="12" s="1"/>
  <c r="V152" i="12"/>
  <c r="G155" i="12"/>
  <c r="M155" i="12" s="1"/>
  <c r="I155" i="12"/>
  <c r="K155" i="12"/>
  <c r="K151" i="12" s="1"/>
  <c r="O155" i="12"/>
  <c r="Q155" i="12"/>
  <c r="V155" i="12"/>
  <c r="V151" i="12" s="1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O151" i="12" s="1"/>
  <c r="Q157" i="12"/>
  <c r="V157" i="12"/>
  <c r="I158" i="12"/>
  <c r="Q158" i="12"/>
  <c r="G159" i="12"/>
  <c r="G158" i="12" s="1"/>
  <c r="I159" i="12"/>
  <c r="K159" i="12"/>
  <c r="K158" i="12" s="1"/>
  <c r="O159" i="12"/>
  <c r="O158" i="12" s="1"/>
  <c r="Q159" i="12"/>
  <c r="V159" i="12"/>
  <c r="V158" i="12" s="1"/>
  <c r="G160" i="12"/>
  <c r="I160" i="12"/>
  <c r="K160" i="12"/>
  <c r="M160" i="12"/>
  <c r="O160" i="12"/>
  <c r="Q160" i="12"/>
  <c r="V160" i="12"/>
  <c r="G161" i="12"/>
  <c r="O161" i="12"/>
  <c r="G162" i="12"/>
  <c r="I162" i="12"/>
  <c r="I161" i="12" s="1"/>
  <c r="K162" i="12"/>
  <c r="M162" i="12"/>
  <c r="O162" i="12"/>
  <c r="Q162" i="12"/>
  <c r="Q161" i="12" s="1"/>
  <c r="V162" i="12"/>
  <c r="G169" i="12"/>
  <c r="M169" i="12" s="1"/>
  <c r="I169" i="12"/>
  <c r="K169" i="12"/>
  <c r="K161" i="12" s="1"/>
  <c r="O169" i="12"/>
  <c r="Q169" i="12"/>
  <c r="V169" i="12"/>
  <c r="V161" i="12" s="1"/>
  <c r="G171" i="12"/>
  <c r="M171" i="12" s="1"/>
  <c r="I171" i="12"/>
  <c r="K171" i="12"/>
  <c r="K170" i="12" s="1"/>
  <c r="O171" i="12"/>
  <c r="O170" i="12" s="1"/>
  <c r="Q171" i="12"/>
  <c r="V171" i="12"/>
  <c r="V170" i="12" s="1"/>
  <c r="G173" i="12"/>
  <c r="I173" i="12"/>
  <c r="I170" i="12" s="1"/>
  <c r="K173" i="12"/>
  <c r="M173" i="12"/>
  <c r="O173" i="12"/>
  <c r="Q173" i="12"/>
  <c r="Q170" i="12" s="1"/>
  <c r="V173" i="12"/>
  <c r="G178" i="12"/>
  <c r="M178" i="12" s="1"/>
  <c r="I178" i="12"/>
  <c r="K178" i="12"/>
  <c r="O178" i="12"/>
  <c r="Q178" i="12"/>
  <c r="V178" i="12"/>
  <c r="G181" i="12"/>
  <c r="I181" i="12"/>
  <c r="K181" i="12"/>
  <c r="M181" i="12"/>
  <c r="O181" i="12"/>
  <c r="Q181" i="12"/>
  <c r="V181" i="12"/>
  <c r="G184" i="12"/>
  <c r="M184" i="12" s="1"/>
  <c r="I184" i="12"/>
  <c r="K184" i="12"/>
  <c r="O184" i="12"/>
  <c r="Q184" i="12"/>
  <c r="V184" i="12"/>
  <c r="G186" i="12"/>
  <c r="G185" i="12" s="1"/>
  <c r="I186" i="12"/>
  <c r="K186" i="12"/>
  <c r="K185" i="12" s="1"/>
  <c r="O186" i="12"/>
  <c r="O185" i="12" s="1"/>
  <c r="Q186" i="12"/>
  <c r="V186" i="12"/>
  <c r="V185" i="12" s="1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8" i="12"/>
  <c r="I198" i="12"/>
  <c r="I185" i="12" s="1"/>
  <c r="K198" i="12"/>
  <c r="M198" i="12"/>
  <c r="O198" i="12"/>
  <c r="Q198" i="12"/>
  <c r="Q185" i="12" s="1"/>
  <c r="V198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G208" i="12"/>
  <c r="K208" i="12"/>
  <c r="O208" i="12"/>
  <c r="V208" i="12"/>
  <c r="G209" i="12"/>
  <c r="I209" i="12"/>
  <c r="I208" i="12" s="1"/>
  <c r="K209" i="12"/>
  <c r="M209" i="12"/>
  <c r="M208" i="12" s="1"/>
  <c r="O209" i="12"/>
  <c r="Q209" i="12"/>
  <c r="Q208" i="12" s="1"/>
  <c r="V209" i="12"/>
  <c r="G210" i="12"/>
  <c r="K210" i="12"/>
  <c r="O210" i="12"/>
  <c r="V210" i="12"/>
  <c r="G211" i="12"/>
  <c r="I211" i="12"/>
  <c r="I210" i="12" s="1"/>
  <c r="K211" i="12"/>
  <c r="M211" i="12"/>
  <c r="M210" i="12" s="1"/>
  <c r="O211" i="12"/>
  <c r="Q211" i="12"/>
  <c r="Q210" i="12" s="1"/>
  <c r="V211" i="12"/>
  <c r="G227" i="12"/>
  <c r="G228" i="12"/>
  <c r="I228" i="12"/>
  <c r="I227" i="12" s="1"/>
  <c r="K228" i="12"/>
  <c r="M228" i="12"/>
  <c r="O228" i="12"/>
  <c r="Q228" i="12"/>
  <c r="Q227" i="12" s="1"/>
  <c r="V228" i="12"/>
  <c r="G230" i="12"/>
  <c r="M230" i="12" s="1"/>
  <c r="I230" i="12"/>
  <c r="K230" i="12"/>
  <c r="K227" i="12" s="1"/>
  <c r="O230" i="12"/>
  <c r="Q230" i="12"/>
  <c r="V230" i="12"/>
  <c r="V227" i="12" s="1"/>
  <c r="G231" i="12"/>
  <c r="I231" i="12"/>
  <c r="K231" i="12"/>
  <c r="M231" i="12"/>
  <c r="O231" i="12"/>
  <c r="Q231" i="12"/>
  <c r="V231" i="12"/>
  <c r="G232" i="12"/>
  <c r="M232" i="12" s="1"/>
  <c r="I232" i="12"/>
  <c r="K232" i="12"/>
  <c r="O232" i="12"/>
  <c r="O227" i="12" s="1"/>
  <c r="Q232" i="12"/>
  <c r="V232" i="12"/>
  <c r="G234" i="12"/>
  <c r="G233" i="12" s="1"/>
  <c r="I234" i="12"/>
  <c r="K234" i="12"/>
  <c r="K233" i="12" s="1"/>
  <c r="O234" i="12"/>
  <c r="O233" i="12" s="1"/>
  <c r="Q234" i="12"/>
  <c r="V234" i="12"/>
  <c r="V233" i="12" s="1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I237" i="12"/>
  <c r="I233" i="12" s="1"/>
  <c r="K237" i="12"/>
  <c r="M237" i="12"/>
  <c r="O237" i="12"/>
  <c r="Q237" i="12"/>
  <c r="Q233" i="12" s="1"/>
  <c r="V237" i="12"/>
  <c r="G239" i="12"/>
  <c r="I239" i="12"/>
  <c r="I238" i="12" s="1"/>
  <c r="K239" i="12"/>
  <c r="M239" i="12"/>
  <c r="O239" i="12"/>
  <c r="Q239" i="12"/>
  <c r="Q238" i="12" s="1"/>
  <c r="V239" i="12"/>
  <c r="G241" i="12"/>
  <c r="M241" i="12" s="1"/>
  <c r="I241" i="12"/>
  <c r="K241" i="12"/>
  <c r="O241" i="12"/>
  <c r="O238" i="12" s="1"/>
  <c r="Q241" i="12"/>
  <c r="V241" i="12"/>
  <c r="G243" i="12"/>
  <c r="I243" i="12"/>
  <c r="K243" i="12"/>
  <c r="M243" i="12"/>
  <c r="O243" i="12"/>
  <c r="Q243" i="12"/>
  <c r="V243" i="12"/>
  <c r="G245" i="12"/>
  <c r="M245" i="12" s="1"/>
  <c r="I245" i="12"/>
  <c r="K245" i="12"/>
  <c r="K238" i="12" s="1"/>
  <c r="O245" i="12"/>
  <c r="Q245" i="12"/>
  <c r="V245" i="12"/>
  <c r="V238" i="12" s="1"/>
  <c r="G247" i="12"/>
  <c r="I247" i="12"/>
  <c r="K247" i="12"/>
  <c r="M247" i="12"/>
  <c r="O247" i="12"/>
  <c r="Q247" i="12"/>
  <c r="V247" i="12"/>
  <c r="G249" i="12"/>
  <c r="O249" i="12"/>
  <c r="G250" i="12"/>
  <c r="I250" i="12"/>
  <c r="I249" i="12" s="1"/>
  <c r="K250" i="12"/>
  <c r="M250" i="12"/>
  <c r="O250" i="12"/>
  <c r="Q250" i="12"/>
  <c r="Q249" i="12" s="1"/>
  <c r="V250" i="12"/>
  <c r="G252" i="12"/>
  <c r="M252" i="12" s="1"/>
  <c r="I252" i="12"/>
  <c r="K252" i="12"/>
  <c r="K249" i="12" s="1"/>
  <c r="O252" i="12"/>
  <c r="Q252" i="12"/>
  <c r="V252" i="12"/>
  <c r="V249" i="12" s="1"/>
  <c r="G253" i="12"/>
  <c r="I253" i="12"/>
  <c r="K253" i="12"/>
  <c r="M253" i="12"/>
  <c r="O253" i="12"/>
  <c r="Q253" i="12"/>
  <c r="V253" i="12"/>
  <c r="AE255" i="12"/>
  <c r="I20" i="1"/>
  <c r="I19" i="1"/>
  <c r="I18" i="1"/>
  <c r="I17" i="1"/>
  <c r="I16" i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8" i="1" s="1"/>
  <c r="I104" i="1" l="1"/>
  <c r="J103" i="1" s="1"/>
  <c r="J98" i="1"/>
  <c r="J55" i="1"/>
  <c r="J56" i="1"/>
  <c r="J65" i="1"/>
  <c r="J67" i="1"/>
  <c r="J69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A26" i="1"/>
  <c r="G26" i="1"/>
  <c r="G28" i="1"/>
  <c r="A23" i="1"/>
  <c r="M21" i="18"/>
  <c r="M16" i="18"/>
  <c r="AF28" i="18"/>
  <c r="M25" i="18"/>
  <c r="M12" i="18"/>
  <c r="M10" i="18" s="1"/>
  <c r="M21" i="17"/>
  <c r="M20" i="17" s="1"/>
  <c r="M17" i="17"/>
  <c r="M14" i="17" s="1"/>
  <c r="M8" i="16"/>
  <c r="M20" i="16"/>
  <c r="M53" i="16"/>
  <c r="M49" i="16" s="1"/>
  <c r="M45" i="16"/>
  <c r="M24" i="16"/>
  <c r="M23" i="16" s="1"/>
  <c r="M12" i="16"/>
  <c r="M28" i="15"/>
  <c r="M21" i="15" s="1"/>
  <c r="G21" i="15"/>
  <c r="M20" i="15"/>
  <c r="M18" i="15" s="1"/>
  <c r="M12" i="15"/>
  <c r="M8" i="15" s="1"/>
  <c r="M36" i="14"/>
  <c r="M63" i="14"/>
  <c r="M8" i="14"/>
  <c r="M49" i="14"/>
  <c r="M51" i="14"/>
  <c r="M39" i="14"/>
  <c r="M34" i="14"/>
  <c r="M30" i="14" s="1"/>
  <c r="M26" i="14"/>
  <c r="M22" i="14" s="1"/>
  <c r="G16" i="14"/>
  <c r="G8" i="14"/>
  <c r="M47" i="13"/>
  <c r="M29" i="13"/>
  <c r="M31" i="13"/>
  <c r="M12" i="13"/>
  <c r="M8" i="13" s="1"/>
  <c r="G47" i="13"/>
  <c r="M249" i="12"/>
  <c r="M170" i="12"/>
  <c r="M62" i="12"/>
  <c r="M14" i="12"/>
  <c r="M151" i="12"/>
  <c r="M144" i="12"/>
  <c r="M161" i="12"/>
  <c r="M238" i="12"/>
  <c r="M227" i="12"/>
  <c r="G238" i="12"/>
  <c r="G62" i="12"/>
  <c r="AF255" i="12"/>
  <c r="M234" i="12"/>
  <c r="M233" i="12" s="1"/>
  <c r="M186" i="12"/>
  <c r="M185" i="12" s="1"/>
  <c r="G170" i="12"/>
  <c r="M159" i="12"/>
  <c r="M158" i="12" s="1"/>
  <c r="M139" i="12"/>
  <c r="M136" i="12" s="1"/>
  <c r="M97" i="12"/>
  <c r="M94" i="12" s="1"/>
  <c r="M88" i="12"/>
  <c r="M87" i="12" s="1"/>
  <c r="G78" i="12"/>
  <c r="M40" i="12"/>
  <c r="M37" i="12" s="1"/>
  <c r="M18" i="12"/>
  <c r="M17" i="12" s="1"/>
  <c r="G151" i="12"/>
  <c r="J46" i="1"/>
  <c r="J42" i="1"/>
  <c r="J41" i="1"/>
  <c r="J47" i="1"/>
  <c r="J43" i="1"/>
  <c r="J39" i="1"/>
  <c r="J48" i="1" s="1"/>
  <c r="J44" i="1"/>
  <c r="J40" i="1"/>
  <c r="J45" i="1"/>
  <c r="H48" i="1"/>
  <c r="I21" i="1"/>
  <c r="J28" i="1"/>
  <c r="J26" i="1"/>
  <c r="G38" i="1"/>
  <c r="F38" i="1"/>
  <c r="J23" i="1"/>
  <c r="J24" i="1"/>
  <c r="J25" i="1"/>
  <c r="J27" i="1"/>
  <c r="E24" i="1"/>
  <c r="E26" i="1"/>
  <c r="J73" i="1" l="1"/>
  <c r="J59" i="1"/>
  <c r="J94" i="1"/>
  <c r="J90" i="1"/>
  <c r="J61" i="1"/>
  <c r="J102" i="1"/>
  <c r="J86" i="1"/>
  <c r="J78" i="1"/>
  <c r="J71" i="1"/>
  <c r="J63" i="1"/>
  <c r="J58" i="1"/>
  <c r="J96" i="1"/>
  <c r="J80" i="1"/>
  <c r="J88" i="1"/>
  <c r="J74" i="1"/>
  <c r="J66" i="1"/>
  <c r="J82" i="1"/>
  <c r="J70" i="1"/>
  <c r="J64" i="1"/>
  <c r="J72" i="1"/>
  <c r="J62" i="1"/>
  <c r="J100" i="1"/>
  <c r="J92" i="1"/>
  <c r="J84" i="1"/>
  <c r="J76" i="1"/>
  <c r="J68" i="1"/>
  <c r="J57" i="1"/>
  <c r="J60" i="1"/>
  <c r="A24" i="1"/>
  <c r="G24" i="1"/>
  <c r="A27" i="1" s="1"/>
  <c r="J104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<sst xmlns="http://schemas.openxmlformats.org/spreadsheetml/2006/main" count="2860" uniqueCount="776">
  <si>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</si>
  <si>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</si>
  <si>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</si>
  <si>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</si>
  <si>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</si>
  <si>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</si>
  <si>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</si>
  <si>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</si>
  <si>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</si>
  <si>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</si>
  <si>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</si>
  <si>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</si>
  <si>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</si>
  <si>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</si>
  <si>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</si>
  <si>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</si>
  <si>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</si>
  <si>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</si>
  <si>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</si>
  <si>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</si>
  <si>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</si>
  <si>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</si>
  <si>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</si>
  <si>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</si>
  <si>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</si>
  <si>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</si>
  <si>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</si>
  <si>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</si>
  <si>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</si>
  <si>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</si>
  <si>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</si>
  <si>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</si>
  <si>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</si>
  <si>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</si>
  <si>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</si>
  <si>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</si>
  <si>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</si>
  <si>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</si>
  <si>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</si>
  <si>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</si>
  <si>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</si>
  <si>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 0079 401-4</t>
  </si>
  <si>
    <t>DIVADELNÍ SÁL, BUDOVA FF MU</t>
  </si>
  <si>
    <t>INTAR a.s.</t>
  </si>
  <si>
    <t>Bezručova 81/17a</t>
  </si>
  <si>
    <t>Brno-Staré Brno</t>
  </si>
  <si>
    <t>60200</t>
  </si>
  <si>
    <t>25594443</t>
  </si>
  <si>
    <t>Stavba</t>
  </si>
  <si>
    <t>G 01</t>
  </si>
  <si>
    <t>Budova G - REKONSTRUKCE MÍSTNOSTI G03</t>
  </si>
  <si>
    <t>D.1.1</t>
  </si>
  <si>
    <t xml:space="preserve"> ASŘ</t>
  </si>
  <si>
    <t>D.1.4.2</t>
  </si>
  <si>
    <t>Vzduchotechnika</t>
  </si>
  <si>
    <t>D.1.4.4.a</t>
  </si>
  <si>
    <t>Elektroinstalace</t>
  </si>
  <si>
    <t>D.1.4.4.b</t>
  </si>
  <si>
    <t>Rozvaděč RS-G03</t>
  </si>
  <si>
    <t>D.1.4.5.a</t>
  </si>
  <si>
    <t>Strukturovaná kabeláž</t>
  </si>
  <si>
    <t>D.1.4.5.b</t>
  </si>
  <si>
    <t>PZTS/EKV - trubkování</t>
  </si>
  <si>
    <t>D.1.4.5.c</t>
  </si>
  <si>
    <t>AVT - trubkování</t>
  </si>
  <si>
    <t>Celkem za stavbu</t>
  </si>
  <si>
    <t>CZK</t>
  </si>
  <si>
    <t>Rekapitulace dílů</t>
  </si>
  <si>
    <t>Typ dílu</t>
  </si>
  <si>
    <t>_1</t>
  </si>
  <si>
    <t>Instalační krabice (CPV 284 220 00-6)</t>
  </si>
  <si>
    <t>Zařízení č. 2 - Větrání cvičebny G01 a G03</t>
  </si>
  <si>
    <t>_10</t>
  </si>
  <si>
    <t>Stavební práce</t>
  </si>
  <si>
    <t>_12</t>
  </si>
  <si>
    <t>Přístrojová náplň</t>
  </si>
  <si>
    <t>_13</t>
  </si>
  <si>
    <t>Rozvaděče HAGER</t>
  </si>
  <si>
    <t>_14</t>
  </si>
  <si>
    <t>Montáž (CPV 453 100 00-3)</t>
  </si>
  <si>
    <t>_2</t>
  </si>
  <si>
    <t>_3</t>
  </si>
  <si>
    <t>Svítidla (CPV 315 000 00-1)</t>
  </si>
  <si>
    <t>_4</t>
  </si>
  <si>
    <t>Vodiče (CPV 313 000 00-9)</t>
  </si>
  <si>
    <t>_5</t>
  </si>
  <si>
    <t>Vypínače (CPV 312 120 00-5)</t>
  </si>
  <si>
    <t>_6</t>
  </si>
  <si>
    <t>Zásuvky (CPV 312 241 00-3)</t>
  </si>
  <si>
    <t>_7</t>
  </si>
  <si>
    <t>Hodinové zúčtovací sazby</t>
  </si>
  <si>
    <t>_8</t>
  </si>
  <si>
    <t>Montáž přístrojů</t>
  </si>
  <si>
    <t>_9</t>
  </si>
  <si>
    <t>Montáže</t>
  </si>
  <si>
    <t>1</t>
  </si>
  <si>
    <t>Dodávka - technologie:</t>
  </si>
  <si>
    <t>Zemní práce</t>
  </si>
  <si>
    <t>2</t>
  </si>
  <si>
    <t>Dodávka - elektroinstalační materiál:</t>
  </si>
  <si>
    <t>Dodávka - instalační materiál</t>
  </si>
  <si>
    <t>3</t>
  </si>
  <si>
    <t>Montáž - technologie</t>
  </si>
  <si>
    <t>Montáž - technologie:</t>
  </si>
  <si>
    <t>Svislé a kompletní konstrukce</t>
  </si>
  <si>
    <t>4</t>
  </si>
  <si>
    <t>Montáž - elektroinstalační materiál:</t>
  </si>
  <si>
    <t>Montáž - instalační materiál</t>
  </si>
  <si>
    <t>Vodorovné konstrukce</t>
  </si>
  <si>
    <t>5</t>
  </si>
  <si>
    <t>Vedlejší rozpočtové náklady VRN</t>
  </si>
  <si>
    <t>VRN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</si>
  <si>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</si>
  <si>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</si>
  <si>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</si>
  <si>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</si>
  <si>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</si>
  <si>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</si>
  <si>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</si>
  <si>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</si>
  <si>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</si>
  <si>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</si>
  <si>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</si>
  <si>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</si>
  <si>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</si>
  <si>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</si>
  <si>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Díl:</t>
  </si>
  <si>
    <t>Demontáže včetně ekologické likvidace</t>
  </si>
  <si>
    <t>Ostatní položky</t>
  </si>
  <si>
    <t>Zařízení č. T1 - Větrání podlahy cvičebny G03</t>
  </si>
  <si>
    <t>711</t>
  </si>
  <si>
    <t>Izolace proti vodě</t>
  </si>
  <si>
    <t>713</t>
  </si>
  <si>
    <t>Izolace tepelné</t>
  </si>
  <si>
    <t>725</t>
  </si>
  <si>
    <t>Zařizovací předměty</t>
  </si>
  <si>
    <t>735</t>
  </si>
  <si>
    <t>Otopná tělesa</t>
  </si>
  <si>
    <t>762</t>
  </si>
  <si>
    <t>Konstrukce tesařské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</si>
  <si>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</si>
  <si>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</si>
  <si>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</si>
  <si>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</si>
  <si>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</si>
  <si>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</si>
  <si>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</si>
  <si>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</si>
  <si>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</si>
  <si>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</si>
  <si>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</si>
  <si>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</si>
  <si>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</si>
  <si>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</si>
  <si>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</si>
  <si>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</si>
  <si>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</si>
  <si>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</si>
  <si>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</si>
  <si>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</si>
  <si>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</si>
  <si>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</si>
  <si>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</si>
  <si>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</si>
  <si>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</si>
  <si>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</si>
  <si>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</si>
  <si>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</si>
  <si>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</si>
  <si>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</si>
  <si>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</si>
  <si>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</si>
  <si>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</si>
  <si>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</si>
  <si>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</si>
  <si>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</si>
  <si>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</si>
  <si>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</si>
  <si>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</si>
  <si>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</si>
  <si>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</si>
  <si>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1-01</t>
  </si>
  <si>
    <t>staveništní doprava výkopku a složení na mezideponii + mezideponie+staveništní doprava výkopku  a naložení + odvoz na skládku (bez udání km) + složení + poplatek za skládku</t>
  </si>
  <si>
    <t>m3</t>
  </si>
  <si>
    <t>Vlastní</t>
  </si>
  <si>
    <t>Indiv</t>
  </si>
  <si>
    <t>Agregovaná položka</t>
  </si>
  <si>
    <t>POL2_</t>
  </si>
  <si>
    <t>1) - max. vykopávka zeminy : 73,7*0,44</t>
  </si>
  <si>
    <t>VV</t>
  </si>
  <si>
    <t>340239212RT2</t>
  </si>
  <si>
    <t>Zazdívka otvorů pl.4 m2,cihlami tl.zdi nad 10 cm s použitím suché maltové směsi</t>
  </si>
  <si>
    <t>m2</t>
  </si>
  <si>
    <t>RTS 22/ I</t>
  </si>
  <si>
    <t>Práce</t>
  </si>
  <si>
    <t>POL1_</t>
  </si>
  <si>
    <t>3) : 1,3*2,0</t>
  </si>
  <si>
    <t>4-01</t>
  </si>
  <si>
    <t>Sonda kopaná do podlahy - výkop, včetně záhozu S1</t>
  </si>
  <si>
    <t>kus</t>
  </si>
  <si>
    <t>4-02</t>
  </si>
  <si>
    <t>Sonda do SDK včetně zadělání, S2</t>
  </si>
  <si>
    <t>ks</t>
  </si>
  <si>
    <t>216904391R00</t>
  </si>
  <si>
    <t>Příplatek za ruční dočištění ocelovými kartáči</t>
  </si>
  <si>
    <t>Odkaz na mn. položky pořadí 9 : 22,80000</t>
  </si>
  <si>
    <t>602031111R00</t>
  </si>
  <si>
    <t xml:space="preserve">Potažení stěn skelnou tkaninou </t>
  </si>
  <si>
    <t>Odkaz na mn. položky pořadí 8 : 22,80000</t>
  </si>
  <si>
    <t>612433212RT1</t>
  </si>
  <si>
    <t>Omítka sanační vnitřní, střední zasolení, tl.25 mm postřik, podklad, jádrová omítka</t>
  </si>
  <si>
    <t>4) : 5,9*2*1,25</t>
  </si>
  <si>
    <t>5) : 12,05*3,27</t>
  </si>
  <si>
    <t xml:space="preserve">V rámci sanace vlhkosti je zakázáno použít sádru a komponenty na bázi sádry! : </t>
  </si>
  <si>
    <t>61-01</t>
  </si>
  <si>
    <t>Oprava vápen.omítek stěn do 20 % pl. - štukových s použitím suché maltové směsi</t>
  </si>
  <si>
    <t>Včetně pomocného pracovního lešení o výšce podlahy do 1900 mm a pro zatížení do 1,5 kPa.</t>
  </si>
  <si>
    <t>POP</t>
  </si>
  <si>
    <t>Začátek provozního součtu</t>
  </si>
  <si>
    <t xml:space="preserve">  cvičebna : (12,05+5,9)*2*3,27</t>
  </si>
  <si>
    <t xml:space="preserve">  -1,2*0,85*4</t>
  </si>
  <si>
    <t>Konec provozního součtu</t>
  </si>
  <si>
    <t>20% : 114*0,2</t>
  </si>
  <si>
    <t>61-02</t>
  </si>
  <si>
    <t>Očištění omítek, zbavení starých maleb, odmaštění, včetně lokálního vyspravení</t>
  </si>
  <si>
    <t>61-03</t>
  </si>
  <si>
    <t>Zapravení lokálních nerovností/drážek tmelením</t>
  </si>
  <si>
    <t>cca : 20</t>
  </si>
  <si>
    <t>289970111R00</t>
  </si>
  <si>
    <t>Vrstva geotextilie 300g/m2</t>
  </si>
  <si>
    <t>1) : 72,60*2</t>
  </si>
  <si>
    <t>564831111R00</t>
  </si>
  <si>
    <t>Podklad ze štěrkodrti po zhutnění tloušťky 10 cm</t>
  </si>
  <si>
    <t>1) : 72,60</t>
  </si>
  <si>
    <t>631312611R00</t>
  </si>
  <si>
    <t>Mazanina betonová tl. 5 - 8 cm C 16/20</t>
  </si>
  <si>
    <t>Včetně vytvoření dilatačních spár, bez zaplnění.</t>
  </si>
  <si>
    <t>1) : 72,6*0,06*2</t>
  </si>
  <si>
    <t>631361921RT5</t>
  </si>
  <si>
    <t>Výztuž mazanin svařovanou sítí průměr drátu  6,0, oka 150/150 mm KH20</t>
  </si>
  <si>
    <t>t</t>
  </si>
  <si>
    <t>1) : 72,60*0,00303*1,08*2</t>
  </si>
  <si>
    <t>632419104RT2</t>
  </si>
  <si>
    <t xml:space="preserve">Samonivelač. stěrka, ruční zpracování tl.4 mm cementová podlahová stěrka </t>
  </si>
  <si>
    <t>Speciální cementová samonivelační podlahová stěrka pro tloušťky 1-15 mm. Pouze pro vnitřní použití, vhodná pro podlahová vytápění, pro jemné vyrovnání nerovných podlah.</t>
  </si>
  <si>
    <t>63-01</t>
  </si>
  <si>
    <t>Položení tvarovek HDPE včetně dodávky</t>
  </si>
  <si>
    <t>Koeficient včetně ztratného, dořezů a případného bednění: 0,1</t>
  </si>
  <si>
    <t>63-01a</t>
  </si>
  <si>
    <t>Výplň tvarovek betonem</t>
  </si>
  <si>
    <t>0,02 m3/m2 : 79,86*0,02</t>
  </si>
  <si>
    <t>63-02</t>
  </si>
  <si>
    <t>Úprava stávajícího podkladu - dle potřeby</t>
  </si>
  <si>
    <t>2) : 6,1*2,0</t>
  </si>
  <si>
    <t>1,45*0,85</t>
  </si>
  <si>
    <t>1,1*0,6</t>
  </si>
  <si>
    <t>1,2*0,6</t>
  </si>
  <si>
    <t>1,1*0,75</t>
  </si>
  <si>
    <t>63-03</t>
  </si>
  <si>
    <t>Nabetonávka šikmá</t>
  </si>
  <si>
    <t>soubor</t>
  </si>
  <si>
    <t>64-01</t>
  </si>
  <si>
    <t>D+M Dřevěné dveře otočné 900x1970 mm, vč. systémové zárubně ocelové ozn. 6</t>
  </si>
  <si>
    <t>- popis viz. výpis prvků PSV : 1</t>
  </si>
  <si>
    <t>64-02</t>
  </si>
  <si>
    <t>Repase a oprava stávajících dvoukřídlých oken 1200x750 mm ozn. 10</t>
  </si>
  <si>
    <t xml:space="preserve">- detailní popis viz výpis prvků PSV : </t>
  </si>
  <si>
    <t>ks : 4</t>
  </si>
  <si>
    <t>64-03</t>
  </si>
  <si>
    <t>D+M Předokenní zatemňovací látková roleta ozn. 11</t>
  </si>
  <si>
    <t>1200x2000 : 2</t>
  </si>
  <si>
    <t>1200x2100 : 1</t>
  </si>
  <si>
    <t>1350x2100 : 1</t>
  </si>
  <si>
    <t xml:space="preserve">(rozměr nutno zvětšit o přesah přes hranu niky) : </t>
  </si>
  <si>
    <t>64-04</t>
  </si>
  <si>
    <t>D+M Přechodová lišta</t>
  </si>
  <si>
    <t>m</t>
  </si>
  <si>
    <t>900 mm : 0,9*2</t>
  </si>
  <si>
    <t>1000 mm : 1</t>
  </si>
  <si>
    <t>1250 mm : 1,250</t>
  </si>
  <si>
    <t>941955001R00</t>
  </si>
  <si>
    <t>Lešení lehké pomocné, výška podlahy do 1,2 m</t>
  </si>
  <si>
    <t xml:space="preserve">  G03 : 5+5+10+10</t>
  </si>
  <si>
    <t xml:space="preserve">  sklad : 2</t>
  </si>
  <si>
    <t xml:space="preserve">  sklad rekvizit : 6+6</t>
  </si>
  <si>
    <t xml:space="preserve">  chodba : 6+6</t>
  </si>
  <si>
    <t>56*1</t>
  </si>
  <si>
    <t>952901111R00</t>
  </si>
  <si>
    <t>Vyčištění budov o výšce podlaží do 4 m</t>
  </si>
  <si>
    <t>místnost : 72,60</t>
  </si>
  <si>
    <t>sklad : 13,51</t>
  </si>
  <si>
    <t>chodba : 20</t>
  </si>
  <si>
    <t>95-01</t>
  </si>
  <si>
    <t>Průběžný úklid 3x</t>
  </si>
  <si>
    <t>Odkaz na mn. položky pořadí 25 : 106,11000*3</t>
  </si>
  <si>
    <t>968061125R00</t>
  </si>
  <si>
    <t>Vyvěšení dřevěných dveřních křídel pl. do 2 m2</t>
  </si>
  <si>
    <t>6) : 3</t>
  </si>
  <si>
    <t>978013191R00</t>
  </si>
  <si>
    <t>Otlučení omítek vnitřních stěn v rozsahu do 100 %</t>
  </si>
  <si>
    <t>4) : 5,9*2*1</t>
  </si>
  <si>
    <t>5) : 12,05*3,79</t>
  </si>
  <si>
    <t>96-01</t>
  </si>
  <si>
    <t>Demontáž SDK průvlaku</t>
  </si>
  <si>
    <t>7) : 0,570*5,900*2</t>
  </si>
  <si>
    <t>0,450*5,900*2</t>
  </si>
  <si>
    <t>0,500*5,900*2</t>
  </si>
  <si>
    <t>96-02</t>
  </si>
  <si>
    <t>Vybourání kovových dveřních zárubní pl. nad 2 m2</t>
  </si>
  <si>
    <t>6) : 1</t>
  </si>
  <si>
    <t>96-03.</t>
  </si>
  <si>
    <t>Vybourání kovových dveřních zárubní pl. do 2 m2</t>
  </si>
  <si>
    <t>96-04</t>
  </si>
  <si>
    <t>Vysekání drážky ve zdi cihelné 20 x 20 cm</t>
  </si>
  <si>
    <t>9) : 1,05*2</t>
  </si>
  <si>
    <t>96-05</t>
  </si>
  <si>
    <t>Vybourání otvoru ve zdivu cihelném</t>
  </si>
  <si>
    <t>Včetně pomocného lešení o výšce podlahy do 1900 mm a pro zatížení do 1,5 kPa  (150 kg/m2).</t>
  </si>
  <si>
    <t>10) : 0,45*0,35*0,1</t>
  </si>
  <si>
    <t>0,6*0,35*0,1</t>
  </si>
  <si>
    <t>0,45*0,35*1</t>
  </si>
  <si>
    <t/>
  </si>
  <si>
    <t>2*3,14*0,3*0,9</t>
  </si>
  <si>
    <t>2*3,14*0,35*0,85</t>
  </si>
  <si>
    <t>2*3,14*0,3*0,2</t>
  </si>
  <si>
    <t>2*3,14*0,35*0,2</t>
  </si>
  <si>
    <t>11) : 0,5*0,5*0,2</t>
  </si>
  <si>
    <t>9) : 2*3,14*0,150*1,05*2</t>
  </si>
  <si>
    <t>+ PRURAZ : 0,2*0,2*0,2*2</t>
  </si>
  <si>
    <t>96-06</t>
  </si>
  <si>
    <t>Odstranění rampy</t>
  </si>
  <si>
    <t>965200013RA0</t>
  </si>
  <si>
    <t>Bourání mazanin betonových s potěrem nebo teracem</t>
  </si>
  <si>
    <t>1) potěr : 73,70*0,03</t>
  </si>
  <si>
    <t>mazanina : 73,70*0,06</t>
  </si>
  <si>
    <t>potěr : 73,70*0,03</t>
  </si>
  <si>
    <t>3) : 1,3*0,75*0,11</t>
  </si>
  <si>
    <t>999281145R00</t>
  </si>
  <si>
    <t>Přesun hmot pro opravy a údržbu do v. 6 m, nošením</t>
  </si>
  <si>
    <t>Přesun hmot</t>
  </si>
  <si>
    <t>POL7_</t>
  </si>
  <si>
    <t>711111006RZ3</t>
  </si>
  <si>
    <t>Izolace proti vlhkosti vodor.,nátěr penetr.emulzí</t>
  </si>
  <si>
    <t>Odkaz na mn. položky pořadí 38 : 87,12000</t>
  </si>
  <si>
    <t>711141559RY2</t>
  </si>
  <si>
    <t>Izolace proti vlhk. vodorovná pásy přitavením 1 vrstva - včetně dodávky</t>
  </si>
  <si>
    <t>Provedení očištění povrchu a natavení jedné vrstvy modifikovaného asfaltového pásu včetně dodávky materiálů.</t>
  </si>
  <si>
    <t>Koeficient natažení na svislé plochy - cca 20%: 0,2</t>
  </si>
  <si>
    <t>998711201R00</t>
  </si>
  <si>
    <t>Přesun hmot pro izolace proti vodě, výšky do 6 m</t>
  </si>
  <si>
    <t>713120090RA0</t>
  </si>
  <si>
    <t>Izolace tepelná podlah položení</t>
  </si>
  <si>
    <t>28375705R</t>
  </si>
  <si>
    <t>Deska izolační stabilizov. EPS 150  1000 x 500 mm</t>
  </si>
  <si>
    <t>SPCM</t>
  </si>
  <si>
    <t>Specifikace</t>
  </si>
  <si>
    <t>POL3_</t>
  </si>
  <si>
    <t>1) : 72,6*0,14</t>
  </si>
  <si>
    <t>Koeficient 10%: 0,10</t>
  </si>
  <si>
    <t>998713201R00</t>
  </si>
  <si>
    <t>Přesun hmot pro izolace tepelné, výšky do 6 m</t>
  </si>
  <si>
    <t>725-01</t>
  </si>
  <si>
    <t>D+M Revizní dvířka vzduchová 300x300 mm ozn 13</t>
  </si>
  <si>
    <t xml:space="preserve">- detailní popis viz. výpis prvků PSV : </t>
  </si>
  <si>
    <t>ks : 1</t>
  </si>
  <si>
    <t>725-02</t>
  </si>
  <si>
    <t>Doplňkové práce, včetně materiálu (PIR 20 mm)</t>
  </si>
  <si>
    <t>725-03</t>
  </si>
  <si>
    <t>Značení místnosti</t>
  </si>
  <si>
    <t>998725201R00</t>
  </si>
  <si>
    <t>Přesun hmot pro zařizovací předměty, výšky do 6 m</t>
  </si>
  <si>
    <t>735-01</t>
  </si>
  <si>
    <t>Demontáž a zpětná montáž těles otopných</t>
  </si>
  <si>
    <t>998735201R00</t>
  </si>
  <si>
    <t>Přesun hmot pro otopná tělesa, výšky do 6 m</t>
  </si>
  <si>
    <t>762-01</t>
  </si>
  <si>
    <t>Demontáž dřevěných podlah  včetně roštu</t>
  </si>
  <si>
    <t>Svislé přemístění ze 2. NP, nebo 1. PP, vodorovné vnitrostaveništní přemístění do 30 m, odvoz na skládku do 10 km. Bez poplatku za skládku.</t>
  </si>
  <si>
    <t>1) : 73,70</t>
  </si>
  <si>
    <t>2) : 6,1*2</t>
  </si>
  <si>
    <t>2*0,85</t>
  </si>
  <si>
    <t>1,2*0,85</t>
  </si>
  <si>
    <t>1,1*0,7</t>
  </si>
  <si>
    <t>998762202R00</t>
  </si>
  <si>
    <t>Přesun hmot pro tesařské konstrukce, výšky do 12 m</t>
  </si>
  <si>
    <t>767584502R00</t>
  </si>
  <si>
    <t>Montáž podhledů kazetových na ocel.konstr.60x60 cm</t>
  </si>
  <si>
    <t>8) : 72,60</t>
  </si>
  <si>
    <t>767-01</t>
  </si>
  <si>
    <t>D+M - Výměna poškozených kazet minerál. podhledu 600x600 mm</t>
  </si>
  <si>
    <t xml:space="preserve">  9) : (5,9+6,1+1,6)*2</t>
  </si>
  <si>
    <t>50% : 14</t>
  </si>
  <si>
    <t>767-03</t>
  </si>
  <si>
    <t>Demontáž + Montáž podhledu ve skladu</t>
  </si>
  <si>
    <t>12) : 13,51</t>
  </si>
  <si>
    <t>G01 : 5</t>
  </si>
  <si>
    <t>767-02</t>
  </si>
  <si>
    <t>Dod - Akustický pohled</t>
  </si>
  <si>
    <t>Koeficient rezerva 10%: 0,1</t>
  </si>
  <si>
    <t>998767201R00</t>
  </si>
  <si>
    <t>Přesun hmot pro zámečnické konstr., výšky do 6 m</t>
  </si>
  <si>
    <t>776511810RT1</t>
  </si>
  <si>
    <t>Odstranění PVC a koberců lepených bez podložky z ploch nad 20 m2</t>
  </si>
  <si>
    <t>776521200R00</t>
  </si>
  <si>
    <t>Lepení povlakových podlah z dílců PVC a CV (vinyl)</t>
  </si>
  <si>
    <t>2) : 12,2</t>
  </si>
  <si>
    <t>776-01</t>
  </si>
  <si>
    <t>Dod - PVC pro sport, zátěžový, tl. 4 mm</t>
  </si>
  <si>
    <t>Koeficient 10%: 0,1</t>
  </si>
  <si>
    <t>776-02</t>
  </si>
  <si>
    <t>Dod - PVC pro chodby</t>
  </si>
  <si>
    <t>776-03</t>
  </si>
  <si>
    <t>D+M Sokl lišta ze stelné krytiny, lepená do plast. sokl. lišty</t>
  </si>
  <si>
    <t>1) : 5,9+12,05+5,9+12,05+(0,8*4)</t>
  </si>
  <si>
    <t>998776201R00</t>
  </si>
  <si>
    <t>Přesun hmot pro podlahy povlakové, výšky do 6 m</t>
  </si>
  <si>
    <t>783-01</t>
  </si>
  <si>
    <t>Nátěr topného systému</t>
  </si>
  <si>
    <t>POL99_8</t>
  </si>
  <si>
    <t>784450075RA0</t>
  </si>
  <si>
    <t xml:space="preserve">Malba disperzní, penetrace 1x, malba bílá 2x </t>
  </si>
  <si>
    <t xml:space="preserve">14) stropy : </t>
  </si>
  <si>
    <t>sklad : 2,46</t>
  </si>
  <si>
    <t>sklad rekvizit : 13,51</t>
  </si>
  <si>
    <t>chodba : 16</t>
  </si>
  <si>
    <t>cvičebna : 72,60</t>
  </si>
  <si>
    <t xml:space="preserve">stěny : </t>
  </si>
  <si>
    <t>sklad : (1,23+2)*2*2,5-0,6*1,97</t>
  </si>
  <si>
    <t>sklad rekvizit : (5,9+2)*2*2,5-0,6*1,97-1,25*1,97</t>
  </si>
  <si>
    <t>chodba : (8+2+8)*2,5-1,25*1,97-1*1,97*2</t>
  </si>
  <si>
    <t>cvičebna : (12,05+5,9)*2*3,27</t>
  </si>
  <si>
    <t>-1,2*0,85*4</t>
  </si>
  <si>
    <t>784011221RT2</t>
  </si>
  <si>
    <t>Zakrytí předmětů, včetně odstranění včetně dodávky fólie tl. 0,04 mm</t>
  </si>
  <si>
    <t>odhad : 40</t>
  </si>
  <si>
    <t>799-01</t>
  </si>
  <si>
    <t xml:space="preserve">D + M + demontáž protiprachové příčky do chodby </t>
  </si>
  <si>
    <t>799-02</t>
  </si>
  <si>
    <t>Vyklizení stávajícícho prostoru</t>
  </si>
  <si>
    <t>799-03</t>
  </si>
  <si>
    <t>Zaslepení otvoru - SDK, v G01 včetně dodávky materiálu a montáže</t>
  </si>
  <si>
    <t>979011111R00</t>
  </si>
  <si>
    <t>Svislá doprava suti a vybour. hmot za 2.NP a 1.PP</t>
  </si>
  <si>
    <t>Přesun suti</t>
  </si>
  <si>
    <t>POL8_</t>
  </si>
  <si>
    <t>979081111R00</t>
  </si>
  <si>
    <t xml:space="preserve">Odvoz suti a vybour. hmot na skládku </t>
  </si>
  <si>
    <t>979082111R00</t>
  </si>
  <si>
    <t xml:space="preserve">Vnitrostaveništní doprava suti </t>
  </si>
  <si>
    <t>979999999R00</t>
  </si>
  <si>
    <t>Poplatek za recyklaci suť do 10 % příměsí (skup.170107)</t>
  </si>
  <si>
    <t>005121 R</t>
  </si>
  <si>
    <t>Zařízení staveniště</t>
  </si>
  <si>
    <t>Soubor</t>
  </si>
  <si>
    <t>Veškeré náklady spojené s vybudováním, provozem a odstraněním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</si>
  <si>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</si>
  <si>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</si>
  <si>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</si>
  <si>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</si>
  <si>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</si>
  <si>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</si>
  <si>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005124010R</t>
  </si>
  <si>
    <t>Koordinační činnost</t>
  </si>
  <si>
    <t>Koordinace stavebních a technologických dodávek stavby.</t>
  </si>
  <si>
    <t>01</t>
  </si>
  <si>
    <t>Inženýrská činnost během realizace stavby (od předání staveniště až po uvedení stavby do provozu)</t>
  </si>
  <si>
    <t>Zaměření a vytýčení stávajících inženýrských sítí v místě stavby z hlediska jejich ochrany při provádění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</si>
  <si>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</si>
  <si>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</si>
  <si>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</si>
  <si>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0-01</t>
  </si>
  <si>
    <t>Vypracování dílenské realizační dokumentace</t>
  </si>
  <si>
    <t>0-02</t>
  </si>
  <si>
    <t>Vyvzorkování</t>
  </si>
  <si>
    <t>SUM</t>
  </si>
  <si>
    <t>Poznámky uchazeče k zadání</t>
  </si>
  <si>
    <t>POPUZIV</t>
  </si>
  <si>
    <t>END</t>
  </si>
  <si>
    <t>Náhradní filtrační vložka včetně plastového rámu - filtr Coarse ( G4 ) pro stávající přívodní VZT jednotku č. 2. D+M</t>
  </si>
  <si>
    <t>POL3_0</t>
  </si>
  <si>
    <t>Tlumič hluku kulisový 500x250x1500/3 vnitřní kulisy tl. 100 mm.Minimální útlum hluku při frekvenci 250Hz = 21,0 dB. D+M</t>
  </si>
  <si>
    <t>Ohebný tlumič hluku DN 200mm, délka 1000mm, tloušťka izolační vrstvy 25mm. Minimální útlum hluku při frekvenci 250Hz = 28,7 dB. D+M</t>
  </si>
  <si>
    <t>Ohebný tlumič hluku DN 250mm, délka 1000mm, tloušťka izolační vrstvy 25mm.Minimální útlum hluku při frekvenci 250Hz = 24,3 dB. D+M</t>
  </si>
  <si>
    <t>Regulační klapka 355x250. D+M</t>
  </si>
  <si>
    <t>6</t>
  </si>
  <si>
    <t>Přívodní vyústka komfortní 2řadá s regulací vel. 425x225včetně připojovací krabice s horním připojením - kruhové hrdlo pr.200mm, z eloxovaného hliníku opatřená vypalovací barvou. RAL dle</t>
  </si>
  <si>
    <t>arch. D+M</t>
  </si>
  <si>
    <t>7</t>
  </si>
  <si>
    <t>Vyústka komfortní 1řadá bez regulace vel. 425x225včetně připojovací krabice s bočním připojením - kruhové hrdlo pr.200mm, z eloxovaného hliníku opatřená vypalovací barvou. RAL dle arch. D+M</t>
  </si>
  <si>
    <t>8</t>
  </si>
  <si>
    <t>Vyústka komfortní 1řadá bez regulace vel. 425x225včetně připojovací krabice s horním připojením - kruhové hrdlo pr.200mm, z eloxovaného hliníku opatřená vypalovací barvou. RAL dle arch. D+M</t>
  </si>
  <si>
    <t>9</t>
  </si>
  <si>
    <t>Vyústka komfortní 1řadá bez regulace vel. 425x225včetně připojovací krabice s bočním připojením - kruhové hrdlo s regulační klapkou pr.250mm, z eloxovaného hliníku opatřená vypalovací barvou. RAL</t>
  </si>
  <si>
    <t>dle arch. D+M</t>
  </si>
  <si>
    <t>10</t>
  </si>
  <si>
    <t>Vyústka komfortní 1řadá bez regulace vel. 425x225včetně připojovací krabice s horním připojením - kruhové hrdlo pr.250mm, z eloxovaného hliníku opatřená vypalovací barvou. RAL dle arch. D+M</t>
  </si>
  <si>
    <t>11</t>
  </si>
  <si>
    <t>Zvukově izolovaná ohebná hadice DN 200. D+M</t>
  </si>
  <si>
    <t>12</t>
  </si>
  <si>
    <t>Potrubí kruhové pozinkované - spiro, třída těsnosti B,  tvarovky 30% - průměru 200mm, včetně těsnícího a spojovacího materiálu. D+M</t>
  </si>
  <si>
    <t>POL1_1</t>
  </si>
  <si>
    <t>13</t>
  </si>
  <si>
    <t>Potrubí kruhové pozinkované - spiro, třída těsnosti B,  tvarovky 30% - průměru 250mm, včetně těsnícího a spojovacího materiálu. D+M</t>
  </si>
  <si>
    <t>14</t>
  </si>
  <si>
    <t>Potrubí čtyřhranné pozinkované rovné, sk. 1, třída těsnosti B, včetně těsnícího a spojovacího materiálu. D+M</t>
  </si>
  <si>
    <t>15</t>
  </si>
  <si>
    <t>Potrubí čtyřhranné pozinkované tvarovky, sk. 1, třída těsnosti B,včetně těsnícího a spojovacího materiálu, náběhových a vodících plechů. D+M</t>
  </si>
  <si>
    <t>16</t>
  </si>
  <si>
    <t>Hzs zařízení č. 2 - Větrání cvičebny G01 a G03 - zednické výpomoci vrty, prostupy, drážky, přípomoci během transportu potrubí, koordinace vůči ostatním profesím, koordinace při etapizaci prací</t>
  </si>
  <si>
    <t>hod</t>
  </si>
  <si>
    <t>17</t>
  </si>
  <si>
    <t>Přesun hmot pro vzduchotechniku, výšky do 6 m</t>
  </si>
  <si>
    <t>18</t>
  </si>
  <si>
    <t>Diagonální ventilátor do kruhového potrubí, množství vzduchu V=80 m3/h, tlaková ztráta 60 Pa, připojení DN 100, včetně připojujících manžet. D+M</t>
  </si>
  <si>
    <t>19</t>
  </si>
  <si>
    <t>Zpětná klapka DN 100. D+M</t>
  </si>
  <si>
    <t>20</t>
  </si>
  <si>
    <t>21</t>
  </si>
  <si>
    <t>Kovová záslepka pro kruhové potrubí DN 100, včetně dotěsnění. D+M</t>
  </si>
  <si>
    <t>22</t>
  </si>
  <si>
    <t>23</t>
  </si>
  <si>
    <t>Protidešťová sací žaluzie 160x160mm, připojení DN 100, se sítem proti hmyzu,RAL dle arch. D+M</t>
  </si>
  <si>
    <t>24</t>
  </si>
  <si>
    <t>Protidešťová výfuková žaluzie 160x160mm, připojení DN 100, se sítem proti hmyzu,RAL dle arch. D+M</t>
  </si>
  <si>
    <t>25</t>
  </si>
  <si>
    <t>Potrubí kruhové pozinkované - spiro, třída těsnosti B,  tvarovky 30% - průměru 80mm, včetně těsnícího a spojovacího materiálu. D+M</t>
  </si>
  <si>
    <t>26</t>
  </si>
  <si>
    <t>Potrubí kruhové pozinkované - spiro, třída těsnosti B,  tvarovky 30% - průměru 100mm, včetně těsnícího a spojovacího materiálu. D+M</t>
  </si>
  <si>
    <t>27</t>
  </si>
  <si>
    <t>Kaučuková tepelná izolace tl. 19mm. D+M</t>
  </si>
  <si>
    <t>28</t>
  </si>
  <si>
    <t>Hzs zařízení č. T1 - Větrání podlahy cvičebny G03 - zednické výpomoci vrty, prostupy, drážky, přípomoci během transportu potrubí, koordinace vůči ostatním profesím, koordinace při etapizaci</t>
  </si>
  <si>
    <t>prací</t>
  </si>
  <si>
    <t>29</t>
  </si>
  <si>
    <t>30</t>
  </si>
  <si>
    <t>Demontáž stávající filtrační vložky G4 ve VZT jednotce - zař.č. 2. Včetně ekologické likvidace.</t>
  </si>
  <si>
    <t>31</t>
  </si>
  <si>
    <t>Demontáž části stávajícího VZT potrubí - zař.č. 2.Včetně ekologické likvidace. Rozsah viz výkresová část.</t>
  </si>
  <si>
    <t>32</t>
  </si>
  <si>
    <t>Demontáž části stávajícího kotvícího materiálu systému VZT - zař.č. 2. Včetně ekologické likvidace. Rozsah viz výkresová část.</t>
  </si>
  <si>
    <t>33</t>
  </si>
  <si>
    <t>Montážní materiál</t>
  </si>
  <si>
    <t>kg</t>
  </si>
  <si>
    <t>34</t>
  </si>
  <si>
    <t>Pojízdné lešení</t>
  </si>
  <si>
    <t>35</t>
  </si>
  <si>
    <t>Nátěry pro viditelné sací a výfukové prvky VZT na fasádě objektu, RAL dle arch.</t>
  </si>
  <si>
    <t>36</t>
  </si>
  <si>
    <t>Vstupní prohlídka systému přívodu vzduchu před započetím prací.</t>
  </si>
  <si>
    <t>37</t>
  </si>
  <si>
    <t>Zprovoznění, vyregulování, nastavení provozních režimů a seznámení s obsluhou systémů VZT, součinnost s profesí MaR viz D.1.4.2-01 Technická zpráva.</t>
  </si>
  <si>
    <t>38</t>
  </si>
  <si>
    <t>Štítky pro označení zařízení, plastové tabulky velikosti A5</t>
  </si>
  <si>
    <t>39</t>
  </si>
  <si>
    <t>Identifikační samolepky pro značení VZT potrubí (směr proudění vzduchu).</t>
  </si>
  <si>
    <t>40</t>
  </si>
  <si>
    <t>Předávací dokumentace</t>
  </si>
  <si>
    <t>41</t>
  </si>
  <si>
    <t>Dodavatelská dokumentace</t>
  </si>
  <si>
    <t>42</t>
  </si>
  <si>
    <t>Autorský dozor</t>
  </si>
  <si>
    <t>43</t>
  </si>
  <si>
    <t>Doprava</t>
  </si>
  <si>
    <t>Pol__0001</t>
  </si>
  <si>
    <t>KO KRABICE KO 97/L odbočná</t>
  </si>
  <si>
    <t>KS</t>
  </si>
  <si>
    <t>pro zakončení kabelu zásuvky 400V</t>
  </si>
  <si>
    <t>Pol__0002</t>
  </si>
  <si>
    <t>KO KRABICE KU 68 - 1902</t>
  </si>
  <si>
    <t>Pol__0003</t>
  </si>
  <si>
    <t>Pol__0004</t>
  </si>
  <si>
    <t>Krabice pod trojrámeček</t>
  </si>
  <si>
    <t>Pol__0005</t>
  </si>
  <si>
    <t>Jistič 3 pól. 25A, char.B, 10 kA</t>
  </si>
  <si>
    <t>Pol__0006</t>
  </si>
  <si>
    <t>LED svítidlo vesestané asymetrické , osvětlení tabule 30W/6200lm/IP 40</t>
  </si>
  <si>
    <t>Pol__0007</t>
  </si>
  <si>
    <t>Nouzové svítidlo LED protipanické,vestavné, 60min</t>
  </si>
  <si>
    <t>Pol__0008</t>
  </si>
  <si>
    <t>Nouzové svítidlo LED přisazené s piktogramem, 60min</t>
  </si>
  <si>
    <t>Pol__0009</t>
  </si>
  <si>
    <t>řídící jednotka DALI pro stmívání osvětlení (osazeno v rozvaděči)</t>
  </si>
  <si>
    <t>Pol__0010</t>
  </si>
  <si>
    <t>sv. vestavné LED 36W/4000K, 4000lm, těleso sv. Al slitina, ocelový plech, barva bílá, mikroprismatický difuzor, UGR&lt;19, 230V, stmívatelné DALI</t>
  </si>
  <si>
    <t>Pol__0011</t>
  </si>
  <si>
    <t>KABEL CYKY 2A X 1.5</t>
  </si>
  <si>
    <t>Pol__0012</t>
  </si>
  <si>
    <t>KABEL CYKY 3C x 1.5</t>
  </si>
  <si>
    <t>Pol__0013</t>
  </si>
  <si>
    <t>KABEL CYKY 3C x 2.5</t>
  </si>
  <si>
    <t>Pol__0014</t>
  </si>
  <si>
    <t>KABEL CYKY 5C x 6</t>
  </si>
  <si>
    <t>Pol__0015</t>
  </si>
  <si>
    <t>Tlačítko TANGO (komplet) barva - bílá</t>
  </si>
  <si>
    <t>Pol__0016</t>
  </si>
  <si>
    <t>Vypínač TANGO 01 (komplet) barva - bílá</t>
  </si>
  <si>
    <t>Pol__0017</t>
  </si>
  <si>
    <t>Dvojzásuvka nástěnná 2x 2P+PE bílá</t>
  </si>
  <si>
    <t>Pol__0018</t>
  </si>
  <si>
    <t>Chráněná zásuvka DA-275-PP1 TANGO do trojrámečku</t>
  </si>
  <si>
    <t>Pol__0019</t>
  </si>
  <si>
    <t>JBT Z 5518A-A2349 B TANGO KOMPLET do trojrámečku</t>
  </si>
  <si>
    <t>Pol__0020</t>
  </si>
  <si>
    <t>Přístrojový trojrámeček</t>
  </si>
  <si>
    <t>Pol__0021</t>
  </si>
  <si>
    <t>zásuvka dvojitá s natočenou dutinkou bílá</t>
  </si>
  <si>
    <t>Pol__0022</t>
  </si>
  <si>
    <t>Koordinace s profesemi</t>
  </si>
  <si>
    <t>- před dokončením kabeláže nutno prověřit a odsouhlasit s jednotlivými profesemi polohy vývodů a způsob ovládání dodávaných zařízení a technologií. Zápis o této koordinaci musí být uveden ve stavebním deníku.</t>
  </si>
  <si>
    <t>Pol__0023</t>
  </si>
  <si>
    <t>Monáž zapuštěné rozvodnice</t>
  </si>
  <si>
    <t>Pol__0024</t>
  </si>
  <si>
    <t>Označení rezervního kabelu popisem,jeho zakončení</t>
  </si>
  <si>
    <t>Pol__0025</t>
  </si>
  <si>
    <t>Pomocné práce,kompletace</t>
  </si>
  <si>
    <t>Pol__0026</t>
  </si>
  <si>
    <t>Převzetí pracoviště</t>
  </si>
  <si>
    <t>Pol__0027</t>
  </si>
  <si>
    <t>Rozebrání stávajícího podhledu na chodbě a jeho opětné složení</t>
  </si>
  <si>
    <t>Pol__0028</t>
  </si>
  <si>
    <t>Úprava stávajícího rozvaděče</t>
  </si>
  <si>
    <t>Pol__0029</t>
  </si>
  <si>
    <t>Výchozí revize s vypracováním revizní zprávy</t>
  </si>
  <si>
    <t>Pol__0030</t>
  </si>
  <si>
    <t>Zakreslení skutečného provedení</t>
  </si>
  <si>
    <t>Pol__0031</t>
  </si>
  <si>
    <t>Montáž jističe 3-pól.</t>
  </si>
  <si>
    <t>Pol__0032</t>
  </si>
  <si>
    <t>Demontáže stávající stavební elektroinstalace vč. likvidace materiálu</t>
  </si>
  <si>
    <t>Pol__0033</t>
  </si>
  <si>
    <t>210010322</t>
  </si>
  <si>
    <t>Montáž krabice odbočné (KR 97) kruh. vč.zap</t>
  </si>
  <si>
    <t>210010331</t>
  </si>
  <si>
    <t>Montáž přístrojové krabice bez zapojení</t>
  </si>
  <si>
    <t>215201144</t>
  </si>
  <si>
    <t>Montáž svítidla - zářivkové vestavné</t>
  </si>
  <si>
    <t>210203002</t>
  </si>
  <si>
    <t>Montáž svítidla interierového</t>
  </si>
  <si>
    <t>210810042</t>
  </si>
  <si>
    <t>Položení kabelu pevně</t>
  </si>
  <si>
    <t>210800117</t>
  </si>
  <si>
    <t>Položení kabelu pod omítku</t>
  </si>
  <si>
    <t>Pol__0042</t>
  </si>
  <si>
    <t>Zapojení vypínače zapuštěného</t>
  </si>
  <si>
    <t>210111012</t>
  </si>
  <si>
    <t>Zapojení zásuvky polozap./zapuštěné 10/16A 250V 2P+Z</t>
  </si>
  <si>
    <t>210111031</t>
  </si>
  <si>
    <t>Zapojení zásuvky v krabici venkovní 10/16A 250V 2P+Z</t>
  </si>
  <si>
    <t>97303-1616</t>
  </si>
  <si>
    <t>Sekání zdi cihlové, kapsy-krab.&lt;100x100x50mm</t>
  </si>
  <si>
    <t>97303-1334</t>
  </si>
  <si>
    <t>Sekání zdi cihlové, malt.váp.kapsy do 0.16m2 hl.&lt;150mm</t>
  </si>
  <si>
    <t>97408-2212</t>
  </si>
  <si>
    <t>Vysekání rýhy do stěny, omítka-cem.š.do 30mm</t>
  </si>
  <si>
    <t>Jistič 1 pól. 2A, char.C, 10 kA</t>
  </si>
  <si>
    <t>Jistič 1 pól. 6A, char.C, 10 kA</t>
  </si>
  <si>
    <t>Jistič 1 pól. 10A, char.B, 10 kA</t>
  </si>
  <si>
    <t>Jistič 1 pól. 16A, char.B, 10 kA</t>
  </si>
  <si>
    <t>Otočný vypínač 3pól. In= 25 A</t>
  </si>
  <si>
    <t>Pr. chránič 4 pól. 25 / 0,03 A</t>
  </si>
  <si>
    <t>Přepínač 1 x přepínací, 16 A</t>
  </si>
  <si>
    <t>Svodič přepětí T1 + T2 pro síť TNC, 25 kA (10/350)</t>
  </si>
  <si>
    <t>Týdenní, 1 x přep.</t>
  </si>
  <si>
    <t>6-řadý, 550x500x140 mm, 72 mod.</t>
  </si>
  <si>
    <t>Krycí rám pro skříně FW34</t>
  </si>
  <si>
    <t>Montáž jističe 1-pól.</t>
  </si>
  <si>
    <t>Montáž vypínače</t>
  </si>
  <si>
    <t>Kusová zkouška, protokoly, atesty</t>
  </si>
  <si>
    <t>Montáž přepěťové ochrany</t>
  </si>
  <si>
    <t>Piktogramy, štítky na dveřích rozvaděče, včetně polepení</t>
  </si>
  <si>
    <t>sada</t>
  </si>
  <si>
    <t>Popisky komponent dle PD,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</si>
  <si>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</si>
  <si>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</si>
  <si>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</si>
  <si>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PC001</t>
  </si>
  <si>
    <t>Kabel pro strukturované kabeláže,  provedení - UTP, kategorie 5E, drát, LSOH plášť bezhalogenový</t>
  </si>
  <si>
    <t>PC002</t>
  </si>
  <si>
    <t>Kompletní dvojzásuvka osazená jedním RJ45 modulem UTP CAT5E, různá provedení.</t>
  </si>
  <si>
    <t>PC003</t>
  </si>
  <si>
    <t>Kompletní dvojzásuvka osazená dvěma RJ45 moduly UTP CAT5E, různá provedení.</t>
  </si>
  <si>
    <t>PC004</t>
  </si>
  <si>
    <t>Modulární patch panel 1U pro 24 modulů, neosazený  moduly RJ45 , šířka 19", obvyklá barva černá.</t>
  </si>
  <si>
    <t>PC005</t>
  </si>
  <si>
    <t>Modul RJ45, UTP Cat.5E do patch panelu.</t>
  </si>
  <si>
    <t>PC006</t>
  </si>
  <si>
    <t>Horizontální D-ring organizer 2U - 5ok, 12cm.</t>
  </si>
  <si>
    <t>PC007</t>
  </si>
  <si>
    <t>Kabelový žlab drátěný pozinkovaný, 110x300mm, 4,3 mm,  vč. spojovacích a kotvicích prvků.</t>
  </si>
  <si>
    <t>PC008</t>
  </si>
  <si>
    <t>Elektroinstalační trubka 50 ohebná vč. protahovacích krabic, montáž pod omítku vč. drážky , zapravení hrubou omítkou a zaomítání štukovou omítkou a výmalby v rozsahu provedení drážky</t>
  </si>
  <si>
    <t>PC009</t>
  </si>
  <si>
    <t>Elektroinstalační trubka 36 ohebná vč. protahovacích krabic, montáž pod omítku vč. drážky , zapravení hrubou omítkou a zaomítání štukovou omítkou a výmalby v rozsahu provedení drážky</t>
  </si>
  <si>
    <t>PC010</t>
  </si>
  <si>
    <t>Elektroinstalační trubka 29 ohebná vč. protahovacích krabic, montáž pod omítku vč. drážky , zapravení hrubou omítkou a zaomítání štukovou omítkou a výmalby v rozsahu provedení drážky</t>
  </si>
  <si>
    <t>PC011</t>
  </si>
  <si>
    <t>Drobný blíže nespecifikovaný elektroinstalační materiál (hmoždinky, štítky, popisky, atd.)</t>
  </si>
  <si>
    <t>PC012</t>
  </si>
  <si>
    <t>Demontáž stávajícího AP WiFi</t>
  </si>
  <si>
    <t>PC013</t>
  </si>
  <si>
    <t>Montáž stávajícího AP WiFi</t>
  </si>
  <si>
    <t>PC014</t>
  </si>
  <si>
    <t>Montáž kabelů sdělovacích pro vnitřní rozvody do 15 žil</t>
  </si>
  <si>
    <t>PC015</t>
  </si>
  <si>
    <t>Ukončení kabelu UTP na konektoru RJ45 (  patchpanel)</t>
  </si>
  <si>
    <t>PC016</t>
  </si>
  <si>
    <t>Montáž vyvazovacíhoho panelu 1U</t>
  </si>
  <si>
    <t>PC017</t>
  </si>
  <si>
    <t>Montáž datové jednozásuvky</t>
  </si>
  <si>
    <t>PC018</t>
  </si>
  <si>
    <t>Montáž datové dvouzásuvky</t>
  </si>
  <si>
    <t>PC019</t>
  </si>
  <si>
    <t>Měření metalického segmentu s vyhotovením protokolu</t>
  </si>
  <si>
    <t>PC020</t>
  </si>
  <si>
    <t>Montáž patch panelu 24 portů UTP/FTP</t>
  </si>
  <si>
    <t>PC021</t>
  </si>
  <si>
    <t>Popis portu datové zásuvky</t>
  </si>
  <si>
    <t>PC022</t>
  </si>
  <si>
    <t>Popis portů patchpanelu</t>
  </si>
  <si>
    <t>PC023</t>
  </si>
  <si>
    <t>Značení trasy vedení pro slaboproud</t>
  </si>
  <si>
    <t>PC024</t>
  </si>
  <si>
    <t>Vyvazování kabeláže ve žlabech pro slaboproud</t>
  </si>
  <si>
    <t>PC025</t>
  </si>
  <si>
    <t>Kabelový žlab drátěný pozinkovaný, 110x150mm, 4,3 mm,  vč. spojovacích a kotvicích prvků.</t>
  </si>
  <si>
    <t>Montáž nosníku s konzolami nebo závitovými tyčemi pro slaboproud</t>
  </si>
  <si>
    <t>Montáž trubek pro slaboproud plastových ohebných uložených pod omítku se zasekáním  vč. protahovacích krabic, zapravení hrubou omítkou a zaomítání štukovou omítkou a výmalby v rozsahu</t>
  </si>
  <si>
    <t>provedení drážky</t>
  </si>
  <si>
    <t>Montáž trubek pro slaboproud plastových ohebných uložených volně na příchytky</t>
  </si>
  <si>
    <t>Montáž spony pro uchycení kabelů pro slaboproud</t>
  </si>
  <si>
    <t>Požárně těsnící materiál do prostupu</t>
  </si>
  <si>
    <t>Průraz stropem pro kabelový žlab včetně vyhledání prostupů zapravení průchodu</t>
  </si>
  <si>
    <t>Průraz průchodu stěnou</t>
  </si>
  <si>
    <t>Zazdění průchodů vč. zapravení průchodu</t>
  </si>
  <si>
    <t>Pol__0034</t>
  </si>
  <si>
    <t>Průrazy stěnou a opětné utěsnění</t>
  </si>
  <si>
    <t>Pol__0035</t>
  </si>
  <si>
    <t>Demontáž a opětovná montáž podhledů na chodbě</t>
  </si>
  <si>
    <t>HZS</t>
  </si>
  <si>
    <t>PC037</t>
  </si>
  <si>
    <t>Likvidace odpadů (v tunách)</t>
  </si>
  <si>
    <t>PC038</t>
  </si>
  <si>
    <t>PC039</t>
  </si>
  <si>
    <t>Výrobní dokumentace</t>
  </si>
  <si>
    <t>PC040</t>
  </si>
  <si>
    <t>Dokumentace skutečného provedení</t>
  </si>
  <si>
    <t>Kč</t>
  </si>
  <si>
    <t>OPN</t>
  </si>
  <si>
    <t>POL13_0</t>
  </si>
  <si>
    <t>PC041</t>
  </si>
  <si>
    <t>Příprava staveniště</t>
  </si>
  <si>
    <t>PC042</t>
  </si>
  <si>
    <t>Kompletační a koordinační činnost</t>
  </si>
  <si>
    <t>PC043</t>
  </si>
  <si>
    <t>Inženýrská činnost</t>
  </si>
  <si>
    <t>PC044</t>
  </si>
  <si>
    <t>Demontáže a uložení materiálů SK</t>
  </si>
  <si>
    <t>PC02</t>
  </si>
  <si>
    <t>Elektroinstalační trubka 16 ohebná vč. protahovacích krabic, montáž pod omítku vč. drážky , zapravení hrubou omítkou a zaomítání štukovou omítkou a výmalby v rozsahu provedení drážky</t>
  </si>
  <si>
    <t>PC03</t>
  </si>
  <si>
    <t>Elektroinstalační trubka 23 ohebná vč. protahovacích krabic, montáž pod omítku vč. drážky , zapravení hrubou omítkou a zaomítání štukovou omítkou a výmalby v rozsahu provedení drážky</t>
  </si>
  <si>
    <t>PC04</t>
  </si>
  <si>
    <t>PC05</t>
  </si>
  <si>
    <t>prvky PZTS nejsou součástí dodávky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</si>
  <si>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</si>
  <si>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</si>
  <si>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</si>
  <si>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</si>
  <si>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</si>
  <si>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</si>
  <si>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</si>
  <si>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</si>
  <si>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</si>
  <si>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Technologie AVT  není předmětem dodávky</t>
  </si>
  <si>
    <t>Krabice pod omítku s víkem KT250</t>
  </si>
  <si>
    <t>Montáž krabice pod omítku s vysekáním lůžka KT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</si>
</sst>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 t="s">
        <v>43</v>
      </c>
      <c r="E11" s="126"/>
      <c r="F11" s="126"/>
      <c r="G11" s="126"/>
      <c r="H11" s="18" t="s">
        <v>40</v>
      </c>
      <c r="I11" s="131" t="s">
        <v>47</v>
      </c>
      <c r="J11" s="8"/>
    </row>
    <row r="12" spans="1:15" ht="15.75" customHeight="1" x14ac:dyDescent="0.25">
      <c r="A12" s="2"/>
      <c r="B12" s="28"/>
      <c r="C12" s="55"/>
      <c r="D12" s="127" t="s">
        <v>44</v>
      </c>
      <c r="E12" s="127"/>
      <c r="F12" s="127"/>
      <c r="G12" s="127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0" t="s">
        <v>46</v>
      </c>
      <c r="E13" s="128" t="s">
        <v>45</v>
      </c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SUMIF(F55:F103,A16,I55:I103)+SUMIF(F55:F103,"PSU",I55:I103)</f>
        <v>0</v>
      </c>
      <c r="J16" s="84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SUMIF(F55:F103,A17,I55:I103)</f>
        <v>0</v>
      </c>
      <c r="J17" s="84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SUMIF(F55:F103,A18,I55:I103)</f>
        <v>0</v>
      </c>
      <c r="J18" s="84"/>
    </row>
    <row r="19" spans="1:10" ht="23.25" customHeight="1" x14ac:dyDescent="0.25">
      <c r="A19" s="194" t="s">
        <v>153</v>
      </c>
      <c r="B19" s="38" t="s">
        <v>29</v>
      </c>
      <c r="C19" s="62"/>
      <c r="D19" s="63"/>
      <c r="E19" s="82"/>
      <c r="F19" s="83"/>
      <c r="G19" s="82"/>
      <c r="H19" s="83"/>
      <c r="I19" s="82">
        <f>SUMIF(F55:F103,A19,I55:I103)</f>
        <v>0</v>
      </c>
      <c r="J19" s="84"/>
    </row>
    <row r="20" spans="1:10" ht="23.25" customHeight="1" x14ac:dyDescent="0.25">
      <c r="A20" s="194" t="s">
        <v>154</v>
      </c>
      <c r="B20" s="38" t="s">
        <v>30</v>
      </c>
      <c r="C20" s="62"/>
      <c r="D20" s="63"/>
      <c r="E20" s="82"/>
      <c r="F20" s="83"/>
      <c r="G20" s="82"/>
      <c r="H20" s="83"/>
      <c r="I20" s="82">
        <f>SUMIF(F55:F103,A20,I55:I103)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'G 01 D.1.1 Pol'!AE255+'G 01 D.1.4.2 Pol'!AE60+'G 01 D.1.4.4.a Pol'!AE68+'G 01 D.1.4.4.b Pol'!AE32+'G 01 D.1.4.5.a Pol'!AE57+'G 01 D.1.4.5.b Pol'!AE27+'G 01 D.1.4.5.c Pol'!AE28</f>
        <v>0</v>
      </c>
      <c r="G39" s="148">
        <f>'G 01 D.1.1 Pol'!AF255+'G 01 D.1.4.2 Pol'!AF60+'G 01 D.1.4.4.a Pol'!AF68+'G 01 D.1.4.4.b Pol'!AF32+'G 01 D.1.4.5.a Pol'!AF57+'G 01 D.1.4.5.b Pol'!AF27+'G 01 D.1.4.5.c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49</v>
      </c>
      <c r="C40" s="152" t="s">
        <v>50</v>
      </c>
      <c r="D40" s="152"/>
      <c r="E40" s="152"/>
      <c r="F40" s="153">
        <f>'G 01 D.1.1 Pol'!AE255+'G 01 D.1.4.2 Pol'!AE60+'G 01 D.1.4.4.a Pol'!AE68+'G 01 D.1.4.4.b Pol'!AE32+'G 01 D.1.4.5.a Pol'!AE57+'G 01 D.1.4.5.b Pol'!AE27+'G 01 D.1.4.5.c Pol'!AE28</f>
        <v>0</v>
      </c>
      <c r="G40" s="154">
        <f>'G 01 D.1.1 Pol'!AF255+'G 01 D.1.4.2 Pol'!AF60+'G 01 D.1.4.4.a Pol'!AF68+'G 01 D.1.4.4.b Pol'!AF32+'G 01 D.1.4.5.a Pol'!AF57+'G 01 D.1.4.5.b Pol'!AF27+'G 01 D.1.4.5.c Pol'!AF28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51</v>
      </c>
      <c r="C41" s="146" t="s">
        <v>52</v>
      </c>
      <c r="D41" s="146"/>
      <c r="E41" s="146"/>
      <c r="F41" s="157">
        <f>'G 01 D.1.1 Pol'!AE255</f>
        <v>0</v>
      </c>
      <c r="G41" s="149">
        <f>'G 01 D.1.1 Pol'!AF255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53</v>
      </c>
      <c r="C42" s="146" t="s">
        <v>54</v>
      </c>
      <c r="D42" s="146"/>
      <c r="E42" s="146"/>
      <c r="F42" s="157">
        <f>'G 01 D.1.4.2 Pol'!AE60</f>
        <v>0</v>
      </c>
      <c r="G42" s="149">
        <f>'G 01 D.1.4.2 Pol'!AF60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55</v>
      </c>
      <c r="C43" s="146" t="s">
        <v>56</v>
      </c>
      <c r="D43" s="146"/>
      <c r="E43" s="146"/>
      <c r="F43" s="157">
        <f>'G 01 D.1.4.4.a Pol'!AE68</f>
        <v>0</v>
      </c>
      <c r="G43" s="149">
        <f>'G 01 D.1.4.4.a Pol'!AF68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57</v>
      </c>
      <c r="C44" s="146" t="s">
        <v>58</v>
      </c>
      <c r="D44" s="146"/>
      <c r="E44" s="146"/>
      <c r="F44" s="157">
        <f>'G 01 D.1.4.4.b Pol'!AE32</f>
        <v>0</v>
      </c>
      <c r="G44" s="149">
        <f>'G 01 D.1.4.4.b Pol'!AF32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59</v>
      </c>
      <c r="C45" s="146" t="s">
        <v>60</v>
      </c>
      <c r="D45" s="146"/>
      <c r="E45" s="146"/>
      <c r="F45" s="157">
        <f>'G 01 D.1.4.5.a Pol'!AE57</f>
        <v>0</v>
      </c>
      <c r="G45" s="149">
        <f>'G 01 D.1.4.5.a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61</v>
      </c>
      <c r="C46" s="146" t="s">
        <v>62</v>
      </c>
      <c r="D46" s="146"/>
      <c r="E46" s="146"/>
      <c r="F46" s="157">
        <f>'G 01 D.1.4.5.b Pol'!AE27</f>
        <v>0</v>
      </c>
      <c r="G46" s="149">
        <f>'G 01 D.1.4.5.b Pol'!AF27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3</v>
      </c>
      <c r="B47" s="156" t="s">
        <v>63</v>
      </c>
      <c r="C47" s="146" t="s">
        <v>64</v>
      </c>
      <c r="D47" s="146"/>
      <c r="E47" s="146"/>
      <c r="F47" s="157">
        <f>'G 01 D.1.4.5.c Pol'!AE28</f>
        <v>0</v>
      </c>
      <c r="G47" s="149">
        <f>'G 01 D.1.4.5.c Pol'!AF28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5">
      <c r="A48" s="135"/>
      <c r="B48" s="158" t="s">
        <v>65</v>
      </c>
      <c r="C48" s="159"/>
      <c r="D48" s="159"/>
      <c r="E48" s="160"/>
      <c r="F48" s="161">
        <f>SUMIF(A39:A47,"=1",F39:F47)</f>
        <v>0</v>
      </c>
      <c r="G48" s="162">
        <f>SUMIF(A39:A47,"=1",G39:G47)</f>
        <v>0</v>
      </c>
      <c r="H48" s="162">
        <f>SUMIF(A39:A47,"=1",H39:H47)</f>
        <v>0</v>
      </c>
      <c r="I48" s="162">
        <f>SUMIF(A39:A47,"=1",I39:I47)</f>
        <v>0</v>
      </c>
      <c r="J48" s="163">
        <f>SUMIF(A39:A47,"=1",J39:J47)</f>
        <v>0</v>
      </c>
    </row>
    <row r="52" spans="1:10" ht="15.6" x14ac:dyDescent="0.3">
      <c r="B52" s="174" t="s">
        <v>67</v>
      </c>
    </row>
    <row r="54" spans="1:10" ht="25.5" customHeight="1" x14ac:dyDescent="0.25">
      <c r="A54" s="176"/>
      <c r="B54" s="179" t="s">
        <v>18</v>
      </c>
      <c r="C54" s="179" t="s">
        <v>6</v>
      </c>
      <c r="D54" s="180"/>
      <c r="E54" s="180"/>
      <c r="F54" s="181" t="s">
        <v>68</v>
      </c>
      <c r="G54" s="181"/>
      <c r="H54" s="181"/>
      <c r="I54" s="181" t="s">
        <v>31</v>
      </c>
      <c r="J54" s="181" t="s">
        <v>0</v>
      </c>
    </row>
    <row r="55" spans="1:10" ht="36.75" customHeight="1" x14ac:dyDescent="0.25">
      <c r="A55" s="177"/>
      <c r="B55" s="182" t="s">
        <v>69</v>
      </c>
      <c r="C55" s="183" t="s">
        <v>70</v>
      </c>
      <c r="D55" s="184"/>
      <c r="E55" s="184"/>
      <c r="F55" s="190" t="s">
        <v>26</v>
      </c>
      <c r="G55" s="191"/>
      <c r="H55" s="191"/>
      <c r="I55" s="191">
        <f>'G 01 D.1.4.4.a Pol'!G8</f>
        <v>0</v>
      </c>
      <c r="J55" s="188" t="str">
        <f>IF(I104=0,"",I55/I104*100)</f>
        <v/>
      </c>
    </row>
    <row r="56" spans="1:10" ht="36.75" customHeight="1" x14ac:dyDescent="0.25">
      <c r="A56" s="177"/>
      <c r="B56" s="182" t="s">
        <v>69</v>
      </c>
      <c r="C56" s="183" t="s">
        <v>71</v>
      </c>
      <c r="D56" s="184"/>
      <c r="E56" s="184"/>
      <c r="F56" s="190" t="s">
        <v>26</v>
      </c>
      <c r="G56" s="191"/>
      <c r="H56" s="191"/>
      <c r="I56" s="191">
        <f>'G 01 D.1.4.2 Pol'!G8</f>
        <v>0</v>
      </c>
      <c r="J56" s="188" t="str">
        <f>IF(I104=0,"",I56/I104*100)</f>
        <v/>
      </c>
    </row>
    <row r="57" spans="1:10" ht="36.75" customHeight="1" x14ac:dyDescent="0.25">
      <c r="A57" s="177"/>
      <c r="B57" s="182" t="s">
        <v>72</v>
      </c>
      <c r="C57" s="183" t="s">
        <v>73</v>
      </c>
      <c r="D57" s="184"/>
      <c r="E57" s="184"/>
      <c r="F57" s="190" t="s">
        <v>26</v>
      </c>
      <c r="G57" s="191"/>
      <c r="H57" s="191"/>
      <c r="I57" s="191">
        <f>'G 01 D.1.4.4.a Pol'!G63</f>
        <v>0</v>
      </c>
      <c r="J57" s="188" t="str">
        <f>IF(I104=0,"",I57/I104*100)</f>
        <v/>
      </c>
    </row>
    <row r="58" spans="1:10" ht="36.75" customHeight="1" x14ac:dyDescent="0.25">
      <c r="A58" s="177"/>
      <c r="B58" s="182" t="s">
        <v>74</v>
      </c>
      <c r="C58" s="183" t="s">
        <v>75</v>
      </c>
      <c r="D58" s="184"/>
      <c r="E58" s="184"/>
      <c r="F58" s="190" t="s">
        <v>26</v>
      </c>
      <c r="G58" s="191"/>
      <c r="H58" s="191"/>
      <c r="I58" s="191">
        <f>'G 01 D.1.4.4.b Pol'!G8</f>
        <v>0</v>
      </c>
      <c r="J58" s="188" t="str">
        <f>IF(I104=0,"",I58/I104*100)</f>
        <v/>
      </c>
    </row>
    <row r="59" spans="1:10" ht="36.75" customHeight="1" x14ac:dyDescent="0.25">
      <c r="A59" s="177"/>
      <c r="B59" s="182" t="s">
        <v>76</v>
      </c>
      <c r="C59" s="183" t="s">
        <v>77</v>
      </c>
      <c r="D59" s="184"/>
      <c r="E59" s="184"/>
      <c r="F59" s="190" t="s">
        <v>26</v>
      </c>
      <c r="G59" s="191"/>
      <c r="H59" s="191"/>
      <c r="I59" s="191">
        <f>'G 01 D.1.4.4.b Pol'!G18</f>
        <v>0</v>
      </c>
      <c r="J59" s="188" t="str">
        <f>IF(I104=0,"",I59/I104*100)</f>
        <v/>
      </c>
    </row>
    <row r="60" spans="1:10" ht="36.75" customHeight="1" x14ac:dyDescent="0.25">
      <c r="A60" s="177"/>
      <c r="B60" s="182" t="s">
        <v>78</v>
      </c>
      <c r="C60" s="183" t="s">
        <v>79</v>
      </c>
      <c r="D60" s="184"/>
      <c r="E60" s="184"/>
      <c r="F60" s="190" t="s">
        <v>26</v>
      </c>
      <c r="G60" s="191"/>
      <c r="H60" s="191"/>
      <c r="I60" s="191">
        <f>'G 01 D.1.4.4.b Pol'!G21</f>
        <v>0</v>
      </c>
      <c r="J60" s="188" t="str">
        <f>IF(I104=0,"",I60/I104*100)</f>
        <v/>
      </c>
    </row>
    <row r="61" spans="1:10" ht="36.75" customHeight="1" x14ac:dyDescent="0.25">
      <c r="A61" s="177"/>
      <c r="B61" s="182" t="s">
        <v>80</v>
      </c>
      <c r="C61" s="183" t="s">
        <v>75</v>
      </c>
      <c r="D61" s="184"/>
      <c r="E61" s="184"/>
      <c r="F61" s="190" t="s">
        <v>26</v>
      </c>
      <c r="G61" s="191"/>
      <c r="H61" s="191"/>
      <c r="I61" s="191">
        <f>'G 01 D.1.4.4.a Pol'!G14</f>
        <v>0</v>
      </c>
      <c r="J61" s="188" t="str">
        <f>IF(I104=0,"",I61/I104*100)</f>
        <v/>
      </c>
    </row>
    <row r="62" spans="1:10" ht="36.75" customHeight="1" x14ac:dyDescent="0.25">
      <c r="A62" s="177"/>
      <c r="B62" s="182" t="s">
        <v>81</v>
      </c>
      <c r="C62" s="183" t="s">
        <v>82</v>
      </c>
      <c r="D62" s="184"/>
      <c r="E62" s="184"/>
      <c r="F62" s="190" t="s">
        <v>26</v>
      </c>
      <c r="G62" s="191"/>
      <c r="H62" s="191"/>
      <c r="I62" s="191">
        <f>'G 01 D.1.4.4.a Pol'!G16</f>
        <v>0</v>
      </c>
      <c r="J62" s="188" t="str">
        <f>IF(I104=0,"",I62/I104*100)</f>
        <v/>
      </c>
    </row>
    <row r="63" spans="1:10" ht="36.75" customHeight="1" x14ac:dyDescent="0.25">
      <c r="A63" s="177"/>
      <c r="B63" s="182" t="s">
        <v>83</v>
      </c>
      <c r="C63" s="183" t="s">
        <v>84</v>
      </c>
      <c r="D63" s="184"/>
      <c r="E63" s="184"/>
      <c r="F63" s="190" t="s">
        <v>26</v>
      </c>
      <c r="G63" s="191"/>
      <c r="H63" s="191"/>
      <c r="I63" s="191">
        <f>'G 01 D.1.4.4.a Pol'!G22</f>
        <v>0</v>
      </c>
      <c r="J63" s="188" t="str">
        <f>IF(I104=0,"",I63/I104*100)</f>
        <v/>
      </c>
    </row>
    <row r="64" spans="1:10" ht="36.75" customHeight="1" x14ac:dyDescent="0.25">
      <c r="A64" s="177"/>
      <c r="B64" s="182" t="s">
        <v>85</v>
      </c>
      <c r="C64" s="183" t="s">
        <v>86</v>
      </c>
      <c r="D64" s="184"/>
      <c r="E64" s="184"/>
      <c r="F64" s="190" t="s">
        <v>26</v>
      </c>
      <c r="G64" s="191"/>
      <c r="H64" s="191"/>
      <c r="I64" s="191">
        <f>'G 01 D.1.4.4.a Pol'!G27</f>
        <v>0</v>
      </c>
      <c r="J64" s="188" t="str">
        <f>IF(I104=0,"",I64/I104*100)</f>
        <v/>
      </c>
    </row>
    <row r="65" spans="1:10" ht="36.75" customHeight="1" x14ac:dyDescent="0.25">
      <c r="A65" s="177"/>
      <c r="B65" s="182" t="s">
        <v>87</v>
      </c>
      <c r="C65" s="183" t="s">
        <v>88</v>
      </c>
      <c r="D65" s="184"/>
      <c r="E65" s="184"/>
      <c r="F65" s="190" t="s">
        <v>26</v>
      </c>
      <c r="G65" s="191"/>
      <c r="H65" s="191"/>
      <c r="I65" s="191">
        <f>'G 01 D.1.4.4.a Pol'!G30</f>
        <v>0</v>
      </c>
      <c r="J65" s="188" t="str">
        <f>IF(I104=0,"",I65/I104*100)</f>
        <v/>
      </c>
    </row>
    <row r="66" spans="1:10" ht="36.75" customHeight="1" x14ac:dyDescent="0.25">
      <c r="A66" s="177"/>
      <c r="B66" s="182" t="s">
        <v>89</v>
      </c>
      <c r="C66" s="183" t="s">
        <v>90</v>
      </c>
      <c r="D66" s="184"/>
      <c r="E66" s="184"/>
      <c r="F66" s="190" t="s">
        <v>26</v>
      </c>
      <c r="G66" s="191"/>
      <c r="H66" s="191"/>
      <c r="I66" s="191">
        <f>'G 01 D.1.4.4.a Pol'!G36</f>
        <v>0</v>
      </c>
      <c r="J66" s="188" t="str">
        <f>IF(I104=0,"",I66/I104*100)</f>
        <v/>
      </c>
    </row>
    <row r="67" spans="1:10" ht="36.75" customHeight="1" x14ac:dyDescent="0.25">
      <c r="A67" s="177"/>
      <c r="B67" s="182" t="s">
        <v>91</v>
      </c>
      <c r="C67" s="183" t="s">
        <v>92</v>
      </c>
      <c r="D67" s="184"/>
      <c r="E67" s="184"/>
      <c r="F67" s="190" t="s">
        <v>26</v>
      </c>
      <c r="G67" s="191"/>
      <c r="H67" s="191"/>
      <c r="I67" s="191">
        <f>'G 01 D.1.4.4.a Pol'!G47</f>
        <v>0</v>
      </c>
      <c r="J67" s="188" t="str">
        <f>IF(I104=0,"",I67/I104*100)</f>
        <v/>
      </c>
    </row>
    <row r="68" spans="1:10" ht="36.75" customHeight="1" x14ac:dyDescent="0.25">
      <c r="A68" s="177"/>
      <c r="B68" s="182" t="s">
        <v>93</v>
      </c>
      <c r="C68" s="183" t="s">
        <v>94</v>
      </c>
      <c r="D68" s="184"/>
      <c r="E68" s="184"/>
      <c r="F68" s="190" t="s">
        <v>26</v>
      </c>
      <c r="G68" s="191"/>
      <c r="H68" s="191"/>
      <c r="I68" s="191">
        <f>'G 01 D.1.4.4.a Pol'!G49</f>
        <v>0</v>
      </c>
      <c r="J68" s="188" t="str">
        <f>IF(I104=0,"",I68/I104*100)</f>
        <v/>
      </c>
    </row>
    <row r="69" spans="1:10" ht="36.75" customHeight="1" x14ac:dyDescent="0.25">
      <c r="A69" s="177"/>
      <c r="B69" s="182" t="s">
        <v>95</v>
      </c>
      <c r="C69" s="183" t="s">
        <v>96</v>
      </c>
      <c r="D69" s="184"/>
      <c r="E69" s="184"/>
      <c r="F69" s="190" t="s">
        <v>26</v>
      </c>
      <c r="G69" s="191"/>
      <c r="H69" s="191"/>
      <c r="I69" s="191">
        <f>'G 01 D.1.4.5.c Pol'!G8</f>
        <v>0</v>
      </c>
      <c r="J69" s="188" t="str">
        <f>IF(I104=0,"",I69/I104*100)</f>
        <v/>
      </c>
    </row>
    <row r="70" spans="1:10" ht="36.75" customHeight="1" x14ac:dyDescent="0.25">
      <c r="A70" s="177"/>
      <c r="B70" s="182" t="s">
        <v>95</v>
      </c>
      <c r="C70" s="183" t="s">
        <v>97</v>
      </c>
      <c r="D70" s="184"/>
      <c r="E70" s="184"/>
      <c r="F70" s="190" t="s">
        <v>26</v>
      </c>
      <c r="G70" s="191"/>
      <c r="H70" s="191"/>
      <c r="I70" s="191">
        <f>'G 01 D.1.1 Pol'!G8</f>
        <v>0</v>
      </c>
      <c r="J70" s="188" t="str">
        <f>IF(I104=0,"",I70/I104*100)</f>
        <v/>
      </c>
    </row>
    <row r="71" spans="1:10" ht="36.75" customHeight="1" x14ac:dyDescent="0.25">
      <c r="A71" s="177"/>
      <c r="B71" s="182" t="s">
        <v>98</v>
      </c>
      <c r="C71" s="183" t="s">
        <v>99</v>
      </c>
      <c r="D71" s="184"/>
      <c r="E71" s="184"/>
      <c r="F71" s="190" t="s">
        <v>26</v>
      </c>
      <c r="G71" s="191"/>
      <c r="H71" s="191"/>
      <c r="I71" s="191">
        <f>'G 01 D.1.4.5.b Pol'!G8+'G 01 D.1.4.5.c Pol'!G10</f>
        <v>0</v>
      </c>
      <c r="J71" s="188" t="str">
        <f>IF(I104=0,"",I71/I104*100)</f>
        <v/>
      </c>
    </row>
    <row r="72" spans="1:10" ht="36.75" customHeight="1" x14ac:dyDescent="0.25">
      <c r="A72" s="177"/>
      <c r="B72" s="182" t="s">
        <v>98</v>
      </c>
      <c r="C72" s="183" t="s">
        <v>100</v>
      </c>
      <c r="D72" s="184"/>
      <c r="E72" s="184"/>
      <c r="F72" s="190" t="s">
        <v>26</v>
      </c>
      <c r="G72" s="191"/>
      <c r="H72" s="191"/>
      <c r="I72" s="191">
        <f>'G 01 D.1.4.5.a Pol'!G8</f>
        <v>0</v>
      </c>
      <c r="J72" s="188" t="str">
        <f>IF(I104=0,"",I72/I104*100)</f>
        <v/>
      </c>
    </row>
    <row r="73" spans="1:10" ht="36.75" customHeight="1" x14ac:dyDescent="0.25">
      <c r="A73" s="177"/>
      <c r="B73" s="182" t="s">
        <v>101</v>
      </c>
      <c r="C73" s="183" t="s">
        <v>102</v>
      </c>
      <c r="D73" s="184"/>
      <c r="E73" s="184"/>
      <c r="F73" s="190" t="s">
        <v>26</v>
      </c>
      <c r="G73" s="191"/>
      <c r="H73" s="191"/>
      <c r="I73" s="191">
        <f>'G 01 D.1.4.5.a Pol'!G20</f>
        <v>0</v>
      </c>
      <c r="J73" s="188" t="str">
        <f>IF(I104=0,"",I73/I104*100)</f>
        <v/>
      </c>
    </row>
    <row r="74" spans="1:10" ht="36.75" customHeight="1" x14ac:dyDescent="0.25">
      <c r="A74" s="177"/>
      <c r="B74" s="182" t="s">
        <v>101</v>
      </c>
      <c r="C74" s="183" t="s">
        <v>103</v>
      </c>
      <c r="D74" s="184"/>
      <c r="E74" s="184"/>
      <c r="F74" s="190" t="s">
        <v>26</v>
      </c>
      <c r="G74" s="191"/>
      <c r="H74" s="191"/>
      <c r="I74" s="191">
        <f>'G 01 D.1.4.5.b Pol'!G12+'G 01 D.1.4.5.c Pol'!G14</f>
        <v>0</v>
      </c>
      <c r="J74" s="188" t="str">
        <f>IF(I104=0,"",I74/I104*100)</f>
        <v/>
      </c>
    </row>
    <row r="75" spans="1:10" ht="36.75" customHeight="1" x14ac:dyDescent="0.25">
      <c r="A75" s="177"/>
      <c r="B75" s="182" t="s">
        <v>101</v>
      </c>
      <c r="C75" s="183" t="s">
        <v>104</v>
      </c>
      <c r="D75" s="184"/>
      <c r="E75" s="184"/>
      <c r="F75" s="190" t="s">
        <v>26</v>
      </c>
      <c r="G75" s="191"/>
      <c r="H75" s="191"/>
      <c r="I75" s="191">
        <f>'G 01 D.1.1 Pol'!G11</f>
        <v>0</v>
      </c>
      <c r="J75" s="188" t="str">
        <f>IF(I104=0,"",I75/I104*100)</f>
        <v/>
      </c>
    </row>
    <row r="76" spans="1:10" ht="36.75" customHeight="1" x14ac:dyDescent="0.25">
      <c r="A76" s="177"/>
      <c r="B76" s="182" t="s">
        <v>105</v>
      </c>
      <c r="C76" s="183" t="s">
        <v>106</v>
      </c>
      <c r="D76" s="184"/>
      <c r="E76" s="184"/>
      <c r="F76" s="190" t="s">
        <v>26</v>
      </c>
      <c r="G76" s="191"/>
      <c r="H76" s="191"/>
      <c r="I76" s="191">
        <f>'G 01 D.1.4.5.b Pol'!G14+'G 01 D.1.4.5.c Pol'!G16</f>
        <v>0</v>
      </c>
      <c r="J76" s="188" t="str">
        <f>IF(I104=0,"",I76/I104*100)</f>
        <v/>
      </c>
    </row>
    <row r="77" spans="1:10" ht="36.75" customHeight="1" x14ac:dyDescent="0.25">
      <c r="A77" s="177"/>
      <c r="B77" s="182" t="s">
        <v>105</v>
      </c>
      <c r="C77" s="183" t="s">
        <v>107</v>
      </c>
      <c r="D77" s="184"/>
      <c r="E77" s="184"/>
      <c r="F77" s="190" t="s">
        <v>26</v>
      </c>
      <c r="G77" s="191"/>
      <c r="H77" s="191"/>
      <c r="I77" s="191">
        <f>'G 01 D.1.4.5.a Pol'!G23</f>
        <v>0</v>
      </c>
      <c r="J77" s="188" t="str">
        <f>IF(I104=0,"",I77/I104*100)</f>
        <v/>
      </c>
    </row>
    <row r="78" spans="1:10" ht="36.75" customHeight="1" x14ac:dyDescent="0.25">
      <c r="A78" s="177"/>
      <c r="B78" s="182" t="s">
        <v>105</v>
      </c>
      <c r="C78" s="183" t="s">
        <v>108</v>
      </c>
      <c r="D78" s="184"/>
      <c r="E78" s="184"/>
      <c r="F78" s="190" t="s">
        <v>26</v>
      </c>
      <c r="G78" s="191"/>
      <c r="H78" s="191"/>
      <c r="I78" s="191">
        <f>'G 01 D.1.1 Pol'!G14</f>
        <v>0</v>
      </c>
      <c r="J78" s="188" t="str">
        <f>IF(I104=0,"",I78/I104*100)</f>
        <v/>
      </c>
    </row>
    <row r="79" spans="1:10" ht="36.75" customHeight="1" x14ac:dyDescent="0.25">
      <c r="A79" s="177"/>
      <c r="B79" s="182" t="s">
        <v>109</v>
      </c>
      <c r="C79" s="183" t="s">
        <v>110</v>
      </c>
      <c r="D79" s="184"/>
      <c r="E79" s="184"/>
      <c r="F79" s="190" t="s">
        <v>26</v>
      </c>
      <c r="G79" s="191"/>
      <c r="H79" s="191"/>
      <c r="I79" s="191">
        <f>'G 01 D.1.4.5.c Pol'!G21</f>
        <v>0</v>
      </c>
      <c r="J79" s="188" t="str">
        <f>IF(I104=0,"",I79/I104*100)</f>
        <v/>
      </c>
    </row>
    <row r="80" spans="1:10" ht="36.75" customHeight="1" x14ac:dyDescent="0.25">
      <c r="A80" s="177"/>
      <c r="B80" s="182" t="s">
        <v>109</v>
      </c>
      <c r="C80" s="183" t="s">
        <v>111</v>
      </c>
      <c r="D80" s="184"/>
      <c r="E80" s="184"/>
      <c r="F80" s="190" t="s">
        <v>26</v>
      </c>
      <c r="G80" s="191"/>
      <c r="H80" s="191"/>
      <c r="I80" s="191">
        <f>'G 01 D.1.4.5.a Pol'!G49+'G 01 D.1.4.5.b Pol'!G20</f>
        <v>0</v>
      </c>
      <c r="J80" s="188" t="str">
        <f>IF(I104=0,"",I80/I104*100)</f>
        <v/>
      </c>
    </row>
    <row r="81" spans="1:10" ht="36.75" customHeight="1" x14ac:dyDescent="0.25">
      <c r="A81" s="177"/>
      <c r="B81" s="182" t="s">
        <v>112</v>
      </c>
      <c r="C81" s="183" t="s">
        <v>113</v>
      </c>
      <c r="D81" s="184"/>
      <c r="E81" s="184"/>
      <c r="F81" s="190" t="s">
        <v>26</v>
      </c>
      <c r="G81" s="191"/>
      <c r="H81" s="191"/>
      <c r="I81" s="191">
        <f>'G 01 D.1.1 Pol'!G17</f>
        <v>0</v>
      </c>
      <c r="J81" s="188" t="str">
        <f>IF(I104=0,"",I81/I104*100)</f>
        <v/>
      </c>
    </row>
    <row r="82" spans="1:10" ht="36.75" customHeight="1" x14ac:dyDescent="0.25">
      <c r="A82" s="177"/>
      <c r="B82" s="182" t="s">
        <v>114</v>
      </c>
      <c r="C82" s="183" t="s">
        <v>115</v>
      </c>
      <c r="D82" s="184"/>
      <c r="E82" s="184"/>
      <c r="F82" s="190" t="s">
        <v>26</v>
      </c>
      <c r="G82" s="191"/>
      <c r="H82" s="191"/>
      <c r="I82" s="191">
        <f>'G 01 D.1.1 Pol'!G37</f>
        <v>0</v>
      </c>
      <c r="J82" s="188" t="str">
        <f>IF(I104=0,"",I82/I104*100)</f>
        <v/>
      </c>
    </row>
    <row r="83" spans="1:10" ht="36.75" customHeight="1" x14ac:dyDescent="0.25">
      <c r="A83" s="177"/>
      <c r="B83" s="182" t="s">
        <v>116</v>
      </c>
      <c r="C83" s="183" t="s">
        <v>117</v>
      </c>
      <c r="D83" s="184"/>
      <c r="E83" s="184"/>
      <c r="F83" s="190" t="s">
        <v>26</v>
      </c>
      <c r="G83" s="191"/>
      <c r="H83" s="191"/>
      <c r="I83" s="191">
        <f>'G 01 D.1.1 Pol'!G62</f>
        <v>0</v>
      </c>
      <c r="J83" s="188" t="str">
        <f>IF(I104=0,"",I83/I104*100)</f>
        <v/>
      </c>
    </row>
    <row r="84" spans="1:10" ht="36.75" customHeight="1" x14ac:dyDescent="0.25">
      <c r="A84" s="177"/>
      <c r="B84" s="182" t="s">
        <v>118</v>
      </c>
      <c r="C84" s="183" t="s">
        <v>119</v>
      </c>
      <c r="D84" s="184"/>
      <c r="E84" s="184"/>
      <c r="F84" s="190" t="s">
        <v>26</v>
      </c>
      <c r="G84" s="191"/>
      <c r="H84" s="191"/>
      <c r="I84" s="191">
        <f>'G 01 D.1.1 Pol'!G78</f>
        <v>0</v>
      </c>
      <c r="J84" s="188" t="str">
        <f>IF(I104=0,"",I84/I104*100)</f>
        <v/>
      </c>
    </row>
    <row r="85" spans="1:10" ht="36.75" customHeight="1" x14ac:dyDescent="0.25">
      <c r="A85" s="177"/>
      <c r="B85" s="182" t="s">
        <v>120</v>
      </c>
      <c r="C85" s="183" t="s">
        <v>121</v>
      </c>
      <c r="D85" s="184"/>
      <c r="E85" s="184"/>
      <c r="F85" s="190" t="s">
        <v>26</v>
      </c>
      <c r="G85" s="191"/>
      <c r="H85" s="191"/>
      <c r="I85" s="191">
        <f>'G 01 D.1.1 Pol'!G87</f>
        <v>0</v>
      </c>
      <c r="J85" s="188" t="str">
        <f>IF(I104=0,"",I85/I104*100)</f>
        <v/>
      </c>
    </row>
    <row r="86" spans="1:10" ht="36.75" customHeight="1" x14ac:dyDescent="0.25">
      <c r="A86" s="177"/>
      <c r="B86" s="182" t="s">
        <v>122</v>
      </c>
      <c r="C86" s="183" t="s">
        <v>123</v>
      </c>
      <c r="D86" s="184"/>
      <c r="E86" s="184"/>
      <c r="F86" s="190" t="s">
        <v>26</v>
      </c>
      <c r="G86" s="191"/>
      <c r="H86" s="191"/>
      <c r="I86" s="191">
        <f>'G 01 D.1.1 Pol'!G94</f>
        <v>0</v>
      </c>
      <c r="J86" s="188" t="str">
        <f>IF(I104=0,"",I86/I104*100)</f>
        <v/>
      </c>
    </row>
    <row r="87" spans="1:10" ht="36.75" customHeight="1" x14ac:dyDescent="0.25">
      <c r="A87" s="177"/>
      <c r="B87" s="182" t="s">
        <v>124</v>
      </c>
      <c r="C87" s="183" t="s">
        <v>125</v>
      </c>
      <c r="D87" s="184"/>
      <c r="E87" s="184"/>
      <c r="F87" s="190" t="s">
        <v>26</v>
      </c>
      <c r="G87" s="191"/>
      <c r="H87" s="191"/>
      <c r="I87" s="191">
        <f>'G 01 D.1.1 Pol'!G134</f>
        <v>0</v>
      </c>
      <c r="J87" s="188" t="str">
        <f>IF(I104=0,"",I87/I104*100)</f>
        <v/>
      </c>
    </row>
    <row r="88" spans="1:10" ht="36.75" customHeight="1" x14ac:dyDescent="0.25">
      <c r="A88" s="177"/>
      <c r="B88" s="182" t="s">
        <v>126</v>
      </c>
      <c r="C88" s="183" t="s">
        <v>127</v>
      </c>
      <c r="D88" s="184"/>
      <c r="E88" s="184"/>
      <c r="F88" s="190" t="s">
        <v>26</v>
      </c>
      <c r="G88" s="191"/>
      <c r="H88" s="191"/>
      <c r="I88" s="191">
        <f>'G 01 D.1.4.2 Pol'!G43</f>
        <v>0</v>
      </c>
      <c r="J88" s="188" t="str">
        <f>IF(I104=0,"",I88/I104*100)</f>
        <v/>
      </c>
    </row>
    <row r="89" spans="1:10" ht="36.75" customHeight="1" x14ac:dyDescent="0.25">
      <c r="A89" s="177"/>
      <c r="B89" s="182" t="s">
        <v>126</v>
      </c>
      <c r="C89" s="183" t="s">
        <v>128</v>
      </c>
      <c r="D89" s="184"/>
      <c r="E89" s="184"/>
      <c r="F89" s="190" t="s">
        <v>26</v>
      </c>
      <c r="G89" s="191"/>
      <c r="H89" s="191"/>
      <c r="I89" s="191">
        <f>'G 01 D.1.4.2 Pol'!G47</f>
        <v>0</v>
      </c>
      <c r="J89" s="188" t="str">
        <f>IF(I104=0,"",I89/I104*100)</f>
        <v/>
      </c>
    </row>
    <row r="90" spans="1:10" ht="36.75" customHeight="1" x14ac:dyDescent="0.25">
      <c r="A90" s="177"/>
      <c r="B90" s="182" t="s">
        <v>126</v>
      </c>
      <c r="C90" s="183" t="s">
        <v>129</v>
      </c>
      <c r="D90" s="184"/>
      <c r="E90" s="184"/>
      <c r="F90" s="190" t="s">
        <v>26</v>
      </c>
      <c r="G90" s="191"/>
      <c r="H90" s="191"/>
      <c r="I90" s="191">
        <f>'G 01 D.1.4.2 Pol'!G29</f>
        <v>0</v>
      </c>
      <c r="J90" s="188" t="str">
        <f>IF(I104=0,"",I90/I104*100)</f>
        <v/>
      </c>
    </row>
    <row r="91" spans="1:10" ht="36.75" customHeight="1" x14ac:dyDescent="0.25">
      <c r="A91" s="177"/>
      <c r="B91" s="182" t="s">
        <v>130</v>
      </c>
      <c r="C91" s="183" t="s">
        <v>131</v>
      </c>
      <c r="D91" s="184"/>
      <c r="E91" s="184"/>
      <c r="F91" s="190" t="s">
        <v>27</v>
      </c>
      <c r="G91" s="191"/>
      <c r="H91" s="191"/>
      <c r="I91" s="191">
        <f>'G 01 D.1.1 Pol'!G136</f>
        <v>0</v>
      </c>
      <c r="J91" s="188" t="str">
        <f>IF(I104=0,"",I91/I104*100)</f>
        <v/>
      </c>
    </row>
    <row r="92" spans="1:10" ht="36.75" customHeight="1" x14ac:dyDescent="0.25">
      <c r="A92" s="177"/>
      <c r="B92" s="182" t="s">
        <v>132</v>
      </c>
      <c r="C92" s="183" t="s">
        <v>133</v>
      </c>
      <c r="D92" s="184"/>
      <c r="E92" s="184"/>
      <c r="F92" s="190" t="s">
        <v>27</v>
      </c>
      <c r="G92" s="191"/>
      <c r="H92" s="191"/>
      <c r="I92" s="191">
        <f>'G 01 D.1.1 Pol'!G144</f>
        <v>0</v>
      </c>
      <c r="J92" s="188" t="str">
        <f>IF(I104=0,"",I92/I104*100)</f>
        <v/>
      </c>
    </row>
    <row r="93" spans="1:10" ht="36.75" customHeight="1" x14ac:dyDescent="0.25">
      <c r="A93" s="177"/>
      <c r="B93" s="182" t="s">
        <v>134</v>
      </c>
      <c r="C93" s="183" t="s">
        <v>135</v>
      </c>
      <c r="D93" s="184"/>
      <c r="E93" s="184"/>
      <c r="F93" s="190" t="s">
        <v>27</v>
      </c>
      <c r="G93" s="191"/>
      <c r="H93" s="191"/>
      <c r="I93" s="191">
        <f>'G 01 D.1.1 Pol'!G151</f>
        <v>0</v>
      </c>
      <c r="J93" s="188" t="str">
        <f>IF(I104=0,"",I93/I104*100)</f>
        <v/>
      </c>
    </row>
    <row r="94" spans="1:10" ht="36.75" customHeight="1" x14ac:dyDescent="0.25">
      <c r="A94" s="177"/>
      <c r="B94" s="182" t="s">
        <v>136</v>
      </c>
      <c r="C94" s="183" t="s">
        <v>137</v>
      </c>
      <c r="D94" s="184"/>
      <c r="E94" s="184"/>
      <c r="F94" s="190" t="s">
        <v>27</v>
      </c>
      <c r="G94" s="191"/>
      <c r="H94" s="191"/>
      <c r="I94" s="191">
        <f>'G 01 D.1.1 Pol'!G158</f>
        <v>0</v>
      </c>
      <c r="J94" s="188" t="str">
        <f>IF(I104=0,"",I94/I104*100)</f>
        <v/>
      </c>
    </row>
    <row r="95" spans="1:10" ht="36.75" customHeight="1" x14ac:dyDescent="0.25">
      <c r="A95" s="177"/>
      <c r="B95" s="182" t="s">
        <v>138</v>
      </c>
      <c r="C95" s="183" t="s">
        <v>139</v>
      </c>
      <c r="D95" s="184"/>
      <c r="E95" s="184"/>
      <c r="F95" s="190" t="s">
        <v>27</v>
      </c>
      <c r="G95" s="191"/>
      <c r="H95" s="191"/>
      <c r="I95" s="191">
        <f>'G 01 D.1.1 Pol'!G161</f>
        <v>0</v>
      </c>
      <c r="J95" s="188" t="str">
        <f>IF(I104=0,"",I95/I104*100)</f>
        <v/>
      </c>
    </row>
    <row r="96" spans="1:10" ht="36.75" customHeight="1" x14ac:dyDescent="0.25">
      <c r="A96" s="177"/>
      <c r="B96" s="182" t="s">
        <v>140</v>
      </c>
      <c r="C96" s="183" t="s">
        <v>141</v>
      </c>
      <c r="D96" s="184"/>
      <c r="E96" s="184"/>
      <c r="F96" s="190" t="s">
        <v>27</v>
      </c>
      <c r="G96" s="191"/>
      <c r="H96" s="191"/>
      <c r="I96" s="191">
        <f>'G 01 D.1.1 Pol'!G170</f>
        <v>0</v>
      </c>
      <c r="J96" s="188" t="str">
        <f>IF(I104=0,"",I96/I104*100)</f>
        <v/>
      </c>
    </row>
    <row r="97" spans="1:10" ht="36.75" customHeight="1" x14ac:dyDescent="0.25">
      <c r="A97" s="177"/>
      <c r="B97" s="182" t="s">
        <v>142</v>
      </c>
      <c r="C97" s="183" t="s">
        <v>143</v>
      </c>
      <c r="D97" s="184"/>
      <c r="E97" s="184"/>
      <c r="F97" s="190" t="s">
        <v>27</v>
      </c>
      <c r="G97" s="191"/>
      <c r="H97" s="191"/>
      <c r="I97" s="191">
        <f>'G 01 D.1.1 Pol'!G185</f>
        <v>0</v>
      </c>
      <c r="J97" s="188" t="str">
        <f>IF(I104=0,"",I97/I104*100)</f>
        <v/>
      </c>
    </row>
    <row r="98" spans="1:10" ht="36.75" customHeight="1" x14ac:dyDescent="0.25">
      <c r="A98" s="177"/>
      <c r="B98" s="182" t="s">
        <v>144</v>
      </c>
      <c r="C98" s="183" t="s">
        <v>145</v>
      </c>
      <c r="D98" s="184"/>
      <c r="E98" s="184"/>
      <c r="F98" s="190" t="s">
        <v>27</v>
      </c>
      <c r="G98" s="191"/>
      <c r="H98" s="191"/>
      <c r="I98" s="191">
        <f>'G 01 D.1.1 Pol'!G208</f>
        <v>0</v>
      </c>
      <c r="J98" s="188" t="str">
        <f>IF(I104=0,"",I98/I104*100)</f>
        <v/>
      </c>
    </row>
    <row r="99" spans="1:10" ht="36.75" customHeight="1" x14ac:dyDescent="0.25">
      <c r="A99" s="177"/>
      <c r="B99" s="182" t="s">
        <v>146</v>
      </c>
      <c r="C99" s="183" t="s">
        <v>147</v>
      </c>
      <c r="D99" s="184"/>
      <c r="E99" s="184"/>
      <c r="F99" s="190" t="s">
        <v>27</v>
      </c>
      <c r="G99" s="191"/>
      <c r="H99" s="191"/>
      <c r="I99" s="191">
        <f>'G 01 D.1.1 Pol'!G210</f>
        <v>0</v>
      </c>
      <c r="J99" s="188" t="str">
        <f>IF(I104=0,"",I99/I104*100)</f>
        <v/>
      </c>
    </row>
    <row r="100" spans="1:10" ht="36.75" customHeight="1" x14ac:dyDescent="0.25">
      <c r="A100" s="177"/>
      <c r="B100" s="182" t="s">
        <v>148</v>
      </c>
      <c r="C100" s="183" t="s">
        <v>149</v>
      </c>
      <c r="D100" s="184"/>
      <c r="E100" s="184"/>
      <c r="F100" s="190" t="s">
        <v>27</v>
      </c>
      <c r="G100" s="191"/>
      <c r="H100" s="191"/>
      <c r="I100" s="191">
        <f>'G 01 D.1.1 Pol'!G227</f>
        <v>0</v>
      </c>
      <c r="J100" s="188" t="str">
        <f>IF(I104=0,"",I100/I104*100)</f>
        <v/>
      </c>
    </row>
    <row r="101" spans="1:10" ht="36.75" customHeight="1" x14ac:dyDescent="0.25">
      <c r="A101" s="177"/>
      <c r="B101" s="182" t="s">
        <v>150</v>
      </c>
      <c r="C101" s="183" t="s">
        <v>151</v>
      </c>
      <c r="D101" s="184"/>
      <c r="E101" s="184"/>
      <c r="F101" s="190" t="s">
        <v>152</v>
      </c>
      <c r="G101" s="191"/>
      <c r="H101" s="191"/>
      <c r="I101" s="191">
        <f>'G 01 D.1.1 Pol'!G233</f>
        <v>0</v>
      </c>
      <c r="J101" s="188" t="str">
        <f>IF(I104=0,"",I101/I104*100)</f>
        <v/>
      </c>
    </row>
    <row r="102" spans="1:10" ht="36.75" customHeight="1" x14ac:dyDescent="0.25">
      <c r="A102" s="177"/>
      <c r="B102" s="182" t="s">
        <v>153</v>
      </c>
      <c r="C102" s="183" t="s">
        <v>29</v>
      </c>
      <c r="D102" s="184"/>
      <c r="E102" s="184"/>
      <c r="F102" s="190" t="s">
        <v>153</v>
      </c>
      <c r="G102" s="191"/>
      <c r="H102" s="191"/>
      <c r="I102" s="191">
        <f>'G 01 D.1.1 Pol'!G238</f>
        <v>0</v>
      </c>
      <c r="J102" s="188" t="str">
        <f>IF(I104=0,"",I102/I104*100)</f>
        <v/>
      </c>
    </row>
    <row r="103" spans="1:10" ht="36.75" customHeight="1" x14ac:dyDescent="0.25">
      <c r="A103" s="177"/>
      <c r="B103" s="182" t="s">
        <v>154</v>
      </c>
      <c r="C103" s="183" t="s">
        <v>30</v>
      </c>
      <c r="D103" s="184"/>
      <c r="E103" s="184"/>
      <c r="F103" s="190" t="s">
        <v>154</v>
      </c>
      <c r="G103" s="191"/>
      <c r="H103" s="191"/>
      <c r="I103" s="191">
        <f>'G 01 D.1.1 Pol'!G249</f>
        <v>0</v>
      </c>
      <c r="J103" s="188" t="str">
        <f>IF(I104=0,"",I103/I104*100)</f>
        <v/>
      </c>
    </row>
    <row r="104" spans="1:10" ht="25.5" customHeight="1" x14ac:dyDescent="0.25">
      <c r="A104" s="178"/>
      <c r="B104" s="185" t="s">
        <v>1</v>
      </c>
      <c r="C104" s="186"/>
      <c r="D104" s="187"/>
      <c r="E104" s="187"/>
      <c r="F104" s="192"/>
      <c r="G104" s="193"/>
      <c r="H104" s="193"/>
      <c r="I104" s="193">
        <f>SUM(I55:I103)</f>
        <v>0</v>
      </c>
      <c r="J104" s="189">
        <f>SUM(J55:J103)</f>
        <v>0</v>
      </c>
    </row>
    <row r="105" spans="1:10" x14ac:dyDescent="0.25">
      <c r="F105" s="133"/>
      <c r="G105" s="133"/>
      <c r="H105" s="133"/>
      <c r="I105" s="133"/>
      <c r="J105" s="134"/>
    </row>
    <row r="106" spans="1:10" x14ac:dyDescent="0.25">
      <c r="F106" s="133"/>
      <c r="G106" s="133"/>
      <c r="H106" s="133"/>
      <c r="I106" s="133"/>
      <c r="J106" s="134"/>
    </row>
    <row r="107" spans="1:10" x14ac:dyDescent="0.25">
      <c r="F107" s="133"/>
      <c r="G107" s="133"/>
      <c r="H107" s="133"/>
      <c r="I107" s="133"/>
      <c r="J107" s="134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95</v>
      </c>
      <c r="C8" s="263" t="s">
        <v>97</v>
      </c>
      <c r="D8" s="243"/>
      <c r="E8" s="244"/>
      <c r="F8" s="245"/>
      <c r="G8" s="246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0</v>
      </c>
      <c r="P8" s="239"/>
      <c r="Q8" s="239">
        <f>SUM(Q9:Q10)</f>
        <v>0</v>
      </c>
      <c r="R8" s="240"/>
      <c r="S8" s="240"/>
      <c r="T8" s="240"/>
      <c r="U8" s="240"/>
      <c r="V8" s="240">
        <f>SUM(V9:V10)</f>
        <v>0</v>
      </c>
      <c r="W8" s="240"/>
      <c r="X8" s="240"/>
      <c r="AG8" t="s">
        <v>180</v>
      </c>
    </row>
    <row r="9" spans="1:60" ht="40.799999999999997" outlineLevel="1" x14ac:dyDescent="0.25">
      <c r="A9" s="248">
        <v>1</v>
      </c>
      <c r="B9" s="249" t="s">
        <v>181</v>
      </c>
      <c r="C9" s="264" t="s">
        <v>182</v>
      </c>
      <c r="D9" s="250" t="s">
        <v>183</v>
      </c>
      <c r="E9" s="251">
        <v>32.427999999999997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186</v>
      </c>
      <c r="Y9" s="210"/>
      <c r="Z9" s="210"/>
      <c r="AA9" s="210"/>
      <c r="AB9" s="210"/>
      <c r="AC9" s="210"/>
      <c r="AD9" s="210"/>
      <c r="AE9" s="210"/>
      <c r="AF9" s="210"/>
      <c r="AG9" s="210" t="s">
        <v>187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188</v>
      </c>
      <c r="D10" s="233"/>
      <c r="E10" s="234">
        <v>32.427999999999997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189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41" t="s">
        <v>126</v>
      </c>
      <c r="B11" s="242" t="s">
        <v>101</v>
      </c>
      <c r="C11" s="263" t="s">
        <v>104</v>
      </c>
      <c r="D11" s="243"/>
      <c r="E11" s="244"/>
      <c r="F11" s="245"/>
      <c r="G11" s="246">
        <f>SUMIF(AG12:AG13,"&lt;&gt;NOR",G12:G13)</f>
        <v>0</v>
      </c>
      <c r="H11" s="240"/>
      <c r="I11" s="240">
        <f>SUM(I12:I13)</f>
        <v>0</v>
      </c>
      <c r="J11" s="240"/>
      <c r="K11" s="240">
        <f>SUM(K12:K13)</f>
        <v>0</v>
      </c>
      <c r="L11" s="240"/>
      <c r="M11" s="240">
        <f>SUM(M12:M13)</f>
        <v>0</v>
      </c>
      <c r="N11" s="239"/>
      <c r="O11" s="239">
        <f>SUM(O12:O13)</f>
        <v>0.62</v>
      </c>
      <c r="P11" s="239"/>
      <c r="Q11" s="239">
        <f>SUM(Q12:Q13)</f>
        <v>0</v>
      </c>
      <c r="R11" s="240"/>
      <c r="S11" s="240"/>
      <c r="T11" s="240"/>
      <c r="U11" s="240"/>
      <c r="V11" s="240">
        <f>SUM(V12:V13)</f>
        <v>2.11</v>
      </c>
      <c r="W11" s="240"/>
      <c r="X11" s="240"/>
      <c r="AG11" t="s">
        <v>180</v>
      </c>
    </row>
    <row r="12" spans="1:60" ht="20.399999999999999" outlineLevel="1" x14ac:dyDescent="0.25">
      <c r="A12" s="248">
        <v>2</v>
      </c>
      <c r="B12" s="249" t="s">
        <v>190</v>
      </c>
      <c r="C12" s="264" t="s">
        <v>191</v>
      </c>
      <c r="D12" s="250" t="s">
        <v>192</v>
      </c>
      <c r="E12" s="251">
        <v>2.6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0.23874999999999999</v>
      </c>
      <c r="O12" s="230">
        <f>ROUND(E12*N12,2)</f>
        <v>0.62</v>
      </c>
      <c r="P12" s="230">
        <v>0</v>
      </c>
      <c r="Q12" s="230">
        <f>ROUND(E12*P12,2)</f>
        <v>0</v>
      </c>
      <c r="R12" s="231"/>
      <c r="S12" s="231" t="s">
        <v>193</v>
      </c>
      <c r="T12" s="231" t="s">
        <v>193</v>
      </c>
      <c r="U12" s="231">
        <v>0.81100000000000005</v>
      </c>
      <c r="V12" s="231">
        <f>ROUND(E12*U12,2)</f>
        <v>2.11</v>
      </c>
      <c r="W12" s="231"/>
      <c r="X12" s="231" t="s">
        <v>194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195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5" t="s">
        <v>196</v>
      </c>
      <c r="D13" s="233"/>
      <c r="E13" s="234">
        <v>2.6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0"/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1" t="s">
        <v>126</v>
      </c>
      <c r="B14" s="242" t="s">
        <v>105</v>
      </c>
      <c r="C14" s="263" t="s">
        <v>108</v>
      </c>
      <c r="D14" s="243"/>
      <c r="E14" s="244"/>
      <c r="F14" s="245"/>
      <c r="G14" s="246">
        <f>SUMIF(AG15:AG16,"&lt;&gt;NOR",G15:G16)</f>
        <v>0</v>
      </c>
      <c r="H14" s="240"/>
      <c r="I14" s="240">
        <f>SUM(I15:I16)</f>
        <v>0</v>
      </c>
      <c r="J14" s="240"/>
      <c r="K14" s="240">
        <f>SUM(K15:K16)</f>
        <v>0</v>
      </c>
      <c r="L14" s="240"/>
      <c r="M14" s="240">
        <f>SUM(M15:M16)</f>
        <v>0</v>
      </c>
      <c r="N14" s="239"/>
      <c r="O14" s="239">
        <f>SUM(O15:O16)</f>
        <v>0</v>
      </c>
      <c r="P14" s="239"/>
      <c r="Q14" s="239">
        <f>SUM(Q15:Q16)</f>
        <v>0</v>
      </c>
      <c r="R14" s="240"/>
      <c r="S14" s="240"/>
      <c r="T14" s="240"/>
      <c r="U14" s="240"/>
      <c r="V14" s="240">
        <f>SUM(V15:V16)</f>
        <v>1.86</v>
      </c>
      <c r="W14" s="240"/>
      <c r="X14" s="240"/>
      <c r="AG14" t="s">
        <v>180</v>
      </c>
    </row>
    <row r="15" spans="1:60" outlineLevel="1" x14ac:dyDescent="0.25">
      <c r="A15" s="254">
        <v>3</v>
      </c>
      <c r="B15" s="255" t="s">
        <v>197</v>
      </c>
      <c r="C15" s="266" t="s">
        <v>198</v>
      </c>
      <c r="D15" s="256" t="s">
        <v>199</v>
      </c>
      <c r="E15" s="257">
        <v>1</v>
      </c>
      <c r="F15" s="258"/>
      <c r="G15" s="25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1.86</v>
      </c>
      <c r="V15" s="231">
        <f>ROUND(E15*U15,2)</f>
        <v>1.86</v>
      </c>
      <c r="W15" s="231"/>
      <c r="X15" s="231" t="s">
        <v>194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4">
        <v>4</v>
      </c>
      <c r="B16" s="255" t="s">
        <v>200</v>
      </c>
      <c r="C16" s="266" t="s">
        <v>201</v>
      </c>
      <c r="D16" s="256" t="s">
        <v>202</v>
      </c>
      <c r="E16" s="257">
        <v>2</v>
      </c>
      <c r="F16" s="258"/>
      <c r="G16" s="25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184</v>
      </c>
      <c r="T16" s="231" t="s">
        <v>185</v>
      </c>
      <c r="U16" s="231">
        <v>0</v>
      </c>
      <c r="V16" s="231">
        <f>ROUND(E16*U16,2)</f>
        <v>0</v>
      </c>
      <c r="W16" s="231"/>
      <c r="X16" s="231" t="s">
        <v>194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41" t="s">
        <v>126</v>
      </c>
      <c r="B17" s="242" t="s">
        <v>112</v>
      </c>
      <c r="C17" s="263" t="s">
        <v>113</v>
      </c>
      <c r="D17" s="243"/>
      <c r="E17" s="244"/>
      <c r="F17" s="245"/>
      <c r="G17" s="246">
        <f>SUMIF(AG18:AG36,"&lt;&gt;NOR",G18:G36)</f>
        <v>0</v>
      </c>
      <c r="H17" s="240"/>
      <c r="I17" s="240">
        <f>SUM(I18:I36)</f>
        <v>0</v>
      </c>
      <c r="J17" s="240"/>
      <c r="K17" s="240">
        <f>SUM(K18:K36)</f>
        <v>0</v>
      </c>
      <c r="L17" s="240"/>
      <c r="M17" s="240">
        <f>SUM(M18:M36)</f>
        <v>0</v>
      </c>
      <c r="N17" s="239"/>
      <c r="O17" s="239">
        <f>SUM(O18:O36)</f>
        <v>3.12</v>
      </c>
      <c r="P17" s="239"/>
      <c r="Q17" s="239">
        <f>SUM(Q18:Q36)</f>
        <v>0</v>
      </c>
      <c r="R17" s="240"/>
      <c r="S17" s="240"/>
      <c r="T17" s="240"/>
      <c r="U17" s="240"/>
      <c r="V17" s="240">
        <f>SUM(V18:V36)</f>
        <v>61.870000000000005</v>
      </c>
      <c r="W17" s="240"/>
      <c r="X17" s="240"/>
      <c r="AG17" t="s">
        <v>180</v>
      </c>
    </row>
    <row r="18" spans="1:60" outlineLevel="1" x14ac:dyDescent="0.25">
      <c r="A18" s="248">
        <v>5</v>
      </c>
      <c r="B18" s="249" t="s">
        <v>203</v>
      </c>
      <c r="C18" s="264" t="s">
        <v>204</v>
      </c>
      <c r="D18" s="250" t="s">
        <v>192</v>
      </c>
      <c r="E18" s="251">
        <v>22.8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193</v>
      </c>
      <c r="T18" s="231" t="s">
        <v>193</v>
      </c>
      <c r="U18" s="231">
        <v>0.53</v>
      </c>
      <c r="V18" s="231">
        <f>ROUND(E18*U18,2)</f>
        <v>12.08</v>
      </c>
      <c r="W18" s="231"/>
      <c r="X18" s="231" t="s">
        <v>194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195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5" t="s">
        <v>205</v>
      </c>
      <c r="D19" s="233"/>
      <c r="E19" s="234">
        <v>22.8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189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8">
        <v>6</v>
      </c>
      <c r="B20" s="249" t="s">
        <v>206</v>
      </c>
      <c r="C20" s="264" t="s">
        <v>207</v>
      </c>
      <c r="D20" s="250" t="s">
        <v>192</v>
      </c>
      <c r="E20" s="251">
        <v>22.8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2.2000000000000001E-4</v>
      </c>
      <c r="O20" s="230">
        <f>ROUND(E20*N20,2)</f>
        <v>0.01</v>
      </c>
      <c r="P20" s="230">
        <v>0</v>
      </c>
      <c r="Q20" s="230">
        <f>ROUND(E20*P20,2)</f>
        <v>0</v>
      </c>
      <c r="R20" s="231"/>
      <c r="S20" s="231" t="s">
        <v>193</v>
      </c>
      <c r="T20" s="231" t="s">
        <v>193</v>
      </c>
      <c r="U20" s="231">
        <v>0.11</v>
      </c>
      <c r="V20" s="231">
        <f>ROUND(E20*U20,2)</f>
        <v>2.5099999999999998</v>
      </c>
      <c r="W20" s="231"/>
      <c r="X20" s="231" t="s">
        <v>194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195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5" t="s">
        <v>208</v>
      </c>
      <c r="D21" s="233"/>
      <c r="E21" s="234">
        <v>22.8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0"/>
      <c r="Z21" s="210"/>
      <c r="AA21" s="210"/>
      <c r="AB21" s="210"/>
      <c r="AC21" s="210"/>
      <c r="AD21" s="210"/>
      <c r="AE21" s="210"/>
      <c r="AF21" s="210"/>
      <c r="AG21" s="210" t="s">
        <v>189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8">
        <v>7</v>
      </c>
      <c r="B22" s="249" t="s">
        <v>209</v>
      </c>
      <c r="C22" s="264" t="s">
        <v>210</v>
      </c>
      <c r="D22" s="250" t="s">
        <v>192</v>
      </c>
      <c r="E22" s="251">
        <v>54.153500000000001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5.2999999999999999E-2</v>
      </c>
      <c r="O22" s="230">
        <f>ROUND(E22*N22,2)</f>
        <v>2.87</v>
      </c>
      <c r="P22" s="230">
        <v>0</v>
      </c>
      <c r="Q22" s="230">
        <f>ROUND(E22*P22,2)</f>
        <v>0</v>
      </c>
      <c r="R22" s="231"/>
      <c r="S22" s="231" t="s">
        <v>193</v>
      </c>
      <c r="T22" s="231" t="s">
        <v>193</v>
      </c>
      <c r="U22" s="231">
        <v>0.73</v>
      </c>
      <c r="V22" s="231">
        <f>ROUND(E22*U22,2)</f>
        <v>39.53</v>
      </c>
      <c r="W22" s="231"/>
      <c r="X22" s="231" t="s">
        <v>194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195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5" t="s">
        <v>211</v>
      </c>
      <c r="D23" s="233"/>
      <c r="E23" s="234">
        <v>14.75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0"/>
      <c r="Z23" s="210"/>
      <c r="AA23" s="210"/>
      <c r="AB23" s="210"/>
      <c r="AC23" s="210"/>
      <c r="AD23" s="210"/>
      <c r="AE23" s="210"/>
      <c r="AF23" s="210"/>
      <c r="AG23" s="210" t="s">
        <v>189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5" t="s">
        <v>212</v>
      </c>
      <c r="D24" s="233"/>
      <c r="E24" s="234">
        <v>39.403500000000001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189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27"/>
      <c r="B25" s="228"/>
      <c r="C25" s="265" t="s">
        <v>213</v>
      </c>
      <c r="D25" s="233"/>
      <c r="E25" s="234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0"/>
      <c r="Z25" s="210"/>
      <c r="AA25" s="210"/>
      <c r="AB25" s="210"/>
      <c r="AC25" s="210"/>
      <c r="AD25" s="210"/>
      <c r="AE25" s="210"/>
      <c r="AF25" s="210"/>
      <c r="AG25" s="210" t="s">
        <v>189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8">
        <v>8</v>
      </c>
      <c r="B26" s="249" t="s">
        <v>214</v>
      </c>
      <c r="C26" s="264" t="s">
        <v>215</v>
      </c>
      <c r="D26" s="250" t="s">
        <v>192</v>
      </c>
      <c r="E26" s="251">
        <v>22.8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1.038E-2</v>
      </c>
      <c r="O26" s="230">
        <f>ROUND(E26*N26,2)</f>
        <v>0.24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193</v>
      </c>
      <c r="U26" s="231">
        <v>0.34</v>
      </c>
      <c r="V26" s="231">
        <f>ROUND(E26*U26,2)</f>
        <v>7.75</v>
      </c>
      <c r="W26" s="231"/>
      <c r="X26" s="231" t="s">
        <v>194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195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7" t="s">
        <v>216</v>
      </c>
      <c r="D27" s="260"/>
      <c r="E27" s="260"/>
      <c r="F27" s="260"/>
      <c r="G27" s="260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217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8" t="s">
        <v>218</v>
      </c>
      <c r="D28" s="235"/>
      <c r="E28" s="236"/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189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9" t="s">
        <v>219</v>
      </c>
      <c r="D29" s="235"/>
      <c r="E29" s="236">
        <v>117.393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189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9" t="s">
        <v>220</v>
      </c>
      <c r="D30" s="235"/>
      <c r="E30" s="236">
        <v>-4.08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189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8" t="s">
        <v>221</v>
      </c>
      <c r="D31" s="235"/>
      <c r="E31" s="236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189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5" t="s">
        <v>222</v>
      </c>
      <c r="D32" s="233"/>
      <c r="E32" s="234">
        <v>22.8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189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8">
        <v>9</v>
      </c>
      <c r="B33" s="249" t="s">
        <v>223</v>
      </c>
      <c r="C33" s="264" t="s">
        <v>224</v>
      </c>
      <c r="D33" s="250" t="s">
        <v>192</v>
      </c>
      <c r="E33" s="251">
        <v>22.8</v>
      </c>
      <c r="F33" s="252"/>
      <c r="G33" s="253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184</v>
      </c>
      <c r="T33" s="231" t="s">
        <v>185</v>
      </c>
      <c r="U33" s="231">
        <v>0</v>
      </c>
      <c r="V33" s="231">
        <f>ROUND(E33*U33,2)</f>
        <v>0</v>
      </c>
      <c r="W33" s="231"/>
      <c r="X33" s="231" t="s">
        <v>194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195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5" t="s">
        <v>208</v>
      </c>
      <c r="D34" s="233"/>
      <c r="E34" s="234">
        <v>22.8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10"/>
      <c r="Z34" s="210"/>
      <c r="AA34" s="210"/>
      <c r="AB34" s="210"/>
      <c r="AC34" s="210"/>
      <c r="AD34" s="210"/>
      <c r="AE34" s="210"/>
      <c r="AF34" s="210"/>
      <c r="AG34" s="210" t="s">
        <v>189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8">
        <v>10</v>
      </c>
      <c r="B35" s="249" t="s">
        <v>225</v>
      </c>
      <c r="C35" s="264" t="s">
        <v>226</v>
      </c>
      <c r="D35" s="250" t="s">
        <v>202</v>
      </c>
      <c r="E35" s="251">
        <v>20</v>
      </c>
      <c r="F35" s="252"/>
      <c r="G35" s="253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184</v>
      </c>
      <c r="T35" s="231" t="s">
        <v>185</v>
      </c>
      <c r="U35" s="231">
        <v>0</v>
      </c>
      <c r="V35" s="231">
        <f>ROUND(E35*U35,2)</f>
        <v>0</v>
      </c>
      <c r="W35" s="231"/>
      <c r="X35" s="231" t="s">
        <v>194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5" t="s">
        <v>227</v>
      </c>
      <c r="D36" s="233"/>
      <c r="E36" s="234">
        <v>20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41" t="s">
        <v>126</v>
      </c>
      <c r="B37" s="242" t="s">
        <v>114</v>
      </c>
      <c r="C37" s="263" t="s">
        <v>115</v>
      </c>
      <c r="D37" s="243"/>
      <c r="E37" s="244"/>
      <c r="F37" s="245"/>
      <c r="G37" s="246">
        <f>SUMIF(AG38:AG61,"&lt;&gt;NOR",G38:G61)</f>
        <v>0</v>
      </c>
      <c r="H37" s="240"/>
      <c r="I37" s="240">
        <f>SUM(I38:I61)</f>
        <v>0</v>
      </c>
      <c r="J37" s="240"/>
      <c r="K37" s="240">
        <f>SUM(K38:K61)</f>
        <v>0</v>
      </c>
      <c r="L37" s="240"/>
      <c r="M37" s="240">
        <f>SUM(M38:M61)</f>
        <v>0</v>
      </c>
      <c r="N37" s="239"/>
      <c r="O37" s="239">
        <f>SUM(O38:O61)</f>
        <v>44.010000000000005</v>
      </c>
      <c r="P37" s="239"/>
      <c r="Q37" s="239">
        <f>SUM(Q38:Q61)</f>
        <v>0</v>
      </c>
      <c r="R37" s="240"/>
      <c r="S37" s="240"/>
      <c r="T37" s="240"/>
      <c r="U37" s="240"/>
      <c r="V37" s="240">
        <f>SUM(V38:V61)</f>
        <v>67.900000000000006</v>
      </c>
      <c r="W37" s="240"/>
      <c r="X37" s="240"/>
      <c r="AG37" t="s">
        <v>180</v>
      </c>
    </row>
    <row r="38" spans="1:60" outlineLevel="1" x14ac:dyDescent="0.25">
      <c r="A38" s="248">
        <v>11</v>
      </c>
      <c r="B38" s="249" t="s">
        <v>228</v>
      </c>
      <c r="C38" s="264" t="s">
        <v>229</v>
      </c>
      <c r="D38" s="250" t="s">
        <v>192</v>
      </c>
      <c r="E38" s="251">
        <v>145.19999999999999</v>
      </c>
      <c r="F38" s="252"/>
      <c r="G38" s="253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5.0000000000000001E-4</v>
      </c>
      <c r="O38" s="230">
        <f>ROUND(E38*N38,2)</f>
        <v>7.0000000000000007E-2</v>
      </c>
      <c r="P38" s="230">
        <v>0</v>
      </c>
      <c r="Q38" s="230">
        <f>ROUND(E38*P38,2)</f>
        <v>0</v>
      </c>
      <c r="R38" s="231"/>
      <c r="S38" s="231" t="s">
        <v>193</v>
      </c>
      <c r="T38" s="231" t="s">
        <v>193</v>
      </c>
      <c r="U38" s="231">
        <v>0.09</v>
      </c>
      <c r="V38" s="231">
        <f>ROUND(E38*U38,2)</f>
        <v>13.07</v>
      </c>
      <c r="W38" s="231"/>
      <c r="X38" s="231" t="s">
        <v>194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195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5" t="s">
        <v>230</v>
      </c>
      <c r="D39" s="233"/>
      <c r="E39" s="234">
        <v>145.19999999999999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189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8">
        <v>12</v>
      </c>
      <c r="B40" s="249" t="s">
        <v>231</v>
      </c>
      <c r="C40" s="264" t="s">
        <v>232</v>
      </c>
      <c r="D40" s="250" t="s">
        <v>192</v>
      </c>
      <c r="E40" s="251">
        <v>72.599999999999994</v>
      </c>
      <c r="F40" s="252"/>
      <c r="G40" s="253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0.28799999999999998</v>
      </c>
      <c r="O40" s="230">
        <f>ROUND(E40*N40,2)</f>
        <v>20.91</v>
      </c>
      <c r="P40" s="230">
        <v>0</v>
      </c>
      <c r="Q40" s="230">
        <f>ROUND(E40*P40,2)</f>
        <v>0</v>
      </c>
      <c r="R40" s="231"/>
      <c r="S40" s="231" t="s">
        <v>193</v>
      </c>
      <c r="T40" s="231" t="s">
        <v>193</v>
      </c>
      <c r="U40" s="231">
        <v>0.02</v>
      </c>
      <c r="V40" s="231">
        <f>ROUND(E40*U40,2)</f>
        <v>1.45</v>
      </c>
      <c r="W40" s="231"/>
      <c r="X40" s="231" t="s">
        <v>194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233</v>
      </c>
      <c r="D41" s="233"/>
      <c r="E41" s="234">
        <v>72.599999999999994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189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8">
        <v>13</v>
      </c>
      <c r="B42" s="249" t="s">
        <v>234</v>
      </c>
      <c r="C42" s="264" t="s">
        <v>235</v>
      </c>
      <c r="D42" s="250" t="s">
        <v>183</v>
      </c>
      <c r="E42" s="251">
        <v>8.7119999999999997</v>
      </c>
      <c r="F42" s="252"/>
      <c r="G42" s="253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2.5249999999999999</v>
      </c>
      <c r="O42" s="230">
        <f>ROUND(E42*N42,2)</f>
        <v>22</v>
      </c>
      <c r="P42" s="230">
        <v>0</v>
      </c>
      <c r="Q42" s="230">
        <f>ROUND(E42*P42,2)</f>
        <v>0</v>
      </c>
      <c r="R42" s="231"/>
      <c r="S42" s="231" t="s">
        <v>193</v>
      </c>
      <c r="T42" s="231" t="s">
        <v>193</v>
      </c>
      <c r="U42" s="231">
        <v>3.2130000000000001</v>
      </c>
      <c r="V42" s="231">
        <f>ROUND(E42*U42,2)</f>
        <v>27.99</v>
      </c>
      <c r="W42" s="231"/>
      <c r="X42" s="231" t="s">
        <v>194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195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7" t="s">
        <v>236</v>
      </c>
      <c r="D43" s="260"/>
      <c r="E43" s="260"/>
      <c r="F43" s="260"/>
      <c r="G43" s="260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217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5" t="s">
        <v>237</v>
      </c>
      <c r="D44" s="233"/>
      <c r="E44" s="234">
        <v>8.7119999999999997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189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8">
        <v>14</v>
      </c>
      <c r="B45" s="249" t="s">
        <v>238</v>
      </c>
      <c r="C45" s="264" t="s">
        <v>239</v>
      </c>
      <c r="D45" s="250" t="s">
        <v>240</v>
      </c>
      <c r="E45" s="251">
        <v>0.47515000000000002</v>
      </c>
      <c r="F45" s="252"/>
      <c r="G45" s="253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1.0662499999999999</v>
      </c>
      <c r="O45" s="230">
        <f>ROUND(E45*N45,2)</f>
        <v>0.51</v>
      </c>
      <c r="P45" s="230">
        <v>0</v>
      </c>
      <c r="Q45" s="230">
        <f>ROUND(E45*P45,2)</f>
        <v>0</v>
      </c>
      <c r="R45" s="231"/>
      <c r="S45" s="231" t="s">
        <v>193</v>
      </c>
      <c r="T45" s="231" t="s">
        <v>193</v>
      </c>
      <c r="U45" s="231">
        <v>15.231</v>
      </c>
      <c r="V45" s="231">
        <f>ROUND(E45*U45,2)</f>
        <v>7.24</v>
      </c>
      <c r="W45" s="231"/>
      <c r="X45" s="231" t="s">
        <v>194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195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5" t="s">
        <v>241</v>
      </c>
      <c r="D46" s="233"/>
      <c r="E46" s="234">
        <v>0.47515000000000002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189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8">
        <v>15</v>
      </c>
      <c r="B47" s="249" t="s">
        <v>242</v>
      </c>
      <c r="C47" s="264" t="s">
        <v>243</v>
      </c>
      <c r="D47" s="250" t="s">
        <v>192</v>
      </c>
      <c r="E47" s="251">
        <v>72.599999999999994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7.1399999999999996E-3</v>
      </c>
      <c r="O47" s="230">
        <f>ROUND(E47*N47,2)</f>
        <v>0.52</v>
      </c>
      <c r="P47" s="230">
        <v>0</v>
      </c>
      <c r="Q47" s="230">
        <f>ROUND(E47*P47,2)</f>
        <v>0</v>
      </c>
      <c r="R47" s="231"/>
      <c r="S47" s="231" t="s">
        <v>193</v>
      </c>
      <c r="T47" s="231" t="s">
        <v>193</v>
      </c>
      <c r="U47" s="231">
        <v>0.25</v>
      </c>
      <c r="V47" s="231">
        <f>ROUND(E47*U47,2)</f>
        <v>18.149999999999999</v>
      </c>
      <c r="W47" s="231"/>
      <c r="X47" s="231" t="s">
        <v>194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195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1" x14ac:dyDescent="0.25">
      <c r="A48" s="227"/>
      <c r="B48" s="228"/>
      <c r="C48" s="267" t="s">
        <v>244</v>
      </c>
      <c r="D48" s="260"/>
      <c r="E48" s="260"/>
      <c r="F48" s="260"/>
      <c r="G48" s="260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217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1" t="str">
        <f>C48</f>
        <v>Speciální cementová samonivelační podlahová stěrka pro tloušťky 1-15 mm. Pouze pro vnitřní použití, vhodná pro podlahová vytápění, pro jemné vyrovnání nerovných podlah.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5" t="s">
        <v>233</v>
      </c>
      <c r="D49" s="233"/>
      <c r="E49" s="234">
        <v>72.599999999999994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189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8">
        <v>16</v>
      </c>
      <c r="B50" s="249" t="s">
        <v>245</v>
      </c>
      <c r="C50" s="264" t="s">
        <v>246</v>
      </c>
      <c r="D50" s="250" t="s">
        <v>192</v>
      </c>
      <c r="E50" s="251">
        <v>79.86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184</v>
      </c>
      <c r="T50" s="231" t="s">
        <v>185</v>
      </c>
      <c r="U50" s="231">
        <v>0</v>
      </c>
      <c r="V50" s="231">
        <f>ROUND(E50*U50,2)</f>
        <v>0</v>
      </c>
      <c r="W50" s="231"/>
      <c r="X50" s="231" t="s">
        <v>194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195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5" t="s">
        <v>233</v>
      </c>
      <c r="D51" s="233"/>
      <c r="E51" s="234">
        <v>72.599999999999994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189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27"/>
      <c r="B52" s="228"/>
      <c r="C52" s="270" t="s">
        <v>247</v>
      </c>
      <c r="D52" s="237"/>
      <c r="E52" s="238">
        <v>7.26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0"/>
      <c r="Z52" s="210"/>
      <c r="AA52" s="210"/>
      <c r="AB52" s="210"/>
      <c r="AC52" s="210"/>
      <c r="AD52" s="210"/>
      <c r="AE52" s="210"/>
      <c r="AF52" s="210"/>
      <c r="AG52" s="210" t="s">
        <v>189</v>
      </c>
      <c r="AH52" s="210">
        <v>4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8">
        <v>17</v>
      </c>
      <c r="B53" s="249" t="s">
        <v>248</v>
      </c>
      <c r="C53" s="264" t="s">
        <v>249</v>
      </c>
      <c r="D53" s="250" t="s">
        <v>183</v>
      </c>
      <c r="E53" s="251">
        <v>1.5972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184</v>
      </c>
      <c r="T53" s="231" t="s">
        <v>185</v>
      </c>
      <c r="U53" s="231">
        <v>0</v>
      </c>
      <c r="V53" s="231">
        <f>ROUND(E53*U53,2)</f>
        <v>0</v>
      </c>
      <c r="W53" s="231"/>
      <c r="X53" s="231" t="s">
        <v>194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195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5" t="s">
        <v>250</v>
      </c>
      <c r="D54" s="233"/>
      <c r="E54" s="234">
        <v>1.5972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0"/>
      <c r="Z54" s="210"/>
      <c r="AA54" s="210"/>
      <c r="AB54" s="210"/>
      <c r="AC54" s="210"/>
      <c r="AD54" s="210"/>
      <c r="AE54" s="210"/>
      <c r="AF54" s="210"/>
      <c r="AG54" s="210" t="s">
        <v>189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8">
        <v>18</v>
      </c>
      <c r="B55" s="249" t="s">
        <v>251</v>
      </c>
      <c r="C55" s="264" t="s">
        <v>252</v>
      </c>
      <c r="D55" s="250" t="s">
        <v>192</v>
      </c>
      <c r="E55" s="251">
        <v>15.637499999999999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184</v>
      </c>
      <c r="T55" s="231" t="s">
        <v>185</v>
      </c>
      <c r="U55" s="231">
        <v>0</v>
      </c>
      <c r="V55" s="231">
        <f>ROUND(E55*U55,2)</f>
        <v>0</v>
      </c>
      <c r="W55" s="231"/>
      <c r="X55" s="231" t="s">
        <v>194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195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5" t="s">
        <v>253</v>
      </c>
      <c r="D56" s="233"/>
      <c r="E56" s="234">
        <v>12.2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10"/>
      <c r="Z56" s="210"/>
      <c r="AA56" s="210"/>
      <c r="AB56" s="210"/>
      <c r="AC56" s="210"/>
      <c r="AD56" s="210"/>
      <c r="AE56" s="210"/>
      <c r="AF56" s="210"/>
      <c r="AG56" s="210" t="s">
        <v>189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5" t="s">
        <v>254</v>
      </c>
      <c r="D57" s="233"/>
      <c r="E57" s="234">
        <v>1.2324999999999999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189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5" t="s">
        <v>255</v>
      </c>
      <c r="D58" s="233"/>
      <c r="E58" s="234">
        <v>0.66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0"/>
      <c r="Z58" s="210"/>
      <c r="AA58" s="210"/>
      <c r="AB58" s="210"/>
      <c r="AC58" s="210"/>
      <c r="AD58" s="210"/>
      <c r="AE58" s="210"/>
      <c r="AF58" s="210"/>
      <c r="AG58" s="210" t="s">
        <v>189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5" t="s">
        <v>256</v>
      </c>
      <c r="D59" s="233"/>
      <c r="E59" s="234">
        <v>0.72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189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5" t="s">
        <v>257</v>
      </c>
      <c r="D60" s="233"/>
      <c r="E60" s="234">
        <v>0.82499999999999996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0"/>
      <c r="Z60" s="210"/>
      <c r="AA60" s="210"/>
      <c r="AB60" s="210"/>
      <c r="AC60" s="210"/>
      <c r="AD60" s="210"/>
      <c r="AE60" s="210"/>
      <c r="AF60" s="210"/>
      <c r="AG60" s="210" t="s">
        <v>189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4">
        <v>19</v>
      </c>
      <c r="B61" s="255" t="s">
        <v>258</v>
      </c>
      <c r="C61" s="266" t="s">
        <v>259</v>
      </c>
      <c r="D61" s="256" t="s">
        <v>260</v>
      </c>
      <c r="E61" s="257">
        <v>1</v>
      </c>
      <c r="F61" s="258"/>
      <c r="G61" s="259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184</v>
      </c>
      <c r="T61" s="231" t="s">
        <v>185</v>
      </c>
      <c r="U61" s="231">
        <v>0</v>
      </c>
      <c r="V61" s="231">
        <f>ROUND(E61*U61,2)</f>
        <v>0</v>
      </c>
      <c r="W61" s="231"/>
      <c r="X61" s="231" t="s">
        <v>194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195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41" t="s">
        <v>126</v>
      </c>
      <c r="B62" s="242" t="s">
        <v>116</v>
      </c>
      <c r="C62" s="263" t="s">
        <v>117</v>
      </c>
      <c r="D62" s="243"/>
      <c r="E62" s="244"/>
      <c r="F62" s="245"/>
      <c r="G62" s="246">
        <f>SUMIF(AG63:AG77,"&lt;&gt;NOR",G63:G77)</f>
        <v>0</v>
      </c>
      <c r="H62" s="240"/>
      <c r="I62" s="240">
        <f>SUM(I63:I77)</f>
        <v>0</v>
      </c>
      <c r="J62" s="240"/>
      <c r="K62" s="240">
        <f>SUM(K63:K77)</f>
        <v>0</v>
      </c>
      <c r="L62" s="240"/>
      <c r="M62" s="240">
        <f>SUM(M63:M77)</f>
        <v>0</v>
      </c>
      <c r="N62" s="239"/>
      <c r="O62" s="239">
        <f>SUM(O63:O77)</f>
        <v>0</v>
      </c>
      <c r="P62" s="239"/>
      <c r="Q62" s="239">
        <f>SUM(Q63:Q77)</f>
        <v>0</v>
      </c>
      <c r="R62" s="240"/>
      <c r="S62" s="240"/>
      <c r="T62" s="240"/>
      <c r="U62" s="240"/>
      <c r="V62" s="240">
        <f>SUM(V63:V77)</f>
        <v>0</v>
      </c>
      <c r="W62" s="240"/>
      <c r="X62" s="240"/>
      <c r="AG62" t="s">
        <v>180</v>
      </c>
    </row>
    <row r="63" spans="1:60" ht="20.399999999999999" outlineLevel="1" x14ac:dyDescent="0.25">
      <c r="A63" s="248">
        <v>20</v>
      </c>
      <c r="B63" s="249" t="s">
        <v>261</v>
      </c>
      <c r="C63" s="264" t="s">
        <v>262</v>
      </c>
      <c r="D63" s="250" t="s">
        <v>202</v>
      </c>
      <c r="E63" s="251">
        <v>1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184</v>
      </c>
      <c r="T63" s="231" t="s">
        <v>185</v>
      </c>
      <c r="U63" s="231">
        <v>0</v>
      </c>
      <c r="V63" s="231">
        <f>ROUND(E63*U63,2)</f>
        <v>0</v>
      </c>
      <c r="W63" s="231"/>
      <c r="X63" s="231" t="s">
        <v>194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195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5" t="s">
        <v>263</v>
      </c>
      <c r="D64" s="233"/>
      <c r="E64" s="234">
        <v>1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0"/>
      <c r="Z64" s="210"/>
      <c r="AA64" s="210"/>
      <c r="AB64" s="210"/>
      <c r="AC64" s="210"/>
      <c r="AD64" s="210"/>
      <c r="AE64" s="210"/>
      <c r="AF64" s="210"/>
      <c r="AG64" s="210" t="s">
        <v>189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8">
        <v>21</v>
      </c>
      <c r="B65" s="249" t="s">
        <v>264</v>
      </c>
      <c r="C65" s="264" t="s">
        <v>265</v>
      </c>
      <c r="D65" s="250" t="s">
        <v>202</v>
      </c>
      <c r="E65" s="251">
        <v>4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184</v>
      </c>
      <c r="T65" s="231" t="s">
        <v>185</v>
      </c>
      <c r="U65" s="231">
        <v>0</v>
      </c>
      <c r="V65" s="231">
        <f>ROUND(E65*U65,2)</f>
        <v>0</v>
      </c>
      <c r="W65" s="231"/>
      <c r="X65" s="231" t="s">
        <v>194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195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5" t="s">
        <v>266</v>
      </c>
      <c r="D66" s="233"/>
      <c r="E66" s="234"/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0"/>
      <c r="Z66" s="210"/>
      <c r="AA66" s="210"/>
      <c r="AB66" s="210"/>
      <c r="AC66" s="210"/>
      <c r="AD66" s="210"/>
      <c r="AE66" s="210"/>
      <c r="AF66" s="210"/>
      <c r="AG66" s="210" t="s">
        <v>189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5" t="s">
        <v>267</v>
      </c>
      <c r="D67" s="233"/>
      <c r="E67" s="234">
        <v>4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189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8">
        <v>22</v>
      </c>
      <c r="B68" s="249" t="s">
        <v>268</v>
      </c>
      <c r="C68" s="264" t="s">
        <v>269</v>
      </c>
      <c r="D68" s="250" t="s">
        <v>202</v>
      </c>
      <c r="E68" s="251">
        <v>4</v>
      </c>
      <c r="F68" s="252"/>
      <c r="G68" s="253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1"/>
      <c r="S68" s="231" t="s">
        <v>184</v>
      </c>
      <c r="T68" s="231" t="s">
        <v>185</v>
      </c>
      <c r="U68" s="231">
        <v>0</v>
      </c>
      <c r="V68" s="231">
        <f>ROUND(E68*U68,2)</f>
        <v>0</v>
      </c>
      <c r="W68" s="231"/>
      <c r="X68" s="231" t="s">
        <v>194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195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5" t="s">
        <v>266</v>
      </c>
      <c r="D69" s="233"/>
      <c r="E69" s="234"/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0"/>
      <c r="Z69" s="210"/>
      <c r="AA69" s="210"/>
      <c r="AB69" s="210"/>
      <c r="AC69" s="210"/>
      <c r="AD69" s="210"/>
      <c r="AE69" s="210"/>
      <c r="AF69" s="210"/>
      <c r="AG69" s="210" t="s">
        <v>189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5" t="s">
        <v>270</v>
      </c>
      <c r="D70" s="233"/>
      <c r="E70" s="234">
        <v>2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0"/>
      <c r="Z70" s="210"/>
      <c r="AA70" s="210"/>
      <c r="AB70" s="210"/>
      <c r="AC70" s="210"/>
      <c r="AD70" s="210"/>
      <c r="AE70" s="210"/>
      <c r="AF70" s="210"/>
      <c r="AG70" s="210" t="s">
        <v>189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5" t="s">
        <v>271</v>
      </c>
      <c r="D71" s="233"/>
      <c r="E71" s="234">
        <v>1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10"/>
      <c r="Z71" s="210"/>
      <c r="AA71" s="210"/>
      <c r="AB71" s="210"/>
      <c r="AC71" s="210"/>
      <c r="AD71" s="210"/>
      <c r="AE71" s="210"/>
      <c r="AF71" s="210"/>
      <c r="AG71" s="210" t="s">
        <v>189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5" t="s">
        <v>272</v>
      </c>
      <c r="D72" s="233"/>
      <c r="E72" s="234">
        <v>1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10"/>
      <c r="Z72" s="210"/>
      <c r="AA72" s="210"/>
      <c r="AB72" s="210"/>
      <c r="AC72" s="210"/>
      <c r="AD72" s="210"/>
      <c r="AE72" s="210"/>
      <c r="AF72" s="210"/>
      <c r="AG72" s="210" t="s">
        <v>189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5" t="s">
        <v>273</v>
      </c>
      <c r="D73" s="233"/>
      <c r="E73" s="234"/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0"/>
      <c r="Z73" s="210"/>
      <c r="AA73" s="210"/>
      <c r="AB73" s="210"/>
      <c r="AC73" s="210"/>
      <c r="AD73" s="210"/>
      <c r="AE73" s="210"/>
      <c r="AF73" s="210"/>
      <c r="AG73" s="210" t="s">
        <v>189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8">
        <v>23</v>
      </c>
      <c r="B74" s="249" t="s">
        <v>274</v>
      </c>
      <c r="C74" s="264" t="s">
        <v>275</v>
      </c>
      <c r="D74" s="250" t="s">
        <v>276</v>
      </c>
      <c r="E74" s="251">
        <v>4.05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184</v>
      </c>
      <c r="T74" s="231" t="s">
        <v>185</v>
      </c>
      <c r="U74" s="231">
        <v>0</v>
      </c>
      <c r="V74" s="231">
        <f>ROUND(E74*U74,2)</f>
        <v>0</v>
      </c>
      <c r="W74" s="231"/>
      <c r="X74" s="231" t="s">
        <v>194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195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5" t="s">
        <v>277</v>
      </c>
      <c r="D75" s="233"/>
      <c r="E75" s="234">
        <v>1.8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10"/>
      <c r="Z75" s="210"/>
      <c r="AA75" s="210"/>
      <c r="AB75" s="210"/>
      <c r="AC75" s="210"/>
      <c r="AD75" s="210"/>
      <c r="AE75" s="210"/>
      <c r="AF75" s="210"/>
      <c r="AG75" s="210" t="s">
        <v>189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5" t="s">
        <v>278</v>
      </c>
      <c r="D76" s="233"/>
      <c r="E76" s="234">
        <v>1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189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5" t="s">
        <v>279</v>
      </c>
      <c r="D77" s="233"/>
      <c r="E77" s="234">
        <v>1.25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10"/>
      <c r="Z77" s="210"/>
      <c r="AA77" s="210"/>
      <c r="AB77" s="210"/>
      <c r="AC77" s="210"/>
      <c r="AD77" s="210"/>
      <c r="AE77" s="210"/>
      <c r="AF77" s="210"/>
      <c r="AG77" s="210" t="s">
        <v>189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41" t="s">
        <v>126</v>
      </c>
      <c r="B78" s="242" t="s">
        <v>118</v>
      </c>
      <c r="C78" s="263" t="s">
        <v>119</v>
      </c>
      <c r="D78" s="243"/>
      <c r="E78" s="244"/>
      <c r="F78" s="245"/>
      <c r="G78" s="246">
        <f>SUMIF(AG79:AG86,"&lt;&gt;NOR",G79:G86)</f>
        <v>0</v>
      </c>
      <c r="H78" s="240"/>
      <c r="I78" s="240">
        <f>SUM(I79:I86)</f>
        <v>0</v>
      </c>
      <c r="J78" s="240"/>
      <c r="K78" s="240">
        <f>SUM(K79:K86)</f>
        <v>0</v>
      </c>
      <c r="L78" s="240"/>
      <c r="M78" s="240">
        <f>SUM(M79:M86)</f>
        <v>0</v>
      </c>
      <c r="N78" s="239"/>
      <c r="O78" s="239">
        <f>SUM(O79:O86)</f>
        <v>7.0000000000000007E-2</v>
      </c>
      <c r="P78" s="239"/>
      <c r="Q78" s="239">
        <f>SUM(Q79:Q86)</f>
        <v>0</v>
      </c>
      <c r="R78" s="240"/>
      <c r="S78" s="240"/>
      <c r="T78" s="240"/>
      <c r="U78" s="240"/>
      <c r="V78" s="240">
        <f>SUM(V79:V86)</f>
        <v>9.91</v>
      </c>
      <c r="W78" s="240"/>
      <c r="X78" s="240"/>
      <c r="AG78" t="s">
        <v>180</v>
      </c>
    </row>
    <row r="79" spans="1:60" outlineLevel="1" x14ac:dyDescent="0.25">
      <c r="A79" s="248">
        <v>24</v>
      </c>
      <c r="B79" s="249" t="s">
        <v>280</v>
      </c>
      <c r="C79" s="264" t="s">
        <v>281</v>
      </c>
      <c r="D79" s="250" t="s">
        <v>192</v>
      </c>
      <c r="E79" s="251">
        <v>56</v>
      </c>
      <c r="F79" s="252"/>
      <c r="G79" s="253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1.2099999999999999E-3</v>
      </c>
      <c r="O79" s="230">
        <f>ROUND(E79*N79,2)</f>
        <v>7.0000000000000007E-2</v>
      </c>
      <c r="P79" s="230">
        <v>0</v>
      </c>
      <c r="Q79" s="230">
        <f>ROUND(E79*P79,2)</f>
        <v>0</v>
      </c>
      <c r="R79" s="231"/>
      <c r="S79" s="231" t="s">
        <v>193</v>
      </c>
      <c r="T79" s="231" t="s">
        <v>193</v>
      </c>
      <c r="U79" s="231">
        <v>0.17699999999999999</v>
      </c>
      <c r="V79" s="231">
        <f>ROUND(E79*U79,2)</f>
        <v>9.91</v>
      </c>
      <c r="W79" s="231"/>
      <c r="X79" s="231" t="s">
        <v>194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195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8" t="s">
        <v>218</v>
      </c>
      <c r="D80" s="235"/>
      <c r="E80" s="236"/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0"/>
      <c r="Z80" s="210"/>
      <c r="AA80" s="210"/>
      <c r="AB80" s="210"/>
      <c r="AC80" s="210"/>
      <c r="AD80" s="210"/>
      <c r="AE80" s="210"/>
      <c r="AF80" s="210"/>
      <c r="AG80" s="210" t="s">
        <v>189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9" t="s">
        <v>282</v>
      </c>
      <c r="D81" s="235"/>
      <c r="E81" s="236">
        <v>30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189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9" t="s">
        <v>283</v>
      </c>
      <c r="D82" s="235"/>
      <c r="E82" s="236">
        <v>2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0"/>
      <c r="Z82" s="210"/>
      <c r="AA82" s="210"/>
      <c r="AB82" s="210"/>
      <c r="AC82" s="210"/>
      <c r="AD82" s="210"/>
      <c r="AE82" s="210"/>
      <c r="AF82" s="210"/>
      <c r="AG82" s="210" t="s">
        <v>189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9" t="s">
        <v>284</v>
      </c>
      <c r="D83" s="235"/>
      <c r="E83" s="236">
        <v>12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10"/>
      <c r="Z83" s="210"/>
      <c r="AA83" s="210"/>
      <c r="AB83" s="210"/>
      <c r="AC83" s="210"/>
      <c r="AD83" s="210"/>
      <c r="AE83" s="210"/>
      <c r="AF83" s="210"/>
      <c r="AG83" s="210" t="s">
        <v>189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9" t="s">
        <v>285</v>
      </c>
      <c r="D84" s="235"/>
      <c r="E84" s="236">
        <v>12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10"/>
      <c r="Z84" s="210"/>
      <c r="AA84" s="210"/>
      <c r="AB84" s="210"/>
      <c r="AC84" s="210"/>
      <c r="AD84" s="210"/>
      <c r="AE84" s="210"/>
      <c r="AF84" s="210"/>
      <c r="AG84" s="210" t="s">
        <v>189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8" t="s">
        <v>221</v>
      </c>
      <c r="D85" s="235"/>
      <c r="E85" s="236"/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10"/>
      <c r="Z85" s="210"/>
      <c r="AA85" s="210"/>
      <c r="AB85" s="210"/>
      <c r="AC85" s="210"/>
      <c r="AD85" s="210"/>
      <c r="AE85" s="210"/>
      <c r="AF85" s="210"/>
      <c r="AG85" s="210" t="s">
        <v>189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5" t="s">
        <v>286</v>
      </c>
      <c r="D86" s="233"/>
      <c r="E86" s="234">
        <v>56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189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6.4" x14ac:dyDescent="0.25">
      <c r="A87" s="241" t="s">
        <v>126</v>
      </c>
      <c r="B87" s="242" t="s">
        <v>120</v>
      </c>
      <c r="C87" s="263" t="s">
        <v>121</v>
      </c>
      <c r="D87" s="243"/>
      <c r="E87" s="244"/>
      <c r="F87" s="245"/>
      <c r="G87" s="246">
        <f>SUMIF(AG88:AG93,"&lt;&gt;NOR",G88:G93)</f>
        <v>0</v>
      </c>
      <c r="H87" s="240"/>
      <c r="I87" s="240">
        <f>SUM(I88:I93)</f>
        <v>0</v>
      </c>
      <c r="J87" s="240"/>
      <c r="K87" s="240">
        <f>SUM(K88:K93)</f>
        <v>0</v>
      </c>
      <c r="L87" s="240"/>
      <c r="M87" s="240">
        <f>SUM(M88:M93)</f>
        <v>0</v>
      </c>
      <c r="N87" s="239"/>
      <c r="O87" s="239">
        <f>SUM(O88:O93)</f>
        <v>0</v>
      </c>
      <c r="P87" s="239"/>
      <c r="Q87" s="239">
        <f>SUM(Q88:Q93)</f>
        <v>0</v>
      </c>
      <c r="R87" s="240"/>
      <c r="S87" s="240"/>
      <c r="T87" s="240"/>
      <c r="U87" s="240"/>
      <c r="V87" s="240">
        <f>SUM(V88:V93)</f>
        <v>39.049999999999997</v>
      </c>
      <c r="W87" s="240"/>
      <c r="X87" s="240"/>
      <c r="AG87" t="s">
        <v>180</v>
      </c>
    </row>
    <row r="88" spans="1:60" outlineLevel="1" x14ac:dyDescent="0.25">
      <c r="A88" s="248">
        <v>25</v>
      </c>
      <c r="B88" s="249" t="s">
        <v>287</v>
      </c>
      <c r="C88" s="264" t="s">
        <v>288</v>
      </c>
      <c r="D88" s="250" t="s">
        <v>192</v>
      </c>
      <c r="E88" s="251">
        <v>106.11</v>
      </c>
      <c r="F88" s="252"/>
      <c r="G88" s="253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4.0000000000000003E-5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193</v>
      </c>
      <c r="T88" s="231" t="s">
        <v>193</v>
      </c>
      <c r="U88" s="231">
        <v>0.308</v>
      </c>
      <c r="V88" s="231">
        <f>ROUND(E88*U88,2)</f>
        <v>32.68</v>
      </c>
      <c r="W88" s="231"/>
      <c r="X88" s="231" t="s">
        <v>194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195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5" t="s">
        <v>289</v>
      </c>
      <c r="D89" s="233"/>
      <c r="E89" s="234">
        <v>72.599999999999994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0"/>
      <c r="Z89" s="210"/>
      <c r="AA89" s="210"/>
      <c r="AB89" s="210"/>
      <c r="AC89" s="210"/>
      <c r="AD89" s="210"/>
      <c r="AE89" s="210"/>
      <c r="AF89" s="210"/>
      <c r="AG89" s="210" t="s">
        <v>189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5" t="s">
        <v>290</v>
      </c>
      <c r="D90" s="233"/>
      <c r="E90" s="234">
        <v>13.51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189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5" t="s">
        <v>291</v>
      </c>
      <c r="D91" s="233"/>
      <c r="E91" s="234">
        <v>20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10"/>
      <c r="Z91" s="210"/>
      <c r="AA91" s="210"/>
      <c r="AB91" s="210"/>
      <c r="AC91" s="210"/>
      <c r="AD91" s="210"/>
      <c r="AE91" s="210"/>
      <c r="AF91" s="210"/>
      <c r="AG91" s="210" t="s">
        <v>189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8">
        <v>26</v>
      </c>
      <c r="B92" s="249" t="s">
        <v>292</v>
      </c>
      <c r="C92" s="264" t="s">
        <v>293</v>
      </c>
      <c r="D92" s="250" t="s">
        <v>192</v>
      </c>
      <c r="E92" s="251">
        <v>318.33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184</v>
      </c>
      <c r="T92" s="231" t="s">
        <v>193</v>
      </c>
      <c r="U92" s="231">
        <v>0.02</v>
      </c>
      <c r="V92" s="231">
        <f>ROUND(E92*U92,2)</f>
        <v>6.37</v>
      </c>
      <c r="W92" s="231"/>
      <c r="X92" s="231" t="s">
        <v>194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195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5" t="s">
        <v>294</v>
      </c>
      <c r="D93" s="233"/>
      <c r="E93" s="234">
        <v>318.33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10"/>
      <c r="Z93" s="210"/>
      <c r="AA93" s="210"/>
      <c r="AB93" s="210"/>
      <c r="AC93" s="210"/>
      <c r="AD93" s="210"/>
      <c r="AE93" s="210"/>
      <c r="AF93" s="210"/>
      <c r="AG93" s="210" t="s">
        <v>189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5">
      <c r="A94" s="241" t="s">
        <v>126</v>
      </c>
      <c r="B94" s="242" t="s">
        <v>122</v>
      </c>
      <c r="C94" s="263" t="s">
        <v>123</v>
      </c>
      <c r="D94" s="243"/>
      <c r="E94" s="244"/>
      <c r="F94" s="245"/>
      <c r="G94" s="246">
        <f>SUMIF(AG95:AG133,"&lt;&gt;NOR",G95:G133)</f>
        <v>0</v>
      </c>
      <c r="H94" s="240"/>
      <c r="I94" s="240">
        <f>SUM(I95:I133)</f>
        <v>0</v>
      </c>
      <c r="J94" s="240"/>
      <c r="K94" s="240">
        <f>SUM(K95:K133)</f>
        <v>0</v>
      </c>
      <c r="L94" s="240"/>
      <c r="M94" s="240">
        <f>SUM(M95:M133)</f>
        <v>0</v>
      </c>
      <c r="N94" s="239"/>
      <c r="O94" s="239">
        <f>SUM(O95:O133)</f>
        <v>0.03</v>
      </c>
      <c r="P94" s="239"/>
      <c r="Q94" s="239">
        <f>SUM(Q95:Q133)</f>
        <v>38.22</v>
      </c>
      <c r="R94" s="240"/>
      <c r="S94" s="240"/>
      <c r="T94" s="240"/>
      <c r="U94" s="240"/>
      <c r="V94" s="240">
        <f>SUM(V95:V133)</f>
        <v>67.819999999999993</v>
      </c>
      <c r="W94" s="240"/>
      <c r="X94" s="240"/>
      <c r="AG94" t="s">
        <v>180</v>
      </c>
    </row>
    <row r="95" spans="1:60" outlineLevel="1" x14ac:dyDescent="0.25">
      <c r="A95" s="248">
        <v>27</v>
      </c>
      <c r="B95" s="249" t="s">
        <v>295</v>
      </c>
      <c r="C95" s="264" t="s">
        <v>296</v>
      </c>
      <c r="D95" s="250" t="s">
        <v>199</v>
      </c>
      <c r="E95" s="251">
        <v>3</v>
      </c>
      <c r="F95" s="252"/>
      <c r="G95" s="253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1"/>
      <c r="S95" s="231" t="s">
        <v>193</v>
      </c>
      <c r="T95" s="231" t="s">
        <v>193</v>
      </c>
      <c r="U95" s="231">
        <v>0.05</v>
      </c>
      <c r="V95" s="231">
        <f>ROUND(E95*U95,2)</f>
        <v>0.15</v>
      </c>
      <c r="W95" s="231"/>
      <c r="X95" s="231" t="s">
        <v>194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195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5" t="s">
        <v>297</v>
      </c>
      <c r="D96" s="233"/>
      <c r="E96" s="234">
        <v>3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189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8">
        <v>28</v>
      </c>
      <c r="B97" s="249" t="s">
        <v>298</v>
      </c>
      <c r="C97" s="264" t="s">
        <v>299</v>
      </c>
      <c r="D97" s="250" t="s">
        <v>192</v>
      </c>
      <c r="E97" s="251">
        <v>57.469499999999996</v>
      </c>
      <c r="F97" s="252"/>
      <c r="G97" s="253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0</v>
      </c>
      <c r="O97" s="230">
        <f>ROUND(E97*N97,2)</f>
        <v>0</v>
      </c>
      <c r="P97" s="230">
        <v>4.5999999999999999E-2</v>
      </c>
      <c r="Q97" s="230">
        <f>ROUND(E97*P97,2)</f>
        <v>2.64</v>
      </c>
      <c r="R97" s="231"/>
      <c r="S97" s="231" t="s">
        <v>193</v>
      </c>
      <c r="T97" s="231" t="s">
        <v>193</v>
      </c>
      <c r="U97" s="231">
        <v>0.26</v>
      </c>
      <c r="V97" s="231">
        <f>ROUND(E97*U97,2)</f>
        <v>14.94</v>
      </c>
      <c r="W97" s="231"/>
      <c r="X97" s="231" t="s">
        <v>194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195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65" t="s">
        <v>300</v>
      </c>
      <c r="D98" s="233"/>
      <c r="E98" s="234">
        <v>11.8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189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5" t="s">
        <v>301</v>
      </c>
      <c r="D99" s="233"/>
      <c r="E99" s="234">
        <v>45.669499999999999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10"/>
      <c r="Z99" s="210"/>
      <c r="AA99" s="210"/>
      <c r="AB99" s="210"/>
      <c r="AC99" s="210"/>
      <c r="AD99" s="210"/>
      <c r="AE99" s="210"/>
      <c r="AF99" s="210"/>
      <c r="AG99" s="210" t="s">
        <v>189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8">
        <v>29</v>
      </c>
      <c r="B100" s="249" t="s">
        <v>302</v>
      </c>
      <c r="C100" s="264" t="s">
        <v>303</v>
      </c>
      <c r="D100" s="250" t="s">
        <v>192</v>
      </c>
      <c r="E100" s="251">
        <v>17.936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3.3E-4</v>
      </c>
      <c r="O100" s="230">
        <f>ROUND(E100*N100,2)</f>
        <v>0.01</v>
      </c>
      <c r="P100" s="230">
        <v>2.63E-2</v>
      </c>
      <c r="Q100" s="230">
        <f>ROUND(E100*P100,2)</f>
        <v>0.47</v>
      </c>
      <c r="R100" s="231"/>
      <c r="S100" s="231" t="s">
        <v>184</v>
      </c>
      <c r="T100" s="231" t="s">
        <v>193</v>
      </c>
      <c r="U100" s="231">
        <v>0.4</v>
      </c>
      <c r="V100" s="231">
        <f>ROUND(E100*U100,2)</f>
        <v>7.17</v>
      </c>
      <c r="W100" s="231"/>
      <c r="X100" s="231" t="s">
        <v>194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195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65" t="s">
        <v>304</v>
      </c>
      <c r="D101" s="233"/>
      <c r="E101" s="234">
        <v>6.726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5" t="s">
        <v>305</v>
      </c>
      <c r="D102" s="233"/>
      <c r="E102" s="234">
        <v>5.31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5" t="s">
        <v>306</v>
      </c>
      <c r="D103" s="233"/>
      <c r="E103" s="234">
        <v>5.9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8">
        <v>30</v>
      </c>
      <c r="B104" s="249" t="s">
        <v>307</v>
      </c>
      <c r="C104" s="264" t="s">
        <v>308</v>
      </c>
      <c r="D104" s="250" t="s">
        <v>202</v>
      </c>
      <c r="E104" s="251">
        <v>1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1E-3</v>
      </c>
      <c r="O104" s="230">
        <f>ROUND(E104*N104,2)</f>
        <v>0</v>
      </c>
      <c r="P104" s="230">
        <v>6.3E-2</v>
      </c>
      <c r="Q104" s="230">
        <f>ROUND(E104*P104,2)</f>
        <v>0.06</v>
      </c>
      <c r="R104" s="231"/>
      <c r="S104" s="231" t="s">
        <v>184</v>
      </c>
      <c r="T104" s="231" t="s">
        <v>193</v>
      </c>
      <c r="U104" s="231">
        <v>0.72</v>
      </c>
      <c r="V104" s="231">
        <f>ROUND(E104*U104,2)</f>
        <v>0.72</v>
      </c>
      <c r="W104" s="231"/>
      <c r="X104" s="231" t="s">
        <v>194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195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5" t="s">
        <v>309</v>
      </c>
      <c r="D105" s="233"/>
      <c r="E105" s="234">
        <v>1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8">
        <v>31</v>
      </c>
      <c r="B106" s="249" t="s">
        <v>310</v>
      </c>
      <c r="C106" s="264" t="s">
        <v>311</v>
      </c>
      <c r="D106" s="250" t="s">
        <v>202</v>
      </c>
      <c r="E106" s="251">
        <v>1</v>
      </c>
      <c r="F106" s="252"/>
      <c r="G106" s="253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1.17E-3</v>
      </c>
      <c r="O106" s="230">
        <f>ROUND(E106*N106,2)</f>
        <v>0</v>
      </c>
      <c r="P106" s="230">
        <v>7.5999999999999998E-2</v>
      </c>
      <c r="Q106" s="230">
        <f>ROUND(E106*P106,2)</f>
        <v>0.08</v>
      </c>
      <c r="R106" s="231"/>
      <c r="S106" s="231" t="s">
        <v>184</v>
      </c>
      <c r="T106" s="231" t="s">
        <v>193</v>
      </c>
      <c r="U106" s="231">
        <v>0.94</v>
      </c>
      <c r="V106" s="231">
        <f>ROUND(E106*U106,2)</f>
        <v>0.94</v>
      </c>
      <c r="W106" s="231"/>
      <c r="X106" s="231" t="s">
        <v>194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195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5" t="s">
        <v>309</v>
      </c>
      <c r="D107" s="233"/>
      <c r="E107" s="234">
        <v>1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8">
        <v>32</v>
      </c>
      <c r="B108" s="249" t="s">
        <v>312</v>
      </c>
      <c r="C108" s="264" t="s">
        <v>313</v>
      </c>
      <c r="D108" s="250" t="s">
        <v>276</v>
      </c>
      <c r="E108" s="251">
        <v>2.1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184</v>
      </c>
      <c r="T108" s="231" t="s">
        <v>185</v>
      </c>
      <c r="U108" s="231">
        <v>0.62</v>
      </c>
      <c r="V108" s="231">
        <f>ROUND(E108*U108,2)</f>
        <v>1.3</v>
      </c>
      <c r="W108" s="231"/>
      <c r="X108" s="231" t="s">
        <v>194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195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5" t="s">
        <v>314</v>
      </c>
      <c r="D109" s="233"/>
      <c r="E109" s="234">
        <v>2.1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8">
        <v>33</v>
      </c>
      <c r="B110" s="249" t="s">
        <v>315</v>
      </c>
      <c r="C110" s="264" t="s">
        <v>316</v>
      </c>
      <c r="D110" s="250" t="s">
        <v>183</v>
      </c>
      <c r="E110" s="251">
        <v>8.48705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1.82E-3</v>
      </c>
      <c r="O110" s="230">
        <f>ROUND(E110*N110,2)</f>
        <v>0.02</v>
      </c>
      <c r="P110" s="230">
        <v>1.8</v>
      </c>
      <c r="Q110" s="230">
        <f>ROUND(E110*P110,2)</f>
        <v>15.28</v>
      </c>
      <c r="R110" s="231"/>
      <c r="S110" s="231" t="s">
        <v>184</v>
      </c>
      <c r="T110" s="231" t="s">
        <v>185</v>
      </c>
      <c r="U110" s="231">
        <v>5.0199999999999996</v>
      </c>
      <c r="V110" s="231">
        <f>ROUND(E110*U110,2)</f>
        <v>42.6</v>
      </c>
      <c r="W110" s="231"/>
      <c r="X110" s="231" t="s">
        <v>194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195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7" t="s">
        <v>317</v>
      </c>
      <c r="D111" s="260"/>
      <c r="E111" s="260"/>
      <c r="F111" s="260"/>
      <c r="G111" s="260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5" t="s">
        <v>318</v>
      </c>
      <c r="D112" s="233"/>
      <c r="E112" s="234">
        <v>1.575E-2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5" t="s">
        <v>319</v>
      </c>
      <c r="D113" s="233"/>
      <c r="E113" s="234">
        <v>2.1000000000000001E-2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5" t="s">
        <v>320</v>
      </c>
      <c r="D114" s="233"/>
      <c r="E114" s="234">
        <v>0.1575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5" t="s">
        <v>321</v>
      </c>
      <c r="D115" s="233"/>
      <c r="E115" s="234"/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5" t="s">
        <v>322</v>
      </c>
      <c r="D116" s="233"/>
      <c r="E116" s="234">
        <v>1.6956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5" t="s">
        <v>323</v>
      </c>
      <c r="D117" s="233"/>
      <c r="E117" s="234">
        <v>1.8683000000000001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5" t="s">
        <v>324</v>
      </c>
      <c r="D118" s="233"/>
      <c r="E118" s="234">
        <v>0.37680000000000002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5" t="s">
        <v>321</v>
      </c>
      <c r="D119" s="233"/>
      <c r="E119" s="234"/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5" t="s">
        <v>323</v>
      </c>
      <c r="D120" s="233"/>
      <c r="E120" s="234">
        <v>1.8683000000000001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5" t="s">
        <v>325</v>
      </c>
      <c r="D121" s="233"/>
      <c r="E121" s="234">
        <v>0.43959999999999999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5" t="s">
        <v>321</v>
      </c>
      <c r="D122" s="233"/>
      <c r="E122" s="234"/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65" t="s">
        <v>326</v>
      </c>
      <c r="D123" s="233"/>
      <c r="E123" s="234">
        <v>0.05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189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5" t="s">
        <v>321</v>
      </c>
      <c r="D124" s="233"/>
      <c r="E124" s="234"/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5" t="s">
        <v>327</v>
      </c>
      <c r="D125" s="233"/>
      <c r="E125" s="234">
        <v>1.9782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5" t="s">
        <v>328</v>
      </c>
      <c r="D126" s="233"/>
      <c r="E126" s="234">
        <v>1.6E-2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54">
        <v>34</v>
      </c>
      <c r="B127" s="255" t="s">
        <v>329</v>
      </c>
      <c r="C127" s="266" t="s">
        <v>330</v>
      </c>
      <c r="D127" s="256" t="s">
        <v>260</v>
      </c>
      <c r="E127" s="257">
        <v>1</v>
      </c>
      <c r="F127" s="258"/>
      <c r="G127" s="259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184</v>
      </c>
      <c r="T127" s="231" t="s">
        <v>185</v>
      </c>
      <c r="U127" s="231">
        <v>0</v>
      </c>
      <c r="V127" s="231">
        <f>ROUND(E127*U127,2)</f>
        <v>0</v>
      </c>
      <c r="W127" s="231"/>
      <c r="X127" s="231" t="s">
        <v>194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195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8">
        <v>35</v>
      </c>
      <c r="B128" s="249" t="s">
        <v>331</v>
      </c>
      <c r="C128" s="264" t="s">
        <v>332</v>
      </c>
      <c r="D128" s="250" t="s">
        <v>183</v>
      </c>
      <c r="E128" s="251">
        <v>8.9512499999999999</v>
      </c>
      <c r="F128" s="252"/>
      <c r="G128" s="253">
        <f>ROUND(E128*F128,2)</f>
        <v>0</v>
      </c>
      <c r="H128" s="232"/>
      <c r="I128" s="231">
        <f>ROUND(E128*H128,2)</f>
        <v>0</v>
      </c>
      <c r="J128" s="232"/>
      <c r="K128" s="231">
        <f>ROUND(E128*J128,2)</f>
        <v>0</v>
      </c>
      <c r="L128" s="231">
        <v>21</v>
      </c>
      <c r="M128" s="231">
        <f>G128*(1+L128/100)</f>
        <v>0</v>
      </c>
      <c r="N128" s="230">
        <v>0</v>
      </c>
      <c r="O128" s="230">
        <f>ROUND(E128*N128,2)</f>
        <v>0</v>
      </c>
      <c r="P128" s="230">
        <v>2.2000000000000002</v>
      </c>
      <c r="Q128" s="230">
        <f>ROUND(E128*P128,2)</f>
        <v>19.690000000000001</v>
      </c>
      <c r="R128" s="231"/>
      <c r="S128" s="231" t="s">
        <v>193</v>
      </c>
      <c r="T128" s="231" t="s">
        <v>193</v>
      </c>
      <c r="U128" s="231">
        <v>0</v>
      </c>
      <c r="V128" s="231">
        <f>ROUND(E128*U128,2)</f>
        <v>0</v>
      </c>
      <c r="W128" s="231"/>
      <c r="X128" s="231" t="s">
        <v>186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187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5" t="s">
        <v>333</v>
      </c>
      <c r="D129" s="233"/>
      <c r="E129" s="234">
        <v>2.2109999999999999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5" t="s">
        <v>334</v>
      </c>
      <c r="D130" s="233"/>
      <c r="E130" s="234">
        <v>4.4219999999999997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189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65" t="s">
        <v>335</v>
      </c>
      <c r="D131" s="233"/>
      <c r="E131" s="234">
        <v>2.2109999999999999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5" t="s">
        <v>321</v>
      </c>
      <c r="D132" s="233"/>
      <c r="E132" s="234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5" t="s">
        <v>336</v>
      </c>
      <c r="D133" s="233"/>
      <c r="E133" s="234">
        <v>0.10725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41" t="s">
        <v>126</v>
      </c>
      <c r="B134" s="242" t="s">
        <v>124</v>
      </c>
      <c r="C134" s="263" t="s">
        <v>125</v>
      </c>
      <c r="D134" s="243"/>
      <c r="E134" s="244"/>
      <c r="F134" s="245"/>
      <c r="G134" s="246">
        <f>SUMIF(AG135:AG135,"&lt;&gt;NOR",G135:G135)</f>
        <v>0</v>
      </c>
      <c r="H134" s="240"/>
      <c r="I134" s="240">
        <f>SUM(I135:I135)</f>
        <v>0</v>
      </c>
      <c r="J134" s="240"/>
      <c r="K134" s="240">
        <f>SUM(K135:K135)</f>
        <v>0</v>
      </c>
      <c r="L134" s="240"/>
      <c r="M134" s="240">
        <f>SUM(M135:M135)</f>
        <v>0</v>
      </c>
      <c r="N134" s="239"/>
      <c r="O134" s="239">
        <f>SUM(O135:O135)</f>
        <v>0</v>
      </c>
      <c r="P134" s="239"/>
      <c r="Q134" s="239">
        <f>SUM(Q135:Q135)</f>
        <v>0</v>
      </c>
      <c r="R134" s="240"/>
      <c r="S134" s="240"/>
      <c r="T134" s="240"/>
      <c r="U134" s="240"/>
      <c r="V134" s="240">
        <f>SUM(V135:V135)</f>
        <v>100.45</v>
      </c>
      <c r="W134" s="240"/>
      <c r="X134" s="240"/>
      <c r="AG134" t="s">
        <v>180</v>
      </c>
    </row>
    <row r="135" spans="1:60" outlineLevel="1" x14ac:dyDescent="0.25">
      <c r="A135" s="254">
        <v>36</v>
      </c>
      <c r="B135" s="255" t="s">
        <v>337</v>
      </c>
      <c r="C135" s="266" t="s">
        <v>338</v>
      </c>
      <c r="D135" s="256" t="s">
        <v>240</v>
      </c>
      <c r="E135" s="257">
        <v>47.832299999999996</v>
      </c>
      <c r="F135" s="258"/>
      <c r="G135" s="259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1"/>
      <c r="S135" s="231" t="s">
        <v>193</v>
      </c>
      <c r="T135" s="231" t="s">
        <v>193</v>
      </c>
      <c r="U135" s="231">
        <v>2.1</v>
      </c>
      <c r="V135" s="231">
        <f>ROUND(E135*U135,2)</f>
        <v>100.45</v>
      </c>
      <c r="W135" s="231"/>
      <c r="X135" s="231" t="s">
        <v>339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340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5">
      <c r="A136" s="241" t="s">
        <v>126</v>
      </c>
      <c r="B136" s="242" t="s">
        <v>130</v>
      </c>
      <c r="C136" s="263" t="s">
        <v>131</v>
      </c>
      <c r="D136" s="243"/>
      <c r="E136" s="244"/>
      <c r="F136" s="245"/>
      <c r="G136" s="246">
        <f>SUMIF(AG137:AG143,"&lt;&gt;NOR",G137:G143)</f>
        <v>0</v>
      </c>
      <c r="H136" s="240"/>
      <c r="I136" s="240">
        <f>SUM(I137:I143)</f>
        <v>0</v>
      </c>
      <c r="J136" s="240"/>
      <c r="K136" s="240">
        <f>SUM(K137:K143)</f>
        <v>0</v>
      </c>
      <c r="L136" s="240"/>
      <c r="M136" s="240">
        <f>SUM(M137:M143)</f>
        <v>0</v>
      </c>
      <c r="N136" s="239"/>
      <c r="O136" s="239">
        <f>SUM(O137:O143)</f>
        <v>0.52</v>
      </c>
      <c r="P136" s="239"/>
      <c r="Q136" s="239">
        <f>SUM(Q137:Q143)</f>
        <v>0</v>
      </c>
      <c r="R136" s="240"/>
      <c r="S136" s="240"/>
      <c r="T136" s="240"/>
      <c r="U136" s="240"/>
      <c r="V136" s="240">
        <f>SUM(V137:V143)</f>
        <v>22.65</v>
      </c>
      <c r="W136" s="240"/>
      <c r="X136" s="240"/>
      <c r="AG136" t="s">
        <v>180</v>
      </c>
    </row>
    <row r="137" spans="1:60" outlineLevel="1" x14ac:dyDescent="0.25">
      <c r="A137" s="248">
        <v>37</v>
      </c>
      <c r="B137" s="249" t="s">
        <v>341</v>
      </c>
      <c r="C137" s="264" t="s">
        <v>342</v>
      </c>
      <c r="D137" s="250" t="s">
        <v>192</v>
      </c>
      <c r="E137" s="251">
        <v>87.12</v>
      </c>
      <c r="F137" s="252"/>
      <c r="G137" s="253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3.3E-4</v>
      </c>
      <c r="O137" s="230">
        <f>ROUND(E137*N137,2)</f>
        <v>0.03</v>
      </c>
      <c r="P137" s="230">
        <v>0</v>
      </c>
      <c r="Q137" s="230">
        <f>ROUND(E137*P137,2)</f>
        <v>0</v>
      </c>
      <c r="R137" s="231"/>
      <c r="S137" s="231" t="s">
        <v>193</v>
      </c>
      <c r="T137" s="231" t="s">
        <v>193</v>
      </c>
      <c r="U137" s="231">
        <v>0.03</v>
      </c>
      <c r="V137" s="231">
        <f>ROUND(E137*U137,2)</f>
        <v>2.61</v>
      </c>
      <c r="W137" s="231"/>
      <c r="X137" s="231" t="s">
        <v>194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195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5" t="s">
        <v>343</v>
      </c>
      <c r="D138" s="233"/>
      <c r="E138" s="234">
        <v>87.12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189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48">
        <v>38</v>
      </c>
      <c r="B139" s="249" t="s">
        <v>344</v>
      </c>
      <c r="C139" s="264" t="s">
        <v>345</v>
      </c>
      <c r="D139" s="250" t="s">
        <v>192</v>
      </c>
      <c r="E139" s="251">
        <v>87.12</v>
      </c>
      <c r="F139" s="252"/>
      <c r="G139" s="253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5.5900000000000004E-3</v>
      </c>
      <c r="O139" s="230">
        <f>ROUND(E139*N139,2)</f>
        <v>0.49</v>
      </c>
      <c r="P139" s="230">
        <v>0</v>
      </c>
      <c r="Q139" s="230">
        <f>ROUND(E139*P139,2)</f>
        <v>0</v>
      </c>
      <c r="R139" s="231"/>
      <c r="S139" s="231" t="s">
        <v>193</v>
      </c>
      <c r="T139" s="231" t="s">
        <v>193</v>
      </c>
      <c r="U139" s="231">
        <v>0.23</v>
      </c>
      <c r="V139" s="231">
        <f>ROUND(E139*U139,2)</f>
        <v>20.04</v>
      </c>
      <c r="W139" s="231"/>
      <c r="X139" s="231" t="s">
        <v>194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195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7" t="s">
        <v>346</v>
      </c>
      <c r="D140" s="260"/>
      <c r="E140" s="260"/>
      <c r="F140" s="260"/>
      <c r="G140" s="260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217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61" t="str">
        <f>C140</f>
        <v>Provedení očištění povrchu a natavení jedné vrstvy modifikovaného asfaltového pásu včetně dodávky materiálů.</v>
      </c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5" t="s">
        <v>233</v>
      </c>
      <c r="D141" s="233"/>
      <c r="E141" s="234">
        <v>72.599999999999994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0" t="s">
        <v>347</v>
      </c>
      <c r="D142" s="237"/>
      <c r="E142" s="238">
        <v>14.52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189</v>
      </c>
      <c r="AH142" s="210">
        <v>4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>
        <v>39</v>
      </c>
      <c r="B143" s="228" t="s">
        <v>348</v>
      </c>
      <c r="C143" s="271" t="s">
        <v>349</v>
      </c>
      <c r="D143" s="229" t="s">
        <v>0</v>
      </c>
      <c r="E143" s="262"/>
      <c r="F143" s="232"/>
      <c r="G143" s="231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193</v>
      </c>
      <c r="T143" s="231" t="s">
        <v>193</v>
      </c>
      <c r="U143" s="231">
        <v>0</v>
      </c>
      <c r="V143" s="231">
        <f>ROUND(E143*U143,2)</f>
        <v>0</v>
      </c>
      <c r="W143" s="231"/>
      <c r="X143" s="231" t="s">
        <v>339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340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5">
      <c r="A144" s="241" t="s">
        <v>126</v>
      </c>
      <c r="B144" s="242" t="s">
        <v>132</v>
      </c>
      <c r="C144" s="263" t="s">
        <v>133</v>
      </c>
      <c r="D144" s="243"/>
      <c r="E144" s="244"/>
      <c r="F144" s="245"/>
      <c r="G144" s="246">
        <f>SUMIF(AG145:AG150,"&lt;&gt;NOR",G145:G150)</f>
        <v>0</v>
      </c>
      <c r="H144" s="240"/>
      <c r="I144" s="240">
        <f>SUM(I145:I150)</f>
        <v>0</v>
      </c>
      <c r="J144" s="240"/>
      <c r="K144" s="240">
        <f>SUM(K145:K150)</f>
        <v>0</v>
      </c>
      <c r="L144" s="240"/>
      <c r="M144" s="240">
        <f>SUM(M145:M150)</f>
        <v>0</v>
      </c>
      <c r="N144" s="239"/>
      <c r="O144" s="239">
        <f>SUM(O145:O150)</f>
        <v>0.28000000000000003</v>
      </c>
      <c r="P144" s="239"/>
      <c r="Q144" s="239">
        <f>SUM(Q145:Q150)</f>
        <v>0</v>
      </c>
      <c r="R144" s="240"/>
      <c r="S144" s="240"/>
      <c r="T144" s="240"/>
      <c r="U144" s="240"/>
      <c r="V144" s="240">
        <f>SUM(V145:V150)</f>
        <v>0</v>
      </c>
      <c r="W144" s="240"/>
      <c r="X144" s="240"/>
      <c r="AG144" t="s">
        <v>180</v>
      </c>
    </row>
    <row r="145" spans="1:60" outlineLevel="1" x14ac:dyDescent="0.25">
      <c r="A145" s="248">
        <v>40</v>
      </c>
      <c r="B145" s="249" t="s">
        <v>350</v>
      </c>
      <c r="C145" s="264" t="s">
        <v>351</v>
      </c>
      <c r="D145" s="250" t="s">
        <v>192</v>
      </c>
      <c r="E145" s="251">
        <v>72.599999999999994</v>
      </c>
      <c r="F145" s="252"/>
      <c r="G145" s="253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193</v>
      </c>
      <c r="T145" s="231" t="s">
        <v>193</v>
      </c>
      <c r="U145" s="231">
        <v>0</v>
      </c>
      <c r="V145" s="231">
        <f>ROUND(E145*U145,2)</f>
        <v>0</v>
      </c>
      <c r="W145" s="231"/>
      <c r="X145" s="231" t="s">
        <v>186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187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5" t="s">
        <v>233</v>
      </c>
      <c r="D146" s="233"/>
      <c r="E146" s="234">
        <v>72.599999999999994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8">
        <v>41</v>
      </c>
      <c r="B147" s="249" t="s">
        <v>352</v>
      </c>
      <c r="C147" s="264" t="s">
        <v>353</v>
      </c>
      <c r="D147" s="250" t="s">
        <v>183</v>
      </c>
      <c r="E147" s="251">
        <v>11.180400000000001</v>
      </c>
      <c r="F147" s="252"/>
      <c r="G147" s="253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2.5000000000000001E-2</v>
      </c>
      <c r="O147" s="230">
        <f>ROUND(E147*N147,2)</f>
        <v>0.28000000000000003</v>
      </c>
      <c r="P147" s="230">
        <v>0</v>
      </c>
      <c r="Q147" s="230">
        <f>ROUND(E147*P147,2)</f>
        <v>0</v>
      </c>
      <c r="R147" s="231" t="s">
        <v>354</v>
      </c>
      <c r="S147" s="231" t="s">
        <v>193</v>
      </c>
      <c r="T147" s="231" t="s">
        <v>193</v>
      </c>
      <c r="U147" s="231">
        <v>0</v>
      </c>
      <c r="V147" s="231">
        <f>ROUND(E147*U147,2)</f>
        <v>0</v>
      </c>
      <c r="W147" s="231"/>
      <c r="X147" s="231" t="s">
        <v>355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356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5" t="s">
        <v>357</v>
      </c>
      <c r="D148" s="233"/>
      <c r="E148" s="234">
        <v>10.164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0" t="s">
        <v>358</v>
      </c>
      <c r="D149" s="237"/>
      <c r="E149" s="238">
        <v>1.0164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189</v>
      </c>
      <c r="AH149" s="210">
        <v>4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>
        <v>42</v>
      </c>
      <c r="B150" s="228" t="s">
        <v>359</v>
      </c>
      <c r="C150" s="271" t="s">
        <v>360</v>
      </c>
      <c r="D150" s="229" t="s">
        <v>0</v>
      </c>
      <c r="E150" s="262"/>
      <c r="F150" s="232"/>
      <c r="G150" s="231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1"/>
      <c r="S150" s="231" t="s">
        <v>193</v>
      </c>
      <c r="T150" s="231" t="s">
        <v>193</v>
      </c>
      <c r="U150" s="231">
        <v>0</v>
      </c>
      <c r="V150" s="231">
        <f>ROUND(E150*U150,2)</f>
        <v>0</v>
      </c>
      <c r="W150" s="231"/>
      <c r="X150" s="231" t="s">
        <v>339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5">
      <c r="A151" s="241" t="s">
        <v>126</v>
      </c>
      <c r="B151" s="242" t="s">
        <v>134</v>
      </c>
      <c r="C151" s="263" t="s">
        <v>135</v>
      </c>
      <c r="D151" s="243"/>
      <c r="E151" s="244"/>
      <c r="F151" s="245"/>
      <c r="G151" s="246">
        <f>SUMIF(AG152:AG157,"&lt;&gt;NOR",G152:G157)</f>
        <v>0</v>
      </c>
      <c r="H151" s="240"/>
      <c r="I151" s="240">
        <f>SUM(I152:I157)</f>
        <v>0</v>
      </c>
      <c r="J151" s="240"/>
      <c r="K151" s="240">
        <f>SUM(K152:K157)</f>
        <v>0</v>
      </c>
      <c r="L151" s="240"/>
      <c r="M151" s="240">
        <f>SUM(M152:M157)</f>
        <v>0</v>
      </c>
      <c r="N151" s="239"/>
      <c r="O151" s="239">
        <f>SUM(O152:O157)</f>
        <v>0</v>
      </c>
      <c r="P151" s="239"/>
      <c r="Q151" s="239">
        <f>SUM(Q152:Q157)</f>
        <v>0</v>
      </c>
      <c r="R151" s="240"/>
      <c r="S151" s="240"/>
      <c r="T151" s="240"/>
      <c r="U151" s="240"/>
      <c r="V151" s="240">
        <f>SUM(V152:V157)</f>
        <v>0</v>
      </c>
      <c r="W151" s="240"/>
      <c r="X151" s="240"/>
      <c r="AG151" t="s">
        <v>180</v>
      </c>
    </row>
    <row r="152" spans="1:60" outlineLevel="1" x14ac:dyDescent="0.25">
      <c r="A152" s="248">
        <v>43</v>
      </c>
      <c r="B152" s="249" t="s">
        <v>361</v>
      </c>
      <c r="C152" s="264" t="s">
        <v>362</v>
      </c>
      <c r="D152" s="250" t="s">
        <v>202</v>
      </c>
      <c r="E152" s="251">
        <v>1</v>
      </c>
      <c r="F152" s="252"/>
      <c r="G152" s="253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184</v>
      </c>
      <c r="T152" s="231" t="s">
        <v>185</v>
      </c>
      <c r="U152" s="231">
        <v>0</v>
      </c>
      <c r="V152" s="231">
        <f>ROUND(E152*U152,2)</f>
        <v>0</v>
      </c>
      <c r="W152" s="231"/>
      <c r="X152" s="231" t="s">
        <v>194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195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5" t="s">
        <v>363</v>
      </c>
      <c r="D153" s="233"/>
      <c r="E153" s="234"/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5" t="s">
        <v>364</v>
      </c>
      <c r="D154" s="233"/>
      <c r="E154" s="234">
        <v>1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189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44</v>
      </c>
      <c r="B155" s="255" t="s">
        <v>365</v>
      </c>
      <c r="C155" s="266" t="s">
        <v>366</v>
      </c>
      <c r="D155" s="256" t="s">
        <v>260</v>
      </c>
      <c r="E155" s="257">
        <v>1</v>
      </c>
      <c r="F155" s="258"/>
      <c r="G155" s="259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1"/>
      <c r="S155" s="231" t="s">
        <v>184</v>
      </c>
      <c r="T155" s="231" t="s">
        <v>185</v>
      </c>
      <c r="U155" s="231">
        <v>0</v>
      </c>
      <c r="V155" s="231">
        <f>ROUND(E155*U155,2)</f>
        <v>0</v>
      </c>
      <c r="W155" s="231"/>
      <c r="X155" s="231" t="s">
        <v>194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195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8">
        <v>45</v>
      </c>
      <c r="B156" s="249" t="s">
        <v>367</v>
      </c>
      <c r="C156" s="264" t="s">
        <v>368</v>
      </c>
      <c r="D156" s="250" t="s">
        <v>260</v>
      </c>
      <c r="E156" s="251">
        <v>1</v>
      </c>
      <c r="F156" s="252"/>
      <c r="G156" s="253">
        <f>ROUND(E156*F156,2)</f>
        <v>0</v>
      </c>
      <c r="H156" s="232"/>
      <c r="I156" s="231">
        <f>ROUND(E156*H156,2)</f>
        <v>0</v>
      </c>
      <c r="J156" s="232"/>
      <c r="K156" s="231">
        <f>ROUND(E156*J156,2)</f>
        <v>0</v>
      </c>
      <c r="L156" s="231">
        <v>21</v>
      </c>
      <c r="M156" s="231">
        <f>G156*(1+L156/100)</f>
        <v>0</v>
      </c>
      <c r="N156" s="230">
        <v>0</v>
      </c>
      <c r="O156" s="230">
        <f>ROUND(E156*N156,2)</f>
        <v>0</v>
      </c>
      <c r="P156" s="230">
        <v>0</v>
      </c>
      <c r="Q156" s="230">
        <f>ROUND(E156*P156,2)</f>
        <v>0</v>
      </c>
      <c r="R156" s="231"/>
      <c r="S156" s="231" t="s">
        <v>184</v>
      </c>
      <c r="T156" s="231" t="s">
        <v>185</v>
      </c>
      <c r="U156" s="231">
        <v>0</v>
      </c>
      <c r="V156" s="231">
        <f>ROUND(E156*U156,2)</f>
        <v>0</v>
      </c>
      <c r="W156" s="231"/>
      <c r="X156" s="231" t="s">
        <v>194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195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>
        <v>46</v>
      </c>
      <c r="B157" s="228" t="s">
        <v>369</v>
      </c>
      <c r="C157" s="271" t="s">
        <v>370</v>
      </c>
      <c r="D157" s="229" t="s">
        <v>0</v>
      </c>
      <c r="E157" s="262"/>
      <c r="F157" s="232"/>
      <c r="G157" s="231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0">
        <v>0</v>
      </c>
      <c r="O157" s="230">
        <f>ROUND(E157*N157,2)</f>
        <v>0</v>
      </c>
      <c r="P157" s="230">
        <v>0</v>
      </c>
      <c r="Q157" s="230">
        <f>ROUND(E157*P157,2)</f>
        <v>0</v>
      </c>
      <c r="R157" s="231"/>
      <c r="S157" s="231" t="s">
        <v>193</v>
      </c>
      <c r="T157" s="231" t="s">
        <v>193</v>
      </c>
      <c r="U157" s="231">
        <v>0</v>
      </c>
      <c r="V157" s="231">
        <f>ROUND(E157*U157,2)</f>
        <v>0</v>
      </c>
      <c r="W157" s="231"/>
      <c r="X157" s="231" t="s">
        <v>339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5">
      <c r="A158" s="241" t="s">
        <v>126</v>
      </c>
      <c r="B158" s="242" t="s">
        <v>136</v>
      </c>
      <c r="C158" s="263" t="s">
        <v>137</v>
      </c>
      <c r="D158" s="243"/>
      <c r="E158" s="244"/>
      <c r="F158" s="245"/>
      <c r="G158" s="246">
        <f>SUMIF(AG159:AG160,"&lt;&gt;NOR",G159:G160)</f>
        <v>0</v>
      </c>
      <c r="H158" s="240"/>
      <c r="I158" s="240">
        <f>SUM(I159:I160)</f>
        <v>0</v>
      </c>
      <c r="J158" s="240"/>
      <c r="K158" s="240">
        <f>SUM(K159:K160)</f>
        <v>0</v>
      </c>
      <c r="L158" s="240"/>
      <c r="M158" s="240">
        <f>SUM(M159:M160)</f>
        <v>0</v>
      </c>
      <c r="N158" s="239"/>
      <c r="O158" s="239">
        <f>SUM(O159:O160)</f>
        <v>0</v>
      </c>
      <c r="P158" s="239"/>
      <c r="Q158" s="239">
        <f>SUM(Q159:Q160)</f>
        <v>0.02</v>
      </c>
      <c r="R158" s="240"/>
      <c r="S158" s="240"/>
      <c r="T158" s="240"/>
      <c r="U158" s="240"/>
      <c r="V158" s="240">
        <f>SUM(V159:V160)</f>
        <v>0.08</v>
      </c>
      <c r="W158" s="240"/>
      <c r="X158" s="240"/>
      <c r="AG158" t="s">
        <v>180</v>
      </c>
    </row>
    <row r="159" spans="1:60" outlineLevel="1" x14ac:dyDescent="0.25">
      <c r="A159" s="248">
        <v>47</v>
      </c>
      <c r="B159" s="249" t="s">
        <v>371</v>
      </c>
      <c r="C159" s="264" t="s">
        <v>372</v>
      </c>
      <c r="D159" s="250" t="s">
        <v>260</v>
      </c>
      <c r="E159" s="251">
        <v>1</v>
      </c>
      <c r="F159" s="252"/>
      <c r="G159" s="253">
        <f>ROUND(E159*F159,2)</f>
        <v>0</v>
      </c>
      <c r="H159" s="232"/>
      <c r="I159" s="231">
        <f>ROUND(E159*H159,2)</f>
        <v>0</v>
      </c>
      <c r="J159" s="232"/>
      <c r="K159" s="231">
        <f>ROUND(E159*J159,2)</f>
        <v>0</v>
      </c>
      <c r="L159" s="231">
        <v>21</v>
      </c>
      <c r="M159" s="231">
        <f>G159*(1+L159/100)</f>
        <v>0</v>
      </c>
      <c r="N159" s="230">
        <v>0</v>
      </c>
      <c r="O159" s="230">
        <f>ROUND(E159*N159,2)</f>
        <v>0</v>
      </c>
      <c r="P159" s="230">
        <v>2.3800000000000002E-2</v>
      </c>
      <c r="Q159" s="230">
        <f>ROUND(E159*P159,2)</f>
        <v>0.02</v>
      </c>
      <c r="R159" s="231"/>
      <c r="S159" s="231" t="s">
        <v>184</v>
      </c>
      <c r="T159" s="231" t="s">
        <v>185</v>
      </c>
      <c r="U159" s="231">
        <v>0.08</v>
      </c>
      <c r="V159" s="231">
        <f>ROUND(E159*U159,2)</f>
        <v>0.08</v>
      </c>
      <c r="W159" s="231"/>
      <c r="X159" s="231" t="s">
        <v>194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195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>
        <v>48</v>
      </c>
      <c r="B160" s="228" t="s">
        <v>373</v>
      </c>
      <c r="C160" s="271" t="s">
        <v>374</v>
      </c>
      <c r="D160" s="229" t="s">
        <v>0</v>
      </c>
      <c r="E160" s="262"/>
      <c r="F160" s="232"/>
      <c r="G160" s="231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1"/>
      <c r="S160" s="231" t="s">
        <v>193</v>
      </c>
      <c r="T160" s="231" t="s">
        <v>193</v>
      </c>
      <c r="U160" s="231">
        <v>0</v>
      </c>
      <c r="V160" s="231">
        <f>ROUND(E160*U160,2)</f>
        <v>0</v>
      </c>
      <c r="W160" s="231"/>
      <c r="X160" s="231" t="s">
        <v>339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x14ac:dyDescent="0.25">
      <c r="A161" s="241" t="s">
        <v>126</v>
      </c>
      <c r="B161" s="242" t="s">
        <v>138</v>
      </c>
      <c r="C161" s="263" t="s">
        <v>139</v>
      </c>
      <c r="D161" s="243"/>
      <c r="E161" s="244"/>
      <c r="F161" s="245"/>
      <c r="G161" s="246">
        <f>SUMIF(AG162:AG169,"&lt;&gt;NOR",G162:G169)</f>
        <v>0</v>
      </c>
      <c r="H161" s="240"/>
      <c r="I161" s="240">
        <f>SUM(I162:I169)</f>
        <v>0</v>
      </c>
      <c r="J161" s="240"/>
      <c r="K161" s="240">
        <f>SUM(K162:K169)</f>
        <v>0</v>
      </c>
      <c r="L161" s="240"/>
      <c r="M161" s="240">
        <f>SUM(M162:M169)</f>
        <v>0</v>
      </c>
      <c r="N161" s="239"/>
      <c r="O161" s="239">
        <f>SUM(O162:O169)</f>
        <v>0</v>
      </c>
      <c r="P161" s="239"/>
      <c r="Q161" s="239">
        <f>SUM(Q162:Q169)</f>
        <v>1.57</v>
      </c>
      <c r="R161" s="240"/>
      <c r="S161" s="240"/>
      <c r="T161" s="240"/>
      <c r="U161" s="240"/>
      <c r="V161" s="240">
        <f>SUM(V162:V169)</f>
        <v>0</v>
      </c>
      <c r="W161" s="240"/>
      <c r="X161" s="240"/>
      <c r="AG161" t="s">
        <v>180</v>
      </c>
    </row>
    <row r="162" spans="1:60" outlineLevel="1" x14ac:dyDescent="0.25">
      <c r="A162" s="248">
        <v>49</v>
      </c>
      <c r="B162" s="249" t="s">
        <v>375</v>
      </c>
      <c r="C162" s="264" t="s">
        <v>376</v>
      </c>
      <c r="D162" s="250" t="s">
        <v>192</v>
      </c>
      <c r="E162" s="251">
        <v>89.39</v>
      </c>
      <c r="F162" s="252"/>
      <c r="G162" s="253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0">
        <v>0</v>
      </c>
      <c r="O162" s="230">
        <f>ROUND(E162*N162,2)</f>
        <v>0</v>
      </c>
      <c r="P162" s="230">
        <v>1.7600000000000001E-2</v>
      </c>
      <c r="Q162" s="230">
        <f>ROUND(E162*P162,2)</f>
        <v>1.57</v>
      </c>
      <c r="R162" s="231"/>
      <c r="S162" s="231" t="s">
        <v>184</v>
      </c>
      <c r="T162" s="231" t="s">
        <v>185</v>
      </c>
      <c r="U162" s="231">
        <v>0</v>
      </c>
      <c r="V162" s="231">
        <f>ROUND(E162*U162,2)</f>
        <v>0</v>
      </c>
      <c r="W162" s="231"/>
      <c r="X162" s="231" t="s">
        <v>194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195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1" outlineLevel="1" x14ac:dyDescent="0.25">
      <c r="A163" s="227"/>
      <c r="B163" s="228"/>
      <c r="C163" s="267" t="s">
        <v>377</v>
      </c>
      <c r="D163" s="260"/>
      <c r="E163" s="260"/>
      <c r="F163" s="260"/>
      <c r="G163" s="260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217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61" t="str">
        <f>C163</f>
        <v>Svislé přemístění ze 2. NP, nebo 1. PP, vodorovné vnitrostaveništní přemístění do 30 m, odvoz na skládku do 10 km. Bez poplatku za skládku.</v>
      </c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5" t="s">
        <v>378</v>
      </c>
      <c r="D164" s="233"/>
      <c r="E164" s="234">
        <v>73.7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5" t="s">
        <v>379</v>
      </c>
      <c r="D165" s="233"/>
      <c r="E165" s="234">
        <v>12.2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189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5" t="s">
        <v>380</v>
      </c>
      <c r="D166" s="233"/>
      <c r="E166" s="234">
        <v>1.7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5" t="s">
        <v>381</v>
      </c>
      <c r="D167" s="233"/>
      <c r="E167" s="234">
        <v>1.02</v>
      </c>
      <c r="F167" s="231"/>
      <c r="G167" s="231"/>
      <c r="H167" s="231"/>
      <c r="I167" s="231"/>
      <c r="J167" s="231"/>
      <c r="K167" s="231"/>
      <c r="L167" s="231"/>
      <c r="M167" s="231"/>
      <c r="N167" s="230"/>
      <c r="O167" s="230"/>
      <c r="P167" s="230"/>
      <c r="Q167" s="230"/>
      <c r="R167" s="231"/>
      <c r="S167" s="231"/>
      <c r="T167" s="231"/>
      <c r="U167" s="231"/>
      <c r="V167" s="231"/>
      <c r="W167" s="231"/>
      <c r="X167" s="23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5" t="s">
        <v>382</v>
      </c>
      <c r="D168" s="233"/>
      <c r="E168" s="234">
        <v>0.77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>
        <v>50</v>
      </c>
      <c r="B169" s="228" t="s">
        <v>383</v>
      </c>
      <c r="C169" s="271" t="s">
        <v>384</v>
      </c>
      <c r="D169" s="229" t="s">
        <v>0</v>
      </c>
      <c r="E169" s="262"/>
      <c r="F169" s="232"/>
      <c r="G169" s="231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1"/>
      <c r="S169" s="231" t="s">
        <v>193</v>
      </c>
      <c r="T169" s="231" t="s">
        <v>193</v>
      </c>
      <c r="U169" s="231">
        <v>0</v>
      </c>
      <c r="V169" s="231">
        <f>ROUND(E169*U169,2)</f>
        <v>0</v>
      </c>
      <c r="W169" s="231"/>
      <c r="X169" s="231" t="s">
        <v>339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241" t="s">
        <v>126</v>
      </c>
      <c r="B170" s="242" t="s">
        <v>140</v>
      </c>
      <c r="C170" s="263" t="s">
        <v>141</v>
      </c>
      <c r="D170" s="243"/>
      <c r="E170" s="244"/>
      <c r="F170" s="245"/>
      <c r="G170" s="246">
        <f>SUMIF(AG171:AG184,"&lt;&gt;NOR",G171:G184)</f>
        <v>0</v>
      </c>
      <c r="H170" s="240"/>
      <c r="I170" s="240">
        <f>SUM(I171:I184)</f>
        <v>0</v>
      </c>
      <c r="J170" s="240"/>
      <c r="K170" s="240">
        <f>SUM(K171:K184)</f>
        <v>0</v>
      </c>
      <c r="L170" s="240"/>
      <c r="M170" s="240">
        <f>SUM(M171:M184)</f>
        <v>0</v>
      </c>
      <c r="N170" s="239"/>
      <c r="O170" s="239">
        <f>SUM(O171:O184)</f>
        <v>0.64</v>
      </c>
      <c r="P170" s="239"/>
      <c r="Q170" s="239">
        <f>SUM(Q171:Q184)</f>
        <v>0</v>
      </c>
      <c r="R170" s="240"/>
      <c r="S170" s="240"/>
      <c r="T170" s="240"/>
      <c r="U170" s="240"/>
      <c r="V170" s="240">
        <f>SUM(V171:V184)</f>
        <v>63.16</v>
      </c>
      <c r="W170" s="240"/>
      <c r="X170" s="240"/>
      <c r="AG170" t="s">
        <v>180</v>
      </c>
    </row>
    <row r="171" spans="1:60" outlineLevel="1" x14ac:dyDescent="0.25">
      <c r="A171" s="248">
        <v>51</v>
      </c>
      <c r="B171" s="249" t="s">
        <v>385</v>
      </c>
      <c r="C171" s="264" t="s">
        <v>386</v>
      </c>
      <c r="D171" s="250" t="s">
        <v>192</v>
      </c>
      <c r="E171" s="251">
        <v>72.599999999999994</v>
      </c>
      <c r="F171" s="252"/>
      <c r="G171" s="253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6.0000000000000002E-5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193</v>
      </c>
      <c r="T171" s="231" t="s">
        <v>193</v>
      </c>
      <c r="U171" s="231">
        <v>0.87</v>
      </c>
      <c r="V171" s="231">
        <f>ROUND(E171*U171,2)</f>
        <v>63.16</v>
      </c>
      <c r="W171" s="231"/>
      <c r="X171" s="231" t="s">
        <v>194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195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5" t="s">
        <v>387</v>
      </c>
      <c r="D172" s="233"/>
      <c r="E172" s="234">
        <v>72.599999999999994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48">
        <v>52</v>
      </c>
      <c r="B173" s="249" t="s">
        <v>388</v>
      </c>
      <c r="C173" s="264" t="s">
        <v>389</v>
      </c>
      <c r="D173" s="250" t="s">
        <v>192</v>
      </c>
      <c r="E173" s="251">
        <v>14</v>
      </c>
      <c r="F173" s="252"/>
      <c r="G173" s="253">
        <f>ROUND(E173*F173,2)</f>
        <v>0</v>
      </c>
      <c r="H173" s="232"/>
      <c r="I173" s="231">
        <f>ROUND(E173*H173,2)</f>
        <v>0</v>
      </c>
      <c r="J173" s="232"/>
      <c r="K173" s="231">
        <f>ROUND(E173*J173,2)</f>
        <v>0</v>
      </c>
      <c r="L173" s="231">
        <v>21</v>
      </c>
      <c r="M173" s="231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1"/>
      <c r="S173" s="231" t="s">
        <v>184</v>
      </c>
      <c r="T173" s="231" t="s">
        <v>185</v>
      </c>
      <c r="U173" s="231">
        <v>0</v>
      </c>
      <c r="V173" s="231">
        <f>ROUND(E173*U173,2)</f>
        <v>0</v>
      </c>
      <c r="W173" s="231"/>
      <c r="X173" s="231" t="s">
        <v>194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195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8" t="s">
        <v>218</v>
      </c>
      <c r="D174" s="235"/>
      <c r="E174" s="236"/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9" t="s">
        <v>390</v>
      </c>
      <c r="D175" s="235"/>
      <c r="E175" s="236">
        <v>27.2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189</v>
      </c>
      <c r="AH175" s="210">
        <v>2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8" t="s">
        <v>221</v>
      </c>
      <c r="D176" s="235"/>
      <c r="E176" s="236"/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5" t="s">
        <v>391</v>
      </c>
      <c r="D177" s="233"/>
      <c r="E177" s="234">
        <v>14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189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8">
        <v>53</v>
      </c>
      <c r="B178" s="249" t="s">
        <v>392</v>
      </c>
      <c r="C178" s="264" t="s">
        <v>393</v>
      </c>
      <c r="D178" s="250" t="s">
        <v>192</v>
      </c>
      <c r="E178" s="251">
        <v>18.510000000000002</v>
      </c>
      <c r="F178" s="252"/>
      <c r="G178" s="253">
        <f>ROUND(E178*F178,2)</f>
        <v>0</v>
      </c>
      <c r="H178" s="232"/>
      <c r="I178" s="231">
        <f>ROUND(E178*H178,2)</f>
        <v>0</v>
      </c>
      <c r="J178" s="232"/>
      <c r="K178" s="231">
        <f>ROUND(E178*J178,2)</f>
        <v>0</v>
      </c>
      <c r="L178" s="231">
        <v>21</v>
      </c>
      <c r="M178" s="231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1"/>
      <c r="S178" s="231" t="s">
        <v>184</v>
      </c>
      <c r="T178" s="231" t="s">
        <v>185</v>
      </c>
      <c r="U178" s="231">
        <v>0</v>
      </c>
      <c r="V178" s="231">
        <f>ROUND(E178*U178,2)</f>
        <v>0</v>
      </c>
      <c r="W178" s="231"/>
      <c r="X178" s="231" t="s">
        <v>194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195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5" t="s">
        <v>394</v>
      </c>
      <c r="D179" s="233"/>
      <c r="E179" s="234">
        <v>13.51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189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5" t="s">
        <v>395</v>
      </c>
      <c r="D180" s="233"/>
      <c r="E180" s="234">
        <v>5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8">
        <v>54</v>
      </c>
      <c r="B181" s="249" t="s">
        <v>396</v>
      </c>
      <c r="C181" s="264" t="s">
        <v>397</v>
      </c>
      <c r="D181" s="250" t="s">
        <v>192</v>
      </c>
      <c r="E181" s="251">
        <v>79.86</v>
      </c>
      <c r="F181" s="252"/>
      <c r="G181" s="253">
        <f>ROUND(E181*F181,2)</f>
        <v>0</v>
      </c>
      <c r="H181" s="232"/>
      <c r="I181" s="231">
        <f>ROUND(E181*H181,2)</f>
        <v>0</v>
      </c>
      <c r="J181" s="232"/>
      <c r="K181" s="231">
        <f>ROUND(E181*J181,2)</f>
        <v>0</v>
      </c>
      <c r="L181" s="231">
        <v>21</v>
      </c>
      <c r="M181" s="231">
        <f>G181*(1+L181/100)</f>
        <v>0</v>
      </c>
      <c r="N181" s="230">
        <v>8.0000000000000002E-3</v>
      </c>
      <c r="O181" s="230">
        <f>ROUND(E181*N181,2)</f>
        <v>0.64</v>
      </c>
      <c r="P181" s="230">
        <v>0</v>
      </c>
      <c r="Q181" s="230">
        <f>ROUND(E181*P181,2)</f>
        <v>0</v>
      </c>
      <c r="R181" s="231"/>
      <c r="S181" s="231" t="s">
        <v>184</v>
      </c>
      <c r="T181" s="231" t="s">
        <v>185</v>
      </c>
      <c r="U181" s="231">
        <v>0</v>
      </c>
      <c r="V181" s="231">
        <f>ROUND(E181*U181,2)</f>
        <v>0</v>
      </c>
      <c r="W181" s="231"/>
      <c r="X181" s="231" t="s">
        <v>355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356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5" t="s">
        <v>387</v>
      </c>
      <c r="D182" s="233"/>
      <c r="E182" s="234">
        <v>72.599999999999994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70" t="s">
        <v>398</v>
      </c>
      <c r="D183" s="237"/>
      <c r="E183" s="238">
        <v>7.26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189</v>
      </c>
      <c r="AH183" s="210">
        <v>4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>
        <v>55</v>
      </c>
      <c r="B184" s="228" t="s">
        <v>399</v>
      </c>
      <c r="C184" s="271" t="s">
        <v>400</v>
      </c>
      <c r="D184" s="229" t="s">
        <v>0</v>
      </c>
      <c r="E184" s="262"/>
      <c r="F184" s="232"/>
      <c r="G184" s="231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193</v>
      </c>
      <c r="T184" s="231" t="s">
        <v>193</v>
      </c>
      <c r="U184" s="231">
        <v>0</v>
      </c>
      <c r="V184" s="231">
        <f>ROUND(E184*U184,2)</f>
        <v>0</v>
      </c>
      <c r="W184" s="231"/>
      <c r="X184" s="231" t="s">
        <v>339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340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5">
      <c r="A185" s="241" t="s">
        <v>126</v>
      </c>
      <c r="B185" s="242" t="s">
        <v>142</v>
      </c>
      <c r="C185" s="263" t="s">
        <v>143</v>
      </c>
      <c r="D185" s="243"/>
      <c r="E185" s="244"/>
      <c r="F185" s="245"/>
      <c r="G185" s="246">
        <f>SUMIF(AG186:AG207,"&lt;&gt;NOR",G186:G207)</f>
        <v>0</v>
      </c>
      <c r="H185" s="240"/>
      <c r="I185" s="240">
        <f>SUM(I186:I207)</f>
        <v>0</v>
      </c>
      <c r="J185" s="240"/>
      <c r="K185" s="240">
        <f>SUM(K186:K207)</f>
        <v>0</v>
      </c>
      <c r="L185" s="240"/>
      <c r="M185" s="240">
        <f>SUM(M186:M207)</f>
        <v>0</v>
      </c>
      <c r="N185" s="239"/>
      <c r="O185" s="239">
        <f>SUM(O186:O207)</f>
        <v>0.03</v>
      </c>
      <c r="P185" s="239"/>
      <c r="Q185" s="239">
        <f>SUM(Q186:Q207)</f>
        <v>0.09</v>
      </c>
      <c r="R185" s="240"/>
      <c r="S185" s="240"/>
      <c r="T185" s="240"/>
      <c r="U185" s="240"/>
      <c r="V185" s="240">
        <f>SUM(V186:V207)</f>
        <v>47.55</v>
      </c>
      <c r="W185" s="240"/>
      <c r="X185" s="240"/>
      <c r="AG185" t="s">
        <v>180</v>
      </c>
    </row>
    <row r="186" spans="1:60" ht="20.399999999999999" outlineLevel="1" x14ac:dyDescent="0.25">
      <c r="A186" s="248">
        <v>56</v>
      </c>
      <c r="B186" s="249" t="s">
        <v>401</v>
      </c>
      <c r="C186" s="264" t="s">
        <v>402</v>
      </c>
      <c r="D186" s="250" t="s">
        <v>192</v>
      </c>
      <c r="E186" s="251">
        <v>89.39</v>
      </c>
      <c r="F186" s="252"/>
      <c r="G186" s="253">
        <f>ROUND(E186*F186,2)</f>
        <v>0</v>
      </c>
      <c r="H186" s="232"/>
      <c r="I186" s="231">
        <f>ROUND(E186*H186,2)</f>
        <v>0</v>
      </c>
      <c r="J186" s="232"/>
      <c r="K186" s="231">
        <f>ROUND(E186*J186,2)</f>
        <v>0</v>
      </c>
      <c r="L186" s="231">
        <v>21</v>
      </c>
      <c r="M186" s="231">
        <f>G186*(1+L186/100)</f>
        <v>0</v>
      </c>
      <c r="N186" s="230">
        <v>0</v>
      </c>
      <c r="O186" s="230">
        <f>ROUND(E186*N186,2)</f>
        <v>0</v>
      </c>
      <c r="P186" s="230">
        <v>1E-3</v>
      </c>
      <c r="Q186" s="230">
        <f>ROUND(E186*P186,2)</f>
        <v>0.09</v>
      </c>
      <c r="R186" s="231"/>
      <c r="S186" s="231" t="s">
        <v>193</v>
      </c>
      <c r="T186" s="231" t="s">
        <v>193</v>
      </c>
      <c r="U186" s="231">
        <v>0.105</v>
      </c>
      <c r="V186" s="231">
        <f>ROUND(E186*U186,2)</f>
        <v>9.39</v>
      </c>
      <c r="W186" s="231"/>
      <c r="X186" s="231" t="s">
        <v>194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195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5" t="s">
        <v>378</v>
      </c>
      <c r="D187" s="233"/>
      <c r="E187" s="234">
        <v>73.7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5" t="s">
        <v>379</v>
      </c>
      <c r="D188" s="233"/>
      <c r="E188" s="234">
        <v>12.2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5" t="s">
        <v>380</v>
      </c>
      <c r="D189" s="233"/>
      <c r="E189" s="234">
        <v>1.7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5" t="s">
        <v>381</v>
      </c>
      <c r="D190" s="233"/>
      <c r="E190" s="234">
        <v>1.02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5" t="s">
        <v>382</v>
      </c>
      <c r="D191" s="233"/>
      <c r="E191" s="234">
        <v>0.77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189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8">
        <v>57</v>
      </c>
      <c r="B192" s="249" t="s">
        <v>403</v>
      </c>
      <c r="C192" s="264" t="s">
        <v>404</v>
      </c>
      <c r="D192" s="250" t="s">
        <v>192</v>
      </c>
      <c r="E192" s="251">
        <v>84.8</v>
      </c>
      <c r="F192" s="252"/>
      <c r="G192" s="253">
        <f>ROUND(E192*F192,2)</f>
        <v>0</v>
      </c>
      <c r="H192" s="232"/>
      <c r="I192" s="231">
        <f>ROUND(E192*H192,2)</f>
        <v>0</v>
      </c>
      <c r="J192" s="232"/>
      <c r="K192" s="231">
        <f>ROUND(E192*J192,2)</f>
        <v>0</v>
      </c>
      <c r="L192" s="231">
        <v>21</v>
      </c>
      <c r="M192" s="231">
        <f>G192*(1+L192/100)</f>
        <v>0</v>
      </c>
      <c r="N192" s="230">
        <v>3.3E-4</v>
      </c>
      <c r="O192" s="230">
        <f>ROUND(E192*N192,2)</f>
        <v>0.03</v>
      </c>
      <c r="P192" s="230">
        <v>0</v>
      </c>
      <c r="Q192" s="230">
        <f>ROUND(E192*P192,2)</f>
        <v>0</v>
      </c>
      <c r="R192" s="231"/>
      <c r="S192" s="231" t="s">
        <v>193</v>
      </c>
      <c r="T192" s="231" t="s">
        <v>193</v>
      </c>
      <c r="U192" s="231">
        <v>0.45</v>
      </c>
      <c r="V192" s="231">
        <f>ROUND(E192*U192,2)</f>
        <v>38.159999999999997</v>
      </c>
      <c r="W192" s="231"/>
      <c r="X192" s="231" t="s">
        <v>194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195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5" t="s">
        <v>233</v>
      </c>
      <c r="D193" s="233"/>
      <c r="E193" s="234">
        <v>72.599999999999994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5" t="s">
        <v>405</v>
      </c>
      <c r="D194" s="233"/>
      <c r="E194" s="234">
        <v>12.2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8">
        <v>58</v>
      </c>
      <c r="B195" s="249" t="s">
        <v>406</v>
      </c>
      <c r="C195" s="264" t="s">
        <v>407</v>
      </c>
      <c r="D195" s="250" t="s">
        <v>192</v>
      </c>
      <c r="E195" s="251">
        <v>79.86</v>
      </c>
      <c r="F195" s="252"/>
      <c r="G195" s="253">
        <f>ROUND(E195*F195,2)</f>
        <v>0</v>
      </c>
      <c r="H195" s="232"/>
      <c r="I195" s="231">
        <f>ROUND(E195*H195,2)</f>
        <v>0</v>
      </c>
      <c r="J195" s="232"/>
      <c r="K195" s="231">
        <f>ROUND(E195*J195,2)</f>
        <v>0</v>
      </c>
      <c r="L195" s="231">
        <v>21</v>
      </c>
      <c r="M195" s="231">
        <f>G195*(1+L195/100)</f>
        <v>0</v>
      </c>
      <c r="N195" s="230">
        <v>0</v>
      </c>
      <c r="O195" s="230">
        <f>ROUND(E195*N195,2)</f>
        <v>0</v>
      </c>
      <c r="P195" s="230">
        <v>0</v>
      </c>
      <c r="Q195" s="230">
        <f>ROUND(E195*P195,2)</f>
        <v>0</v>
      </c>
      <c r="R195" s="231"/>
      <c r="S195" s="231" t="s">
        <v>184</v>
      </c>
      <c r="T195" s="231" t="s">
        <v>185</v>
      </c>
      <c r="U195" s="231">
        <v>0</v>
      </c>
      <c r="V195" s="231">
        <f>ROUND(E195*U195,2)</f>
        <v>0</v>
      </c>
      <c r="W195" s="231"/>
      <c r="X195" s="231" t="s">
        <v>194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195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5" t="s">
        <v>233</v>
      </c>
      <c r="D196" s="233"/>
      <c r="E196" s="234">
        <v>72.599999999999994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70" t="s">
        <v>408</v>
      </c>
      <c r="D197" s="237"/>
      <c r="E197" s="238">
        <v>7.26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189</v>
      </c>
      <c r="AH197" s="210">
        <v>4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8">
        <v>59</v>
      </c>
      <c r="B198" s="249" t="s">
        <v>409</v>
      </c>
      <c r="C198" s="264" t="s">
        <v>410</v>
      </c>
      <c r="D198" s="250" t="s">
        <v>192</v>
      </c>
      <c r="E198" s="251">
        <v>17.201250000000002</v>
      </c>
      <c r="F198" s="252"/>
      <c r="G198" s="253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0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184</v>
      </c>
      <c r="T198" s="231" t="s">
        <v>185</v>
      </c>
      <c r="U198" s="231">
        <v>0</v>
      </c>
      <c r="V198" s="231">
        <f>ROUND(E198*U198,2)</f>
        <v>0</v>
      </c>
      <c r="W198" s="231"/>
      <c r="X198" s="231" t="s">
        <v>194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195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5" t="s">
        <v>379</v>
      </c>
      <c r="D199" s="233"/>
      <c r="E199" s="234">
        <v>12.2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5" t="s">
        <v>254</v>
      </c>
      <c r="D200" s="233"/>
      <c r="E200" s="234">
        <v>1.2324999999999999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5" t="s">
        <v>255</v>
      </c>
      <c r="D201" s="233"/>
      <c r="E201" s="234">
        <v>0.66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189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5" t="s">
        <v>256</v>
      </c>
      <c r="D202" s="233"/>
      <c r="E202" s="234">
        <v>0.72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5" t="s">
        <v>257</v>
      </c>
      <c r="D203" s="233"/>
      <c r="E203" s="234">
        <v>0.82499999999999996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0" t="s">
        <v>408</v>
      </c>
      <c r="D204" s="237"/>
      <c r="E204" s="238">
        <v>1.56375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189</v>
      </c>
      <c r="AH204" s="210">
        <v>4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8">
        <v>60</v>
      </c>
      <c r="B205" s="249" t="s">
        <v>411</v>
      </c>
      <c r="C205" s="264" t="s">
        <v>412</v>
      </c>
      <c r="D205" s="250" t="s">
        <v>276</v>
      </c>
      <c r="E205" s="251">
        <v>39.1</v>
      </c>
      <c r="F205" s="252"/>
      <c r="G205" s="253">
        <f>ROUND(E205*F205,2)</f>
        <v>0</v>
      </c>
      <c r="H205" s="232"/>
      <c r="I205" s="231">
        <f>ROUND(E205*H205,2)</f>
        <v>0</v>
      </c>
      <c r="J205" s="232"/>
      <c r="K205" s="231">
        <f>ROUND(E205*J205,2)</f>
        <v>0</v>
      </c>
      <c r="L205" s="231">
        <v>21</v>
      </c>
      <c r="M205" s="231">
        <f>G205*(1+L205/100)</f>
        <v>0</v>
      </c>
      <c r="N205" s="230">
        <v>0</v>
      </c>
      <c r="O205" s="230">
        <f>ROUND(E205*N205,2)</f>
        <v>0</v>
      </c>
      <c r="P205" s="230">
        <v>0</v>
      </c>
      <c r="Q205" s="230">
        <f>ROUND(E205*P205,2)</f>
        <v>0</v>
      </c>
      <c r="R205" s="231"/>
      <c r="S205" s="231" t="s">
        <v>184</v>
      </c>
      <c r="T205" s="231" t="s">
        <v>185</v>
      </c>
      <c r="U205" s="231">
        <v>0</v>
      </c>
      <c r="V205" s="231">
        <f>ROUND(E205*U205,2)</f>
        <v>0</v>
      </c>
      <c r="W205" s="231"/>
      <c r="X205" s="231" t="s">
        <v>194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195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5" t="s">
        <v>413</v>
      </c>
      <c r="D206" s="233"/>
      <c r="E206" s="234">
        <v>39.1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>
        <v>61</v>
      </c>
      <c r="B207" s="228" t="s">
        <v>414</v>
      </c>
      <c r="C207" s="271" t="s">
        <v>415</v>
      </c>
      <c r="D207" s="229" t="s">
        <v>0</v>
      </c>
      <c r="E207" s="262"/>
      <c r="F207" s="232"/>
      <c r="G207" s="231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0">
        <v>0</v>
      </c>
      <c r="O207" s="230">
        <f>ROUND(E207*N207,2)</f>
        <v>0</v>
      </c>
      <c r="P207" s="230">
        <v>0</v>
      </c>
      <c r="Q207" s="230">
        <f>ROUND(E207*P207,2)</f>
        <v>0</v>
      </c>
      <c r="R207" s="231"/>
      <c r="S207" s="231" t="s">
        <v>193</v>
      </c>
      <c r="T207" s="231" t="s">
        <v>193</v>
      </c>
      <c r="U207" s="231">
        <v>0</v>
      </c>
      <c r="V207" s="231">
        <f>ROUND(E207*U207,2)</f>
        <v>0</v>
      </c>
      <c r="W207" s="231"/>
      <c r="X207" s="231" t="s">
        <v>339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5">
      <c r="A208" s="241" t="s">
        <v>126</v>
      </c>
      <c r="B208" s="242" t="s">
        <v>144</v>
      </c>
      <c r="C208" s="263" t="s">
        <v>145</v>
      </c>
      <c r="D208" s="243"/>
      <c r="E208" s="244"/>
      <c r="F208" s="245"/>
      <c r="G208" s="246">
        <f>SUMIF(AG209:AG209,"&lt;&gt;NOR",G209:G209)</f>
        <v>0</v>
      </c>
      <c r="H208" s="240"/>
      <c r="I208" s="240">
        <f>SUM(I209:I209)</f>
        <v>0</v>
      </c>
      <c r="J208" s="240"/>
      <c r="K208" s="240">
        <f>SUM(K209:K209)</f>
        <v>0</v>
      </c>
      <c r="L208" s="240"/>
      <c r="M208" s="240">
        <f>SUM(M209:M209)</f>
        <v>0</v>
      </c>
      <c r="N208" s="239"/>
      <c r="O208" s="239">
        <f>SUM(O209:O209)</f>
        <v>0</v>
      </c>
      <c r="P208" s="239"/>
      <c r="Q208" s="239">
        <f>SUM(Q209:Q209)</f>
        <v>0</v>
      </c>
      <c r="R208" s="240"/>
      <c r="S208" s="240"/>
      <c r="T208" s="240"/>
      <c r="U208" s="240"/>
      <c r="V208" s="240">
        <f>SUM(V209:V209)</f>
        <v>0</v>
      </c>
      <c r="W208" s="240"/>
      <c r="X208" s="240"/>
      <c r="AG208" t="s">
        <v>180</v>
      </c>
    </row>
    <row r="209" spans="1:60" outlineLevel="1" x14ac:dyDescent="0.25">
      <c r="A209" s="254">
        <v>62</v>
      </c>
      <c r="B209" s="255" t="s">
        <v>416</v>
      </c>
      <c r="C209" s="266" t="s">
        <v>417</v>
      </c>
      <c r="D209" s="256" t="s">
        <v>260</v>
      </c>
      <c r="E209" s="257">
        <v>1</v>
      </c>
      <c r="F209" s="258"/>
      <c r="G209" s="259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0">
        <v>0</v>
      </c>
      <c r="O209" s="230">
        <f>ROUND(E209*N209,2)</f>
        <v>0</v>
      </c>
      <c r="P209" s="230">
        <v>0</v>
      </c>
      <c r="Q209" s="230">
        <f>ROUND(E209*P209,2)</f>
        <v>0</v>
      </c>
      <c r="R209" s="231"/>
      <c r="S209" s="231" t="s">
        <v>184</v>
      </c>
      <c r="T209" s="231" t="s">
        <v>185</v>
      </c>
      <c r="U209" s="231">
        <v>0</v>
      </c>
      <c r="V209" s="231">
        <f>ROUND(E209*U209,2)</f>
        <v>0</v>
      </c>
      <c r="W209" s="231"/>
      <c r="X209" s="231" t="s">
        <v>111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418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5">
      <c r="A210" s="241" t="s">
        <v>126</v>
      </c>
      <c r="B210" s="242" t="s">
        <v>146</v>
      </c>
      <c r="C210" s="263" t="s">
        <v>147</v>
      </c>
      <c r="D210" s="243"/>
      <c r="E210" s="244"/>
      <c r="F210" s="245"/>
      <c r="G210" s="246">
        <f>SUMIF(AG211:AG226,"&lt;&gt;NOR",G211:G226)</f>
        <v>0</v>
      </c>
      <c r="H210" s="240"/>
      <c r="I210" s="240">
        <f>SUM(I211:I226)</f>
        <v>0</v>
      </c>
      <c r="J210" s="240"/>
      <c r="K210" s="240">
        <f>SUM(K211:K226)</f>
        <v>0</v>
      </c>
      <c r="L210" s="240"/>
      <c r="M210" s="240">
        <f>SUM(M211:M226)</f>
        <v>0</v>
      </c>
      <c r="N210" s="239"/>
      <c r="O210" s="239">
        <f>SUM(O211:O226)</f>
        <v>0.23</v>
      </c>
      <c r="P210" s="239"/>
      <c r="Q210" s="239">
        <f>SUM(Q211:Q226)</f>
        <v>0</v>
      </c>
      <c r="R210" s="240"/>
      <c r="S210" s="240"/>
      <c r="T210" s="240"/>
      <c r="U210" s="240"/>
      <c r="V210" s="240">
        <f>SUM(V211:V226)</f>
        <v>0</v>
      </c>
      <c r="W210" s="240"/>
      <c r="X210" s="240"/>
      <c r="AG210" t="s">
        <v>180</v>
      </c>
    </row>
    <row r="211" spans="1:60" outlineLevel="1" x14ac:dyDescent="0.25">
      <c r="A211" s="248">
        <v>63</v>
      </c>
      <c r="B211" s="249" t="s">
        <v>419</v>
      </c>
      <c r="C211" s="264" t="s">
        <v>420</v>
      </c>
      <c r="D211" s="250" t="s">
        <v>192</v>
      </c>
      <c r="E211" s="251">
        <v>367.7235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0">
        <v>6.3000000000000003E-4</v>
      </c>
      <c r="O211" s="230">
        <f>ROUND(E211*N211,2)</f>
        <v>0.23</v>
      </c>
      <c r="P211" s="230">
        <v>0</v>
      </c>
      <c r="Q211" s="230">
        <f>ROUND(E211*P211,2)</f>
        <v>0</v>
      </c>
      <c r="R211" s="231"/>
      <c r="S211" s="231" t="s">
        <v>193</v>
      </c>
      <c r="T211" s="231" t="s">
        <v>193</v>
      </c>
      <c r="U211" s="231">
        <v>0</v>
      </c>
      <c r="V211" s="231">
        <f>ROUND(E211*U211,2)</f>
        <v>0</v>
      </c>
      <c r="W211" s="231"/>
      <c r="X211" s="231" t="s">
        <v>186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187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65" t="s">
        <v>211</v>
      </c>
      <c r="D212" s="233"/>
      <c r="E212" s="234">
        <v>14.75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189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5" t="s">
        <v>301</v>
      </c>
      <c r="D213" s="233"/>
      <c r="E213" s="234">
        <v>45.669499999999999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5" t="s">
        <v>321</v>
      </c>
      <c r="D214" s="233"/>
      <c r="E214" s="234"/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5" t="s">
        <v>421</v>
      </c>
      <c r="D215" s="233"/>
      <c r="E215" s="234"/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5" t="s">
        <v>422</v>
      </c>
      <c r="D216" s="233"/>
      <c r="E216" s="234">
        <v>2.46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189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5" t="s">
        <v>423</v>
      </c>
      <c r="D217" s="233"/>
      <c r="E217" s="234">
        <v>13.51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189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5" t="s">
        <v>424</v>
      </c>
      <c r="D218" s="233"/>
      <c r="E218" s="234">
        <v>16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189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5" t="s">
        <v>425</v>
      </c>
      <c r="D219" s="233"/>
      <c r="E219" s="234">
        <v>72.599999999999994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189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5" t="s">
        <v>321</v>
      </c>
      <c r="D220" s="233"/>
      <c r="E220" s="234"/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189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5" t="s">
        <v>426</v>
      </c>
      <c r="D221" s="233"/>
      <c r="E221" s="234"/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189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5" t="s">
        <v>427</v>
      </c>
      <c r="D222" s="233"/>
      <c r="E222" s="234">
        <v>14.968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189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5" t="s">
        <v>428</v>
      </c>
      <c r="D223" s="233"/>
      <c r="E223" s="234">
        <v>35.855499999999999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189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65" t="s">
        <v>429</v>
      </c>
      <c r="D224" s="233"/>
      <c r="E224" s="234">
        <v>38.597499999999997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189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5" t="s">
        <v>430</v>
      </c>
      <c r="D225" s="233"/>
      <c r="E225" s="234">
        <v>117.393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189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5" t="s">
        <v>431</v>
      </c>
      <c r="D226" s="233"/>
      <c r="E226" s="234">
        <v>-4.08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189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5">
      <c r="A227" s="241" t="s">
        <v>126</v>
      </c>
      <c r="B227" s="242" t="s">
        <v>148</v>
      </c>
      <c r="C227" s="263" t="s">
        <v>149</v>
      </c>
      <c r="D227" s="243"/>
      <c r="E227" s="244"/>
      <c r="F227" s="245"/>
      <c r="G227" s="246">
        <f>SUMIF(AG228:AG232,"&lt;&gt;NOR",G228:G232)</f>
        <v>0</v>
      </c>
      <c r="H227" s="240"/>
      <c r="I227" s="240">
        <f>SUM(I228:I232)</f>
        <v>0</v>
      </c>
      <c r="J227" s="240"/>
      <c r="K227" s="240">
        <f>SUM(K228:K232)</f>
        <v>0</v>
      </c>
      <c r="L227" s="240"/>
      <c r="M227" s="240">
        <f>SUM(M228:M232)</f>
        <v>0</v>
      </c>
      <c r="N227" s="239"/>
      <c r="O227" s="239">
        <f>SUM(O228:O232)</f>
        <v>0</v>
      </c>
      <c r="P227" s="239"/>
      <c r="Q227" s="239">
        <f>SUM(Q228:Q232)</f>
        <v>0</v>
      </c>
      <c r="R227" s="240"/>
      <c r="S227" s="240"/>
      <c r="T227" s="240"/>
      <c r="U227" s="240"/>
      <c r="V227" s="240">
        <f>SUM(V228:V232)</f>
        <v>1.2</v>
      </c>
      <c r="W227" s="240"/>
      <c r="X227" s="240"/>
      <c r="AG227" t="s">
        <v>180</v>
      </c>
    </row>
    <row r="228" spans="1:60" ht="20.399999999999999" outlineLevel="1" x14ac:dyDescent="0.25">
      <c r="A228" s="248">
        <v>64</v>
      </c>
      <c r="B228" s="249" t="s">
        <v>432</v>
      </c>
      <c r="C228" s="264" t="s">
        <v>433</v>
      </c>
      <c r="D228" s="250" t="s">
        <v>192</v>
      </c>
      <c r="E228" s="251">
        <v>40</v>
      </c>
      <c r="F228" s="252"/>
      <c r="G228" s="253">
        <f>ROUND(E228*F228,2)</f>
        <v>0</v>
      </c>
      <c r="H228" s="232"/>
      <c r="I228" s="231">
        <f>ROUND(E228*H228,2)</f>
        <v>0</v>
      </c>
      <c r="J228" s="232"/>
      <c r="K228" s="231">
        <f>ROUND(E228*J228,2)</f>
        <v>0</v>
      </c>
      <c r="L228" s="231">
        <v>21</v>
      </c>
      <c r="M228" s="231">
        <f>G228*(1+L228/100)</f>
        <v>0</v>
      </c>
      <c r="N228" s="230">
        <v>2.0000000000000002E-5</v>
      </c>
      <c r="O228" s="230">
        <f>ROUND(E228*N228,2)</f>
        <v>0</v>
      </c>
      <c r="P228" s="230">
        <v>0</v>
      </c>
      <c r="Q228" s="230">
        <f>ROUND(E228*P228,2)</f>
        <v>0</v>
      </c>
      <c r="R228" s="231"/>
      <c r="S228" s="231" t="s">
        <v>193</v>
      </c>
      <c r="T228" s="231" t="s">
        <v>193</v>
      </c>
      <c r="U228" s="231">
        <v>0.03</v>
      </c>
      <c r="V228" s="231">
        <f>ROUND(E228*U228,2)</f>
        <v>1.2</v>
      </c>
      <c r="W228" s="231"/>
      <c r="X228" s="231" t="s">
        <v>194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195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5" t="s">
        <v>434</v>
      </c>
      <c r="D229" s="233"/>
      <c r="E229" s="234">
        <v>40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189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54">
        <v>65</v>
      </c>
      <c r="B230" s="255" t="s">
        <v>435</v>
      </c>
      <c r="C230" s="266" t="s">
        <v>436</v>
      </c>
      <c r="D230" s="256" t="s">
        <v>260</v>
      </c>
      <c r="E230" s="257">
        <v>1</v>
      </c>
      <c r="F230" s="258"/>
      <c r="G230" s="259">
        <f>ROUND(E230*F230,2)</f>
        <v>0</v>
      </c>
      <c r="H230" s="232"/>
      <c r="I230" s="231">
        <f>ROUND(E230*H230,2)</f>
        <v>0</v>
      </c>
      <c r="J230" s="232"/>
      <c r="K230" s="231">
        <f>ROUND(E230*J230,2)</f>
        <v>0</v>
      </c>
      <c r="L230" s="231">
        <v>21</v>
      </c>
      <c r="M230" s="231">
        <f>G230*(1+L230/100)</f>
        <v>0</v>
      </c>
      <c r="N230" s="230">
        <v>0</v>
      </c>
      <c r="O230" s="230">
        <f>ROUND(E230*N230,2)</f>
        <v>0</v>
      </c>
      <c r="P230" s="230">
        <v>0</v>
      </c>
      <c r="Q230" s="230">
        <f>ROUND(E230*P230,2)</f>
        <v>0</v>
      </c>
      <c r="R230" s="231"/>
      <c r="S230" s="231" t="s">
        <v>184</v>
      </c>
      <c r="T230" s="231" t="s">
        <v>185</v>
      </c>
      <c r="U230" s="231">
        <v>0</v>
      </c>
      <c r="V230" s="231">
        <f>ROUND(E230*U230,2)</f>
        <v>0</v>
      </c>
      <c r="W230" s="231"/>
      <c r="X230" s="231" t="s">
        <v>194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195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4">
        <v>66</v>
      </c>
      <c r="B231" s="255" t="s">
        <v>437</v>
      </c>
      <c r="C231" s="266" t="s">
        <v>438</v>
      </c>
      <c r="D231" s="256" t="s">
        <v>260</v>
      </c>
      <c r="E231" s="257">
        <v>1</v>
      </c>
      <c r="F231" s="258"/>
      <c r="G231" s="259">
        <f>ROUND(E231*F231,2)</f>
        <v>0</v>
      </c>
      <c r="H231" s="232"/>
      <c r="I231" s="231">
        <f>ROUND(E231*H231,2)</f>
        <v>0</v>
      </c>
      <c r="J231" s="232"/>
      <c r="K231" s="231">
        <f>ROUND(E231*J231,2)</f>
        <v>0</v>
      </c>
      <c r="L231" s="231">
        <v>21</v>
      </c>
      <c r="M231" s="231">
        <f>G231*(1+L231/100)</f>
        <v>0</v>
      </c>
      <c r="N231" s="230">
        <v>0</v>
      </c>
      <c r="O231" s="230">
        <f>ROUND(E231*N231,2)</f>
        <v>0</v>
      </c>
      <c r="P231" s="230">
        <v>0</v>
      </c>
      <c r="Q231" s="230">
        <f>ROUND(E231*P231,2)</f>
        <v>0</v>
      </c>
      <c r="R231" s="231"/>
      <c r="S231" s="231" t="s">
        <v>184</v>
      </c>
      <c r="T231" s="231" t="s">
        <v>185</v>
      </c>
      <c r="U231" s="231">
        <v>0</v>
      </c>
      <c r="V231" s="231">
        <f>ROUND(E231*U231,2)</f>
        <v>0</v>
      </c>
      <c r="W231" s="231"/>
      <c r="X231" s="231" t="s">
        <v>194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195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1" x14ac:dyDescent="0.25">
      <c r="A232" s="254">
        <v>67</v>
      </c>
      <c r="B232" s="255" t="s">
        <v>439</v>
      </c>
      <c r="C232" s="266" t="s">
        <v>440</v>
      </c>
      <c r="D232" s="256" t="s">
        <v>202</v>
      </c>
      <c r="E232" s="257">
        <v>2</v>
      </c>
      <c r="F232" s="258"/>
      <c r="G232" s="259">
        <f>ROUND(E232*F232,2)</f>
        <v>0</v>
      </c>
      <c r="H232" s="232"/>
      <c r="I232" s="231">
        <f>ROUND(E232*H232,2)</f>
        <v>0</v>
      </c>
      <c r="J232" s="232"/>
      <c r="K232" s="231">
        <f>ROUND(E232*J232,2)</f>
        <v>0</v>
      </c>
      <c r="L232" s="231">
        <v>21</v>
      </c>
      <c r="M232" s="231">
        <f>G232*(1+L232/100)</f>
        <v>0</v>
      </c>
      <c r="N232" s="230">
        <v>0</v>
      </c>
      <c r="O232" s="230">
        <f>ROUND(E232*N232,2)</f>
        <v>0</v>
      </c>
      <c r="P232" s="230">
        <v>0</v>
      </c>
      <c r="Q232" s="230">
        <f>ROUND(E232*P232,2)</f>
        <v>0</v>
      </c>
      <c r="R232" s="231"/>
      <c r="S232" s="231" t="s">
        <v>184</v>
      </c>
      <c r="T232" s="231" t="s">
        <v>185</v>
      </c>
      <c r="U232" s="231">
        <v>0</v>
      </c>
      <c r="V232" s="231">
        <f>ROUND(E232*U232,2)</f>
        <v>0</v>
      </c>
      <c r="W232" s="231"/>
      <c r="X232" s="231" t="s">
        <v>194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195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5">
      <c r="A233" s="241" t="s">
        <v>126</v>
      </c>
      <c r="B233" s="242" t="s">
        <v>150</v>
      </c>
      <c r="C233" s="263" t="s">
        <v>151</v>
      </c>
      <c r="D233" s="243"/>
      <c r="E233" s="244"/>
      <c r="F233" s="245"/>
      <c r="G233" s="246">
        <f>SUMIF(AG234:AG237,"&lt;&gt;NOR",G234:G237)</f>
        <v>0</v>
      </c>
      <c r="H233" s="240"/>
      <c r="I233" s="240">
        <f>SUM(I234:I237)</f>
        <v>0</v>
      </c>
      <c r="J233" s="240"/>
      <c r="K233" s="240">
        <f>SUM(K234:K237)</f>
        <v>0</v>
      </c>
      <c r="L233" s="240"/>
      <c r="M233" s="240">
        <f>SUM(M234:M237)</f>
        <v>0</v>
      </c>
      <c r="N233" s="239"/>
      <c r="O233" s="239">
        <f>SUM(O234:O237)</f>
        <v>0</v>
      </c>
      <c r="P233" s="239"/>
      <c r="Q233" s="239">
        <f>SUM(Q234:Q237)</f>
        <v>0</v>
      </c>
      <c r="R233" s="240"/>
      <c r="S233" s="240"/>
      <c r="T233" s="240"/>
      <c r="U233" s="240"/>
      <c r="V233" s="240">
        <f>SUM(V234:V237)</f>
        <v>47.769999999999996</v>
      </c>
      <c r="W233" s="240"/>
      <c r="X233" s="240"/>
      <c r="AG233" t="s">
        <v>180</v>
      </c>
    </row>
    <row r="234" spans="1:60" outlineLevel="1" x14ac:dyDescent="0.25">
      <c r="A234" s="254">
        <v>68</v>
      </c>
      <c r="B234" s="255" t="s">
        <v>441</v>
      </c>
      <c r="C234" s="266" t="s">
        <v>442</v>
      </c>
      <c r="D234" s="256" t="s">
        <v>240</v>
      </c>
      <c r="E234" s="257">
        <v>20.217459999999999</v>
      </c>
      <c r="F234" s="258"/>
      <c r="G234" s="259">
        <f>ROUND(E234*F234,2)</f>
        <v>0</v>
      </c>
      <c r="H234" s="232"/>
      <c r="I234" s="231">
        <f>ROUND(E234*H234,2)</f>
        <v>0</v>
      </c>
      <c r="J234" s="232"/>
      <c r="K234" s="231">
        <f>ROUND(E234*J234,2)</f>
        <v>0</v>
      </c>
      <c r="L234" s="231">
        <v>21</v>
      </c>
      <c r="M234" s="231">
        <f>G234*(1+L234/100)</f>
        <v>0</v>
      </c>
      <c r="N234" s="230">
        <v>0</v>
      </c>
      <c r="O234" s="230">
        <f>ROUND(E234*N234,2)</f>
        <v>0</v>
      </c>
      <c r="P234" s="230">
        <v>0</v>
      </c>
      <c r="Q234" s="230">
        <f>ROUND(E234*P234,2)</f>
        <v>0</v>
      </c>
      <c r="R234" s="231"/>
      <c r="S234" s="231" t="s">
        <v>193</v>
      </c>
      <c r="T234" s="231" t="s">
        <v>193</v>
      </c>
      <c r="U234" s="231">
        <v>0.93300000000000005</v>
      </c>
      <c r="V234" s="231">
        <f>ROUND(E234*U234,2)</f>
        <v>18.86</v>
      </c>
      <c r="W234" s="231"/>
      <c r="X234" s="231" t="s">
        <v>443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444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54">
        <v>69</v>
      </c>
      <c r="B235" s="255" t="s">
        <v>445</v>
      </c>
      <c r="C235" s="266" t="s">
        <v>446</v>
      </c>
      <c r="D235" s="256" t="s">
        <v>240</v>
      </c>
      <c r="E235" s="257">
        <v>20.217459999999999</v>
      </c>
      <c r="F235" s="258"/>
      <c r="G235" s="259">
        <f>ROUND(E235*F235,2)</f>
        <v>0</v>
      </c>
      <c r="H235" s="232"/>
      <c r="I235" s="231">
        <f>ROUND(E235*H235,2)</f>
        <v>0</v>
      </c>
      <c r="J235" s="232"/>
      <c r="K235" s="231">
        <f>ROUND(E235*J235,2)</f>
        <v>0</v>
      </c>
      <c r="L235" s="231">
        <v>21</v>
      </c>
      <c r="M235" s="231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1"/>
      <c r="S235" s="231" t="s">
        <v>193</v>
      </c>
      <c r="T235" s="231" t="s">
        <v>193</v>
      </c>
      <c r="U235" s="231">
        <v>0.49</v>
      </c>
      <c r="V235" s="231">
        <f>ROUND(E235*U235,2)</f>
        <v>9.91</v>
      </c>
      <c r="W235" s="231"/>
      <c r="X235" s="231" t="s">
        <v>443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444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54">
        <v>70</v>
      </c>
      <c r="B236" s="255" t="s">
        <v>447</v>
      </c>
      <c r="C236" s="266" t="s">
        <v>448</v>
      </c>
      <c r="D236" s="256" t="s">
        <v>240</v>
      </c>
      <c r="E236" s="257">
        <v>20.217459999999999</v>
      </c>
      <c r="F236" s="258"/>
      <c r="G236" s="259">
        <f>ROUND(E236*F236,2)</f>
        <v>0</v>
      </c>
      <c r="H236" s="232"/>
      <c r="I236" s="231">
        <f>ROUND(E236*H236,2)</f>
        <v>0</v>
      </c>
      <c r="J236" s="232"/>
      <c r="K236" s="231">
        <f>ROUND(E236*J236,2)</f>
        <v>0</v>
      </c>
      <c r="L236" s="231">
        <v>21</v>
      </c>
      <c r="M236" s="231">
        <f>G236*(1+L236/100)</f>
        <v>0</v>
      </c>
      <c r="N236" s="230">
        <v>0</v>
      </c>
      <c r="O236" s="230">
        <f>ROUND(E236*N236,2)</f>
        <v>0</v>
      </c>
      <c r="P236" s="230">
        <v>0</v>
      </c>
      <c r="Q236" s="230">
        <f>ROUND(E236*P236,2)</f>
        <v>0</v>
      </c>
      <c r="R236" s="231"/>
      <c r="S236" s="231" t="s">
        <v>193</v>
      </c>
      <c r="T236" s="231" t="s">
        <v>193</v>
      </c>
      <c r="U236" s="231">
        <v>0.94</v>
      </c>
      <c r="V236" s="231">
        <f>ROUND(E236*U236,2)</f>
        <v>19</v>
      </c>
      <c r="W236" s="231"/>
      <c r="X236" s="231" t="s">
        <v>443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444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25">
      <c r="A237" s="254">
        <v>71</v>
      </c>
      <c r="B237" s="255" t="s">
        <v>449</v>
      </c>
      <c r="C237" s="266" t="s">
        <v>450</v>
      </c>
      <c r="D237" s="256" t="s">
        <v>240</v>
      </c>
      <c r="E237" s="257">
        <v>20.217459999999999</v>
      </c>
      <c r="F237" s="258"/>
      <c r="G237" s="259">
        <f>ROUND(E237*F237,2)</f>
        <v>0</v>
      </c>
      <c r="H237" s="232"/>
      <c r="I237" s="231">
        <f>ROUND(E237*H237,2)</f>
        <v>0</v>
      </c>
      <c r="J237" s="232"/>
      <c r="K237" s="231">
        <f>ROUND(E237*J237,2)</f>
        <v>0</v>
      </c>
      <c r="L237" s="231">
        <v>21</v>
      </c>
      <c r="M237" s="231">
        <f>G237*(1+L237/100)</f>
        <v>0</v>
      </c>
      <c r="N237" s="230">
        <v>0</v>
      </c>
      <c r="O237" s="230">
        <f>ROUND(E237*N237,2)</f>
        <v>0</v>
      </c>
      <c r="P237" s="230">
        <v>0</v>
      </c>
      <c r="Q237" s="230">
        <f>ROUND(E237*P237,2)</f>
        <v>0</v>
      </c>
      <c r="R237" s="231"/>
      <c r="S237" s="231" t="s">
        <v>193</v>
      </c>
      <c r="T237" s="231" t="s">
        <v>193</v>
      </c>
      <c r="U237" s="231">
        <v>0</v>
      </c>
      <c r="V237" s="231">
        <f>ROUND(E237*U237,2)</f>
        <v>0</v>
      </c>
      <c r="W237" s="231"/>
      <c r="X237" s="231" t="s">
        <v>443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444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41" t="s">
        <v>126</v>
      </c>
      <c r="B238" s="242" t="s">
        <v>153</v>
      </c>
      <c r="C238" s="263" t="s">
        <v>29</v>
      </c>
      <c r="D238" s="243"/>
      <c r="E238" s="244"/>
      <c r="F238" s="245"/>
      <c r="G238" s="246">
        <f>SUMIF(AG239:AG248,"&lt;&gt;NOR",G239:G248)</f>
        <v>0</v>
      </c>
      <c r="H238" s="240"/>
      <c r="I238" s="240">
        <f>SUM(I239:I248)</f>
        <v>0</v>
      </c>
      <c r="J238" s="240"/>
      <c r="K238" s="240">
        <f>SUM(K239:K248)</f>
        <v>0</v>
      </c>
      <c r="L238" s="240"/>
      <c r="M238" s="240">
        <f>SUM(M239:M248)</f>
        <v>0</v>
      </c>
      <c r="N238" s="239"/>
      <c r="O238" s="239">
        <f>SUM(O239:O248)</f>
        <v>0</v>
      </c>
      <c r="P238" s="239"/>
      <c r="Q238" s="239">
        <f>SUM(Q239:Q248)</f>
        <v>0</v>
      </c>
      <c r="R238" s="240"/>
      <c r="S238" s="240"/>
      <c r="T238" s="240"/>
      <c r="U238" s="240"/>
      <c r="V238" s="240">
        <f>SUM(V239:V248)</f>
        <v>0</v>
      </c>
      <c r="W238" s="240"/>
      <c r="X238" s="240"/>
      <c r="AG238" t="s">
        <v>180</v>
      </c>
    </row>
    <row r="239" spans="1:60" outlineLevel="1" x14ac:dyDescent="0.25">
      <c r="A239" s="248">
        <v>72</v>
      </c>
      <c r="B239" s="249" t="s">
        <v>451</v>
      </c>
      <c r="C239" s="264" t="s">
        <v>452</v>
      </c>
      <c r="D239" s="250" t="s">
        <v>453</v>
      </c>
      <c r="E239" s="251">
        <v>1</v>
      </c>
      <c r="F239" s="252"/>
      <c r="G239" s="253">
        <f>ROUND(E239*F239,2)</f>
        <v>0</v>
      </c>
      <c r="H239" s="232"/>
      <c r="I239" s="231">
        <f>ROUND(E239*H239,2)</f>
        <v>0</v>
      </c>
      <c r="J239" s="232"/>
      <c r="K239" s="231">
        <f>ROUND(E239*J239,2)</f>
        <v>0</v>
      </c>
      <c r="L239" s="231">
        <v>21</v>
      </c>
      <c r="M239" s="231">
        <f>G239*(1+L239/100)</f>
        <v>0</v>
      </c>
      <c r="N239" s="230">
        <v>0</v>
      </c>
      <c r="O239" s="230">
        <f>ROUND(E239*N239,2)</f>
        <v>0</v>
      </c>
      <c r="P239" s="230">
        <v>0</v>
      </c>
      <c r="Q239" s="230">
        <f>ROUND(E239*P239,2)</f>
        <v>0</v>
      </c>
      <c r="R239" s="231"/>
      <c r="S239" s="231" t="s">
        <v>193</v>
      </c>
      <c r="T239" s="231" t="s">
        <v>185</v>
      </c>
      <c r="U239" s="231">
        <v>0</v>
      </c>
      <c r="V239" s="231">
        <f>ROUND(E239*U239,2)</f>
        <v>0</v>
      </c>
      <c r="W239" s="231"/>
      <c r="X239" s="231" t="s">
        <v>111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418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7" t="s">
        <v>454</v>
      </c>
      <c r="D240" s="260"/>
      <c r="E240" s="260"/>
      <c r="F240" s="260"/>
      <c r="G240" s="260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8">
        <v>73</v>
      </c>
      <c r="B241" s="249" t="s">
        <v>455</v>
      </c>
      <c r="C241" s="264" t="s">
        <v>456</v>
      </c>
      <c r="D241" s="250" t="s">
        <v>453</v>
      </c>
      <c r="E241" s="251">
        <v>1</v>
      </c>
      <c r="F241" s="252"/>
      <c r="G241" s="253">
        <f>ROUND(E241*F241,2)</f>
        <v>0</v>
      </c>
      <c r="H241" s="232"/>
      <c r="I241" s="231">
        <f>ROUND(E241*H241,2)</f>
        <v>0</v>
      </c>
      <c r="J241" s="232"/>
      <c r="K241" s="231">
        <f>ROUND(E241*J241,2)</f>
        <v>0</v>
      </c>
      <c r="L241" s="231">
        <v>21</v>
      </c>
      <c r="M241" s="231">
        <f>G241*(1+L241/100)</f>
        <v>0</v>
      </c>
      <c r="N241" s="230">
        <v>0</v>
      </c>
      <c r="O241" s="230">
        <f>ROUND(E241*N241,2)</f>
        <v>0</v>
      </c>
      <c r="P241" s="230">
        <v>0</v>
      </c>
      <c r="Q241" s="230">
        <f>ROUND(E241*P241,2)</f>
        <v>0</v>
      </c>
      <c r="R241" s="231"/>
      <c r="S241" s="231" t="s">
        <v>193</v>
      </c>
      <c r="T241" s="231" t="s">
        <v>185</v>
      </c>
      <c r="U241" s="231">
        <v>0</v>
      </c>
      <c r="V241" s="231">
        <f>ROUND(E241*U241,2)</f>
        <v>0</v>
      </c>
      <c r="W241" s="231"/>
      <c r="X241" s="231" t="s">
        <v>111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418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1" outlineLevel="1" x14ac:dyDescent="0.25">
      <c r="A242" s="227"/>
      <c r="B242" s="228"/>
      <c r="C242" s="267" t="s">
        <v>457</v>
      </c>
      <c r="D242" s="260"/>
      <c r="E242" s="260"/>
      <c r="F242" s="260"/>
      <c r="G242" s="260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61" t="str">
        <f>C242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8">
        <v>74</v>
      </c>
      <c r="B243" s="249" t="s">
        <v>458</v>
      </c>
      <c r="C243" s="264" t="s">
        <v>459</v>
      </c>
      <c r="D243" s="250" t="s">
        <v>453</v>
      </c>
      <c r="E243" s="251">
        <v>1</v>
      </c>
      <c r="F243" s="252"/>
      <c r="G243" s="253">
        <f>ROUND(E243*F243,2)</f>
        <v>0</v>
      </c>
      <c r="H243" s="232"/>
      <c r="I243" s="231">
        <f>ROUND(E243*H243,2)</f>
        <v>0</v>
      </c>
      <c r="J243" s="232"/>
      <c r="K243" s="231">
        <f>ROUND(E243*J243,2)</f>
        <v>0</v>
      </c>
      <c r="L243" s="231">
        <v>21</v>
      </c>
      <c r="M243" s="231">
        <f>G243*(1+L243/100)</f>
        <v>0</v>
      </c>
      <c r="N243" s="230">
        <v>0</v>
      </c>
      <c r="O243" s="230">
        <f>ROUND(E243*N243,2)</f>
        <v>0</v>
      </c>
      <c r="P243" s="230">
        <v>0</v>
      </c>
      <c r="Q243" s="230">
        <f>ROUND(E243*P243,2)</f>
        <v>0</v>
      </c>
      <c r="R243" s="231"/>
      <c r="S243" s="231" t="s">
        <v>193</v>
      </c>
      <c r="T243" s="231" t="s">
        <v>185</v>
      </c>
      <c r="U243" s="231">
        <v>0</v>
      </c>
      <c r="V243" s="231">
        <f>ROUND(E243*U243,2)</f>
        <v>0</v>
      </c>
      <c r="W243" s="231"/>
      <c r="X243" s="231" t="s">
        <v>111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418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31.2" outlineLevel="1" x14ac:dyDescent="0.25">
      <c r="A244" s="227"/>
      <c r="B244" s="228"/>
      <c r="C244" s="267" t="s">
        <v>460</v>
      </c>
      <c r="D244" s="260"/>
      <c r="E244" s="260"/>
      <c r="F244" s="260"/>
      <c r="G244" s="260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61" t="str">
        <f>C244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8">
        <v>75</v>
      </c>
      <c r="B245" s="249" t="s">
        <v>461</v>
      </c>
      <c r="C245" s="264" t="s">
        <v>462</v>
      </c>
      <c r="D245" s="250" t="s">
        <v>453</v>
      </c>
      <c r="E245" s="251">
        <v>1</v>
      </c>
      <c r="F245" s="252"/>
      <c r="G245" s="253">
        <f>ROUND(E245*F245,2)</f>
        <v>0</v>
      </c>
      <c r="H245" s="232"/>
      <c r="I245" s="231">
        <f>ROUND(E245*H245,2)</f>
        <v>0</v>
      </c>
      <c r="J245" s="232"/>
      <c r="K245" s="231">
        <f>ROUND(E245*J245,2)</f>
        <v>0</v>
      </c>
      <c r="L245" s="231">
        <v>21</v>
      </c>
      <c r="M245" s="231">
        <f>G245*(1+L245/100)</f>
        <v>0</v>
      </c>
      <c r="N245" s="230">
        <v>0</v>
      </c>
      <c r="O245" s="230">
        <f>ROUND(E245*N245,2)</f>
        <v>0</v>
      </c>
      <c r="P245" s="230">
        <v>0</v>
      </c>
      <c r="Q245" s="230">
        <f>ROUND(E245*P245,2)</f>
        <v>0</v>
      </c>
      <c r="R245" s="231"/>
      <c r="S245" s="231" t="s">
        <v>193</v>
      </c>
      <c r="T245" s="231" t="s">
        <v>185</v>
      </c>
      <c r="U245" s="231">
        <v>0</v>
      </c>
      <c r="V245" s="231">
        <f>ROUND(E245*U245,2)</f>
        <v>0</v>
      </c>
      <c r="W245" s="231"/>
      <c r="X245" s="231" t="s">
        <v>111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418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7" t="s">
        <v>463</v>
      </c>
      <c r="D246" s="260"/>
      <c r="E246" s="260"/>
      <c r="F246" s="260"/>
      <c r="G246" s="260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0.399999999999999" outlineLevel="1" x14ac:dyDescent="0.25">
      <c r="A247" s="248">
        <v>76</v>
      </c>
      <c r="B247" s="249" t="s">
        <v>464</v>
      </c>
      <c r="C247" s="264" t="s">
        <v>465</v>
      </c>
      <c r="D247" s="250" t="s">
        <v>453</v>
      </c>
      <c r="E247" s="251">
        <v>1</v>
      </c>
      <c r="F247" s="252"/>
      <c r="G247" s="253">
        <f>ROUND(E247*F247,2)</f>
        <v>0</v>
      </c>
      <c r="H247" s="232"/>
      <c r="I247" s="231">
        <f>ROUND(E247*H247,2)</f>
        <v>0</v>
      </c>
      <c r="J247" s="232"/>
      <c r="K247" s="231">
        <f>ROUND(E247*J247,2)</f>
        <v>0</v>
      </c>
      <c r="L247" s="231">
        <v>21</v>
      </c>
      <c r="M247" s="231">
        <f>G247*(1+L247/100)</f>
        <v>0</v>
      </c>
      <c r="N247" s="230">
        <v>0</v>
      </c>
      <c r="O247" s="230">
        <f>ROUND(E247*N247,2)</f>
        <v>0</v>
      </c>
      <c r="P247" s="230">
        <v>0</v>
      </c>
      <c r="Q247" s="230">
        <f>ROUND(E247*P247,2)</f>
        <v>0</v>
      </c>
      <c r="R247" s="231"/>
      <c r="S247" s="231" t="s">
        <v>184</v>
      </c>
      <c r="T247" s="231" t="s">
        <v>185</v>
      </c>
      <c r="U247" s="231">
        <v>0</v>
      </c>
      <c r="V247" s="231">
        <f>ROUND(E247*U247,2)</f>
        <v>0</v>
      </c>
      <c r="W247" s="231"/>
      <c r="X247" s="231" t="s">
        <v>111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418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7" t="s">
        <v>466</v>
      </c>
      <c r="D248" s="260"/>
      <c r="E248" s="260"/>
      <c r="F248" s="260"/>
      <c r="G248" s="260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61" t="str">
        <f>C248</f>
        <v>Zaměření a vytýčení stávajících inženýrských sítí v místě stavby z hlediska jejich ochrany při provádění stavby.</v>
      </c>
      <c r="BB248" s="210"/>
      <c r="BC248" s="210"/>
      <c r="BD248" s="210"/>
      <c r="BE248" s="210"/>
      <c r="BF248" s="210"/>
      <c r="BG248" s="210"/>
      <c r="BH248" s="210"/>
    </row>
    <row r="249" spans="1:60" x14ac:dyDescent="0.25">
      <c r="A249" s="241" t="s">
        <v>126</v>
      </c>
      <c r="B249" s="242" t="s">
        <v>154</v>
      </c>
      <c r="C249" s="263" t="s">
        <v>30</v>
      </c>
      <c r="D249" s="243"/>
      <c r="E249" s="244"/>
      <c r="F249" s="245"/>
      <c r="G249" s="246">
        <f>SUMIF(AG250:AG253,"&lt;&gt;NOR",G250:G253)</f>
        <v>0</v>
      </c>
      <c r="H249" s="240"/>
      <c r="I249" s="240">
        <f>SUM(I250:I253)</f>
        <v>0</v>
      </c>
      <c r="J249" s="240"/>
      <c r="K249" s="240">
        <f>SUM(K250:K253)</f>
        <v>0</v>
      </c>
      <c r="L249" s="240"/>
      <c r="M249" s="240">
        <f>SUM(M250:M253)</f>
        <v>0</v>
      </c>
      <c r="N249" s="239"/>
      <c r="O249" s="239">
        <f>SUM(O250:O253)</f>
        <v>0</v>
      </c>
      <c r="P249" s="239"/>
      <c r="Q249" s="239">
        <f>SUM(Q250:Q253)</f>
        <v>0</v>
      </c>
      <c r="R249" s="240"/>
      <c r="S249" s="240"/>
      <c r="T249" s="240"/>
      <c r="U249" s="240"/>
      <c r="V249" s="240">
        <f>SUM(V250:V253)</f>
        <v>0</v>
      </c>
      <c r="W249" s="240"/>
      <c r="X249" s="240"/>
      <c r="AG249" t="s">
        <v>180</v>
      </c>
    </row>
    <row r="250" spans="1:60" outlineLevel="1" x14ac:dyDescent="0.25">
      <c r="A250" s="248">
        <v>77</v>
      </c>
      <c r="B250" s="249" t="s">
        <v>467</v>
      </c>
      <c r="C250" s="264" t="s">
        <v>468</v>
      </c>
      <c r="D250" s="250" t="s">
        <v>453</v>
      </c>
      <c r="E250" s="251">
        <v>1</v>
      </c>
      <c r="F250" s="252"/>
      <c r="G250" s="253">
        <f>ROUND(E250*F250,2)</f>
        <v>0</v>
      </c>
      <c r="H250" s="232"/>
      <c r="I250" s="231">
        <f>ROUND(E250*H250,2)</f>
        <v>0</v>
      </c>
      <c r="J250" s="232"/>
      <c r="K250" s="231">
        <f>ROUND(E250*J250,2)</f>
        <v>0</v>
      </c>
      <c r="L250" s="231">
        <v>21</v>
      </c>
      <c r="M250" s="231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1"/>
      <c r="S250" s="231" t="s">
        <v>193</v>
      </c>
      <c r="T250" s="231" t="s">
        <v>185</v>
      </c>
      <c r="U250" s="231">
        <v>0</v>
      </c>
      <c r="V250" s="231">
        <f>ROUND(E250*U250,2)</f>
        <v>0</v>
      </c>
      <c r="W250" s="231"/>
      <c r="X250" s="231" t="s">
        <v>111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418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1" outlineLevel="1" x14ac:dyDescent="0.25">
      <c r="A251" s="227"/>
      <c r="B251" s="228"/>
      <c r="C251" s="267" t="s">
        <v>469</v>
      </c>
      <c r="D251" s="260"/>
      <c r="E251" s="260"/>
      <c r="F251" s="260"/>
      <c r="G251" s="260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61" t="str">
        <f>C251</f>
        <v>Náklady na vyhotovení dokumentace skutečného provedení stavby a její předání objednateli v požadované formě a požadovaném počtu.</v>
      </c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54">
        <v>78</v>
      </c>
      <c r="B252" s="255" t="s">
        <v>470</v>
      </c>
      <c r="C252" s="266" t="s">
        <v>471</v>
      </c>
      <c r="D252" s="256" t="s">
        <v>260</v>
      </c>
      <c r="E252" s="257">
        <v>1</v>
      </c>
      <c r="F252" s="258"/>
      <c r="G252" s="259">
        <f>ROUND(E252*F252,2)</f>
        <v>0</v>
      </c>
      <c r="H252" s="232"/>
      <c r="I252" s="231">
        <f>ROUND(E252*H252,2)</f>
        <v>0</v>
      </c>
      <c r="J252" s="232"/>
      <c r="K252" s="231">
        <f>ROUND(E252*J252,2)</f>
        <v>0</v>
      </c>
      <c r="L252" s="231">
        <v>21</v>
      </c>
      <c r="M252" s="231">
        <f>G252*(1+L252/100)</f>
        <v>0</v>
      </c>
      <c r="N252" s="230">
        <v>0</v>
      </c>
      <c r="O252" s="230">
        <f>ROUND(E252*N252,2)</f>
        <v>0</v>
      </c>
      <c r="P252" s="230">
        <v>0</v>
      </c>
      <c r="Q252" s="230">
        <f>ROUND(E252*P252,2)</f>
        <v>0</v>
      </c>
      <c r="R252" s="231"/>
      <c r="S252" s="231" t="s">
        <v>184</v>
      </c>
      <c r="T252" s="231" t="s">
        <v>185</v>
      </c>
      <c r="U252" s="231">
        <v>0</v>
      </c>
      <c r="V252" s="231">
        <f>ROUND(E252*U252,2)</f>
        <v>0</v>
      </c>
      <c r="W252" s="231"/>
      <c r="X252" s="231" t="s">
        <v>111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418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8">
        <v>79</v>
      </c>
      <c r="B253" s="249" t="s">
        <v>472</v>
      </c>
      <c r="C253" s="264" t="s">
        <v>473</v>
      </c>
      <c r="D253" s="250" t="s">
        <v>260</v>
      </c>
      <c r="E253" s="251">
        <v>1</v>
      </c>
      <c r="F253" s="252"/>
      <c r="G253" s="253">
        <f>ROUND(E253*F253,2)</f>
        <v>0</v>
      </c>
      <c r="H253" s="232"/>
      <c r="I253" s="231">
        <f>ROUND(E253*H253,2)</f>
        <v>0</v>
      </c>
      <c r="J253" s="232"/>
      <c r="K253" s="231">
        <f>ROUND(E253*J253,2)</f>
        <v>0</v>
      </c>
      <c r="L253" s="231">
        <v>21</v>
      </c>
      <c r="M253" s="231">
        <f>G253*(1+L253/100)</f>
        <v>0</v>
      </c>
      <c r="N253" s="230">
        <v>0</v>
      </c>
      <c r="O253" s="230">
        <f>ROUND(E253*N253,2)</f>
        <v>0</v>
      </c>
      <c r="P253" s="230">
        <v>0</v>
      </c>
      <c r="Q253" s="230">
        <f>ROUND(E253*P253,2)</f>
        <v>0</v>
      </c>
      <c r="R253" s="231"/>
      <c r="S253" s="231" t="s">
        <v>184</v>
      </c>
      <c r="T253" s="231" t="s">
        <v>185</v>
      </c>
      <c r="U253" s="231">
        <v>0</v>
      </c>
      <c r="V253" s="231">
        <f>ROUND(E253*U253,2)</f>
        <v>0</v>
      </c>
      <c r="W253" s="231"/>
      <c r="X253" s="231" t="s">
        <v>111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418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x14ac:dyDescent="0.25">
      <c r="A254" s="3"/>
      <c r="B254" s="4"/>
      <c r="C254" s="272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v>15</v>
      </c>
      <c r="AF254">
        <v>21</v>
      </c>
      <c r="AG254" t="s">
        <v>167</v>
      </c>
    </row>
    <row r="255" spans="1:60" x14ac:dyDescent="0.25">
      <c r="A255" s="213"/>
      <c r="B255" s="214" t="s">
        <v>31</v>
      </c>
      <c r="C255" s="273"/>
      <c r="D255" s="215"/>
      <c r="E255" s="216"/>
      <c r="F255" s="216"/>
      <c r="G255" s="247">
        <f>G8+G11+G14+G17+G37+G62+G78+G87+G94+G134+G136+G144+G151+G158+G161+G170+G185+G208+G210+G227+G233+G238+G249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f>SUMIF(L7:L253,AE254,G7:G253)</f>
        <v>0</v>
      </c>
      <c r="AF255">
        <f>SUMIF(L7:L253,AF254,G7:G253)</f>
        <v>0</v>
      </c>
      <c r="AG255" t="s">
        <v>474</v>
      </c>
    </row>
    <row r="256" spans="1:60" x14ac:dyDescent="0.25">
      <c r="A256" s="3"/>
      <c r="B256" s="4"/>
      <c r="C256" s="272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5">
      <c r="A257" s="3"/>
      <c r="B257" s="4"/>
      <c r="C257" s="272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33" x14ac:dyDescent="0.25">
      <c r="A258" s="217" t="s">
        <v>475</v>
      </c>
      <c r="B258" s="217"/>
      <c r="C258" s="274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5">
      <c r="A259" s="218"/>
      <c r="B259" s="219"/>
      <c r="C259" s="275"/>
      <c r="D259" s="219"/>
      <c r="E259" s="219"/>
      <c r="F259" s="219"/>
      <c r="G259" s="22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G259" t="s">
        <v>476</v>
      </c>
    </row>
    <row r="260" spans="1:33" x14ac:dyDescent="0.25">
      <c r="A260" s="221"/>
      <c r="B260" s="222"/>
      <c r="C260" s="276"/>
      <c r="D260" s="222"/>
      <c r="E260" s="222"/>
      <c r="F260" s="222"/>
      <c r="G260" s="2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21"/>
      <c r="B261" s="222"/>
      <c r="C261" s="276"/>
      <c r="D261" s="222"/>
      <c r="E261" s="222"/>
      <c r="F261" s="222"/>
      <c r="G261" s="22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221"/>
      <c r="B262" s="222"/>
      <c r="C262" s="276"/>
      <c r="D262" s="222"/>
      <c r="E262" s="222"/>
      <c r="F262" s="222"/>
      <c r="G262" s="22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5">
      <c r="A263" s="224"/>
      <c r="B263" s="225"/>
      <c r="C263" s="277"/>
      <c r="D263" s="225"/>
      <c r="E263" s="225"/>
      <c r="F263" s="225"/>
      <c r="G263" s="22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33" x14ac:dyDescent="0.25">
      <c r="A264" s="3"/>
      <c r="B264" s="4"/>
      <c r="C264" s="272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33" x14ac:dyDescent="0.25">
      <c r="C265" s="278"/>
      <c r="D265" s="10"/>
      <c r="AG265" t="s">
        <v>477</v>
      </c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18">
    <mergeCell ref="C248:G248"/>
    <mergeCell ref="C251:G251"/>
    <mergeCell ref="C140:G140"/>
    <mergeCell ref="C163:G163"/>
    <mergeCell ref="C240:G240"/>
    <mergeCell ref="C242:G242"/>
    <mergeCell ref="C244:G244"/>
    <mergeCell ref="C246:G246"/>
    <mergeCell ref="A1:G1"/>
    <mergeCell ref="C2:G2"/>
    <mergeCell ref="C3:G3"/>
    <mergeCell ref="C4:G4"/>
    <mergeCell ref="A258:C258"/>
    <mergeCell ref="A259:G263"/>
    <mergeCell ref="C27:G27"/>
    <mergeCell ref="C43:G43"/>
    <mergeCell ref="C48:G48"/>
    <mergeCell ref="C111:G11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69</v>
      </c>
      <c r="C8" s="263" t="s">
        <v>71</v>
      </c>
      <c r="D8" s="243"/>
      <c r="E8" s="244"/>
      <c r="F8" s="245"/>
      <c r="G8" s="246">
        <f>SUMIF(AG9:AG28,"&lt;&gt;NOR",G9:G28)</f>
        <v>0</v>
      </c>
      <c r="H8" s="240"/>
      <c r="I8" s="240">
        <f>SUM(I9:I28)</f>
        <v>0</v>
      </c>
      <c r="J8" s="240"/>
      <c r="K8" s="240">
        <f>SUM(K9:K28)</f>
        <v>0</v>
      </c>
      <c r="L8" s="240"/>
      <c r="M8" s="240">
        <f>SUM(M9:M28)</f>
        <v>0</v>
      </c>
      <c r="N8" s="239"/>
      <c r="O8" s="239">
        <f>SUM(O9:O28)</f>
        <v>0</v>
      </c>
      <c r="P8" s="239"/>
      <c r="Q8" s="239">
        <f>SUM(Q9:Q28)</f>
        <v>0</v>
      </c>
      <c r="R8" s="240"/>
      <c r="S8" s="240"/>
      <c r="T8" s="240"/>
      <c r="U8" s="240"/>
      <c r="V8" s="240">
        <f>SUM(V9:V28)</f>
        <v>0</v>
      </c>
      <c r="W8" s="240"/>
      <c r="X8" s="240"/>
      <c r="AG8" t="s">
        <v>180</v>
      </c>
    </row>
    <row r="9" spans="1:60" ht="30.6" outlineLevel="1" x14ac:dyDescent="0.25">
      <c r="A9" s="254">
        <v>1</v>
      </c>
      <c r="B9" s="255" t="s">
        <v>95</v>
      </c>
      <c r="C9" s="266" t="s">
        <v>478</v>
      </c>
      <c r="D9" s="256" t="s">
        <v>199</v>
      </c>
      <c r="E9" s="257">
        <v>1</v>
      </c>
      <c r="F9" s="258"/>
      <c r="G9" s="25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355</v>
      </c>
      <c r="Y9" s="210"/>
      <c r="Z9" s="210"/>
      <c r="AA9" s="210"/>
      <c r="AB9" s="210"/>
      <c r="AC9" s="210"/>
      <c r="AD9" s="210"/>
      <c r="AE9" s="210"/>
      <c r="AF9" s="210"/>
      <c r="AG9" s="210" t="s">
        <v>479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0.6" outlineLevel="1" x14ac:dyDescent="0.25">
      <c r="A10" s="254">
        <v>2</v>
      </c>
      <c r="B10" s="255" t="s">
        <v>98</v>
      </c>
      <c r="C10" s="266" t="s">
        <v>480</v>
      </c>
      <c r="D10" s="256" t="s">
        <v>199</v>
      </c>
      <c r="E10" s="257">
        <v>1</v>
      </c>
      <c r="F10" s="258"/>
      <c r="G10" s="259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185</v>
      </c>
      <c r="U10" s="231">
        <v>0</v>
      </c>
      <c r="V10" s="231">
        <f>ROUND(E10*U10,2)</f>
        <v>0</v>
      </c>
      <c r="W10" s="231"/>
      <c r="X10" s="231" t="s">
        <v>355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479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.6" outlineLevel="1" x14ac:dyDescent="0.25">
      <c r="A11" s="254">
        <v>3</v>
      </c>
      <c r="B11" s="255" t="s">
        <v>101</v>
      </c>
      <c r="C11" s="266" t="s">
        <v>481</v>
      </c>
      <c r="D11" s="256" t="s">
        <v>199</v>
      </c>
      <c r="E11" s="257">
        <v>2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355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479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0.6" outlineLevel="1" x14ac:dyDescent="0.25">
      <c r="A12" s="254">
        <v>4</v>
      </c>
      <c r="B12" s="255" t="s">
        <v>105</v>
      </c>
      <c r="C12" s="266" t="s">
        <v>482</v>
      </c>
      <c r="D12" s="256" t="s">
        <v>199</v>
      </c>
      <c r="E12" s="257">
        <v>4</v>
      </c>
      <c r="F12" s="258"/>
      <c r="G12" s="25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355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109</v>
      </c>
      <c r="C13" s="266" t="s">
        <v>483</v>
      </c>
      <c r="D13" s="256" t="s">
        <v>199</v>
      </c>
      <c r="E13" s="257">
        <v>2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355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40.799999999999997" outlineLevel="1" x14ac:dyDescent="0.25">
      <c r="A14" s="248">
        <v>6</v>
      </c>
      <c r="B14" s="249" t="s">
        <v>484</v>
      </c>
      <c r="C14" s="264" t="s">
        <v>485</v>
      </c>
      <c r="D14" s="250" t="s">
        <v>199</v>
      </c>
      <c r="E14" s="251">
        <v>2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184</v>
      </c>
      <c r="T14" s="231" t="s">
        <v>185</v>
      </c>
      <c r="U14" s="231">
        <v>0</v>
      </c>
      <c r="V14" s="231">
        <f>ROUND(E14*U14,2)</f>
        <v>0</v>
      </c>
      <c r="W14" s="231"/>
      <c r="X14" s="231" t="s">
        <v>355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479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7" t="s">
        <v>486</v>
      </c>
      <c r="D15" s="260"/>
      <c r="E15" s="260"/>
      <c r="F15" s="260"/>
      <c r="G15" s="260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217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40.799999999999997" outlineLevel="1" x14ac:dyDescent="0.25">
      <c r="A16" s="254">
        <v>7</v>
      </c>
      <c r="B16" s="255" t="s">
        <v>487</v>
      </c>
      <c r="C16" s="266" t="s">
        <v>488</v>
      </c>
      <c r="D16" s="256" t="s">
        <v>199</v>
      </c>
      <c r="E16" s="257">
        <v>1</v>
      </c>
      <c r="F16" s="258"/>
      <c r="G16" s="25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184</v>
      </c>
      <c r="T16" s="231" t="s">
        <v>185</v>
      </c>
      <c r="U16" s="231">
        <v>0</v>
      </c>
      <c r="V16" s="231">
        <f>ROUND(E16*U16,2)</f>
        <v>0</v>
      </c>
      <c r="W16" s="231"/>
      <c r="X16" s="231" t="s">
        <v>355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479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.799999999999997" outlineLevel="1" x14ac:dyDescent="0.25">
      <c r="A17" s="254">
        <v>8</v>
      </c>
      <c r="B17" s="255" t="s">
        <v>489</v>
      </c>
      <c r="C17" s="266" t="s">
        <v>490</v>
      </c>
      <c r="D17" s="256" t="s">
        <v>199</v>
      </c>
      <c r="E17" s="257">
        <v>1</v>
      </c>
      <c r="F17" s="258"/>
      <c r="G17" s="25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355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0.799999999999997" outlineLevel="1" x14ac:dyDescent="0.25">
      <c r="A18" s="248">
        <v>9</v>
      </c>
      <c r="B18" s="249" t="s">
        <v>491</v>
      </c>
      <c r="C18" s="264" t="s">
        <v>492</v>
      </c>
      <c r="D18" s="250" t="s">
        <v>199</v>
      </c>
      <c r="E18" s="251">
        <v>2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184</v>
      </c>
      <c r="T18" s="231" t="s">
        <v>185</v>
      </c>
      <c r="U18" s="231">
        <v>0</v>
      </c>
      <c r="V18" s="231">
        <f>ROUND(E18*U18,2)</f>
        <v>0</v>
      </c>
      <c r="W18" s="231"/>
      <c r="X18" s="231" t="s">
        <v>355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7" t="s">
        <v>493</v>
      </c>
      <c r="D19" s="260"/>
      <c r="E19" s="260"/>
      <c r="F19" s="260"/>
      <c r="G19" s="260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217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0.799999999999997" outlineLevel="1" x14ac:dyDescent="0.25">
      <c r="A20" s="254">
        <v>10</v>
      </c>
      <c r="B20" s="255" t="s">
        <v>494</v>
      </c>
      <c r="C20" s="266" t="s">
        <v>495</v>
      </c>
      <c r="D20" s="256" t="s">
        <v>199</v>
      </c>
      <c r="E20" s="257">
        <v>2</v>
      </c>
      <c r="F20" s="258"/>
      <c r="G20" s="25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184</v>
      </c>
      <c r="T20" s="231" t="s">
        <v>185</v>
      </c>
      <c r="U20" s="231">
        <v>0</v>
      </c>
      <c r="V20" s="231">
        <f>ROUND(E20*U20,2)</f>
        <v>0</v>
      </c>
      <c r="W20" s="231"/>
      <c r="X20" s="231" t="s">
        <v>355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479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4">
        <v>11</v>
      </c>
      <c r="B21" s="255" t="s">
        <v>496</v>
      </c>
      <c r="C21" s="266" t="s">
        <v>497</v>
      </c>
      <c r="D21" s="256" t="s">
        <v>276</v>
      </c>
      <c r="E21" s="257">
        <v>3</v>
      </c>
      <c r="F21" s="258"/>
      <c r="G21" s="25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184</v>
      </c>
      <c r="T21" s="231" t="s">
        <v>185</v>
      </c>
      <c r="U21" s="231">
        <v>0</v>
      </c>
      <c r="V21" s="231">
        <f>ROUND(E21*U21,2)</f>
        <v>0</v>
      </c>
      <c r="W21" s="231"/>
      <c r="X21" s="231" t="s">
        <v>355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54">
        <v>12</v>
      </c>
      <c r="B22" s="255" t="s">
        <v>498</v>
      </c>
      <c r="C22" s="266" t="s">
        <v>499</v>
      </c>
      <c r="D22" s="256" t="s">
        <v>276</v>
      </c>
      <c r="E22" s="257">
        <v>10</v>
      </c>
      <c r="F22" s="258"/>
      <c r="G22" s="25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184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194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0.6" outlineLevel="1" x14ac:dyDescent="0.25">
      <c r="A23" s="254">
        <v>13</v>
      </c>
      <c r="B23" s="255" t="s">
        <v>501</v>
      </c>
      <c r="C23" s="266" t="s">
        <v>502</v>
      </c>
      <c r="D23" s="256" t="s">
        <v>276</v>
      </c>
      <c r="E23" s="257">
        <v>22</v>
      </c>
      <c r="F23" s="258"/>
      <c r="G23" s="25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194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0.6" outlineLevel="1" x14ac:dyDescent="0.25">
      <c r="A24" s="254">
        <v>14</v>
      </c>
      <c r="B24" s="255" t="s">
        <v>503</v>
      </c>
      <c r="C24" s="266" t="s">
        <v>504</v>
      </c>
      <c r="D24" s="256" t="s">
        <v>192</v>
      </c>
      <c r="E24" s="257">
        <v>7.5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194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0.6" outlineLevel="1" x14ac:dyDescent="0.25">
      <c r="A25" s="254">
        <v>15</v>
      </c>
      <c r="B25" s="255" t="s">
        <v>505</v>
      </c>
      <c r="C25" s="266" t="s">
        <v>506</v>
      </c>
      <c r="D25" s="256" t="s">
        <v>192</v>
      </c>
      <c r="E25" s="257">
        <v>9.5</v>
      </c>
      <c r="F25" s="258"/>
      <c r="G25" s="25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194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40.799999999999997" outlineLevel="1" x14ac:dyDescent="0.25">
      <c r="A26" s="254">
        <v>16</v>
      </c>
      <c r="B26" s="255" t="s">
        <v>507</v>
      </c>
      <c r="C26" s="266" t="s">
        <v>508</v>
      </c>
      <c r="D26" s="256" t="s">
        <v>509</v>
      </c>
      <c r="E26" s="257">
        <v>12</v>
      </c>
      <c r="F26" s="258"/>
      <c r="G26" s="259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194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8">
        <v>17</v>
      </c>
      <c r="B27" s="249" t="s">
        <v>510</v>
      </c>
      <c r="C27" s="264" t="s">
        <v>511</v>
      </c>
      <c r="D27" s="250" t="s">
        <v>240</v>
      </c>
      <c r="E27" s="251">
        <v>0.25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184</v>
      </c>
      <c r="T27" s="231" t="s">
        <v>185</v>
      </c>
      <c r="U27" s="231">
        <v>0</v>
      </c>
      <c r="V27" s="231">
        <f>ROUND(E27*U27,2)</f>
        <v>0</v>
      </c>
      <c r="W27" s="231"/>
      <c r="X27" s="231" t="s">
        <v>194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500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7" t="s">
        <v>71</v>
      </c>
      <c r="D28" s="260"/>
      <c r="E28" s="260"/>
      <c r="F28" s="260"/>
      <c r="G28" s="260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217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6.4" x14ac:dyDescent="0.25">
      <c r="A29" s="241" t="s">
        <v>126</v>
      </c>
      <c r="B29" s="242" t="s">
        <v>126</v>
      </c>
      <c r="C29" s="263" t="s">
        <v>129</v>
      </c>
      <c r="D29" s="243"/>
      <c r="E29" s="244"/>
      <c r="F29" s="245"/>
      <c r="G29" s="246">
        <f>SUMIF(AG30:AG42,"&lt;&gt;NOR",G30:G42)</f>
        <v>0</v>
      </c>
      <c r="H29" s="240"/>
      <c r="I29" s="240">
        <f>SUM(I30:I42)</f>
        <v>0</v>
      </c>
      <c r="J29" s="240"/>
      <c r="K29" s="240">
        <f>SUM(K30:K42)</f>
        <v>0</v>
      </c>
      <c r="L29" s="240"/>
      <c r="M29" s="240">
        <f>SUM(M30:M42)</f>
        <v>0</v>
      </c>
      <c r="N29" s="239"/>
      <c r="O29" s="239">
        <f>SUM(O30:O42)</f>
        <v>0</v>
      </c>
      <c r="P29" s="239"/>
      <c r="Q29" s="239">
        <f>SUM(Q30:Q42)</f>
        <v>0</v>
      </c>
      <c r="R29" s="240"/>
      <c r="S29" s="240"/>
      <c r="T29" s="240"/>
      <c r="U29" s="240"/>
      <c r="V29" s="240">
        <f>SUM(V30:V42)</f>
        <v>0</v>
      </c>
      <c r="W29" s="240"/>
      <c r="X29" s="240"/>
      <c r="AG29" t="s">
        <v>180</v>
      </c>
    </row>
    <row r="30" spans="1:60" ht="30.6" outlineLevel="1" x14ac:dyDescent="0.25">
      <c r="A30" s="254">
        <v>18</v>
      </c>
      <c r="B30" s="255" t="s">
        <v>512</v>
      </c>
      <c r="C30" s="266" t="s">
        <v>513</v>
      </c>
      <c r="D30" s="256" t="s">
        <v>199</v>
      </c>
      <c r="E30" s="257">
        <v>1</v>
      </c>
      <c r="F30" s="258"/>
      <c r="G30" s="259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184</v>
      </c>
      <c r="T30" s="231" t="s">
        <v>185</v>
      </c>
      <c r="U30" s="231">
        <v>0</v>
      </c>
      <c r="V30" s="231">
        <f>ROUND(E30*U30,2)</f>
        <v>0</v>
      </c>
      <c r="W30" s="231"/>
      <c r="X30" s="231" t="s">
        <v>355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479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4">
        <v>19</v>
      </c>
      <c r="B31" s="255" t="s">
        <v>514</v>
      </c>
      <c r="C31" s="266" t="s">
        <v>515</v>
      </c>
      <c r="D31" s="256" t="s">
        <v>199</v>
      </c>
      <c r="E31" s="257">
        <v>1</v>
      </c>
      <c r="F31" s="258"/>
      <c r="G31" s="259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184</v>
      </c>
      <c r="T31" s="231" t="s">
        <v>185</v>
      </c>
      <c r="U31" s="231">
        <v>0</v>
      </c>
      <c r="V31" s="231">
        <f>ROUND(E31*U31,2)</f>
        <v>0</v>
      </c>
      <c r="W31" s="231"/>
      <c r="X31" s="231" t="s">
        <v>194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500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20</v>
      </c>
      <c r="B32" s="255" t="s">
        <v>516</v>
      </c>
      <c r="C32" s="266" t="s">
        <v>515</v>
      </c>
      <c r="D32" s="256" t="s">
        <v>199</v>
      </c>
      <c r="E32" s="257">
        <v>1</v>
      </c>
      <c r="F32" s="258"/>
      <c r="G32" s="25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184</v>
      </c>
      <c r="T32" s="231" t="s">
        <v>185</v>
      </c>
      <c r="U32" s="231">
        <v>0</v>
      </c>
      <c r="V32" s="231">
        <f>ROUND(E32*U32,2)</f>
        <v>0</v>
      </c>
      <c r="W32" s="231"/>
      <c r="X32" s="231" t="s">
        <v>194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54">
        <v>21</v>
      </c>
      <c r="B33" s="255" t="s">
        <v>517</v>
      </c>
      <c r="C33" s="266" t="s">
        <v>518</v>
      </c>
      <c r="D33" s="256" t="s">
        <v>199</v>
      </c>
      <c r="E33" s="257">
        <v>1</v>
      </c>
      <c r="F33" s="258"/>
      <c r="G33" s="25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184</v>
      </c>
      <c r="T33" s="231" t="s">
        <v>185</v>
      </c>
      <c r="U33" s="231">
        <v>0</v>
      </c>
      <c r="V33" s="231">
        <f>ROUND(E33*U33,2)</f>
        <v>0</v>
      </c>
      <c r="W33" s="231"/>
      <c r="X33" s="231" t="s">
        <v>194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500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54">
        <v>22</v>
      </c>
      <c r="B34" s="255" t="s">
        <v>519</v>
      </c>
      <c r="C34" s="266" t="s">
        <v>518</v>
      </c>
      <c r="D34" s="256" t="s">
        <v>199</v>
      </c>
      <c r="E34" s="257">
        <v>1</v>
      </c>
      <c r="F34" s="258"/>
      <c r="G34" s="259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184</v>
      </c>
      <c r="T34" s="231" t="s">
        <v>185</v>
      </c>
      <c r="U34" s="231">
        <v>0</v>
      </c>
      <c r="V34" s="231">
        <f>ROUND(E34*U34,2)</f>
        <v>0</v>
      </c>
      <c r="W34" s="231"/>
      <c r="X34" s="231" t="s">
        <v>194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500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4">
        <v>23</v>
      </c>
      <c r="B35" s="255" t="s">
        <v>520</v>
      </c>
      <c r="C35" s="266" t="s">
        <v>521</v>
      </c>
      <c r="D35" s="256" t="s">
        <v>199</v>
      </c>
      <c r="E35" s="257">
        <v>1</v>
      </c>
      <c r="F35" s="258"/>
      <c r="G35" s="259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184</v>
      </c>
      <c r="T35" s="231" t="s">
        <v>185</v>
      </c>
      <c r="U35" s="231">
        <v>0</v>
      </c>
      <c r="V35" s="231">
        <f>ROUND(E35*U35,2)</f>
        <v>0</v>
      </c>
      <c r="W35" s="231"/>
      <c r="X35" s="231" t="s">
        <v>355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479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4">
        <v>24</v>
      </c>
      <c r="B36" s="255" t="s">
        <v>522</v>
      </c>
      <c r="C36" s="266" t="s">
        <v>523</v>
      </c>
      <c r="D36" s="256" t="s">
        <v>199</v>
      </c>
      <c r="E36" s="257">
        <v>1</v>
      </c>
      <c r="F36" s="258"/>
      <c r="G36" s="259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184</v>
      </c>
      <c r="T36" s="231" t="s">
        <v>185</v>
      </c>
      <c r="U36" s="231">
        <v>0</v>
      </c>
      <c r="V36" s="231">
        <f>ROUND(E36*U36,2)</f>
        <v>0</v>
      </c>
      <c r="W36" s="231"/>
      <c r="X36" s="231" t="s">
        <v>355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479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54">
        <v>25</v>
      </c>
      <c r="B37" s="255" t="s">
        <v>524</v>
      </c>
      <c r="C37" s="266" t="s">
        <v>525</v>
      </c>
      <c r="D37" s="256" t="s">
        <v>276</v>
      </c>
      <c r="E37" s="257">
        <v>17</v>
      </c>
      <c r="F37" s="258"/>
      <c r="G37" s="259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184</v>
      </c>
      <c r="T37" s="231" t="s">
        <v>185</v>
      </c>
      <c r="U37" s="231">
        <v>0</v>
      </c>
      <c r="V37" s="231">
        <f>ROUND(E37*U37,2)</f>
        <v>0</v>
      </c>
      <c r="W37" s="231"/>
      <c r="X37" s="231" t="s">
        <v>194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500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0.6" outlineLevel="1" x14ac:dyDescent="0.25">
      <c r="A38" s="254">
        <v>26</v>
      </c>
      <c r="B38" s="255" t="s">
        <v>526</v>
      </c>
      <c r="C38" s="266" t="s">
        <v>527</v>
      </c>
      <c r="D38" s="256" t="s">
        <v>276</v>
      </c>
      <c r="E38" s="257">
        <v>11.5</v>
      </c>
      <c r="F38" s="258"/>
      <c r="G38" s="259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184</v>
      </c>
      <c r="T38" s="231" t="s">
        <v>185</v>
      </c>
      <c r="U38" s="231">
        <v>0</v>
      </c>
      <c r="V38" s="231">
        <f>ROUND(E38*U38,2)</f>
        <v>0</v>
      </c>
      <c r="W38" s="231"/>
      <c r="X38" s="231" t="s">
        <v>194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500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4">
        <v>27</v>
      </c>
      <c r="B39" s="255" t="s">
        <v>528</v>
      </c>
      <c r="C39" s="266" t="s">
        <v>529</v>
      </c>
      <c r="D39" s="256" t="s">
        <v>192</v>
      </c>
      <c r="E39" s="257">
        <v>5</v>
      </c>
      <c r="F39" s="258"/>
      <c r="G39" s="25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184</v>
      </c>
      <c r="T39" s="231" t="s">
        <v>185</v>
      </c>
      <c r="U39" s="231">
        <v>0</v>
      </c>
      <c r="V39" s="231">
        <f>ROUND(E39*U39,2)</f>
        <v>0</v>
      </c>
      <c r="W39" s="231"/>
      <c r="X39" s="231" t="s">
        <v>355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479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48">
        <v>28</v>
      </c>
      <c r="B40" s="249" t="s">
        <v>530</v>
      </c>
      <c r="C40" s="264" t="s">
        <v>531</v>
      </c>
      <c r="D40" s="250" t="s">
        <v>509</v>
      </c>
      <c r="E40" s="251">
        <v>5</v>
      </c>
      <c r="F40" s="252"/>
      <c r="G40" s="253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184</v>
      </c>
      <c r="T40" s="231" t="s">
        <v>185</v>
      </c>
      <c r="U40" s="231">
        <v>0</v>
      </c>
      <c r="V40" s="231">
        <f>ROUND(E40*U40,2)</f>
        <v>0</v>
      </c>
      <c r="W40" s="231"/>
      <c r="X40" s="231" t="s">
        <v>194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7" t="s">
        <v>532</v>
      </c>
      <c r="D41" s="260"/>
      <c r="E41" s="260"/>
      <c r="F41" s="260"/>
      <c r="G41" s="260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217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4">
        <v>29</v>
      </c>
      <c r="B42" s="255" t="s">
        <v>533</v>
      </c>
      <c r="C42" s="266" t="s">
        <v>511</v>
      </c>
      <c r="D42" s="256" t="s">
        <v>240</v>
      </c>
      <c r="E42" s="257">
        <v>0.1</v>
      </c>
      <c r="F42" s="258"/>
      <c r="G42" s="259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184</v>
      </c>
      <c r="T42" s="231" t="s">
        <v>185</v>
      </c>
      <c r="U42" s="231">
        <v>0</v>
      </c>
      <c r="V42" s="231">
        <f>ROUND(E42*U42,2)</f>
        <v>0</v>
      </c>
      <c r="W42" s="231"/>
      <c r="X42" s="231" t="s">
        <v>194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41" t="s">
        <v>126</v>
      </c>
      <c r="B43" s="242" t="s">
        <v>126</v>
      </c>
      <c r="C43" s="263" t="s">
        <v>127</v>
      </c>
      <c r="D43" s="243"/>
      <c r="E43" s="244"/>
      <c r="F43" s="245"/>
      <c r="G43" s="246">
        <f>SUMIF(AG44:AG46,"&lt;&gt;NOR",G44:G46)</f>
        <v>0</v>
      </c>
      <c r="H43" s="240"/>
      <c r="I43" s="240">
        <f>SUM(I44:I46)</f>
        <v>0</v>
      </c>
      <c r="J43" s="240"/>
      <c r="K43" s="240">
        <f>SUM(K44:K46)</f>
        <v>0</v>
      </c>
      <c r="L43" s="240"/>
      <c r="M43" s="240">
        <f>SUM(M44:M46)</f>
        <v>0</v>
      </c>
      <c r="N43" s="239"/>
      <c r="O43" s="239">
        <f>SUM(O44:O46)</f>
        <v>0</v>
      </c>
      <c r="P43" s="239"/>
      <c r="Q43" s="239">
        <f>SUM(Q44:Q46)</f>
        <v>0</v>
      </c>
      <c r="R43" s="240"/>
      <c r="S43" s="240"/>
      <c r="T43" s="240"/>
      <c r="U43" s="240"/>
      <c r="V43" s="240">
        <f>SUM(V44:V46)</f>
        <v>0</v>
      </c>
      <c r="W43" s="240"/>
      <c r="X43" s="240"/>
      <c r="AG43" t="s">
        <v>180</v>
      </c>
    </row>
    <row r="44" spans="1:60" ht="20.399999999999999" outlineLevel="1" x14ac:dyDescent="0.25">
      <c r="A44" s="254">
        <v>30</v>
      </c>
      <c r="B44" s="255" t="s">
        <v>534</v>
      </c>
      <c r="C44" s="266" t="s">
        <v>535</v>
      </c>
      <c r="D44" s="256" t="s">
        <v>509</v>
      </c>
      <c r="E44" s="257">
        <v>1</v>
      </c>
      <c r="F44" s="258"/>
      <c r="G44" s="259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184</v>
      </c>
      <c r="T44" s="231" t="s">
        <v>185</v>
      </c>
      <c r="U44" s="231">
        <v>0</v>
      </c>
      <c r="V44" s="231">
        <f>ROUND(E44*U44,2)</f>
        <v>0</v>
      </c>
      <c r="W44" s="231"/>
      <c r="X44" s="231" t="s">
        <v>194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500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54">
        <v>31</v>
      </c>
      <c r="B45" s="255" t="s">
        <v>536</v>
      </c>
      <c r="C45" s="266" t="s">
        <v>537</v>
      </c>
      <c r="D45" s="256" t="s">
        <v>509</v>
      </c>
      <c r="E45" s="257">
        <v>5</v>
      </c>
      <c r="F45" s="258"/>
      <c r="G45" s="259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184</v>
      </c>
      <c r="T45" s="231" t="s">
        <v>185</v>
      </c>
      <c r="U45" s="231">
        <v>0</v>
      </c>
      <c r="V45" s="231">
        <f>ROUND(E45*U45,2)</f>
        <v>0</v>
      </c>
      <c r="W45" s="231"/>
      <c r="X45" s="231" t="s">
        <v>194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500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0.6" outlineLevel="1" x14ac:dyDescent="0.25">
      <c r="A46" s="254">
        <v>32</v>
      </c>
      <c r="B46" s="255" t="s">
        <v>538</v>
      </c>
      <c r="C46" s="266" t="s">
        <v>539</v>
      </c>
      <c r="D46" s="256" t="s">
        <v>509</v>
      </c>
      <c r="E46" s="257">
        <v>2</v>
      </c>
      <c r="F46" s="258"/>
      <c r="G46" s="259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184</v>
      </c>
      <c r="T46" s="231" t="s">
        <v>185</v>
      </c>
      <c r="U46" s="231">
        <v>0</v>
      </c>
      <c r="V46" s="231">
        <f>ROUND(E46*U46,2)</f>
        <v>0</v>
      </c>
      <c r="W46" s="231"/>
      <c r="X46" s="231" t="s">
        <v>194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500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41" t="s">
        <v>126</v>
      </c>
      <c r="B47" s="242" t="s">
        <v>126</v>
      </c>
      <c r="C47" s="263" t="s">
        <v>128</v>
      </c>
      <c r="D47" s="243"/>
      <c r="E47" s="244"/>
      <c r="F47" s="245"/>
      <c r="G47" s="246">
        <f>SUMIF(AG48:AG58,"&lt;&gt;NOR",G48:G58)</f>
        <v>0</v>
      </c>
      <c r="H47" s="240"/>
      <c r="I47" s="240">
        <f>SUM(I48:I58)</f>
        <v>0</v>
      </c>
      <c r="J47" s="240"/>
      <c r="K47" s="240">
        <f>SUM(K48:K58)</f>
        <v>0</v>
      </c>
      <c r="L47" s="240"/>
      <c r="M47" s="240">
        <f>SUM(M48:M58)</f>
        <v>0</v>
      </c>
      <c r="N47" s="239"/>
      <c r="O47" s="239">
        <f>SUM(O48:O58)</f>
        <v>0</v>
      </c>
      <c r="P47" s="239"/>
      <c r="Q47" s="239">
        <f>SUM(Q48:Q58)</f>
        <v>0</v>
      </c>
      <c r="R47" s="240"/>
      <c r="S47" s="240"/>
      <c r="T47" s="240"/>
      <c r="U47" s="240"/>
      <c r="V47" s="240">
        <f>SUM(V48:V58)</f>
        <v>0</v>
      </c>
      <c r="W47" s="240"/>
      <c r="X47" s="240"/>
      <c r="AG47" t="s">
        <v>180</v>
      </c>
    </row>
    <row r="48" spans="1:60" outlineLevel="1" x14ac:dyDescent="0.25">
      <c r="A48" s="254">
        <v>33</v>
      </c>
      <c r="B48" s="255" t="s">
        <v>540</v>
      </c>
      <c r="C48" s="266" t="s">
        <v>541</v>
      </c>
      <c r="D48" s="256" t="s">
        <v>542</v>
      </c>
      <c r="E48" s="257">
        <v>55</v>
      </c>
      <c r="F48" s="258"/>
      <c r="G48" s="25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184</v>
      </c>
      <c r="T48" s="231" t="s">
        <v>185</v>
      </c>
      <c r="U48" s="231">
        <v>0</v>
      </c>
      <c r="V48" s="231">
        <f>ROUND(E48*U48,2)</f>
        <v>0</v>
      </c>
      <c r="W48" s="231"/>
      <c r="X48" s="231" t="s">
        <v>355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54">
        <v>34</v>
      </c>
      <c r="B49" s="255" t="s">
        <v>543</v>
      </c>
      <c r="C49" s="266" t="s">
        <v>544</v>
      </c>
      <c r="D49" s="256" t="s">
        <v>509</v>
      </c>
      <c r="E49" s="257">
        <v>12</v>
      </c>
      <c r="F49" s="258"/>
      <c r="G49" s="259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184</v>
      </c>
      <c r="T49" s="231" t="s">
        <v>185</v>
      </c>
      <c r="U49" s="231">
        <v>0</v>
      </c>
      <c r="V49" s="231">
        <f>ROUND(E49*U49,2)</f>
        <v>0</v>
      </c>
      <c r="W49" s="231"/>
      <c r="X49" s="231" t="s">
        <v>194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500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54">
        <v>35</v>
      </c>
      <c r="B50" s="255" t="s">
        <v>545</v>
      </c>
      <c r="C50" s="266" t="s">
        <v>546</v>
      </c>
      <c r="D50" s="256" t="s">
        <v>192</v>
      </c>
      <c r="E50" s="257">
        <v>0.5</v>
      </c>
      <c r="F50" s="258"/>
      <c r="G50" s="25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184</v>
      </c>
      <c r="T50" s="231" t="s">
        <v>185</v>
      </c>
      <c r="U50" s="231">
        <v>0</v>
      </c>
      <c r="V50" s="231">
        <f>ROUND(E50*U50,2)</f>
        <v>0</v>
      </c>
      <c r="W50" s="231"/>
      <c r="X50" s="231" t="s">
        <v>194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54">
        <v>36</v>
      </c>
      <c r="B51" s="255" t="s">
        <v>547</v>
      </c>
      <c r="C51" s="266" t="s">
        <v>548</v>
      </c>
      <c r="D51" s="256" t="s">
        <v>509</v>
      </c>
      <c r="E51" s="257">
        <v>2</v>
      </c>
      <c r="F51" s="258"/>
      <c r="G51" s="259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184</v>
      </c>
      <c r="T51" s="231" t="s">
        <v>185</v>
      </c>
      <c r="U51" s="231">
        <v>0</v>
      </c>
      <c r="V51" s="231">
        <f>ROUND(E51*U51,2)</f>
        <v>0</v>
      </c>
      <c r="W51" s="231"/>
      <c r="X51" s="231" t="s">
        <v>194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500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.6" outlineLevel="1" x14ac:dyDescent="0.25">
      <c r="A52" s="254">
        <v>37</v>
      </c>
      <c r="B52" s="255" t="s">
        <v>549</v>
      </c>
      <c r="C52" s="266" t="s">
        <v>550</v>
      </c>
      <c r="D52" s="256" t="s">
        <v>509</v>
      </c>
      <c r="E52" s="257">
        <v>24</v>
      </c>
      <c r="F52" s="258"/>
      <c r="G52" s="25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184</v>
      </c>
      <c r="T52" s="231" t="s">
        <v>185</v>
      </c>
      <c r="U52" s="231">
        <v>0</v>
      </c>
      <c r="V52" s="231">
        <f>ROUND(E52*U52,2)</f>
        <v>0</v>
      </c>
      <c r="W52" s="231"/>
      <c r="X52" s="231" t="s">
        <v>194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4">
        <v>38</v>
      </c>
      <c r="B53" s="255" t="s">
        <v>551</v>
      </c>
      <c r="C53" s="266" t="s">
        <v>552</v>
      </c>
      <c r="D53" s="256" t="s">
        <v>199</v>
      </c>
      <c r="E53" s="257">
        <v>3</v>
      </c>
      <c r="F53" s="258"/>
      <c r="G53" s="259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184</v>
      </c>
      <c r="T53" s="231" t="s">
        <v>185</v>
      </c>
      <c r="U53" s="231">
        <v>0</v>
      </c>
      <c r="V53" s="231">
        <f>ROUND(E53*U53,2)</f>
        <v>0</v>
      </c>
      <c r="W53" s="231"/>
      <c r="X53" s="231" t="s">
        <v>355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54">
        <v>39</v>
      </c>
      <c r="B54" s="255" t="s">
        <v>553</v>
      </c>
      <c r="C54" s="266" t="s">
        <v>554</v>
      </c>
      <c r="D54" s="256" t="s">
        <v>199</v>
      </c>
      <c r="E54" s="257">
        <v>10</v>
      </c>
      <c r="F54" s="258"/>
      <c r="G54" s="25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184</v>
      </c>
      <c r="T54" s="231" t="s">
        <v>185</v>
      </c>
      <c r="U54" s="231">
        <v>0</v>
      </c>
      <c r="V54" s="231">
        <f>ROUND(E54*U54,2)</f>
        <v>0</v>
      </c>
      <c r="W54" s="231"/>
      <c r="X54" s="231" t="s">
        <v>355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4">
        <v>40</v>
      </c>
      <c r="B55" s="255" t="s">
        <v>555</v>
      </c>
      <c r="C55" s="266" t="s">
        <v>556</v>
      </c>
      <c r="D55" s="256" t="s">
        <v>260</v>
      </c>
      <c r="E55" s="257">
        <v>1</v>
      </c>
      <c r="F55" s="258"/>
      <c r="G55" s="259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184</v>
      </c>
      <c r="T55" s="231" t="s">
        <v>185</v>
      </c>
      <c r="U55" s="231">
        <v>0</v>
      </c>
      <c r="V55" s="231">
        <f>ROUND(E55*U55,2)</f>
        <v>0</v>
      </c>
      <c r="W55" s="231"/>
      <c r="X55" s="231" t="s">
        <v>355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4">
        <v>41</v>
      </c>
      <c r="B56" s="255" t="s">
        <v>557</v>
      </c>
      <c r="C56" s="266" t="s">
        <v>558</v>
      </c>
      <c r="D56" s="256" t="s">
        <v>260</v>
      </c>
      <c r="E56" s="257">
        <v>1</v>
      </c>
      <c r="F56" s="258"/>
      <c r="G56" s="259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184</v>
      </c>
      <c r="T56" s="231" t="s">
        <v>185</v>
      </c>
      <c r="U56" s="231">
        <v>0</v>
      </c>
      <c r="V56" s="231">
        <f>ROUND(E56*U56,2)</f>
        <v>0</v>
      </c>
      <c r="W56" s="231"/>
      <c r="X56" s="231" t="s">
        <v>355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479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4">
        <v>42</v>
      </c>
      <c r="B57" s="255" t="s">
        <v>559</v>
      </c>
      <c r="C57" s="266" t="s">
        <v>560</v>
      </c>
      <c r="D57" s="256" t="s">
        <v>509</v>
      </c>
      <c r="E57" s="257">
        <v>4</v>
      </c>
      <c r="F57" s="258"/>
      <c r="G57" s="259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184</v>
      </c>
      <c r="T57" s="231" t="s">
        <v>185</v>
      </c>
      <c r="U57" s="231">
        <v>0</v>
      </c>
      <c r="V57" s="231">
        <f>ROUND(E57*U57,2)</f>
        <v>0</v>
      </c>
      <c r="W57" s="231"/>
      <c r="X57" s="231" t="s">
        <v>194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500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8">
        <v>43</v>
      </c>
      <c r="B58" s="249" t="s">
        <v>561</v>
      </c>
      <c r="C58" s="264" t="s">
        <v>562</v>
      </c>
      <c r="D58" s="250" t="s">
        <v>260</v>
      </c>
      <c r="E58" s="251">
        <v>1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184</v>
      </c>
      <c r="T58" s="231" t="s">
        <v>185</v>
      </c>
      <c r="U58" s="231">
        <v>0</v>
      </c>
      <c r="V58" s="231">
        <f>ROUND(E58*U58,2)</f>
        <v>0</v>
      </c>
      <c r="W58" s="231"/>
      <c r="X58" s="231" t="s">
        <v>194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500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3"/>
      <c r="B59" s="4"/>
      <c r="C59" s="27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167</v>
      </c>
    </row>
    <row r="60" spans="1:60" x14ac:dyDescent="0.25">
      <c r="A60" s="213"/>
      <c r="B60" s="214" t="s">
        <v>31</v>
      </c>
      <c r="C60" s="273"/>
      <c r="D60" s="215"/>
      <c r="E60" s="216"/>
      <c r="F60" s="216"/>
      <c r="G60" s="247">
        <f>G8+G29+G43+G47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474</v>
      </c>
    </row>
    <row r="61" spans="1:60" x14ac:dyDescent="0.25">
      <c r="A61" s="3"/>
      <c r="B61" s="4"/>
      <c r="C61" s="27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3"/>
      <c r="B62" s="4"/>
      <c r="C62" s="27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17" t="s">
        <v>475</v>
      </c>
      <c r="B63" s="217"/>
      <c r="C63" s="27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18"/>
      <c r="B64" s="219"/>
      <c r="C64" s="275"/>
      <c r="D64" s="219"/>
      <c r="E64" s="219"/>
      <c r="F64" s="219"/>
      <c r="G64" s="2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476</v>
      </c>
    </row>
    <row r="65" spans="1:33" x14ac:dyDescent="0.25">
      <c r="A65" s="221"/>
      <c r="B65" s="222"/>
      <c r="C65" s="276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1"/>
      <c r="B66" s="222"/>
      <c r="C66" s="276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21"/>
      <c r="B67" s="222"/>
      <c r="C67" s="276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24"/>
      <c r="B68" s="225"/>
      <c r="C68" s="277"/>
      <c r="D68" s="225"/>
      <c r="E68" s="225"/>
      <c r="F68" s="225"/>
      <c r="G68" s="2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3"/>
      <c r="B69" s="4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C70" s="278"/>
      <c r="D70" s="10"/>
      <c r="AG70" t="s">
        <v>477</v>
      </c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10">
    <mergeCell ref="A1:G1"/>
    <mergeCell ref="C2:G2"/>
    <mergeCell ref="C3:G3"/>
    <mergeCell ref="C4:G4"/>
    <mergeCell ref="A63:C63"/>
    <mergeCell ref="A64:G68"/>
    <mergeCell ref="C15:G15"/>
    <mergeCell ref="C19:G19"/>
    <mergeCell ref="C28:G28"/>
    <mergeCell ref="C41:G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69</v>
      </c>
      <c r="C8" s="263" t="s">
        <v>70</v>
      </c>
      <c r="D8" s="243"/>
      <c r="E8" s="244"/>
      <c r="F8" s="245"/>
      <c r="G8" s="246">
        <f>SUMIF(AG9:AG13,"&lt;&gt;NOR",G9:G13)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39"/>
      <c r="O8" s="239">
        <f>SUM(O9:O13)</f>
        <v>0</v>
      </c>
      <c r="P8" s="239"/>
      <c r="Q8" s="239">
        <f>SUM(Q9:Q13)</f>
        <v>0</v>
      </c>
      <c r="R8" s="240"/>
      <c r="S8" s="240"/>
      <c r="T8" s="240"/>
      <c r="U8" s="240"/>
      <c r="V8" s="240">
        <f>SUM(V9:V13)</f>
        <v>0</v>
      </c>
      <c r="W8" s="240"/>
      <c r="X8" s="240"/>
      <c r="AG8" t="s">
        <v>180</v>
      </c>
    </row>
    <row r="9" spans="1:60" outlineLevel="1" x14ac:dyDescent="0.25">
      <c r="A9" s="248">
        <v>1</v>
      </c>
      <c r="B9" s="249" t="s">
        <v>563</v>
      </c>
      <c r="C9" s="264" t="s">
        <v>564</v>
      </c>
      <c r="D9" s="250" t="s">
        <v>565</v>
      </c>
      <c r="E9" s="251">
        <v>1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194</v>
      </c>
      <c r="Y9" s="210"/>
      <c r="Z9" s="210"/>
      <c r="AA9" s="210"/>
      <c r="AB9" s="210"/>
      <c r="AC9" s="210"/>
      <c r="AD9" s="210"/>
      <c r="AE9" s="210"/>
      <c r="AF9" s="210"/>
      <c r="AG9" s="210" t="s">
        <v>500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7" t="s">
        <v>566</v>
      </c>
      <c r="D10" s="260"/>
      <c r="E10" s="260"/>
      <c r="F10" s="260"/>
      <c r="G10" s="260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217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4">
        <v>2</v>
      </c>
      <c r="B11" s="255" t="s">
        <v>567</v>
      </c>
      <c r="C11" s="266" t="s">
        <v>568</v>
      </c>
      <c r="D11" s="256" t="s">
        <v>565</v>
      </c>
      <c r="E11" s="257">
        <v>5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194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4">
        <v>3</v>
      </c>
      <c r="B12" s="255" t="s">
        <v>569</v>
      </c>
      <c r="C12" s="266" t="s">
        <v>568</v>
      </c>
      <c r="D12" s="256" t="s">
        <v>565</v>
      </c>
      <c r="E12" s="257">
        <v>15</v>
      </c>
      <c r="F12" s="258"/>
      <c r="G12" s="25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194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4</v>
      </c>
      <c r="B13" s="255" t="s">
        <v>570</v>
      </c>
      <c r="C13" s="266" t="s">
        <v>571</v>
      </c>
      <c r="D13" s="256" t="s">
        <v>202</v>
      </c>
      <c r="E13" s="257">
        <v>2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194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1" t="s">
        <v>126</v>
      </c>
      <c r="B14" s="242" t="s">
        <v>80</v>
      </c>
      <c r="C14" s="263" t="s">
        <v>75</v>
      </c>
      <c r="D14" s="243"/>
      <c r="E14" s="244"/>
      <c r="F14" s="245"/>
      <c r="G14" s="246">
        <f>SUMIF(AG15:AG15,"&lt;&gt;NOR",G15:G15)</f>
        <v>0</v>
      </c>
      <c r="H14" s="240"/>
      <c r="I14" s="240">
        <f>SUM(I15:I15)</f>
        <v>0</v>
      </c>
      <c r="J14" s="240"/>
      <c r="K14" s="240">
        <f>SUM(K15:K15)</f>
        <v>0</v>
      </c>
      <c r="L14" s="240"/>
      <c r="M14" s="240">
        <f>SUM(M15:M15)</f>
        <v>0</v>
      </c>
      <c r="N14" s="239"/>
      <c r="O14" s="239">
        <f>SUM(O15:O15)</f>
        <v>0</v>
      </c>
      <c r="P14" s="239"/>
      <c r="Q14" s="239">
        <f>SUM(Q15:Q15)</f>
        <v>0</v>
      </c>
      <c r="R14" s="240"/>
      <c r="S14" s="240"/>
      <c r="T14" s="240"/>
      <c r="U14" s="240"/>
      <c r="V14" s="240">
        <f>SUM(V15:V15)</f>
        <v>0</v>
      </c>
      <c r="W14" s="240"/>
      <c r="X14" s="240"/>
      <c r="AG14" t="s">
        <v>180</v>
      </c>
    </row>
    <row r="15" spans="1:60" outlineLevel="1" x14ac:dyDescent="0.25">
      <c r="A15" s="254">
        <v>5</v>
      </c>
      <c r="B15" s="255" t="s">
        <v>572</v>
      </c>
      <c r="C15" s="266" t="s">
        <v>573</v>
      </c>
      <c r="D15" s="256" t="s">
        <v>202</v>
      </c>
      <c r="E15" s="257">
        <v>1</v>
      </c>
      <c r="F15" s="258"/>
      <c r="G15" s="25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194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41" t="s">
        <v>126</v>
      </c>
      <c r="B16" s="242" t="s">
        <v>81</v>
      </c>
      <c r="C16" s="263" t="s">
        <v>82</v>
      </c>
      <c r="D16" s="243"/>
      <c r="E16" s="244"/>
      <c r="F16" s="245"/>
      <c r="G16" s="246">
        <f>SUMIF(AG17:AG21,"&lt;&gt;NOR",G17:G21)</f>
        <v>0</v>
      </c>
      <c r="H16" s="240"/>
      <c r="I16" s="240">
        <f>SUM(I17:I21)</f>
        <v>0</v>
      </c>
      <c r="J16" s="240"/>
      <c r="K16" s="240">
        <f>SUM(K17:K21)</f>
        <v>0</v>
      </c>
      <c r="L16" s="240"/>
      <c r="M16" s="240">
        <f>SUM(M17:M21)</f>
        <v>0</v>
      </c>
      <c r="N16" s="239"/>
      <c r="O16" s="239">
        <f>SUM(O17:O21)</f>
        <v>0</v>
      </c>
      <c r="P16" s="239"/>
      <c r="Q16" s="239">
        <f>SUM(Q17:Q21)</f>
        <v>0</v>
      </c>
      <c r="R16" s="240"/>
      <c r="S16" s="240"/>
      <c r="T16" s="240"/>
      <c r="U16" s="240"/>
      <c r="V16" s="240">
        <f>SUM(V17:V21)</f>
        <v>0</v>
      </c>
      <c r="W16" s="240"/>
      <c r="X16" s="240"/>
      <c r="AG16" t="s">
        <v>180</v>
      </c>
    </row>
    <row r="17" spans="1:60" ht="20.399999999999999" outlineLevel="1" x14ac:dyDescent="0.25">
      <c r="A17" s="254">
        <v>6</v>
      </c>
      <c r="B17" s="255" t="s">
        <v>574</v>
      </c>
      <c r="C17" s="266" t="s">
        <v>575</v>
      </c>
      <c r="D17" s="256" t="s">
        <v>202</v>
      </c>
      <c r="E17" s="257">
        <v>2</v>
      </c>
      <c r="F17" s="258"/>
      <c r="G17" s="25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194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4">
        <v>7</v>
      </c>
      <c r="B18" s="255" t="s">
        <v>576</v>
      </c>
      <c r="C18" s="266" t="s">
        <v>577</v>
      </c>
      <c r="D18" s="256" t="s">
        <v>202</v>
      </c>
      <c r="E18" s="257">
        <v>2</v>
      </c>
      <c r="F18" s="258"/>
      <c r="G18" s="25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184</v>
      </c>
      <c r="T18" s="231" t="s">
        <v>185</v>
      </c>
      <c r="U18" s="231">
        <v>0</v>
      </c>
      <c r="V18" s="231">
        <f>ROUND(E18*U18,2)</f>
        <v>0</v>
      </c>
      <c r="W18" s="231"/>
      <c r="X18" s="231" t="s">
        <v>194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4">
        <v>8</v>
      </c>
      <c r="B19" s="255" t="s">
        <v>578</v>
      </c>
      <c r="C19" s="266" t="s">
        <v>579</v>
      </c>
      <c r="D19" s="256" t="s">
        <v>202</v>
      </c>
      <c r="E19" s="257">
        <v>1</v>
      </c>
      <c r="F19" s="258"/>
      <c r="G19" s="25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194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4">
        <v>9</v>
      </c>
      <c r="B20" s="255" t="s">
        <v>580</v>
      </c>
      <c r="C20" s="266" t="s">
        <v>581</v>
      </c>
      <c r="D20" s="256" t="s">
        <v>202</v>
      </c>
      <c r="E20" s="257">
        <v>3</v>
      </c>
      <c r="F20" s="258"/>
      <c r="G20" s="25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184</v>
      </c>
      <c r="T20" s="231" t="s">
        <v>185</v>
      </c>
      <c r="U20" s="231">
        <v>0</v>
      </c>
      <c r="V20" s="231">
        <f>ROUND(E20*U20,2)</f>
        <v>0</v>
      </c>
      <c r="W20" s="231"/>
      <c r="X20" s="231" t="s">
        <v>194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0.6" outlineLevel="1" x14ac:dyDescent="0.25">
      <c r="A21" s="254">
        <v>10</v>
      </c>
      <c r="B21" s="255" t="s">
        <v>582</v>
      </c>
      <c r="C21" s="266" t="s">
        <v>583</v>
      </c>
      <c r="D21" s="256" t="s">
        <v>202</v>
      </c>
      <c r="E21" s="257">
        <v>21</v>
      </c>
      <c r="F21" s="258"/>
      <c r="G21" s="25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184</v>
      </c>
      <c r="T21" s="231" t="s">
        <v>185</v>
      </c>
      <c r="U21" s="231">
        <v>0</v>
      </c>
      <c r="V21" s="231">
        <f>ROUND(E21*U21,2)</f>
        <v>0</v>
      </c>
      <c r="W21" s="231"/>
      <c r="X21" s="231" t="s">
        <v>355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41" t="s">
        <v>126</v>
      </c>
      <c r="B22" s="242" t="s">
        <v>83</v>
      </c>
      <c r="C22" s="263" t="s">
        <v>84</v>
      </c>
      <c r="D22" s="243"/>
      <c r="E22" s="244"/>
      <c r="F22" s="245"/>
      <c r="G22" s="246">
        <f>SUMIF(AG23:AG26,"&lt;&gt;NOR",G23:G26)</f>
        <v>0</v>
      </c>
      <c r="H22" s="240"/>
      <c r="I22" s="240">
        <f>SUM(I23:I26)</f>
        <v>0</v>
      </c>
      <c r="J22" s="240"/>
      <c r="K22" s="240">
        <f>SUM(K23:K26)</f>
        <v>0</v>
      </c>
      <c r="L22" s="240"/>
      <c r="M22" s="240">
        <f>SUM(M23:M26)</f>
        <v>0</v>
      </c>
      <c r="N22" s="239"/>
      <c r="O22" s="239">
        <f>SUM(O23:O26)</f>
        <v>0</v>
      </c>
      <c r="P22" s="239"/>
      <c r="Q22" s="239">
        <f>SUM(Q23:Q26)</f>
        <v>0</v>
      </c>
      <c r="R22" s="240"/>
      <c r="S22" s="240"/>
      <c r="T22" s="240"/>
      <c r="U22" s="240"/>
      <c r="V22" s="240">
        <f>SUM(V23:V26)</f>
        <v>0</v>
      </c>
      <c r="W22" s="240"/>
      <c r="X22" s="240"/>
      <c r="AG22" t="s">
        <v>180</v>
      </c>
    </row>
    <row r="23" spans="1:60" outlineLevel="1" x14ac:dyDescent="0.25">
      <c r="A23" s="254">
        <v>11</v>
      </c>
      <c r="B23" s="255" t="s">
        <v>584</v>
      </c>
      <c r="C23" s="266" t="s">
        <v>585</v>
      </c>
      <c r="D23" s="256" t="s">
        <v>276</v>
      </c>
      <c r="E23" s="257">
        <v>80</v>
      </c>
      <c r="F23" s="258"/>
      <c r="G23" s="25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194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4">
        <v>12</v>
      </c>
      <c r="B24" s="255" t="s">
        <v>586</v>
      </c>
      <c r="C24" s="266" t="s">
        <v>587</v>
      </c>
      <c r="D24" s="256" t="s">
        <v>276</v>
      </c>
      <c r="E24" s="257">
        <v>100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194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13</v>
      </c>
      <c r="B25" s="255" t="s">
        <v>588</v>
      </c>
      <c r="C25" s="266" t="s">
        <v>589</v>
      </c>
      <c r="D25" s="256" t="s">
        <v>276</v>
      </c>
      <c r="E25" s="257">
        <v>150</v>
      </c>
      <c r="F25" s="258"/>
      <c r="G25" s="25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194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4">
        <v>14</v>
      </c>
      <c r="B26" s="255" t="s">
        <v>590</v>
      </c>
      <c r="C26" s="266" t="s">
        <v>591</v>
      </c>
      <c r="D26" s="256" t="s">
        <v>276</v>
      </c>
      <c r="E26" s="257">
        <v>50</v>
      </c>
      <c r="F26" s="258"/>
      <c r="G26" s="259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194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41" t="s">
        <v>126</v>
      </c>
      <c r="B27" s="242" t="s">
        <v>85</v>
      </c>
      <c r="C27" s="263" t="s">
        <v>86</v>
      </c>
      <c r="D27" s="243"/>
      <c r="E27" s="244"/>
      <c r="F27" s="245"/>
      <c r="G27" s="246">
        <f>SUMIF(AG28:AG29,"&lt;&gt;NOR",G28:G29)</f>
        <v>0</v>
      </c>
      <c r="H27" s="240"/>
      <c r="I27" s="240">
        <f>SUM(I28:I29)</f>
        <v>0</v>
      </c>
      <c r="J27" s="240"/>
      <c r="K27" s="240">
        <f>SUM(K28:K29)</f>
        <v>0</v>
      </c>
      <c r="L27" s="240"/>
      <c r="M27" s="240">
        <f>SUM(M28:M29)</f>
        <v>0</v>
      </c>
      <c r="N27" s="239"/>
      <c r="O27" s="239">
        <f>SUM(O28:O29)</f>
        <v>0</v>
      </c>
      <c r="P27" s="239"/>
      <c r="Q27" s="239">
        <f>SUM(Q28:Q29)</f>
        <v>0</v>
      </c>
      <c r="R27" s="240"/>
      <c r="S27" s="240"/>
      <c r="T27" s="240"/>
      <c r="U27" s="240"/>
      <c r="V27" s="240">
        <f>SUM(V28:V29)</f>
        <v>0</v>
      </c>
      <c r="W27" s="240"/>
      <c r="X27" s="240"/>
      <c r="AG27" t="s">
        <v>180</v>
      </c>
    </row>
    <row r="28" spans="1:60" outlineLevel="1" x14ac:dyDescent="0.25">
      <c r="A28" s="254">
        <v>15</v>
      </c>
      <c r="B28" s="255" t="s">
        <v>592</v>
      </c>
      <c r="C28" s="266" t="s">
        <v>593</v>
      </c>
      <c r="D28" s="256" t="s">
        <v>202</v>
      </c>
      <c r="E28" s="257">
        <v>3</v>
      </c>
      <c r="F28" s="258"/>
      <c r="G28" s="25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184</v>
      </c>
      <c r="T28" s="231" t="s">
        <v>185</v>
      </c>
      <c r="U28" s="231">
        <v>0</v>
      </c>
      <c r="V28" s="231">
        <f>ROUND(E28*U28,2)</f>
        <v>0</v>
      </c>
      <c r="W28" s="231"/>
      <c r="X28" s="231" t="s">
        <v>194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16</v>
      </c>
      <c r="B29" s="255" t="s">
        <v>594</v>
      </c>
      <c r="C29" s="266" t="s">
        <v>595</v>
      </c>
      <c r="D29" s="256" t="s">
        <v>202</v>
      </c>
      <c r="E29" s="257">
        <v>1</v>
      </c>
      <c r="F29" s="258"/>
      <c r="G29" s="259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184</v>
      </c>
      <c r="T29" s="231" t="s">
        <v>185</v>
      </c>
      <c r="U29" s="231">
        <v>0</v>
      </c>
      <c r="V29" s="231">
        <f>ROUND(E29*U29,2)</f>
        <v>0</v>
      </c>
      <c r="W29" s="231"/>
      <c r="X29" s="231" t="s">
        <v>194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500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41" t="s">
        <v>126</v>
      </c>
      <c r="B30" s="242" t="s">
        <v>87</v>
      </c>
      <c r="C30" s="263" t="s">
        <v>88</v>
      </c>
      <c r="D30" s="243"/>
      <c r="E30" s="244"/>
      <c r="F30" s="245"/>
      <c r="G30" s="246">
        <f>SUMIF(AG31:AG35,"&lt;&gt;NOR",G31:G35)</f>
        <v>0</v>
      </c>
      <c r="H30" s="240"/>
      <c r="I30" s="240">
        <f>SUM(I31:I35)</f>
        <v>0</v>
      </c>
      <c r="J30" s="240"/>
      <c r="K30" s="240">
        <f>SUM(K31:K35)</f>
        <v>0</v>
      </c>
      <c r="L30" s="240"/>
      <c r="M30" s="240">
        <f>SUM(M31:M35)</f>
        <v>0</v>
      </c>
      <c r="N30" s="239"/>
      <c r="O30" s="239">
        <f>SUM(O31:O35)</f>
        <v>0</v>
      </c>
      <c r="P30" s="239"/>
      <c r="Q30" s="239">
        <f>SUM(Q31:Q35)</f>
        <v>0</v>
      </c>
      <c r="R30" s="240"/>
      <c r="S30" s="240"/>
      <c r="T30" s="240"/>
      <c r="U30" s="240"/>
      <c r="V30" s="240">
        <f>SUM(V31:V35)</f>
        <v>0</v>
      </c>
      <c r="W30" s="240"/>
      <c r="X30" s="240"/>
      <c r="AG30" t="s">
        <v>180</v>
      </c>
    </row>
    <row r="31" spans="1:60" outlineLevel="1" x14ac:dyDescent="0.25">
      <c r="A31" s="254">
        <v>17</v>
      </c>
      <c r="B31" s="255" t="s">
        <v>596</v>
      </c>
      <c r="C31" s="266" t="s">
        <v>597</v>
      </c>
      <c r="D31" s="256" t="s">
        <v>202</v>
      </c>
      <c r="E31" s="257">
        <v>1</v>
      </c>
      <c r="F31" s="258"/>
      <c r="G31" s="259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184</v>
      </c>
      <c r="T31" s="231" t="s">
        <v>185</v>
      </c>
      <c r="U31" s="231">
        <v>0</v>
      </c>
      <c r="V31" s="231">
        <f>ROUND(E31*U31,2)</f>
        <v>0</v>
      </c>
      <c r="W31" s="231"/>
      <c r="X31" s="231" t="s">
        <v>194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500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18</v>
      </c>
      <c r="B32" s="255" t="s">
        <v>598</v>
      </c>
      <c r="C32" s="266" t="s">
        <v>599</v>
      </c>
      <c r="D32" s="256" t="s">
        <v>202</v>
      </c>
      <c r="E32" s="257">
        <v>1</v>
      </c>
      <c r="F32" s="258"/>
      <c r="G32" s="25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184</v>
      </c>
      <c r="T32" s="231" t="s">
        <v>185</v>
      </c>
      <c r="U32" s="231">
        <v>0</v>
      </c>
      <c r="V32" s="231">
        <f>ROUND(E32*U32,2)</f>
        <v>0</v>
      </c>
      <c r="W32" s="231"/>
      <c r="X32" s="231" t="s">
        <v>194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500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54">
        <v>19</v>
      </c>
      <c r="B33" s="255" t="s">
        <v>600</v>
      </c>
      <c r="C33" s="266" t="s">
        <v>601</v>
      </c>
      <c r="D33" s="256" t="s">
        <v>202</v>
      </c>
      <c r="E33" s="257">
        <v>5</v>
      </c>
      <c r="F33" s="258"/>
      <c r="G33" s="25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184</v>
      </c>
      <c r="T33" s="231" t="s">
        <v>185</v>
      </c>
      <c r="U33" s="231">
        <v>0</v>
      </c>
      <c r="V33" s="231">
        <f>ROUND(E33*U33,2)</f>
        <v>0</v>
      </c>
      <c r="W33" s="231"/>
      <c r="X33" s="231" t="s">
        <v>194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500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4">
        <v>20</v>
      </c>
      <c r="B34" s="255" t="s">
        <v>602</v>
      </c>
      <c r="C34" s="266" t="s">
        <v>603</v>
      </c>
      <c r="D34" s="256" t="s">
        <v>202</v>
      </c>
      <c r="E34" s="257">
        <v>2</v>
      </c>
      <c r="F34" s="258"/>
      <c r="G34" s="259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184</v>
      </c>
      <c r="T34" s="231" t="s">
        <v>185</v>
      </c>
      <c r="U34" s="231">
        <v>0</v>
      </c>
      <c r="V34" s="231">
        <f>ROUND(E34*U34,2)</f>
        <v>0</v>
      </c>
      <c r="W34" s="231"/>
      <c r="X34" s="231" t="s">
        <v>194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500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4">
        <v>21</v>
      </c>
      <c r="B35" s="255" t="s">
        <v>604</v>
      </c>
      <c r="C35" s="266" t="s">
        <v>605</v>
      </c>
      <c r="D35" s="256" t="s">
        <v>202</v>
      </c>
      <c r="E35" s="257">
        <v>11</v>
      </c>
      <c r="F35" s="258"/>
      <c r="G35" s="259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184</v>
      </c>
      <c r="T35" s="231" t="s">
        <v>185</v>
      </c>
      <c r="U35" s="231">
        <v>0</v>
      </c>
      <c r="V35" s="231">
        <f>ROUND(E35*U35,2)</f>
        <v>0</v>
      </c>
      <c r="W35" s="231"/>
      <c r="X35" s="231" t="s">
        <v>194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500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41" t="s">
        <v>126</v>
      </c>
      <c r="B36" s="242" t="s">
        <v>89</v>
      </c>
      <c r="C36" s="263" t="s">
        <v>90</v>
      </c>
      <c r="D36" s="243"/>
      <c r="E36" s="244"/>
      <c r="F36" s="245"/>
      <c r="G36" s="246">
        <f>SUMIF(AG37:AG46,"&lt;&gt;NOR",G37:G46)</f>
        <v>0</v>
      </c>
      <c r="H36" s="240"/>
      <c r="I36" s="240">
        <f>SUM(I37:I46)</f>
        <v>0</v>
      </c>
      <c r="J36" s="240"/>
      <c r="K36" s="240">
        <f>SUM(K37:K46)</f>
        <v>0</v>
      </c>
      <c r="L36" s="240"/>
      <c r="M36" s="240">
        <f>SUM(M37:M46)</f>
        <v>0</v>
      </c>
      <c r="N36" s="239"/>
      <c r="O36" s="239">
        <f>SUM(O37:O46)</f>
        <v>0</v>
      </c>
      <c r="P36" s="239"/>
      <c r="Q36" s="239">
        <f>SUM(Q37:Q46)</f>
        <v>0</v>
      </c>
      <c r="R36" s="240"/>
      <c r="S36" s="240"/>
      <c r="T36" s="240"/>
      <c r="U36" s="240"/>
      <c r="V36" s="240">
        <f>SUM(V37:V46)</f>
        <v>0</v>
      </c>
      <c r="W36" s="240"/>
      <c r="X36" s="240"/>
      <c r="AG36" t="s">
        <v>180</v>
      </c>
    </row>
    <row r="37" spans="1:60" outlineLevel="1" x14ac:dyDescent="0.25">
      <c r="A37" s="248">
        <v>22</v>
      </c>
      <c r="B37" s="249" t="s">
        <v>606</v>
      </c>
      <c r="C37" s="264" t="s">
        <v>607</v>
      </c>
      <c r="D37" s="250" t="s">
        <v>509</v>
      </c>
      <c r="E37" s="251">
        <v>6</v>
      </c>
      <c r="F37" s="252"/>
      <c r="G37" s="253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184</v>
      </c>
      <c r="T37" s="231" t="s">
        <v>185</v>
      </c>
      <c r="U37" s="231">
        <v>0</v>
      </c>
      <c r="V37" s="231">
        <f>ROUND(E37*U37,2)</f>
        <v>0</v>
      </c>
      <c r="W37" s="231"/>
      <c r="X37" s="231" t="s">
        <v>194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500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1" outlineLevel="1" x14ac:dyDescent="0.25">
      <c r="A38" s="227"/>
      <c r="B38" s="228"/>
      <c r="C38" s="267" t="s">
        <v>608</v>
      </c>
      <c r="D38" s="260"/>
      <c r="E38" s="260"/>
      <c r="F38" s="260"/>
      <c r="G38" s="260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217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61" t="str">
        <f>C38</f>
        <v>- před dokončením kabeláže nutno prověřit a odsouhlasit s jednotlivými profesemi polohy vývodů a způsob ovládání dodávaných zařízení a technologií. Zápis o této koordinaci musí být uveden ve stavebním deníku.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4">
        <v>23</v>
      </c>
      <c r="B39" s="255" t="s">
        <v>609</v>
      </c>
      <c r="C39" s="266" t="s">
        <v>610</v>
      </c>
      <c r="D39" s="256" t="s">
        <v>509</v>
      </c>
      <c r="E39" s="257">
        <v>1</v>
      </c>
      <c r="F39" s="258"/>
      <c r="G39" s="25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184</v>
      </c>
      <c r="T39" s="231" t="s">
        <v>185</v>
      </c>
      <c r="U39" s="231">
        <v>0</v>
      </c>
      <c r="V39" s="231">
        <f>ROUND(E39*U39,2)</f>
        <v>0</v>
      </c>
      <c r="W39" s="231"/>
      <c r="X39" s="231" t="s">
        <v>194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500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4">
        <v>24</v>
      </c>
      <c r="B40" s="255" t="s">
        <v>611</v>
      </c>
      <c r="C40" s="266" t="s">
        <v>612</v>
      </c>
      <c r="D40" s="256" t="s">
        <v>509</v>
      </c>
      <c r="E40" s="257">
        <v>1</v>
      </c>
      <c r="F40" s="258"/>
      <c r="G40" s="259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184</v>
      </c>
      <c r="T40" s="231" t="s">
        <v>185</v>
      </c>
      <c r="U40" s="231">
        <v>0</v>
      </c>
      <c r="V40" s="231">
        <f>ROUND(E40*U40,2)</f>
        <v>0</v>
      </c>
      <c r="W40" s="231"/>
      <c r="X40" s="231" t="s">
        <v>194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4">
        <v>25</v>
      </c>
      <c r="B41" s="255" t="s">
        <v>613</v>
      </c>
      <c r="C41" s="266" t="s">
        <v>614</v>
      </c>
      <c r="D41" s="256" t="s">
        <v>509</v>
      </c>
      <c r="E41" s="257">
        <v>8</v>
      </c>
      <c r="F41" s="258"/>
      <c r="G41" s="259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184</v>
      </c>
      <c r="T41" s="231" t="s">
        <v>185</v>
      </c>
      <c r="U41" s="231">
        <v>0</v>
      </c>
      <c r="V41" s="231">
        <f>ROUND(E41*U41,2)</f>
        <v>0</v>
      </c>
      <c r="W41" s="231"/>
      <c r="X41" s="231" t="s">
        <v>194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500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4">
        <v>26</v>
      </c>
      <c r="B42" s="255" t="s">
        <v>615</v>
      </c>
      <c r="C42" s="266" t="s">
        <v>616</v>
      </c>
      <c r="D42" s="256" t="s">
        <v>509</v>
      </c>
      <c r="E42" s="257">
        <v>2</v>
      </c>
      <c r="F42" s="258"/>
      <c r="G42" s="259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184</v>
      </c>
      <c r="T42" s="231" t="s">
        <v>185</v>
      </c>
      <c r="U42" s="231">
        <v>0</v>
      </c>
      <c r="V42" s="231">
        <f>ROUND(E42*U42,2)</f>
        <v>0</v>
      </c>
      <c r="W42" s="231"/>
      <c r="X42" s="231" t="s">
        <v>194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54">
        <v>27</v>
      </c>
      <c r="B43" s="255" t="s">
        <v>617</v>
      </c>
      <c r="C43" s="266" t="s">
        <v>618</v>
      </c>
      <c r="D43" s="256" t="s">
        <v>509</v>
      </c>
      <c r="E43" s="257">
        <v>6</v>
      </c>
      <c r="F43" s="258"/>
      <c r="G43" s="259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184</v>
      </c>
      <c r="T43" s="231" t="s">
        <v>185</v>
      </c>
      <c r="U43" s="231">
        <v>0</v>
      </c>
      <c r="V43" s="231">
        <f>ROUND(E43*U43,2)</f>
        <v>0</v>
      </c>
      <c r="W43" s="231"/>
      <c r="X43" s="231" t="s">
        <v>194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500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4">
        <v>28</v>
      </c>
      <c r="B44" s="255" t="s">
        <v>619</v>
      </c>
      <c r="C44" s="266" t="s">
        <v>620</v>
      </c>
      <c r="D44" s="256" t="s">
        <v>509</v>
      </c>
      <c r="E44" s="257">
        <v>1</v>
      </c>
      <c r="F44" s="258"/>
      <c r="G44" s="259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184</v>
      </c>
      <c r="T44" s="231" t="s">
        <v>185</v>
      </c>
      <c r="U44" s="231">
        <v>0</v>
      </c>
      <c r="V44" s="231">
        <f>ROUND(E44*U44,2)</f>
        <v>0</v>
      </c>
      <c r="W44" s="231"/>
      <c r="X44" s="231" t="s">
        <v>194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500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4">
        <v>29</v>
      </c>
      <c r="B45" s="255" t="s">
        <v>621</v>
      </c>
      <c r="C45" s="266" t="s">
        <v>622</v>
      </c>
      <c r="D45" s="256" t="s">
        <v>509</v>
      </c>
      <c r="E45" s="257">
        <v>6</v>
      </c>
      <c r="F45" s="258"/>
      <c r="G45" s="259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184</v>
      </c>
      <c r="T45" s="231" t="s">
        <v>185</v>
      </c>
      <c r="U45" s="231">
        <v>0</v>
      </c>
      <c r="V45" s="231">
        <f>ROUND(E45*U45,2)</f>
        <v>0</v>
      </c>
      <c r="W45" s="231"/>
      <c r="X45" s="231" t="s">
        <v>194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500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4">
        <v>30</v>
      </c>
      <c r="B46" s="255" t="s">
        <v>623</v>
      </c>
      <c r="C46" s="266" t="s">
        <v>624</v>
      </c>
      <c r="D46" s="256" t="s">
        <v>509</v>
      </c>
      <c r="E46" s="257">
        <v>4</v>
      </c>
      <c r="F46" s="258"/>
      <c r="G46" s="259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184</v>
      </c>
      <c r="T46" s="231" t="s">
        <v>185</v>
      </c>
      <c r="U46" s="231">
        <v>0</v>
      </c>
      <c r="V46" s="231">
        <f>ROUND(E46*U46,2)</f>
        <v>0</v>
      </c>
      <c r="W46" s="231"/>
      <c r="X46" s="231" t="s">
        <v>194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500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41" t="s">
        <v>126</v>
      </c>
      <c r="B47" s="242" t="s">
        <v>91</v>
      </c>
      <c r="C47" s="263" t="s">
        <v>92</v>
      </c>
      <c r="D47" s="243"/>
      <c r="E47" s="244"/>
      <c r="F47" s="245"/>
      <c r="G47" s="246">
        <f>SUMIF(AG48:AG48,"&lt;&gt;NOR",G48:G48)</f>
        <v>0</v>
      </c>
      <c r="H47" s="240"/>
      <c r="I47" s="240">
        <f>SUM(I48:I48)</f>
        <v>0</v>
      </c>
      <c r="J47" s="240"/>
      <c r="K47" s="240">
        <f>SUM(K48:K48)</f>
        <v>0</v>
      </c>
      <c r="L47" s="240"/>
      <c r="M47" s="240">
        <f>SUM(M48:M48)</f>
        <v>0</v>
      </c>
      <c r="N47" s="239"/>
      <c r="O47" s="239">
        <f>SUM(O48:O48)</f>
        <v>0</v>
      </c>
      <c r="P47" s="239"/>
      <c r="Q47" s="239">
        <f>SUM(Q48:Q48)</f>
        <v>0</v>
      </c>
      <c r="R47" s="240"/>
      <c r="S47" s="240"/>
      <c r="T47" s="240"/>
      <c r="U47" s="240"/>
      <c r="V47" s="240">
        <f>SUM(V48:V48)</f>
        <v>0</v>
      </c>
      <c r="W47" s="240"/>
      <c r="X47" s="240"/>
      <c r="AG47" t="s">
        <v>180</v>
      </c>
    </row>
    <row r="48" spans="1:60" outlineLevel="1" x14ac:dyDescent="0.25">
      <c r="A48" s="254">
        <v>31</v>
      </c>
      <c r="B48" s="255" t="s">
        <v>625</v>
      </c>
      <c r="C48" s="266" t="s">
        <v>626</v>
      </c>
      <c r="D48" s="256" t="s">
        <v>202</v>
      </c>
      <c r="E48" s="257">
        <v>1</v>
      </c>
      <c r="F48" s="258"/>
      <c r="G48" s="25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184</v>
      </c>
      <c r="T48" s="231" t="s">
        <v>185</v>
      </c>
      <c r="U48" s="231">
        <v>0</v>
      </c>
      <c r="V48" s="231">
        <f>ROUND(E48*U48,2)</f>
        <v>0</v>
      </c>
      <c r="W48" s="231"/>
      <c r="X48" s="231" t="s">
        <v>194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500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41" t="s">
        <v>126</v>
      </c>
      <c r="B49" s="242" t="s">
        <v>93</v>
      </c>
      <c r="C49" s="263" t="s">
        <v>94</v>
      </c>
      <c r="D49" s="243"/>
      <c r="E49" s="244"/>
      <c r="F49" s="245"/>
      <c r="G49" s="246">
        <f>SUMIF(AG50:AG62,"&lt;&gt;NOR",G50:G62)</f>
        <v>0</v>
      </c>
      <c r="H49" s="240"/>
      <c r="I49" s="240">
        <f>SUM(I50:I62)</f>
        <v>0</v>
      </c>
      <c r="J49" s="240"/>
      <c r="K49" s="240">
        <f>SUM(K50:K62)</f>
        <v>0</v>
      </c>
      <c r="L49" s="240"/>
      <c r="M49" s="240">
        <f>SUM(M50:M62)</f>
        <v>0</v>
      </c>
      <c r="N49" s="239"/>
      <c r="O49" s="239">
        <f>SUM(O50:O62)</f>
        <v>0</v>
      </c>
      <c r="P49" s="239"/>
      <c r="Q49" s="239">
        <f>SUM(Q50:Q62)</f>
        <v>0</v>
      </c>
      <c r="R49" s="240"/>
      <c r="S49" s="240"/>
      <c r="T49" s="240"/>
      <c r="U49" s="240"/>
      <c r="V49" s="240">
        <f>SUM(V50:V62)</f>
        <v>0</v>
      </c>
      <c r="W49" s="240"/>
      <c r="X49" s="240"/>
      <c r="AG49" t="s">
        <v>180</v>
      </c>
    </row>
    <row r="50" spans="1:60" ht="20.399999999999999" outlineLevel="1" x14ac:dyDescent="0.25">
      <c r="A50" s="254">
        <v>32</v>
      </c>
      <c r="B50" s="255" t="s">
        <v>627</v>
      </c>
      <c r="C50" s="266" t="s">
        <v>628</v>
      </c>
      <c r="D50" s="256" t="s">
        <v>192</v>
      </c>
      <c r="E50" s="257">
        <v>1</v>
      </c>
      <c r="F50" s="258"/>
      <c r="G50" s="25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184</v>
      </c>
      <c r="T50" s="231" t="s">
        <v>185</v>
      </c>
      <c r="U50" s="231">
        <v>0</v>
      </c>
      <c r="V50" s="231">
        <f>ROUND(E50*U50,2)</f>
        <v>0</v>
      </c>
      <c r="W50" s="231"/>
      <c r="X50" s="231" t="s">
        <v>194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500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54">
        <v>33</v>
      </c>
      <c r="B51" s="255" t="s">
        <v>629</v>
      </c>
      <c r="C51" s="266" t="s">
        <v>628</v>
      </c>
      <c r="D51" s="256" t="s">
        <v>192</v>
      </c>
      <c r="E51" s="257">
        <v>70</v>
      </c>
      <c r="F51" s="258"/>
      <c r="G51" s="259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184</v>
      </c>
      <c r="T51" s="231" t="s">
        <v>185</v>
      </c>
      <c r="U51" s="231">
        <v>0</v>
      </c>
      <c r="V51" s="231">
        <f>ROUND(E51*U51,2)</f>
        <v>0</v>
      </c>
      <c r="W51" s="231"/>
      <c r="X51" s="231" t="s">
        <v>194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500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4">
        <v>34</v>
      </c>
      <c r="B52" s="255" t="s">
        <v>630</v>
      </c>
      <c r="C52" s="266" t="s">
        <v>631</v>
      </c>
      <c r="D52" s="256" t="s">
        <v>202</v>
      </c>
      <c r="E52" s="257">
        <v>1</v>
      </c>
      <c r="F52" s="258"/>
      <c r="G52" s="25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184</v>
      </c>
      <c r="T52" s="231" t="s">
        <v>185</v>
      </c>
      <c r="U52" s="231">
        <v>0</v>
      </c>
      <c r="V52" s="231">
        <f>ROUND(E52*U52,2)</f>
        <v>0</v>
      </c>
      <c r="W52" s="231"/>
      <c r="X52" s="231" t="s">
        <v>194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54">
        <v>35</v>
      </c>
      <c r="B53" s="255" t="s">
        <v>632</v>
      </c>
      <c r="C53" s="266" t="s">
        <v>633</v>
      </c>
      <c r="D53" s="256" t="s">
        <v>202</v>
      </c>
      <c r="E53" s="257">
        <v>15</v>
      </c>
      <c r="F53" s="258"/>
      <c r="G53" s="259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184</v>
      </c>
      <c r="T53" s="231" t="s">
        <v>185</v>
      </c>
      <c r="U53" s="231">
        <v>0</v>
      </c>
      <c r="V53" s="231">
        <f>ROUND(E53*U53,2)</f>
        <v>0</v>
      </c>
      <c r="W53" s="231"/>
      <c r="X53" s="231" t="s">
        <v>194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500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4">
        <v>36</v>
      </c>
      <c r="B54" s="255" t="s">
        <v>634</v>
      </c>
      <c r="C54" s="266" t="s">
        <v>635</v>
      </c>
      <c r="D54" s="256" t="s">
        <v>202</v>
      </c>
      <c r="E54" s="257">
        <v>3</v>
      </c>
      <c r="F54" s="258"/>
      <c r="G54" s="25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184</v>
      </c>
      <c r="T54" s="231" t="s">
        <v>185</v>
      </c>
      <c r="U54" s="231">
        <v>0</v>
      </c>
      <c r="V54" s="231">
        <f>ROUND(E54*U54,2)</f>
        <v>0</v>
      </c>
      <c r="W54" s="231"/>
      <c r="X54" s="231" t="s">
        <v>194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500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4">
        <v>37</v>
      </c>
      <c r="B55" s="255" t="s">
        <v>636</v>
      </c>
      <c r="C55" s="266" t="s">
        <v>637</v>
      </c>
      <c r="D55" s="256" t="s">
        <v>202</v>
      </c>
      <c r="E55" s="257">
        <v>2</v>
      </c>
      <c r="F55" s="258"/>
      <c r="G55" s="259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184</v>
      </c>
      <c r="T55" s="231" t="s">
        <v>185</v>
      </c>
      <c r="U55" s="231">
        <v>0</v>
      </c>
      <c r="V55" s="231">
        <f>ROUND(E55*U55,2)</f>
        <v>0</v>
      </c>
      <c r="W55" s="231"/>
      <c r="X55" s="231" t="s">
        <v>194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500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4">
        <v>38</v>
      </c>
      <c r="B56" s="255" t="s">
        <v>636</v>
      </c>
      <c r="C56" s="266" t="s">
        <v>637</v>
      </c>
      <c r="D56" s="256" t="s">
        <v>202</v>
      </c>
      <c r="E56" s="257">
        <v>21</v>
      </c>
      <c r="F56" s="258"/>
      <c r="G56" s="259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184</v>
      </c>
      <c r="T56" s="231" t="s">
        <v>185</v>
      </c>
      <c r="U56" s="231">
        <v>0</v>
      </c>
      <c r="V56" s="231">
        <f>ROUND(E56*U56,2)</f>
        <v>0</v>
      </c>
      <c r="W56" s="231"/>
      <c r="X56" s="231" t="s">
        <v>194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4">
        <v>39</v>
      </c>
      <c r="B57" s="255" t="s">
        <v>638</v>
      </c>
      <c r="C57" s="266" t="s">
        <v>639</v>
      </c>
      <c r="D57" s="256" t="s">
        <v>276</v>
      </c>
      <c r="E57" s="257">
        <v>200</v>
      </c>
      <c r="F57" s="258"/>
      <c r="G57" s="259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184</v>
      </c>
      <c r="T57" s="231" t="s">
        <v>185</v>
      </c>
      <c r="U57" s="231">
        <v>0</v>
      </c>
      <c r="V57" s="231">
        <f>ROUND(E57*U57,2)</f>
        <v>0</v>
      </c>
      <c r="W57" s="231"/>
      <c r="X57" s="231" t="s">
        <v>194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500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4">
        <v>40</v>
      </c>
      <c r="B58" s="255" t="s">
        <v>640</v>
      </c>
      <c r="C58" s="266" t="s">
        <v>641</v>
      </c>
      <c r="D58" s="256" t="s">
        <v>276</v>
      </c>
      <c r="E58" s="257">
        <v>100</v>
      </c>
      <c r="F58" s="258"/>
      <c r="G58" s="259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184</v>
      </c>
      <c r="T58" s="231" t="s">
        <v>185</v>
      </c>
      <c r="U58" s="231">
        <v>0</v>
      </c>
      <c r="V58" s="231">
        <f>ROUND(E58*U58,2)</f>
        <v>0</v>
      </c>
      <c r="W58" s="231"/>
      <c r="X58" s="231" t="s">
        <v>194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500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4">
        <v>41</v>
      </c>
      <c r="B59" s="255" t="s">
        <v>640</v>
      </c>
      <c r="C59" s="266" t="s">
        <v>641</v>
      </c>
      <c r="D59" s="256" t="s">
        <v>276</v>
      </c>
      <c r="E59" s="257">
        <v>80</v>
      </c>
      <c r="F59" s="258"/>
      <c r="G59" s="259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184</v>
      </c>
      <c r="T59" s="231" t="s">
        <v>185</v>
      </c>
      <c r="U59" s="231">
        <v>0</v>
      </c>
      <c r="V59" s="231">
        <f>ROUND(E59*U59,2)</f>
        <v>0</v>
      </c>
      <c r="W59" s="231"/>
      <c r="X59" s="231" t="s">
        <v>194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500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4">
        <v>42</v>
      </c>
      <c r="B60" s="255" t="s">
        <v>642</v>
      </c>
      <c r="C60" s="266" t="s">
        <v>643</v>
      </c>
      <c r="D60" s="256" t="s">
        <v>202</v>
      </c>
      <c r="E60" s="257">
        <v>4</v>
      </c>
      <c r="F60" s="258"/>
      <c r="G60" s="259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184</v>
      </c>
      <c r="T60" s="231" t="s">
        <v>185</v>
      </c>
      <c r="U60" s="231">
        <v>0</v>
      </c>
      <c r="V60" s="231">
        <f>ROUND(E60*U60,2)</f>
        <v>0</v>
      </c>
      <c r="W60" s="231"/>
      <c r="X60" s="231" t="s">
        <v>194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500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4">
        <v>43</v>
      </c>
      <c r="B61" s="255" t="s">
        <v>644</v>
      </c>
      <c r="C61" s="266" t="s">
        <v>645</v>
      </c>
      <c r="D61" s="256" t="s">
        <v>202</v>
      </c>
      <c r="E61" s="257">
        <v>17</v>
      </c>
      <c r="F61" s="258"/>
      <c r="G61" s="259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184</v>
      </c>
      <c r="T61" s="231" t="s">
        <v>185</v>
      </c>
      <c r="U61" s="231">
        <v>0</v>
      </c>
      <c r="V61" s="231">
        <f>ROUND(E61*U61,2)</f>
        <v>0</v>
      </c>
      <c r="W61" s="231"/>
      <c r="X61" s="231" t="s">
        <v>194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500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4">
        <v>44</v>
      </c>
      <c r="B62" s="255" t="s">
        <v>646</v>
      </c>
      <c r="C62" s="266" t="s">
        <v>647</v>
      </c>
      <c r="D62" s="256" t="s">
        <v>202</v>
      </c>
      <c r="E62" s="257">
        <v>1</v>
      </c>
      <c r="F62" s="258"/>
      <c r="G62" s="259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184</v>
      </c>
      <c r="T62" s="231" t="s">
        <v>185</v>
      </c>
      <c r="U62" s="231">
        <v>0</v>
      </c>
      <c r="V62" s="231">
        <f>ROUND(E62*U62,2)</f>
        <v>0</v>
      </c>
      <c r="W62" s="231"/>
      <c r="X62" s="231" t="s">
        <v>194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500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41" t="s">
        <v>126</v>
      </c>
      <c r="B63" s="242" t="s">
        <v>72</v>
      </c>
      <c r="C63" s="263" t="s">
        <v>73</v>
      </c>
      <c r="D63" s="243"/>
      <c r="E63" s="244"/>
      <c r="F63" s="245"/>
      <c r="G63" s="246">
        <f>SUMIF(AG64:AG66,"&lt;&gt;NOR",G64:G66)</f>
        <v>0</v>
      </c>
      <c r="H63" s="240"/>
      <c r="I63" s="240">
        <f>SUM(I64:I66)</f>
        <v>0</v>
      </c>
      <c r="J63" s="240"/>
      <c r="K63" s="240">
        <f>SUM(K64:K66)</f>
        <v>0</v>
      </c>
      <c r="L63" s="240"/>
      <c r="M63" s="240">
        <f>SUM(M64:M66)</f>
        <v>0</v>
      </c>
      <c r="N63" s="239"/>
      <c r="O63" s="239">
        <f>SUM(O64:O66)</f>
        <v>0</v>
      </c>
      <c r="P63" s="239"/>
      <c r="Q63" s="239">
        <f>SUM(Q64:Q66)</f>
        <v>0</v>
      </c>
      <c r="R63" s="240"/>
      <c r="S63" s="240"/>
      <c r="T63" s="240"/>
      <c r="U63" s="240"/>
      <c r="V63" s="240">
        <f>SUM(V64:V66)</f>
        <v>0</v>
      </c>
      <c r="W63" s="240"/>
      <c r="X63" s="240"/>
      <c r="AG63" t="s">
        <v>180</v>
      </c>
    </row>
    <row r="64" spans="1:60" outlineLevel="1" x14ac:dyDescent="0.25">
      <c r="A64" s="254">
        <v>45</v>
      </c>
      <c r="B64" s="255" t="s">
        <v>648</v>
      </c>
      <c r="C64" s="266" t="s">
        <v>649</v>
      </c>
      <c r="D64" s="256" t="s">
        <v>202</v>
      </c>
      <c r="E64" s="257">
        <v>21</v>
      </c>
      <c r="F64" s="258"/>
      <c r="G64" s="259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184</v>
      </c>
      <c r="T64" s="231" t="s">
        <v>185</v>
      </c>
      <c r="U64" s="231">
        <v>0</v>
      </c>
      <c r="V64" s="231">
        <f>ROUND(E64*U64,2)</f>
        <v>0</v>
      </c>
      <c r="W64" s="231"/>
      <c r="X64" s="231" t="s">
        <v>194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500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4">
        <v>46</v>
      </c>
      <c r="B65" s="255" t="s">
        <v>650</v>
      </c>
      <c r="C65" s="266" t="s">
        <v>651</v>
      </c>
      <c r="D65" s="256" t="s">
        <v>202</v>
      </c>
      <c r="E65" s="257">
        <v>2</v>
      </c>
      <c r="F65" s="258"/>
      <c r="G65" s="259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184</v>
      </c>
      <c r="T65" s="231" t="s">
        <v>185</v>
      </c>
      <c r="U65" s="231">
        <v>0</v>
      </c>
      <c r="V65" s="231">
        <f>ROUND(E65*U65,2)</f>
        <v>0</v>
      </c>
      <c r="W65" s="231"/>
      <c r="X65" s="231" t="s">
        <v>194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500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8">
        <v>47</v>
      </c>
      <c r="B66" s="249" t="s">
        <v>652</v>
      </c>
      <c r="C66" s="264" t="s">
        <v>653</v>
      </c>
      <c r="D66" s="250" t="s">
        <v>276</v>
      </c>
      <c r="E66" s="251">
        <v>80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184</v>
      </c>
      <c r="T66" s="231" t="s">
        <v>185</v>
      </c>
      <c r="U66" s="231">
        <v>0</v>
      </c>
      <c r="V66" s="231">
        <f>ROUND(E66*U66,2)</f>
        <v>0</v>
      </c>
      <c r="W66" s="231"/>
      <c r="X66" s="231" t="s">
        <v>194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500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3"/>
      <c r="B67" s="4"/>
      <c r="C67" s="27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167</v>
      </c>
    </row>
    <row r="68" spans="1:60" x14ac:dyDescent="0.25">
      <c r="A68" s="213"/>
      <c r="B68" s="214" t="s">
        <v>31</v>
      </c>
      <c r="C68" s="273"/>
      <c r="D68" s="215"/>
      <c r="E68" s="216"/>
      <c r="F68" s="216"/>
      <c r="G68" s="247">
        <f>G8+G14+G16+G22+G27+G30+G36+G47+G49+G63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474</v>
      </c>
    </row>
    <row r="69" spans="1:60" x14ac:dyDescent="0.25">
      <c r="A69" s="3"/>
      <c r="B69" s="4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3"/>
      <c r="B70" s="4"/>
      <c r="C70" s="27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7" t="s">
        <v>475</v>
      </c>
      <c r="B71" s="217"/>
      <c r="C71" s="27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5">
      <c r="A72" s="218"/>
      <c r="B72" s="219"/>
      <c r="C72" s="275"/>
      <c r="D72" s="219"/>
      <c r="E72" s="219"/>
      <c r="F72" s="219"/>
      <c r="G72" s="22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476</v>
      </c>
    </row>
    <row r="73" spans="1:60" x14ac:dyDescent="0.25">
      <c r="A73" s="221"/>
      <c r="B73" s="222"/>
      <c r="C73" s="276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76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1"/>
      <c r="B75" s="222"/>
      <c r="C75" s="276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224"/>
      <c r="B76" s="225"/>
      <c r="C76" s="277"/>
      <c r="D76" s="225"/>
      <c r="E76" s="225"/>
      <c r="F76" s="225"/>
      <c r="G76" s="2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3"/>
      <c r="B77" s="4"/>
      <c r="C77" s="27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C78" s="278"/>
      <c r="D78" s="10"/>
      <c r="AG78" t="s">
        <v>477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8">
    <mergeCell ref="A1:G1"/>
    <mergeCell ref="C2:G2"/>
    <mergeCell ref="C3:G3"/>
    <mergeCell ref="C4:G4"/>
    <mergeCell ref="A71:C71"/>
    <mergeCell ref="A72:G76"/>
    <mergeCell ref="C10:G10"/>
    <mergeCell ref="C38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57</v>
      </c>
      <c r="C4" s="202" t="s">
        <v>58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74</v>
      </c>
      <c r="C8" s="263" t="s">
        <v>75</v>
      </c>
      <c r="D8" s="243"/>
      <c r="E8" s="244"/>
      <c r="F8" s="245"/>
      <c r="G8" s="246">
        <f>SUMIF(AG9:AG17,"&lt;&gt;NOR",G9:G17)</f>
        <v>0</v>
      </c>
      <c r="H8" s="240"/>
      <c r="I8" s="240">
        <f>SUM(I9:I17)</f>
        <v>0</v>
      </c>
      <c r="J8" s="240"/>
      <c r="K8" s="240">
        <f>SUM(K9:K17)</f>
        <v>0</v>
      </c>
      <c r="L8" s="240"/>
      <c r="M8" s="240">
        <f>SUM(M9:M17)</f>
        <v>0</v>
      </c>
      <c r="N8" s="239"/>
      <c r="O8" s="239">
        <f>SUM(O9:O17)</f>
        <v>0</v>
      </c>
      <c r="P8" s="239"/>
      <c r="Q8" s="239">
        <f>SUM(Q9:Q17)</f>
        <v>0</v>
      </c>
      <c r="R8" s="240"/>
      <c r="S8" s="240"/>
      <c r="T8" s="240"/>
      <c r="U8" s="240"/>
      <c r="V8" s="240">
        <f>SUM(V9:V17)</f>
        <v>0</v>
      </c>
      <c r="W8" s="240"/>
      <c r="X8" s="240"/>
      <c r="AG8" t="s">
        <v>180</v>
      </c>
    </row>
    <row r="9" spans="1:60" outlineLevel="1" x14ac:dyDescent="0.25">
      <c r="A9" s="254">
        <v>1</v>
      </c>
      <c r="B9" s="255" t="s">
        <v>563</v>
      </c>
      <c r="C9" s="266" t="s">
        <v>654</v>
      </c>
      <c r="D9" s="256" t="s">
        <v>202</v>
      </c>
      <c r="E9" s="257">
        <v>2</v>
      </c>
      <c r="F9" s="258"/>
      <c r="G9" s="25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194</v>
      </c>
      <c r="Y9" s="210"/>
      <c r="Z9" s="210"/>
      <c r="AA9" s="210"/>
      <c r="AB9" s="210"/>
      <c r="AC9" s="210"/>
      <c r="AD9" s="210"/>
      <c r="AE9" s="210"/>
      <c r="AF9" s="210"/>
      <c r="AG9" s="210" t="s">
        <v>500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4">
        <v>2</v>
      </c>
      <c r="B10" s="255" t="s">
        <v>567</v>
      </c>
      <c r="C10" s="266" t="s">
        <v>655</v>
      </c>
      <c r="D10" s="256" t="s">
        <v>202</v>
      </c>
      <c r="E10" s="257">
        <v>1</v>
      </c>
      <c r="F10" s="258"/>
      <c r="G10" s="259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185</v>
      </c>
      <c r="U10" s="231">
        <v>0</v>
      </c>
      <c r="V10" s="231">
        <f>ROUND(E10*U10,2)</f>
        <v>0</v>
      </c>
      <c r="W10" s="231"/>
      <c r="X10" s="231" t="s">
        <v>194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4">
        <v>3</v>
      </c>
      <c r="B11" s="255" t="s">
        <v>569</v>
      </c>
      <c r="C11" s="266" t="s">
        <v>656</v>
      </c>
      <c r="D11" s="256" t="s">
        <v>202</v>
      </c>
      <c r="E11" s="257">
        <v>4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194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4">
        <v>4</v>
      </c>
      <c r="B12" s="255" t="s">
        <v>570</v>
      </c>
      <c r="C12" s="266" t="s">
        <v>657</v>
      </c>
      <c r="D12" s="256" t="s">
        <v>202</v>
      </c>
      <c r="E12" s="257">
        <v>8</v>
      </c>
      <c r="F12" s="258"/>
      <c r="G12" s="25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194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572</v>
      </c>
      <c r="C13" s="266" t="s">
        <v>658</v>
      </c>
      <c r="D13" s="256" t="s">
        <v>202</v>
      </c>
      <c r="E13" s="257">
        <v>1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194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500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4">
        <v>6</v>
      </c>
      <c r="B14" s="255" t="s">
        <v>574</v>
      </c>
      <c r="C14" s="266" t="s">
        <v>659</v>
      </c>
      <c r="D14" s="256" t="s">
        <v>202</v>
      </c>
      <c r="E14" s="257">
        <v>1</v>
      </c>
      <c r="F14" s="258"/>
      <c r="G14" s="259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184</v>
      </c>
      <c r="T14" s="231" t="s">
        <v>185</v>
      </c>
      <c r="U14" s="231">
        <v>0</v>
      </c>
      <c r="V14" s="231">
        <f>ROUND(E14*U14,2)</f>
        <v>0</v>
      </c>
      <c r="W14" s="231"/>
      <c r="X14" s="231" t="s">
        <v>194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4">
        <v>7</v>
      </c>
      <c r="B15" s="255" t="s">
        <v>576</v>
      </c>
      <c r="C15" s="266" t="s">
        <v>660</v>
      </c>
      <c r="D15" s="256" t="s">
        <v>202</v>
      </c>
      <c r="E15" s="257">
        <v>1</v>
      </c>
      <c r="F15" s="258"/>
      <c r="G15" s="25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194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4">
        <v>8</v>
      </c>
      <c r="B16" s="255" t="s">
        <v>578</v>
      </c>
      <c r="C16" s="266" t="s">
        <v>661</v>
      </c>
      <c r="D16" s="256" t="s">
        <v>202</v>
      </c>
      <c r="E16" s="257">
        <v>1</v>
      </c>
      <c r="F16" s="258"/>
      <c r="G16" s="25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184</v>
      </c>
      <c r="T16" s="231" t="s">
        <v>185</v>
      </c>
      <c r="U16" s="231">
        <v>0</v>
      </c>
      <c r="V16" s="231">
        <f>ROUND(E16*U16,2)</f>
        <v>0</v>
      </c>
      <c r="W16" s="231"/>
      <c r="X16" s="231" t="s">
        <v>194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4">
        <v>9</v>
      </c>
      <c r="B17" s="255" t="s">
        <v>580</v>
      </c>
      <c r="C17" s="266" t="s">
        <v>662</v>
      </c>
      <c r="D17" s="256" t="s">
        <v>202</v>
      </c>
      <c r="E17" s="257">
        <v>1</v>
      </c>
      <c r="F17" s="258"/>
      <c r="G17" s="25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194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41" t="s">
        <v>126</v>
      </c>
      <c r="B18" s="242" t="s">
        <v>76</v>
      </c>
      <c r="C18" s="263" t="s">
        <v>77</v>
      </c>
      <c r="D18" s="243"/>
      <c r="E18" s="244"/>
      <c r="F18" s="245"/>
      <c r="G18" s="246">
        <f>SUMIF(AG19:AG20,"&lt;&gt;NOR",G19:G20)</f>
        <v>0</v>
      </c>
      <c r="H18" s="240"/>
      <c r="I18" s="240">
        <f>SUM(I19:I20)</f>
        <v>0</v>
      </c>
      <c r="J18" s="240"/>
      <c r="K18" s="240">
        <f>SUM(K19:K20)</f>
        <v>0</v>
      </c>
      <c r="L18" s="240"/>
      <c r="M18" s="240">
        <f>SUM(M19:M20)</f>
        <v>0</v>
      </c>
      <c r="N18" s="239"/>
      <c r="O18" s="239">
        <f>SUM(O19:O20)</f>
        <v>0</v>
      </c>
      <c r="P18" s="239"/>
      <c r="Q18" s="239">
        <f>SUM(Q19:Q20)</f>
        <v>0</v>
      </c>
      <c r="R18" s="240"/>
      <c r="S18" s="240"/>
      <c r="T18" s="240"/>
      <c r="U18" s="240"/>
      <c r="V18" s="240">
        <f>SUM(V19:V20)</f>
        <v>0</v>
      </c>
      <c r="W18" s="240"/>
      <c r="X18" s="240"/>
      <c r="AG18" t="s">
        <v>180</v>
      </c>
    </row>
    <row r="19" spans="1:60" outlineLevel="1" x14ac:dyDescent="0.25">
      <c r="A19" s="254">
        <v>10</v>
      </c>
      <c r="B19" s="255" t="s">
        <v>582</v>
      </c>
      <c r="C19" s="266" t="s">
        <v>663</v>
      </c>
      <c r="D19" s="256" t="s">
        <v>202</v>
      </c>
      <c r="E19" s="257">
        <v>1</v>
      </c>
      <c r="F19" s="258"/>
      <c r="G19" s="25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194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4">
        <v>11</v>
      </c>
      <c r="B20" s="255" t="s">
        <v>584</v>
      </c>
      <c r="C20" s="266" t="s">
        <v>664</v>
      </c>
      <c r="D20" s="256" t="s">
        <v>202</v>
      </c>
      <c r="E20" s="257">
        <v>1</v>
      </c>
      <c r="F20" s="258"/>
      <c r="G20" s="25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184</v>
      </c>
      <c r="T20" s="231" t="s">
        <v>185</v>
      </c>
      <c r="U20" s="231">
        <v>0</v>
      </c>
      <c r="V20" s="231">
        <f>ROUND(E20*U20,2)</f>
        <v>0</v>
      </c>
      <c r="W20" s="231"/>
      <c r="X20" s="231" t="s">
        <v>194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41" t="s">
        <v>126</v>
      </c>
      <c r="B21" s="242" t="s">
        <v>78</v>
      </c>
      <c r="C21" s="263" t="s">
        <v>79</v>
      </c>
      <c r="D21" s="243"/>
      <c r="E21" s="244"/>
      <c r="F21" s="245"/>
      <c r="G21" s="246">
        <f>SUMIF(AG22:AG30,"&lt;&gt;NOR",G22:G30)</f>
        <v>0</v>
      </c>
      <c r="H21" s="240"/>
      <c r="I21" s="240">
        <f>SUM(I22:I30)</f>
        <v>0</v>
      </c>
      <c r="J21" s="240"/>
      <c r="K21" s="240">
        <f>SUM(K22:K30)</f>
        <v>0</v>
      </c>
      <c r="L21" s="240"/>
      <c r="M21" s="240">
        <f>SUM(M22:M30)</f>
        <v>0</v>
      </c>
      <c r="N21" s="239"/>
      <c r="O21" s="239">
        <f>SUM(O22:O30)</f>
        <v>0</v>
      </c>
      <c r="P21" s="239"/>
      <c r="Q21" s="239">
        <f>SUM(Q22:Q30)</f>
        <v>0</v>
      </c>
      <c r="R21" s="240"/>
      <c r="S21" s="240"/>
      <c r="T21" s="240"/>
      <c r="U21" s="240"/>
      <c r="V21" s="240">
        <f>SUM(V22:V30)</f>
        <v>0</v>
      </c>
      <c r="W21" s="240"/>
      <c r="X21" s="240"/>
      <c r="AG21" t="s">
        <v>180</v>
      </c>
    </row>
    <row r="22" spans="1:60" outlineLevel="1" x14ac:dyDescent="0.25">
      <c r="A22" s="254">
        <v>12</v>
      </c>
      <c r="B22" s="255" t="s">
        <v>586</v>
      </c>
      <c r="C22" s="266" t="s">
        <v>665</v>
      </c>
      <c r="D22" s="256" t="s">
        <v>202</v>
      </c>
      <c r="E22" s="257">
        <v>15</v>
      </c>
      <c r="F22" s="258"/>
      <c r="G22" s="25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184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194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13</v>
      </c>
      <c r="B23" s="255" t="s">
        <v>588</v>
      </c>
      <c r="C23" s="266" t="s">
        <v>666</v>
      </c>
      <c r="D23" s="256" t="s">
        <v>202</v>
      </c>
      <c r="E23" s="257">
        <v>1</v>
      </c>
      <c r="F23" s="258"/>
      <c r="G23" s="25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194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4">
        <v>14</v>
      </c>
      <c r="B24" s="255" t="s">
        <v>590</v>
      </c>
      <c r="C24" s="266" t="s">
        <v>667</v>
      </c>
      <c r="D24" s="256" t="s">
        <v>202</v>
      </c>
      <c r="E24" s="257">
        <v>1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194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15</v>
      </c>
      <c r="B25" s="255" t="s">
        <v>592</v>
      </c>
      <c r="C25" s="266" t="s">
        <v>668</v>
      </c>
      <c r="D25" s="256" t="s">
        <v>202</v>
      </c>
      <c r="E25" s="257">
        <v>1</v>
      </c>
      <c r="F25" s="258"/>
      <c r="G25" s="25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194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4">
        <v>16</v>
      </c>
      <c r="B26" s="255" t="s">
        <v>594</v>
      </c>
      <c r="C26" s="266" t="s">
        <v>669</v>
      </c>
      <c r="D26" s="256" t="s">
        <v>670</v>
      </c>
      <c r="E26" s="257">
        <v>1</v>
      </c>
      <c r="F26" s="258"/>
      <c r="G26" s="259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194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4">
        <v>17</v>
      </c>
      <c r="B27" s="255" t="s">
        <v>596</v>
      </c>
      <c r="C27" s="266" t="s">
        <v>671</v>
      </c>
      <c r="D27" s="256" t="s">
        <v>670</v>
      </c>
      <c r="E27" s="257">
        <v>1</v>
      </c>
      <c r="F27" s="258"/>
      <c r="G27" s="259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184</v>
      </c>
      <c r="T27" s="231" t="s">
        <v>185</v>
      </c>
      <c r="U27" s="231">
        <v>0</v>
      </c>
      <c r="V27" s="231">
        <f>ROUND(E27*U27,2)</f>
        <v>0</v>
      </c>
      <c r="W27" s="231"/>
      <c r="X27" s="231" t="s">
        <v>194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500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0.6" outlineLevel="1" x14ac:dyDescent="0.25">
      <c r="A28" s="254">
        <v>18</v>
      </c>
      <c r="B28" s="255" t="s">
        <v>598</v>
      </c>
      <c r="C28" s="266" t="s">
        <v>672</v>
      </c>
      <c r="D28" s="256" t="s">
        <v>670</v>
      </c>
      <c r="E28" s="257">
        <v>1</v>
      </c>
      <c r="F28" s="258"/>
      <c r="G28" s="25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184</v>
      </c>
      <c r="T28" s="231" t="s">
        <v>185</v>
      </c>
      <c r="U28" s="231">
        <v>0</v>
      </c>
      <c r="V28" s="231">
        <f>ROUND(E28*U28,2)</f>
        <v>0</v>
      </c>
      <c r="W28" s="231"/>
      <c r="X28" s="231" t="s">
        <v>194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19</v>
      </c>
      <c r="B29" s="255" t="s">
        <v>600</v>
      </c>
      <c r="C29" s="266" t="s">
        <v>673</v>
      </c>
      <c r="D29" s="256" t="s">
        <v>670</v>
      </c>
      <c r="E29" s="257">
        <v>1</v>
      </c>
      <c r="F29" s="258"/>
      <c r="G29" s="259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184</v>
      </c>
      <c r="T29" s="231" t="s">
        <v>185</v>
      </c>
      <c r="U29" s="231">
        <v>0</v>
      </c>
      <c r="V29" s="231">
        <f>ROUND(E29*U29,2)</f>
        <v>0</v>
      </c>
      <c r="W29" s="231"/>
      <c r="X29" s="231" t="s">
        <v>194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500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8">
        <v>20</v>
      </c>
      <c r="B30" s="249" t="s">
        <v>602</v>
      </c>
      <c r="C30" s="264" t="s">
        <v>674</v>
      </c>
      <c r="D30" s="250" t="s">
        <v>202</v>
      </c>
      <c r="E30" s="251">
        <v>1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184</v>
      </c>
      <c r="T30" s="231" t="s">
        <v>185</v>
      </c>
      <c r="U30" s="231">
        <v>0</v>
      </c>
      <c r="V30" s="231">
        <f>ROUND(E30*U30,2)</f>
        <v>0</v>
      </c>
      <c r="W30" s="231"/>
      <c r="X30" s="231" t="s">
        <v>194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3"/>
      <c r="B31" s="4"/>
      <c r="C31" s="27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167</v>
      </c>
    </row>
    <row r="32" spans="1:60" x14ac:dyDescent="0.25">
      <c r="A32" s="213"/>
      <c r="B32" s="214" t="s">
        <v>31</v>
      </c>
      <c r="C32" s="273"/>
      <c r="D32" s="215"/>
      <c r="E32" s="216"/>
      <c r="F32" s="216"/>
      <c r="G32" s="247">
        <f>G8+G18+G21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474</v>
      </c>
    </row>
    <row r="33" spans="1:33" x14ac:dyDescent="0.25">
      <c r="A33" s="3"/>
      <c r="B33" s="4"/>
      <c r="C33" s="27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3"/>
      <c r="B34" s="4"/>
      <c r="C34" s="27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17" t="s">
        <v>475</v>
      </c>
      <c r="B35" s="217"/>
      <c r="C35" s="27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18"/>
      <c r="B36" s="219"/>
      <c r="C36" s="275"/>
      <c r="D36" s="219"/>
      <c r="E36" s="219"/>
      <c r="F36" s="219"/>
      <c r="G36" s="22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476</v>
      </c>
    </row>
    <row r="37" spans="1:33" x14ac:dyDescent="0.25">
      <c r="A37" s="221"/>
      <c r="B37" s="222"/>
      <c r="C37" s="276"/>
      <c r="D37" s="222"/>
      <c r="E37" s="222"/>
      <c r="F37" s="222"/>
      <c r="G37" s="2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21"/>
      <c r="B38" s="222"/>
      <c r="C38" s="276"/>
      <c r="D38" s="222"/>
      <c r="E38" s="222"/>
      <c r="F38" s="222"/>
      <c r="G38" s="2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5">
      <c r="A39" s="221"/>
      <c r="B39" s="222"/>
      <c r="C39" s="276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224"/>
      <c r="B40" s="225"/>
      <c r="C40" s="277"/>
      <c r="D40" s="225"/>
      <c r="E40" s="225"/>
      <c r="F40" s="225"/>
      <c r="G40" s="22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A41" s="3"/>
      <c r="B41" s="4"/>
      <c r="C41" s="27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5">
      <c r="C42" s="278"/>
      <c r="D42" s="10"/>
      <c r="AG42" t="s">
        <v>477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35:C35"/>
    <mergeCell ref="A36:G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98</v>
      </c>
      <c r="C8" s="263" t="s">
        <v>100</v>
      </c>
      <c r="D8" s="243"/>
      <c r="E8" s="244"/>
      <c r="F8" s="245"/>
      <c r="G8" s="246">
        <f>SUMIF(AG9:AG19,"&lt;&gt;NOR",G9:G19)</f>
        <v>0</v>
      </c>
      <c r="H8" s="240"/>
      <c r="I8" s="240">
        <f>SUM(I9:I19)</f>
        <v>0</v>
      </c>
      <c r="J8" s="240"/>
      <c r="K8" s="240">
        <f>SUM(K9:K19)</f>
        <v>0</v>
      </c>
      <c r="L8" s="240"/>
      <c r="M8" s="240">
        <f>SUM(M9:M19)</f>
        <v>0</v>
      </c>
      <c r="N8" s="239"/>
      <c r="O8" s="239">
        <f>SUM(O9:O19)</f>
        <v>0</v>
      </c>
      <c r="P8" s="239"/>
      <c r="Q8" s="239">
        <f>SUM(Q9:Q19)</f>
        <v>0</v>
      </c>
      <c r="R8" s="240"/>
      <c r="S8" s="240"/>
      <c r="T8" s="240"/>
      <c r="U8" s="240"/>
      <c r="V8" s="240">
        <f>SUM(V9:V19)</f>
        <v>0</v>
      </c>
      <c r="W8" s="240"/>
      <c r="X8" s="240"/>
      <c r="AG8" t="s">
        <v>180</v>
      </c>
    </row>
    <row r="9" spans="1:60" ht="20.399999999999999" outlineLevel="1" x14ac:dyDescent="0.25">
      <c r="A9" s="254">
        <v>1</v>
      </c>
      <c r="B9" s="255" t="s">
        <v>675</v>
      </c>
      <c r="C9" s="266" t="s">
        <v>676</v>
      </c>
      <c r="D9" s="256" t="s">
        <v>276</v>
      </c>
      <c r="E9" s="257">
        <v>525</v>
      </c>
      <c r="F9" s="258"/>
      <c r="G9" s="25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355</v>
      </c>
      <c r="Y9" s="210"/>
      <c r="Z9" s="210"/>
      <c r="AA9" s="210"/>
      <c r="AB9" s="210"/>
      <c r="AC9" s="210"/>
      <c r="AD9" s="210"/>
      <c r="AE9" s="210"/>
      <c r="AF9" s="210"/>
      <c r="AG9" s="210" t="s">
        <v>479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4">
        <v>2</v>
      </c>
      <c r="B10" s="255" t="s">
        <v>677</v>
      </c>
      <c r="C10" s="266" t="s">
        <v>678</v>
      </c>
      <c r="D10" s="256" t="s">
        <v>202</v>
      </c>
      <c r="E10" s="257">
        <v>3</v>
      </c>
      <c r="F10" s="258"/>
      <c r="G10" s="259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185</v>
      </c>
      <c r="U10" s="231">
        <v>0</v>
      </c>
      <c r="V10" s="231">
        <f>ROUND(E10*U10,2)</f>
        <v>0</v>
      </c>
      <c r="W10" s="231"/>
      <c r="X10" s="231" t="s">
        <v>194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4">
        <v>3</v>
      </c>
      <c r="B11" s="255" t="s">
        <v>679</v>
      </c>
      <c r="C11" s="266" t="s">
        <v>680</v>
      </c>
      <c r="D11" s="256" t="s">
        <v>202</v>
      </c>
      <c r="E11" s="257">
        <v>6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194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4">
        <v>4</v>
      </c>
      <c r="B12" s="255" t="s">
        <v>681</v>
      </c>
      <c r="C12" s="266" t="s">
        <v>682</v>
      </c>
      <c r="D12" s="256" t="s">
        <v>202</v>
      </c>
      <c r="E12" s="257">
        <v>1</v>
      </c>
      <c r="F12" s="258"/>
      <c r="G12" s="25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355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479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683</v>
      </c>
      <c r="C13" s="266" t="s">
        <v>684</v>
      </c>
      <c r="D13" s="256" t="s">
        <v>202</v>
      </c>
      <c r="E13" s="257">
        <v>15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355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4">
        <v>6</v>
      </c>
      <c r="B14" s="255" t="s">
        <v>685</v>
      </c>
      <c r="C14" s="266" t="s">
        <v>686</v>
      </c>
      <c r="D14" s="256" t="s">
        <v>202</v>
      </c>
      <c r="E14" s="257">
        <v>1</v>
      </c>
      <c r="F14" s="258"/>
      <c r="G14" s="259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184</v>
      </c>
      <c r="T14" s="231" t="s">
        <v>185</v>
      </c>
      <c r="U14" s="231">
        <v>0</v>
      </c>
      <c r="V14" s="231">
        <f>ROUND(E14*U14,2)</f>
        <v>0</v>
      </c>
      <c r="W14" s="231"/>
      <c r="X14" s="231" t="s">
        <v>355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479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54">
        <v>7</v>
      </c>
      <c r="B15" s="255" t="s">
        <v>687</v>
      </c>
      <c r="C15" s="266" t="s">
        <v>688</v>
      </c>
      <c r="D15" s="256" t="s">
        <v>276</v>
      </c>
      <c r="E15" s="257">
        <v>12</v>
      </c>
      <c r="F15" s="258"/>
      <c r="G15" s="25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194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40.799999999999997" outlineLevel="1" x14ac:dyDescent="0.25">
      <c r="A16" s="254">
        <v>8</v>
      </c>
      <c r="B16" s="255" t="s">
        <v>689</v>
      </c>
      <c r="C16" s="266" t="s">
        <v>690</v>
      </c>
      <c r="D16" s="256" t="s">
        <v>276</v>
      </c>
      <c r="E16" s="257">
        <v>40</v>
      </c>
      <c r="F16" s="258"/>
      <c r="G16" s="25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184</v>
      </c>
      <c r="T16" s="231" t="s">
        <v>185</v>
      </c>
      <c r="U16" s="231">
        <v>0</v>
      </c>
      <c r="V16" s="231">
        <f>ROUND(E16*U16,2)</f>
        <v>0</v>
      </c>
      <c r="W16" s="231"/>
      <c r="X16" s="231" t="s">
        <v>194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500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.799999999999997" outlineLevel="1" x14ac:dyDescent="0.25">
      <c r="A17" s="254">
        <v>9</v>
      </c>
      <c r="B17" s="255" t="s">
        <v>691</v>
      </c>
      <c r="C17" s="266" t="s">
        <v>692</v>
      </c>
      <c r="D17" s="256" t="s">
        <v>276</v>
      </c>
      <c r="E17" s="257">
        <v>40</v>
      </c>
      <c r="F17" s="258"/>
      <c r="G17" s="25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194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0.799999999999997" outlineLevel="1" x14ac:dyDescent="0.25">
      <c r="A18" s="254">
        <v>10</v>
      </c>
      <c r="B18" s="255" t="s">
        <v>693</v>
      </c>
      <c r="C18" s="266" t="s">
        <v>694</v>
      </c>
      <c r="D18" s="256" t="s">
        <v>276</v>
      </c>
      <c r="E18" s="257">
        <v>25</v>
      </c>
      <c r="F18" s="258"/>
      <c r="G18" s="25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184</v>
      </c>
      <c r="T18" s="231" t="s">
        <v>185</v>
      </c>
      <c r="U18" s="231">
        <v>0</v>
      </c>
      <c r="V18" s="231">
        <f>ROUND(E18*U18,2)</f>
        <v>0</v>
      </c>
      <c r="W18" s="231"/>
      <c r="X18" s="231" t="s">
        <v>194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500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4">
        <v>11</v>
      </c>
      <c r="B19" s="255" t="s">
        <v>695</v>
      </c>
      <c r="C19" s="266" t="s">
        <v>696</v>
      </c>
      <c r="D19" s="256" t="s">
        <v>276</v>
      </c>
      <c r="E19" s="257">
        <v>1</v>
      </c>
      <c r="F19" s="258"/>
      <c r="G19" s="25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355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479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41" t="s">
        <v>126</v>
      </c>
      <c r="B20" s="242" t="s">
        <v>101</v>
      </c>
      <c r="C20" s="263" t="s">
        <v>102</v>
      </c>
      <c r="D20" s="243"/>
      <c r="E20" s="244"/>
      <c r="F20" s="245"/>
      <c r="G20" s="246">
        <f>SUMIF(AG21:AG22,"&lt;&gt;NOR",G21:G22)</f>
        <v>0</v>
      </c>
      <c r="H20" s="240"/>
      <c r="I20" s="240">
        <f>SUM(I21:I22)</f>
        <v>0</v>
      </c>
      <c r="J20" s="240"/>
      <c r="K20" s="240">
        <f>SUM(K21:K22)</f>
        <v>0</v>
      </c>
      <c r="L20" s="240"/>
      <c r="M20" s="240">
        <f>SUM(M21:M22)</f>
        <v>0</v>
      </c>
      <c r="N20" s="239"/>
      <c r="O20" s="239">
        <f>SUM(O21:O22)</f>
        <v>0</v>
      </c>
      <c r="P20" s="239"/>
      <c r="Q20" s="239">
        <f>SUM(Q21:Q22)</f>
        <v>0</v>
      </c>
      <c r="R20" s="240"/>
      <c r="S20" s="240"/>
      <c r="T20" s="240"/>
      <c r="U20" s="240"/>
      <c r="V20" s="240">
        <f>SUM(V21:V22)</f>
        <v>0</v>
      </c>
      <c r="W20" s="240"/>
      <c r="X20" s="240"/>
      <c r="AG20" t="s">
        <v>180</v>
      </c>
    </row>
    <row r="21" spans="1:60" outlineLevel="1" x14ac:dyDescent="0.25">
      <c r="A21" s="254">
        <v>12</v>
      </c>
      <c r="B21" s="255" t="s">
        <v>697</v>
      </c>
      <c r="C21" s="266" t="s">
        <v>698</v>
      </c>
      <c r="D21" s="256" t="s">
        <v>202</v>
      </c>
      <c r="E21" s="257">
        <v>1</v>
      </c>
      <c r="F21" s="258"/>
      <c r="G21" s="25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184</v>
      </c>
      <c r="T21" s="231" t="s">
        <v>185</v>
      </c>
      <c r="U21" s="231">
        <v>0</v>
      </c>
      <c r="V21" s="231">
        <f>ROUND(E21*U21,2)</f>
        <v>0</v>
      </c>
      <c r="W21" s="231"/>
      <c r="X21" s="231" t="s">
        <v>194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500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4">
        <v>13</v>
      </c>
      <c r="B22" s="255" t="s">
        <v>699</v>
      </c>
      <c r="C22" s="266" t="s">
        <v>700</v>
      </c>
      <c r="D22" s="256" t="s">
        <v>202</v>
      </c>
      <c r="E22" s="257">
        <v>1</v>
      </c>
      <c r="F22" s="258"/>
      <c r="G22" s="25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184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194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500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41" t="s">
        <v>126</v>
      </c>
      <c r="B23" s="242" t="s">
        <v>105</v>
      </c>
      <c r="C23" s="263" t="s">
        <v>107</v>
      </c>
      <c r="D23" s="243"/>
      <c r="E23" s="244"/>
      <c r="F23" s="245"/>
      <c r="G23" s="246">
        <f>SUMIF(AG24:AG48,"&lt;&gt;NOR",G24:G48)</f>
        <v>0</v>
      </c>
      <c r="H23" s="240"/>
      <c r="I23" s="240">
        <f>SUM(I24:I48)</f>
        <v>0</v>
      </c>
      <c r="J23" s="240"/>
      <c r="K23" s="240">
        <f>SUM(K24:K48)</f>
        <v>0</v>
      </c>
      <c r="L23" s="240"/>
      <c r="M23" s="240">
        <f>SUM(M24:M48)</f>
        <v>0</v>
      </c>
      <c r="N23" s="239"/>
      <c r="O23" s="239">
        <f>SUM(O24:O48)</f>
        <v>0</v>
      </c>
      <c r="P23" s="239"/>
      <c r="Q23" s="239">
        <f>SUM(Q24:Q48)</f>
        <v>0</v>
      </c>
      <c r="R23" s="240"/>
      <c r="S23" s="240"/>
      <c r="T23" s="240"/>
      <c r="U23" s="240"/>
      <c r="V23" s="240">
        <f>SUM(V24:V48)</f>
        <v>0</v>
      </c>
      <c r="W23" s="240"/>
      <c r="X23" s="240"/>
      <c r="AG23" t="s">
        <v>180</v>
      </c>
    </row>
    <row r="24" spans="1:60" outlineLevel="1" x14ac:dyDescent="0.25">
      <c r="A24" s="254">
        <v>14</v>
      </c>
      <c r="B24" s="255" t="s">
        <v>701</v>
      </c>
      <c r="C24" s="266" t="s">
        <v>702</v>
      </c>
      <c r="D24" s="256" t="s">
        <v>276</v>
      </c>
      <c r="E24" s="257">
        <v>525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194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15</v>
      </c>
      <c r="B25" s="255" t="s">
        <v>703</v>
      </c>
      <c r="C25" s="266" t="s">
        <v>704</v>
      </c>
      <c r="D25" s="256" t="s">
        <v>202</v>
      </c>
      <c r="E25" s="257">
        <v>30</v>
      </c>
      <c r="F25" s="258"/>
      <c r="G25" s="25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194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500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4">
        <v>16</v>
      </c>
      <c r="B26" s="255" t="s">
        <v>705</v>
      </c>
      <c r="C26" s="266" t="s">
        <v>706</v>
      </c>
      <c r="D26" s="256" t="s">
        <v>202</v>
      </c>
      <c r="E26" s="257">
        <v>1</v>
      </c>
      <c r="F26" s="258"/>
      <c r="G26" s="259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194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500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4">
        <v>17</v>
      </c>
      <c r="B27" s="255" t="s">
        <v>707</v>
      </c>
      <c r="C27" s="266" t="s">
        <v>708</v>
      </c>
      <c r="D27" s="256" t="s">
        <v>202</v>
      </c>
      <c r="E27" s="257">
        <v>3</v>
      </c>
      <c r="F27" s="258"/>
      <c r="G27" s="259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184</v>
      </c>
      <c r="T27" s="231" t="s">
        <v>185</v>
      </c>
      <c r="U27" s="231">
        <v>0</v>
      </c>
      <c r="V27" s="231">
        <f>ROUND(E27*U27,2)</f>
        <v>0</v>
      </c>
      <c r="W27" s="231"/>
      <c r="X27" s="231" t="s">
        <v>194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500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4">
        <v>18</v>
      </c>
      <c r="B28" s="255" t="s">
        <v>709</v>
      </c>
      <c r="C28" s="266" t="s">
        <v>710</v>
      </c>
      <c r="D28" s="256" t="s">
        <v>202</v>
      </c>
      <c r="E28" s="257">
        <v>6</v>
      </c>
      <c r="F28" s="258"/>
      <c r="G28" s="25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184</v>
      </c>
      <c r="T28" s="231" t="s">
        <v>185</v>
      </c>
      <c r="U28" s="231">
        <v>0</v>
      </c>
      <c r="V28" s="231">
        <f>ROUND(E28*U28,2)</f>
        <v>0</v>
      </c>
      <c r="W28" s="231"/>
      <c r="X28" s="231" t="s">
        <v>194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500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19</v>
      </c>
      <c r="B29" s="255" t="s">
        <v>711</v>
      </c>
      <c r="C29" s="266" t="s">
        <v>712</v>
      </c>
      <c r="D29" s="256" t="s">
        <v>202</v>
      </c>
      <c r="E29" s="257">
        <v>15</v>
      </c>
      <c r="F29" s="258"/>
      <c r="G29" s="259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184</v>
      </c>
      <c r="T29" s="231" t="s">
        <v>185</v>
      </c>
      <c r="U29" s="231">
        <v>0</v>
      </c>
      <c r="V29" s="231">
        <f>ROUND(E29*U29,2)</f>
        <v>0</v>
      </c>
      <c r="W29" s="231"/>
      <c r="X29" s="231" t="s">
        <v>194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500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4">
        <v>20</v>
      </c>
      <c r="B30" s="255" t="s">
        <v>713</v>
      </c>
      <c r="C30" s="266" t="s">
        <v>714</v>
      </c>
      <c r="D30" s="256" t="s">
        <v>202</v>
      </c>
      <c r="E30" s="257">
        <v>1</v>
      </c>
      <c r="F30" s="258"/>
      <c r="G30" s="259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184</v>
      </c>
      <c r="T30" s="231" t="s">
        <v>185</v>
      </c>
      <c r="U30" s="231">
        <v>0</v>
      </c>
      <c r="V30" s="231">
        <f>ROUND(E30*U30,2)</f>
        <v>0</v>
      </c>
      <c r="W30" s="231"/>
      <c r="X30" s="231" t="s">
        <v>194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500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4">
        <v>21</v>
      </c>
      <c r="B31" s="255" t="s">
        <v>715</v>
      </c>
      <c r="C31" s="266" t="s">
        <v>716</v>
      </c>
      <c r="D31" s="256" t="s">
        <v>202</v>
      </c>
      <c r="E31" s="257">
        <v>30</v>
      </c>
      <c r="F31" s="258"/>
      <c r="G31" s="259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184</v>
      </c>
      <c r="T31" s="231" t="s">
        <v>185</v>
      </c>
      <c r="U31" s="231">
        <v>0</v>
      </c>
      <c r="V31" s="231">
        <f>ROUND(E31*U31,2)</f>
        <v>0</v>
      </c>
      <c r="W31" s="231"/>
      <c r="X31" s="231" t="s">
        <v>355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479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22</v>
      </c>
      <c r="B32" s="255" t="s">
        <v>717</v>
      </c>
      <c r="C32" s="266" t="s">
        <v>718</v>
      </c>
      <c r="D32" s="256" t="s">
        <v>202</v>
      </c>
      <c r="E32" s="257">
        <v>1</v>
      </c>
      <c r="F32" s="258"/>
      <c r="G32" s="25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184</v>
      </c>
      <c r="T32" s="231" t="s">
        <v>185</v>
      </c>
      <c r="U32" s="231">
        <v>0</v>
      </c>
      <c r="V32" s="231">
        <f>ROUND(E32*U32,2)</f>
        <v>0</v>
      </c>
      <c r="W32" s="231"/>
      <c r="X32" s="231" t="s">
        <v>355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479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4">
        <v>23</v>
      </c>
      <c r="B33" s="255" t="s">
        <v>719</v>
      </c>
      <c r="C33" s="266" t="s">
        <v>720</v>
      </c>
      <c r="D33" s="256" t="s">
        <v>276</v>
      </c>
      <c r="E33" s="257">
        <v>140</v>
      </c>
      <c r="F33" s="258"/>
      <c r="G33" s="25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184</v>
      </c>
      <c r="T33" s="231" t="s">
        <v>185</v>
      </c>
      <c r="U33" s="231">
        <v>0</v>
      </c>
      <c r="V33" s="231">
        <f>ROUND(E33*U33,2)</f>
        <v>0</v>
      </c>
      <c r="W33" s="231"/>
      <c r="X33" s="231" t="s">
        <v>355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479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4">
        <v>24</v>
      </c>
      <c r="B34" s="255" t="s">
        <v>721</v>
      </c>
      <c r="C34" s="266" t="s">
        <v>722</v>
      </c>
      <c r="D34" s="256" t="s">
        <v>276</v>
      </c>
      <c r="E34" s="257">
        <v>12</v>
      </c>
      <c r="F34" s="258"/>
      <c r="G34" s="259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184</v>
      </c>
      <c r="T34" s="231" t="s">
        <v>185</v>
      </c>
      <c r="U34" s="231">
        <v>0</v>
      </c>
      <c r="V34" s="231">
        <f>ROUND(E34*U34,2)</f>
        <v>0</v>
      </c>
      <c r="W34" s="231"/>
      <c r="X34" s="231" t="s">
        <v>355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479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54">
        <v>25</v>
      </c>
      <c r="B35" s="255" t="s">
        <v>723</v>
      </c>
      <c r="C35" s="266" t="s">
        <v>724</v>
      </c>
      <c r="D35" s="256" t="s">
        <v>276</v>
      </c>
      <c r="E35" s="257">
        <v>12</v>
      </c>
      <c r="F35" s="258"/>
      <c r="G35" s="259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184</v>
      </c>
      <c r="T35" s="231" t="s">
        <v>185</v>
      </c>
      <c r="U35" s="231">
        <v>0</v>
      </c>
      <c r="V35" s="231">
        <f>ROUND(E35*U35,2)</f>
        <v>0</v>
      </c>
      <c r="W35" s="231"/>
      <c r="X35" s="231" t="s">
        <v>194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500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4">
        <v>26</v>
      </c>
      <c r="B36" s="255" t="s">
        <v>615</v>
      </c>
      <c r="C36" s="266" t="s">
        <v>725</v>
      </c>
      <c r="D36" s="256" t="s">
        <v>202</v>
      </c>
      <c r="E36" s="257">
        <v>15</v>
      </c>
      <c r="F36" s="258"/>
      <c r="G36" s="259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184</v>
      </c>
      <c r="T36" s="231" t="s">
        <v>185</v>
      </c>
      <c r="U36" s="231">
        <v>0</v>
      </c>
      <c r="V36" s="231">
        <f>ROUND(E36*U36,2)</f>
        <v>0</v>
      </c>
      <c r="W36" s="231"/>
      <c r="X36" s="231" t="s">
        <v>194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500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.799999999999997" outlineLevel="1" x14ac:dyDescent="0.25">
      <c r="A37" s="248">
        <v>27</v>
      </c>
      <c r="B37" s="249" t="s">
        <v>617</v>
      </c>
      <c r="C37" s="264" t="s">
        <v>726</v>
      </c>
      <c r="D37" s="250" t="s">
        <v>276</v>
      </c>
      <c r="E37" s="251">
        <v>40</v>
      </c>
      <c r="F37" s="252"/>
      <c r="G37" s="253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184</v>
      </c>
      <c r="T37" s="231" t="s">
        <v>185</v>
      </c>
      <c r="U37" s="231">
        <v>0</v>
      </c>
      <c r="V37" s="231">
        <f>ROUND(E37*U37,2)</f>
        <v>0</v>
      </c>
      <c r="W37" s="231"/>
      <c r="X37" s="231" t="s">
        <v>194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500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7" t="s">
        <v>727</v>
      </c>
      <c r="D38" s="260"/>
      <c r="E38" s="260"/>
      <c r="F38" s="260"/>
      <c r="G38" s="260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217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54">
        <v>28</v>
      </c>
      <c r="B39" s="255" t="s">
        <v>619</v>
      </c>
      <c r="C39" s="266" t="s">
        <v>728</v>
      </c>
      <c r="D39" s="256" t="s">
        <v>276</v>
      </c>
      <c r="E39" s="257">
        <v>65</v>
      </c>
      <c r="F39" s="258"/>
      <c r="G39" s="25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184</v>
      </c>
      <c r="T39" s="231" t="s">
        <v>185</v>
      </c>
      <c r="U39" s="231">
        <v>0</v>
      </c>
      <c r="V39" s="231">
        <f>ROUND(E39*U39,2)</f>
        <v>0</v>
      </c>
      <c r="W39" s="231"/>
      <c r="X39" s="231" t="s">
        <v>194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500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4">
        <v>29</v>
      </c>
      <c r="B40" s="255" t="s">
        <v>621</v>
      </c>
      <c r="C40" s="266" t="s">
        <v>729</v>
      </c>
      <c r="D40" s="256" t="s">
        <v>202</v>
      </c>
      <c r="E40" s="257">
        <v>50</v>
      </c>
      <c r="F40" s="258"/>
      <c r="G40" s="259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184</v>
      </c>
      <c r="T40" s="231" t="s">
        <v>185</v>
      </c>
      <c r="U40" s="231">
        <v>0</v>
      </c>
      <c r="V40" s="231">
        <f>ROUND(E40*U40,2)</f>
        <v>0</v>
      </c>
      <c r="W40" s="231"/>
      <c r="X40" s="231" t="s">
        <v>194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4">
        <v>30</v>
      </c>
      <c r="B41" s="255" t="s">
        <v>623</v>
      </c>
      <c r="C41" s="266" t="s">
        <v>730</v>
      </c>
      <c r="D41" s="256" t="s">
        <v>202</v>
      </c>
      <c r="E41" s="257">
        <v>3</v>
      </c>
      <c r="F41" s="258"/>
      <c r="G41" s="259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184</v>
      </c>
      <c r="T41" s="231" t="s">
        <v>185</v>
      </c>
      <c r="U41" s="231">
        <v>0</v>
      </c>
      <c r="V41" s="231">
        <f>ROUND(E41*U41,2)</f>
        <v>0</v>
      </c>
      <c r="W41" s="231"/>
      <c r="X41" s="231" t="s">
        <v>194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500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54">
        <v>31</v>
      </c>
      <c r="B42" s="255" t="s">
        <v>625</v>
      </c>
      <c r="C42" s="266" t="s">
        <v>731</v>
      </c>
      <c r="D42" s="256" t="s">
        <v>202</v>
      </c>
      <c r="E42" s="257">
        <v>1</v>
      </c>
      <c r="F42" s="258"/>
      <c r="G42" s="259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184</v>
      </c>
      <c r="T42" s="231" t="s">
        <v>185</v>
      </c>
      <c r="U42" s="231">
        <v>0</v>
      </c>
      <c r="V42" s="231">
        <f>ROUND(E42*U42,2)</f>
        <v>0</v>
      </c>
      <c r="W42" s="231"/>
      <c r="X42" s="231" t="s">
        <v>194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500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4">
        <v>32</v>
      </c>
      <c r="B43" s="255" t="s">
        <v>627</v>
      </c>
      <c r="C43" s="266" t="s">
        <v>732</v>
      </c>
      <c r="D43" s="256" t="s">
        <v>202</v>
      </c>
      <c r="E43" s="257">
        <v>2</v>
      </c>
      <c r="F43" s="258"/>
      <c r="G43" s="259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184</v>
      </c>
      <c r="T43" s="231" t="s">
        <v>185</v>
      </c>
      <c r="U43" s="231">
        <v>0</v>
      </c>
      <c r="V43" s="231">
        <f>ROUND(E43*U43,2)</f>
        <v>0</v>
      </c>
      <c r="W43" s="231"/>
      <c r="X43" s="231" t="s">
        <v>194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500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4">
        <v>33</v>
      </c>
      <c r="B44" s="255" t="s">
        <v>629</v>
      </c>
      <c r="C44" s="266" t="s">
        <v>733</v>
      </c>
      <c r="D44" s="256" t="s">
        <v>202</v>
      </c>
      <c r="E44" s="257">
        <v>2</v>
      </c>
      <c r="F44" s="258"/>
      <c r="G44" s="259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184</v>
      </c>
      <c r="T44" s="231" t="s">
        <v>185</v>
      </c>
      <c r="U44" s="231">
        <v>0</v>
      </c>
      <c r="V44" s="231">
        <f>ROUND(E44*U44,2)</f>
        <v>0</v>
      </c>
      <c r="W44" s="231"/>
      <c r="X44" s="231" t="s">
        <v>194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500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4">
        <v>34</v>
      </c>
      <c r="B45" s="255" t="s">
        <v>734</v>
      </c>
      <c r="C45" s="266" t="s">
        <v>735</v>
      </c>
      <c r="D45" s="256" t="s">
        <v>202</v>
      </c>
      <c r="E45" s="257">
        <v>2</v>
      </c>
      <c r="F45" s="258"/>
      <c r="G45" s="259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184</v>
      </c>
      <c r="T45" s="231" t="s">
        <v>185</v>
      </c>
      <c r="U45" s="231">
        <v>0</v>
      </c>
      <c r="V45" s="231">
        <f>ROUND(E45*U45,2)</f>
        <v>0</v>
      </c>
      <c r="W45" s="231"/>
      <c r="X45" s="231" t="s">
        <v>194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500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4">
        <v>35</v>
      </c>
      <c r="B46" s="255" t="s">
        <v>736</v>
      </c>
      <c r="C46" s="266" t="s">
        <v>737</v>
      </c>
      <c r="D46" s="256" t="s">
        <v>738</v>
      </c>
      <c r="E46" s="257">
        <v>4</v>
      </c>
      <c r="F46" s="258"/>
      <c r="G46" s="259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184</v>
      </c>
      <c r="T46" s="231" t="s">
        <v>185</v>
      </c>
      <c r="U46" s="231">
        <v>0</v>
      </c>
      <c r="V46" s="231">
        <f>ROUND(E46*U46,2)</f>
        <v>0</v>
      </c>
      <c r="W46" s="231"/>
      <c r="X46" s="231" t="s">
        <v>194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500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4">
        <v>36</v>
      </c>
      <c r="B47" s="255" t="s">
        <v>739</v>
      </c>
      <c r="C47" s="266" t="s">
        <v>740</v>
      </c>
      <c r="D47" s="256" t="s">
        <v>240</v>
      </c>
      <c r="E47" s="257">
        <v>0.2</v>
      </c>
      <c r="F47" s="258"/>
      <c r="G47" s="259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184</v>
      </c>
      <c r="T47" s="231" t="s">
        <v>185</v>
      </c>
      <c r="U47" s="231">
        <v>0</v>
      </c>
      <c r="V47" s="231">
        <f>ROUND(E47*U47,2)</f>
        <v>0</v>
      </c>
      <c r="W47" s="231"/>
      <c r="X47" s="231" t="s">
        <v>355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479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4">
        <v>37</v>
      </c>
      <c r="B48" s="255" t="s">
        <v>741</v>
      </c>
      <c r="C48" s="266" t="s">
        <v>696</v>
      </c>
      <c r="D48" s="256" t="s">
        <v>202</v>
      </c>
      <c r="E48" s="257">
        <v>1</v>
      </c>
      <c r="F48" s="258"/>
      <c r="G48" s="25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184</v>
      </c>
      <c r="T48" s="231" t="s">
        <v>185</v>
      </c>
      <c r="U48" s="231">
        <v>0</v>
      </c>
      <c r="V48" s="231">
        <f>ROUND(E48*U48,2)</f>
        <v>0</v>
      </c>
      <c r="W48" s="231"/>
      <c r="X48" s="231" t="s">
        <v>355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479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41" t="s">
        <v>126</v>
      </c>
      <c r="B49" s="242" t="s">
        <v>109</v>
      </c>
      <c r="C49" s="263" t="s">
        <v>111</v>
      </c>
      <c r="D49" s="243"/>
      <c r="E49" s="244"/>
      <c r="F49" s="245"/>
      <c r="G49" s="246">
        <f>SUMIF(AG50:AG55,"&lt;&gt;NOR",G50:G55)</f>
        <v>0</v>
      </c>
      <c r="H49" s="240"/>
      <c r="I49" s="240">
        <f>SUM(I50:I55)</f>
        <v>0</v>
      </c>
      <c r="J49" s="240"/>
      <c r="K49" s="240">
        <f>SUM(K50:K55)</f>
        <v>0</v>
      </c>
      <c r="L49" s="240"/>
      <c r="M49" s="240">
        <f>SUM(M50:M55)</f>
        <v>0</v>
      </c>
      <c r="N49" s="239"/>
      <c r="O49" s="239">
        <f>SUM(O50:O55)</f>
        <v>0</v>
      </c>
      <c r="P49" s="239"/>
      <c r="Q49" s="239">
        <f>SUM(Q50:Q55)</f>
        <v>0</v>
      </c>
      <c r="R49" s="240"/>
      <c r="S49" s="240"/>
      <c r="T49" s="240"/>
      <c r="U49" s="240"/>
      <c r="V49" s="240">
        <f>SUM(V50:V55)</f>
        <v>0</v>
      </c>
      <c r="W49" s="240"/>
      <c r="X49" s="240"/>
      <c r="AG49" t="s">
        <v>180</v>
      </c>
    </row>
    <row r="50" spans="1:60" outlineLevel="1" x14ac:dyDescent="0.25">
      <c r="A50" s="254">
        <v>38</v>
      </c>
      <c r="B50" s="255" t="s">
        <v>742</v>
      </c>
      <c r="C50" s="266" t="s">
        <v>743</v>
      </c>
      <c r="D50" s="256"/>
      <c r="E50" s="257">
        <v>1</v>
      </c>
      <c r="F50" s="258"/>
      <c r="G50" s="25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184</v>
      </c>
      <c r="T50" s="231" t="s">
        <v>185</v>
      </c>
      <c r="U50" s="231">
        <v>0</v>
      </c>
      <c r="V50" s="231">
        <f>ROUND(E50*U50,2)</f>
        <v>0</v>
      </c>
      <c r="W50" s="231"/>
      <c r="X50" s="231" t="s">
        <v>355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479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4">
        <v>39</v>
      </c>
      <c r="B51" s="255" t="s">
        <v>744</v>
      </c>
      <c r="C51" s="266" t="s">
        <v>745</v>
      </c>
      <c r="D51" s="256" t="s">
        <v>746</v>
      </c>
      <c r="E51" s="257">
        <v>1</v>
      </c>
      <c r="F51" s="258"/>
      <c r="G51" s="259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184</v>
      </c>
      <c r="T51" s="231" t="s">
        <v>185</v>
      </c>
      <c r="U51" s="231">
        <v>0</v>
      </c>
      <c r="V51" s="231">
        <f>ROUND(E51*U51,2)</f>
        <v>0</v>
      </c>
      <c r="W51" s="231"/>
      <c r="X51" s="231" t="s">
        <v>747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748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54">
        <v>40</v>
      </c>
      <c r="B52" s="255" t="s">
        <v>749</v>
      </c>
      <c r="C52" s="266" t="s">
        <v>750</v>
      </c>
      <c r="D52" s="256"/>
      <c r="E52" s="257">
        <v>1</v>
      </c>
      <c r="F52" s="258"/>
      <c r="G52" s="259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184</v>
      </c>
      <c r="T52" s="231" t="s">
        <v>185</v>
      </c>
      <c r="U52" s="231">
        <v>0</v>
      </c>
      <c r="V52" s="231">
        <f>ROUND(E52*U52,2)</f>
        <v>0</v>
      </c>
      <c r="W52" s="231"/>
      <c r="X52" s="231" t="s">
        <v>194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500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54">
        <v>41</v>
      </c>
      <c r="B53" s="255" t="s">
        <v>751</v>
      </c>
      <c r="C53" s="266" t="s">
        <v>752</v>
      </c>
      <c r="D53" s="256"/>
      <c r="E53" s="257">
        <v>1</v>
      </c>
      <c r="F53" s="258"/>
      <c r="G53" s="259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184</v>
      </c>
      <c r="T53" s="231" t="s">
        <v>185</v>
      </c>
      <c r="U53" s="231">
        <v>0</v>
      </c>
      <c r="V53" s="231">
        <f>ROUND(E53*U53,2)</f>
        <v>0</v>
      </c>
      <c r="W53" s="231"/>
      <c r="X53" s="231" t="s">
        <v>355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479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4">
        <v>42</v>
      </c>
      <c r="B54" s="255" t="s">
        <v>753</v>
      </c>
      <c r="C54" s="266" t="s">
        <v>754</v>
      </c>
      <c r="D54" s="256"/>
      <c r="E54" s="257">
        <v>1</v>
      </c>
      <c r="F54" s="258"/>
      <c r="G54" s="259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184</v>
      </c>
      <c r="T54" s="231" t="s">
        <v>185</v>
      </c>
      <c r="U54" s="231">
        <v>0</v>
      </c>
      <c r="V54" s="231">
        <f>ROUND(E54*U54,2)</f>
        <v>0</v>
      </c>
      <c r="W54" s="231"/>
      <c r="X54" s="231" t="s">
        <v>355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479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8">
        <v>43</v>
      </c>
      <c r="B55" s="249" t="s">
        <v>755</v>
      </c>
      <c r="C55" s="264" t="s">
        <v>756</v>
      </c>
      <c r="D55" s="250"/>
      <c r="E55" s="251">
        <v>1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184</v>
      </c>
      <c r="T55" s="231" t="s">
        <v>185</v>
      </c>
      <c r="U55" s="231">
        <v>0</v>
      </c>
      <c r="V55" s="231">
        <f>ROUND(E55*U55,2)</f>
        <v>0</v>
      </c>
      <c r="W55" s="231"/>
      <c r="X55" s="231" t="s">
        <v>355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479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7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167</v>
      </c>
    </row>
    <row r="57" spans="1:60" x14ac:dyDescent="0.25">
      <c r="A57" s="213"/>
      <c r="B57" s="214" t="s">
        <v>31</v>
      </c>
      <c r="C57" s="273"/>
      <c r="D57" s="215"/>
      <c r="E57" s="216"/>
      <c r="F57" s="216"/>
      <c r="G57" s="247">
        <f>G8+G20+G23+G49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474</v>
      </c>
    </row>
    <row r="58" spans="1:60" x14ac:dyDescent="0.25">
      <c r="A58" s="3"/>
      <c r="B58" s="4"/>
      <c r="C58" s="27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3"/>
      <c r="B59" s="4"/>
      <c r="C59" s="27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 t="s">
        <v>475</v>
      </c>
      <c r="B60" s="217"/>
      <c r="C60" s="27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8"/>
      <c r="B61" s="219"/>
      <c r="C61" s="275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476</v>
      </c>
    </row>
    <row r="62" spans="1:60" x14ac:dyDescent="0.25">
      <c r="A62" s="221"/>
      <c r="B62" s="222"/>
      <c r="C62" s="276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21"/>
      <c r="B63" s="222"/>
      <c r="C63" s="276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76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4"/>
      <c r="B65" s="225"/>
      <c r="C65" s="277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7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C67" s="278"/>
      <c r="D67" s="10"/>
      <c r="AG67" t="s">
        <v>477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7">
    <mergeCell ref="A1:G1"/>
    <mergeCell ref="C2:G2"/>
    <mergeCell ref="C3:G3"/>
    <mergeCell ref="C4:G4"/>
    <mergeCell ref="A60:C60"/>
    <mergeCell ref="A61:G65"/>
    <mergeCell ref="C38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98</v>
      </c>
      <c r="C8" s="263" t="s">
        <v>99</v>
      </c>
      <c r="D8" s="243"/>
      <c r="E8" s="244"/>
      <c r="F8" s="245"/>
      <c r="G8" s="246">
        <f>SUMIF(AG9:AG11,"&lt;&gt;NOR",G9:G11)</f>
        <v>0</v>
      </c>
      <c r="H8" s="240"/>
      <c r="I8" s="240">
        <f>SUM(I9:I11)</f>
        <v>0</v>
      </c>
      <c r="J8" s="240"/>
      <c r="K8" s="240">
        <f>SUM(K9:K11)</f>
        <v>0</v>
      </c>
      <c r="L8" s="240"/>
      <c r="M8" s="240">
        <f>SUM(M9:M11)</f>
        <v>0</v>
      </c>
      <c r="N8" s="239"/>
      <c r="O8" s="239">
        <f>SUM(O9:O11)</f>
        <v>0</v>
      </c>
      <c r="P8" s="239"/>
      <c r="Q8" s="239">
        <f>SUM(Q9:Q11)</f>
        <v>0</v>
      </c>
      <c r="R8" s="240"/>
      <c r="S8" s="240"/>
      <c r="T8" s="240"/>
      <c r="U8" s="240"/>
      <c r="V8" s="240">
        <f>SUM(V9:V11)</f>
        <v>0</v>
      </c>
      <c r="W8" s="240"/>
      <c r="X8" s="240"/>
      <c r="AG8" t="s">
        <v>180</v>
      </c>
    </row>
    <row r="9" spans="1:60" ht="40.799999999999997" outlineLevel="1" x14ac:dyDescent="0.25">
      <c r="A9" s="254">
        <v>1</v>
      </c>
      <c r="B9" s="255" t="s">
        <v>757</v>
      </c>
      <c r="C9" s="266" t="s">
        <v>758</v>
      </c>
      <c r="D9" s="256" t="s">
        <v>276</v>
      </c>
      <c r="E9" s="257">
        <v>20</v>
      </c>
      <c r="F9" s="258"/>
      <c r="G9" s="25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194</v>
      </c>
      <c r="Y9" s="210"/>
      <c r="Z9" s="210"/>
      <c r="AA9" s="210"/>
      <c r="AB9" s="210"/>
      <c r="AC9" s="210"/>
      <c r="AD9" s="210"/>
      <c r="AE9" s="210"/>
      <c r="AF9" s="210"/>
      <c r="AG9" s="210" t="s">
        <v>500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0.799999999999997" outlineLevel="1" x14ac:dyDescent="0.25">
      <c r="A10" s="254">
        <v>2</v>
      </c>
      <c r="B10" s="255" t="s">
        <v>759</v>
      </c>
      <c r="C10" s="266" t="s">
        <v>760</v>
      </c>
      <c r="D10" s="256" t="s">
        <v>276</v>
      </c>
      <c r="E10" s="257">
        <v>10</v>
      </c>
      <c r="F10" s="258"/>
      <c r="G10" s="259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185</v>
      </c>
      <c r="U10" s="231">
        <v>0</v>
      </c>
      <c r="V10" s="231">
        <f>ROUND(E10*U10,2)</f>
        <v>0</v>
      </c>
      <c r="W10" s="231"/>
      <c r="X10" s="231" t="s">
        <v>194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500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0.799999999999997" outlineLevel="1" x14ac:dyDescent="0.25">
      <c r="A11" s="254">
        <v>3</v>
      </c>
      <c r="B11" s="255" t="s">
        <v>761</v>
      </c>
      <c r="C11" s="266" t="s">
        <v>694</v>
      </c>
      <c r="D11" s="256" t="s">
        <v>276</v>
      </c>
      <c r="E11" s="257">
        <v>20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194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5">
      <c r="A12" s="241" t="s">
        <v>126</v>
      </c>
      <c r="B12" s="242" t="s">
        <v>101</v>
      </c>
      <c r="C12" s="263" t="s">
        <v>103</v>
      </c>
      <c r="D12" s="243"/>
      <c r="E12" s="244"/>
      <c r="F12" s="245"/>
      <c r="G12" s="246">
        <f>SUMIF(AG13:AG13,"&lt;&gt;NOR",G13:G13)</f>
        <v>0</v>
      </c>
      <c r="H12" s="240"/>
      <c r="I12" s="240">
        <f>SUM(I13:I13)</f>
        <v>0</v>
      </c>
      <c r="J12" s="240"/>
      <c r="K12" s="240">
        <f>SUM(K13:K13)</f>
        <v>0</v>
      </c>
      <c r="L12" s="240"/>
      <c r="M12" s="240">
        <f>SUM(M13:M13)</f>
        <v>0</v>
      </c>
      <c r="N12" s="239"/>
      <c r="O12" s="239">
        <f>SUM(O13:O13)</f>
        <v>0</v>
      </c>
      <c r="P12" s="239"/>
      <c r="Q12" s="239">
        <f>SUM(Q13:Q13)</f>
        <v>0</v>
      </c>
      <c r="R12" s="240"/>
      <c r="S12" s="240"/>
      <c r="T12" s="240"/>
      <c r="U12" s="240"/>
      <c r="V12" s="240">
        <f>SUM(V13:V13)</f>
        <v>0</v>
      </c>
      <c r="W12" s="240"/>
      <c r="X12" s="240"/>
      <c r="AG12" t="s">
        <v>180</v>
      </c>
    </row>
    <row r="13" spans="1:60" outlineLevel="1" x14ac:dyDescent="0.25">
      <c r="A13" s="254">
        <v>4</v>
      </c>
      <c r="B13" s="255" t="s">
        <v>762</v>
      </c>
      <c r="C13" s="266" t="s">
        <v>763</v>
      </c>
      <c r="D13" s="256" t="s">
        <v>202</v>
      </c>
      <c r="E13" s="257">
        <v>0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355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1" t="s">
        <v>126</v>
      </c>
      <c r="B14" s="242" t="s">
        <v>105</v>
      </c>
      <c r="C14" s="263" t="s">
        <v>106</v>
      </c>
      <c r="D14" s="243"/>
      <c r="E14" s="244"/>
      <c r="F14" s="245"/>
      <c r="G14" s="246">
        <f>SUMIF(AG15:AG19,"&lt;&gt;NOR",G15:G19)</f>
        <v>0</v>
      </c>
      <c r="H14" s="240"/>
      <c r="I14" s="240">
        <f>SUM(I15:I19)</f>
        <v>0</v>
      </c>
      <c r="J14" s="240"/>
      <c r="K14" s="240">
        <f>SUM(K15:K19)</f>
        <v>0</v>
      </c>
      <c r="L14" s="240"/>
      <c r="M14" s="240">
        <f>SUM(M15:M19)</f>
        <v>0</v>
      </c>
      <c r="N14" s="239"/>
      <c r="O14" s="239">
        <f>SUM(O15:O19)</f>
        <v>0</v>
      </c>
      <c r="P14" s="239"/>
      <c r="Q14" s="239">
        <f>SUM(Q15:Q19)</f>
        <v>0</v>
      </c>
      <c r="R14" s="240"/>
      <c r="S14" s="240"/>
      <c r="T14" s="240"/>
      <c r="U14" s="240"/>
      <c r="V14" s="240">
        <f>SUM(V15:V19)</f>
        <v>0</v>
      </c>
      <c r="W14" s="240"/>
      <c r="X14" s="240"/>
      <c r="AG14" t="s">
        <v>180</v>
      </c>
    </row>
    <row r="15" spans="1:60" ht="40.799999999999997" outlineLevel="1" x14ac:dyDescent="0.25">
      <c r="A15" s="248">
        <v>5</v>
      </c>
      <c r="B15" s="249" t="s">
        <v>764</v>
      </c>
      <c r="C15" s="264" t="s">
        <v>726</v>
      </c>
      <c r="D15" s="250" t="s">
        <v>276</v>
      </c>
      <c r="E15" s="251">
        <v>50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194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7" t="s">
        <v>727</v>
      </c>
      <c r="D16" s="260"/>
      <c r="E16" s="260"/>
      <c r="F16" s="260"/>
      <c r="G16" s="260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217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4">
        <v>6</v>
      </c>
      <c r="B17" s="255" t="s">
        <v>765</v>
      </c>
      <c r="C17" s="266" t="s">
        <v>720</v>
      </c>
      <c r="D17" s="256" t="s">
        <v>276</v>
      </c>
      <c r="E17" s="257">
        <v>50</v>
      </c>
      <c r="F17" s="258"/>
      <c r="G17" s="259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355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479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4">
        <v>7</v>
      </c>
      <c r="B18" s="255" t="s">
        <v>766</v>
      </c>
      <c r="C18" s="266" t="s">
        <v>735</v>
      </c>
      <c r="D18" s="256" t="s">
        <v>202</v>
      </c>
      <c r="E18" s="257">
        <v>1</v>
      </c>
      <c r="F18" s="258"/>
      <c r="G18" s="25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184</v>
      </c>
      <c r="T18" s="231" t="s">
        <v>185</v>
      </c>
      <c r="U18" s="231">
        <v>0</v>
      </c>
      <c r="V18" s="231">
        <f>ROUND(E18*U18,2)</f>
        <v>0</v>
      </c>
      <c r="W18" s="231"/>
      <c r="X18" s="231" t="s">
        <v>355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4">
        <v>8</v>
      </c>
      <c r="B19" s="255" t="s">
        <v>767</v>
      </c>
      <c r="C19" s="266" t="s">
        <v>740</v>
      </c>
      <c r="D19" s="256" t="s">
        <v>240</v>
      </c>
      <c r="E19" s="257">
        <v>0.1</v>
      </c>
      <c r="F19" s="258"/>
      <c r="G19" s="25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355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479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41" t="s">
        <v>126</v>
      </c>
      <c r="B20" s="242" t="s">
        <v>109</v>
      </c>
      <c r="C20" s="263" t="s">
        <v>111</v>
      </c>
      <c r="D20" s="243"/>
      <c r="E20" s="244"/>
      <c r="F20" s="245"/>
      <c r="G20" s="246">
        <f>SUMIF(AG21:AG25,"&lt;&gt;NOR",G21:G25)</f>
        <v>0</v>
      </c>
      <c r="H20" s="240"/>
      <c r="I20" s="240">
        <f>SUM(I21:I25)</f>
        <v>0</v>
      </c>
      <c r="J20" s="240"/>
      <c r="K20" s="240">
        <f>SUM(K21:K25)</f>
        <v>0</v>
      </c>
      <c r="L20" s="240"/>
      <c r="M20" s="240">
        <f>SUM(M21:M25)</f>
        <v>0</v>
      </c>
      <c r="N20" s="239"/>
      <c r="O20" s="239">
        <f>SUM(O21:O25)</f>
        <v>0</v>
      </c>
      <c r="P20" s="239"/>
      <c r="Q20" s="239">
        <f>SUM(Q21:Q25)</f>
        <v>0</v>
      </c>
      <c r="R20" s="240"/>
      <c r="S20" s="240"/>
      <c r="T20" s="240"/>
      <c r="U20" s="240"/>
      <c r="V20" s="240">
        <f>SUM(V21:V25)</f>
        <v>0</v>
      </c>
      <c r="W20" s="240"/>
      <c r="X20" s="240"/>
      <c r="AG20" t="s">
        <v>180</v>
      </c>
    </row>
    <row r="21" spans="1:60" outlineLevel="1" x14ac:dyDescent="0.25">
      <c r="A21" s="254">
        <v>9</v>
      </c>
      <c r="B21" s="255" t="s">
        <v>768</v>
      </c>
      <c r="C21" s="266" t="s">
        <v>743</v>
      </c>
      <c r="D21" s="256"/>
      <c r="E21" s="257">
        <v>1</v>
      </c>
      <c r="F21" s="258"/>
      <c r="G21" s="25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184</v>
      </c>
      <c r="T21" s="231" t="s">
        <v>185</v>
      </c>
      <c r="U21" s="231">
        <v>0</v>
      </c>
      <c r="V21" s="231">
        <f>ROUND(E21*U21,2)</f>
        <v>0</v>
      </c>
      <c r="W21" s="231"/>
      <c r="X21" s="231" t="s">
        <v>355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4">
        <v>10</v>
      </c>
      <c r="B22" s="255" t="s">
        <v>769</v>
      </c>
      <c r="C22" s="266" t="s">
        <v>745</v>
      </c>
      <c r="D22" s="256" t="s">
        <v>746</v>
      </c>
      <c r="E22" s="257">
        <v>1</v>
      </c>
      <c r="F22" s="258"/>
      <c r="G22" s="25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184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747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748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11</v>
      </c>
      <c r="B23" s="255" t="s">
        <v>770</v>
      </c>
      <c r="C23" s="266" t="s">
        <v>750</v>
      </c>
      <c r="D23" s="256"/>
      <c r="E23" s="257">
        <v>1</v>
      </c>
      <c r="F23" s="258"/>
      <c r="G23" s="25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194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500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4">
        <v>12</v>
      </c>
      <c r="B24" s="255" t="s">
        <v>771</v>
      </c>
      <c r="C24" s="266" t="s">
        <v>752</v>
      </c>
      <c r="D24" s="256"/>
      <c r="E24" s="257">
        <v>1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355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479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8">
        <v>13</v>
      </c>
      <c r="B25" s="249" t="s">
        <v>772</v>
      </c>
      <c r="C25" s="264" t="s">
        <v>754</v>
      </c>
      <c r="D25" s="250"/>
      <c r="E25" s="251">
        <v>1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355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3"/>
      <c r="B26" s="4"/>
      <c r="C26" s="27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167</v>
      </c>
    </row>
    <row r="27" spans="1:60" x14ac:dyDescent="0.25">
      <c r="A27" s="213"/>
      <c r="B27" s="214" t="s">
        <v>31</v>
      </c>
      <c r="C27" s="273"/>
      <c r="D27" s="215"/>
      <c r="E27" s="216"/>
      <c r="F27" s="216"/>
      <c r="G27" s="247">
        <f>G8+G12+G14+G20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474</v>
      </c>
    </row>
    <row r="28" spans="1:60" x14ac:dyDescent="0.25">
      <c r="A28" s="3"/>
      <c r="B28" s="4"/>
      <c r="C28" s="27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7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17" t="s">
        <v>475</v>
      </c>
      <c r="B30" s="217"/>
      <c r="C30" s="27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8"/>
      <c r="B31" s="219"/>
      <c r="C31" s="275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476</v>
      </c>
    </row>
    <row r="32" spans="1:60" x14ac:dyDescent="0.25">
      <c r="A32" s="221"/>
      <c r="B32" s="222"/>
      <c r="C32" s="276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1"/>
      <c r="B33" s="222"/>
      <c r="C33" s="276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76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4"/>
      <c r="B35" s="225"/>
      <c r="C35" s="277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7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C37" s="278"/>
      <c r="D37" s="10"/>
      <c r="AG37" t="s">
        <v>477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7">
    <mergeCell ref="A1:G1"/>
    <mergeCell ref="C2:G2"/>
    <mergeCell ref="C3:G3"/>
    <mergeCell ref="C4:G4"/>
    <mergeCell ref="A30:C30"/>
    <mergeCell ref="A31:G35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155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156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156</v>
      </c>
      <c r="AG3" t="s">
        <v>157</v>
      </c>
    </row>
    <row r="4" spans="1:60" ht="25.05" customHeight="1" x14ac:dyDescent="0.25">
      <c r="A4" s="200" t="s">
        <v>10</v>
      </c>
      <c r="B4" s="201" t="s">
        <v>63</v>
      </c>
      <c r="C4" s="202" t="s">
        <v>64</v>
      </c>
      <c r="D4" s="203"/>
      <c r="E4" s="203"/>
      <c r="F4" s="203"/>
      <c r="G4" s="204"/>
      <c r="AG4" t="s">
        <v>158</v>
      </c>
    </row>
    <row r="5" spans="1:60" x14ac:dyDescent="0.25">
      <c r="D5" s="10"/>
    </row>
    <row r="6" spans="1:60" ht="39.6" x14ac:dyDescent="0.25">
      <c r="A6" s="206" t="s">
        <v>159</v>
      </c>
      <c r="B6" s="208" t="s">
        <v>160</v>
      </c>
      <c r="C6" s="208" t="s">
        <v>161</v>
      </c>
      <c r="D6" s="207" t="s">
        <v>162</v>
      </c>
      <c r="E6" s="206" t="s">
        <v>163</v>
      </c>
      <c r="F6" s="205" t="s">
        <v>164</v>
      </c>
      <c r="G6" s="206" t="s">
        <v>31</v>
      </c>
      <c r="H6" s="209" t="s">
        <v>32</v>
      </c>
      <c r="I6" s="209" t="s">
        <v>165</v>
      </c>
      <c r="J6" s="209" t="s">
        <v>33</v>
      </c>
      <c r="K6" s="209" t="s">
        <v>166</v>
      </c>
      <c r="L6" s="209" t="s">
        <v>167</v>
      </c>
      <c r="M6" s="209" t="s">
        <v>168</v>
      </c>
      <c r="N6" s="209" t="s">
        <v>169</v>
      </c>
      <c r="O6" s="209" t="s">
        <v>170</v>
      </c>
      <c r="P6" s="209" t="s">
        <v>171</v>
      </c>
      <c r="Q6" s="209" t="s">
        <v>172</v>
      </c>
      <c r="R6" s="209" t="s">
        <v>173</v>
      </c>
      <c r="S6" s="209" t="s">
        <v>174</v>
      </c>
      <c r="T6" s="209" t="s">
        <v>175</v>
      </c>
      <c r="U6" s="209" t="s">
        <v>176</v>
      </c>
      <c r="V6" s="209" t="s">
        <v>177</v>
      </c>
      <c r="W6" s="209" t="s">
        <v>178</v>
      </c>
      <c r="X6" s="209" t="s">
        <v>179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1" t="s">
        <v>126</v>
      </c>
      <c r="B8" s="242" t="s">
        <v>95</v>
      </c>
      <c r="C8" s="263" t="s">
        <v>96</v>
      </c>
      <c r="D8" s="243"/>
      <c r="E8" s="244"/>
      <c r="F8" s="245"/>
      <c r="G8" s="246">
        <f>SUMIF(AG9:AG9,"&lt;&gt;NOR",G9:G9)</f>
        <v>0</v>
      </c>
      <c r="H8" s="240"/>
      <c r="I8" s="240">
        <f>SUM(I9:I9)</f>
        <v>0</v>
      </c>
      <c r="J8" s="240"/>
      <c r="K8" s="240">
        <f>SUM(K9:K9)</f>
        <v>0</v>
      </c>
      <c r="L8" s="240"/>
      <c r="M8" s="240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40"/>
      <c r="S8" s="240"/>
      <c r="T8" s="240"/>
      <c r="U8" s="240"/>
      <c r="V8" s="240">
        <f>SUM(V9:V9)</f>
        <v>0</v>
      </c>
      <c r="W8" s="240"/>
      <c r="X8" s="240"/>
      <c r="AG8" t="s">
        <v>180</v>
      </c>
    </row>
    <row r="9" spans="1:60" outlineLevel="1" x14ac:dyDescent="0.25">
      <c r="A9" s="254">
        <v>1</v>
      </c>
      <c r="B9" s="255" t="s">
        <v>675</v>
      </c>
      <c r="C9" s="266" t="s">
        <v>773</v>
      </c>
      <c r="D9" s="256" t="s">
        <v>202</v>
      </c>
      <c r="E9" s="257">
        <v>0</v>
      </c>
      <c r="F9" s="258"/>
      <c r="G9" s="25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185</v>
      </c>
      <c r="U9" s="231">
        <v>0</v>
      </c>
      <c r="V9" s="231">
        <f>ROUND(E9*U9,2)</f>
        <v>0</v>
      </c>
      <c r="W9" s="231"/>
      <c r="X9" s="231" t="s">
        <v>355</v>
      </c>
      <c r="Y9" s="210"/>
      <c r="Z9" s="210"/>
      <c r="AA9" s="210"/>
      <c r="AB9" s="210"/>
      <c r="AC9" s="210"/>
      <c r="AD9" s="210"/>
      <c r="AE9" s="210"/>
      <c r="AF9" s="210"/>
      <c r="AG9" s="210" t="s">
        <v>479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41" t="s">
        <v>126</v>
      </c>
      <c r="B10" s="242" t="s">
        <v>98</v>
      </c>
      <c r="C10" s="263" t="s">
        <v>99</v>
      </c>
      <c r="D10" s="243"/>
      <c r="E10" s="244"/>
      <c r="F10" s="245"/>
      <c r="G10" s="246">
        <f>SUMIF(AG11:AG13,"&lt;&gt;NOR",G11:G13)</f>
        <v>0</v>
      </c>
      <c r="H10" s="240"/>
      <c r="I10" s="240">
        <f>SUM(I11:I13)</f>
        <v>0</v>
      </c>
      <c r="J10" s="240"/>
      <c r="K10" s="240">
        <f>SUM(K11:K13)</f>
        <v>0</v>
      </c>
      <c r="L10" s="240"/>
      <c r="M10" s="240">
        <f>SUM(M11:M13)</f>
        <v>0</v>
      </c>
      <c r="N10" s="239"/>
      <c r="O10" s="239">
        <f>SUM(O11:O13)</f>
        <v>0</v>
      </c>
      <c r="P10" s="239"/>
      <c r="Q10" s="239">
        <f>SUM(Q11:Q13)</f>
        <v>0</v>
      </c>
      <c r="R10" s="240"/>
      <c r="S10" s="240"/>
      <c r="T10" s="240"/>
      <c r="U10" s="240"/>
      <c r="V10" s="240">
        <f>SUM(V11:V13)</f>
        <v>0</v>
      </c>
      <c r="W10" s="240"/>
      <c r="X10" s="240"/>
      <c r="AG10" t="s">
        <v>180</v>
      </c>
    </row>
    <row r="11" spans="1:60" ht="40.799999999999997" outlineLevel="1" x14ac:dyDescent="0.25">
      <c r="A11" s="254">
        <v>2</v>
      </c>
      <c r="B11" s="255" t="s">
        <v>757</v>
      </c>
      <c r="C11" s="266" t="s">
        <v>690</v>
      </c>
      <c r="D11" s="256" t="s">
        <v>276</v>
      </c>
      <c r="E11" s="257">
        <v>50</v>
      </c>
      <c r="F11" s="258"/>
      <c r="G11" s="25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185</v>
      </c>
      <c r="U11" s="231">
        <v>0</v>
      </c>
      <c r="V11" s="231">
        <f>ROUND(E11*U11,2)</f>
        <v>0</v>
      </c>
      <c r="W11" s="231"/>
      <c r="X11" s="231" t="s">
        <v>194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0.799999999999997" outlineLevel="1" x14ac:dyDescent="0.25">
      <c r="A12" s="254">
        <v>3</v>
      </c>
      <c r="B12" s="255" t="s">
        <v>759</v>
      </c>
      <c r="C12" s="266" t="s">
        <v>692</v>
      </c>
      <c r="D12" s="256" t="s">
        <v>276</v>
      </c>
      <c r="E12" s="257">
        <v>25</v>
      </c>
      <c r="F12" s="258"/>
      <c r="G12" s="259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185</v>
      </c>
      <c r="U12" s="231">
        <v>0</v>
      </c>
      <c r="V12" s="231">
        <f>ROUND(E12*U12,2)</f>
        <v>0</v>
      </c>
      <c r="W12" s="231"/>
      <c r="X12" s="231" t="s">
        <v>194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4</v>
      </c>
      <c r="B13" s="255" t="s">
        <v>761</v>
      </c>
      <c r="C13" s="266" t="s">
        <v>774</v>
      </c>
      <c r="D13" s="256" t="s">
        <v>202</v>
      </c>
      <c r="E13" s="257">
        <v>3</v>
      </c>
      <c r="F13" s="258"/>
      <c r="G13" s="25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185</v>
      </c>
      <c r="U13" s="231">
        <v>0</v>
      </c>
      <c r="V13" s="231">
        <f>ROUND(E13*U13,2)</f>
        <v>0</v>
      </c>
      <c r="W13" s="231"/>
      <c r="X13" s="231" t="s">
        <v>355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1" t="s">
        <v>126</v>
      </c>
      <c r="B14" s="242" t="s">
        <v>101</v>
      </c>
      <c r="C14" s="263" t="s">
        <v>103</v>
      </c>
      <c r="D14" s="243"/>
      <c r="E14" s="244"/>
      <c r="F14" s="245"/>
      <c r="G14" s="246">
        <f>SUMIF(AG15:AG15,"&lt;&gt;NOR",G15:G15)</f>
        <v>0</v>
      </c>
      <c r="H14" s="240"/>
      <c r="I14" s="240">
        <f>SUM(I15:I15)</f>
        <v>0</v>
      </c>
      <c r="J14" s="240"/>
      <c r="K14" s="240">
        <f>SUM(K15:K15)</f>
        <v>0</v>
      </c>
      <c r="L14" s="240"/>
      <c r="M14" s="240">
        <f>SUM(M15:M15)</f>
        <v>0</v>
      </c>
      <c r="N14" s="239"/>
      <c r="O14" s="239">
        <f>SUM(O15:O15)</f>
        <v>0</v>
      </c>
      <c r="P14" s="239"/>
      <c r="Q14" s="239">
        <f>SUM(Q15:Q15)</f>
        <v>0</v>
      </c>
      <c r="R14" s="240"/>
      <c r="S14" s="240"/>
      <c r="T14" s="240"/>
      <c r="U14" s="240"/>
      <c r="V14" s="240">
        <f>SUM(V15:V15)</f>
        <v>0</v>
      </c>
      <c r="W14" s="240"/>
      <c r="X14" s="240"/>
      <c r="AG14" t="s">
        <v>180</v>
      </c>
    </row>
    <row r="15" spans="1:60" outlineLevel="1" x14ac:dyDescent="0.25">
      <c r="A15" s="254">
        <v>5</v>
      </c>
      <c r="B15" s="255" t="s">
        <v>762</v>
      </c>
      <c r="C15" s="266" t="s">
        <v>773</v>
      </c>
      <c r="D15" s="256" t="s">
        <v>202</v>
      </c>
      <c r="E15" s="257">
        <v>1</v>
      </c>
      <c r="F15" s="258"/>
      <c r="G15" s="25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184</v>
      </c>
      <c r="T15" s="231" t="s">
        <v>185</v>
      </c>
      <c r="U15" s="231">
        <v>0</v>
      </c>
      <c r="V15" s="231">
        <f>ROUND(E15*U15,2)</f>
        <v>0</v>
      </c>
      <c r="W15" s="231"/>
      <c r="X15" s="231" t="s">
        <v>355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479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41" t="s">
        <v>126</v>
      </c>
      <c r="B16" s="242" t="s">
        <v>105</v>
      </c>
      <c r="C16" s="263" t="s">
        <v>106</v>
      </c>
      <c r="D16" s="243"/>
      <c r="E16" s="244"/>
      <c r="F16" s="245"/>
      <c r="G16" s="246">
        <f>SUMIF(AG17:AG20,"&lt;&gt;NOR",G17:G20)</f>
        <v>0</v>
      </c>
      <c r="H16" s="240"/>
      <c r="I16" s="240">
        <f>SUM(I17:I20)</f>
        <v>0</v>
      </c>
      <c r="J16" s="240"/>
      <c r="K16" s="240">
        <f>SUM(K17:K20)</f>
        <v>0</v>
      </c>
      <c r="L16" s="240"/>
      <c r="M16" s="240">
        <f>SUM(M17:M20)</f>
        <v>0</v>
      </c>
      <c r="N16" s="239"/>
      <c r="O16" s="239">
        <f>SUM(O17:O20)</f>
        <v>0</v>
      </c>
      <c r="P16" s="239"/>
      <c r="Q16" s="239">
        <f>SUM(Q17:Q20)</f>
        <v>0</v>
      </c>
      <c r="R16" s="240"/>
      <c r="S16" s="240"/>
      <c r="T16" s="240"/>
      <c r="U16" s="240"/>
      <c r="V16" s="240">
        <f>SUM(V17:V20)</f>
        <v>0</v>
      </c>
      <c r="W16" s="240"/>
      <c r="X16" s="240"/>
      <c r="AG16" t="s">
        <v>180</v>
      </c>
    </row>
    <row r="17" spans="1:60" ht="40.799999999999997" outlineLevel="1" x14ac:dyDescent="0.25">
      <c r="A17" s="248">
        <v>6</v>
      </c>
      <c r="B17" s="249" t="s">
        <v>764</v>
      </c>
      <c r="C17" s="264" t="s">
        <v>726</v>
      </c>
      <c r="D17" s="250" t="s">
        <v>276</v>
      </c>
      <c r="E17" s="251">
        <v>40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184</v>
      </c>
      <c r="T17" s="231" t="s">
        <v>185</v>
      </c>
      <c r="U17" s="231">
        <v>0</v>
      </c>
      <c r="V17" s="231">
        <f>ROUND(E17*U17,2)</f>
        <v>0</v>
      </c>
      <c r="W17" s="231"/>
      <c r="X17" s="231" t="s">
        <v>194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500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7" t="s">
        <v>727</v>
      </c>
      <c r="D18" s="260"/>
      <c r="E18" s="260"/>
      <c r="F18" s="260"/>
      <c r="G18" s="260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217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4">
        <v>7</v>
      </c>
      <c r="B19" s="255" t="s">
        <v>765</v>
      </c>
      <c r="C19" s="266" t="s">
        <v>728</v>
      </c>
      <c r="D19" s="256" t="s">
        <v>276</v>
      </c>
      <c r="E19" s="257">
        <v>35</v>
      </c>
      <c r="F19" s="258"/>
      <c r="G19" s="25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185</v>
      </c>
      <c r="U19" s="231">
        <v>0</v>
      </c>
      <c r="V19" s="231">
        <f>ROUND(E19*U19,2)</f>
        <v>0</v>
      </c>
      <c r="W19" s="231"/>
      <c r="X19" s="231" t="s">
        <v>194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500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4">
        <v>8</v>
      </c>
      <c r="B20" s="255" t="s">
        <v>766</v>
      </c>
      <c r="C20" s="266" t="s">
        <v>775</v>
      </c>
      <c r="D20" s="256" t="s">
        <v>202</v>
      </c>
      <c r="E20" s="257">
        <v>3</v>
      </c>
      <c r="F20" s="258"/>
      <c r="G20" s="25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184</v>
      </c>
      <c r="T20" s="231" t="s">
        <v>185</v>
      </c>
      <c r="U20" s="231">
        <v>0</v>
      </c>
      <c r="V20" s="231">
        <f>ROUND(E20*U20,2)</f>
        <v>0</v>
      </c>
      <c r="W20" s="231"/>
      <c r="X20" s="231" t="s">
        <v>194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500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41" t="s">
        <v>126</v>
      </c>
      <c r="B21" s="242" t="s">
        <v>109</v>
      </c>
      <c r="C21" s="263" t="s">
        <v>110</v>
      </c>
      <c r="D21" s="243"/>
      <c r="E21" s="244"/>
      <c r="F21" s="245"/>
      <c r="G21" s="246">
        <f>SUMIF(AG22:AG26,"&lt;&gt;NOR",G22:G26)</f>
        <v>0</v>
      </c>
      <c r="H21" s="240"/>
      <c r="I21" s="240">
        <f>SUM(I22:I26)</f>
        <v>0</v>
      </c>
      <c r="J21" s="240"/>
      <c r="K21" s="240">
        <f>SUM(K22:K26)</f>
        <v>0</v>
      </c>
      <c r="L21" s="240"/>
      <c r="M21" s="240">
        <f>SUM(M22:M26)</f>
        <v>0</v>
      </c>
      <c r="N21" s="239"/>
      <c r="O21" s="239">
        <f>SUM(O22:O26)</f>
        <v>0</v>
      </c>
      <c r="P21" s="239"/>
      <c r="Q21" s="239">
        <f>SUM(Q22:Q26)</f>
        <v>0</v>
      </c>
      <c r="R21" s="240"/>
      <c r="S21" s="240"/>
      <c r="T21" s="240"/>
      <c r="U21" s="240"/>
      <c r="V21" s="240">
        <f>SUM(V22:V26)</f>
        <v>0</v>
      </c>
      <c r="W21" s="240"/>
      <c r="X21" s="240"/>
      <c r="AG21" t="s">
        <v>180</v>
      </c>
    </row>
    <row r="22" spans="1:60" outlineLevel="1" x14ac:dyDescent="0.25">
      <c r="A22" s="254">
        <v>9</v>
      </c>
      <c r="B22" s="255" t="s">
        <v>765</v>
      </c>
      <c r="C22" s="266" t="s">
        <v>743</v>
      </c>
      <c r="D22" s="256"/>
      <c r="E22" s="257">
        <v>1</v>
      </c>
      <c r="F22" s="258"/>
      <c r="G22" s="259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184</v>
      </c>
      <c r="T22" s="231" t="s">
        <v>185</v>
      </c>
      <c r="U22" s="231">
        <v>0</v>
      </c>
      <c r="V22" s="231">
        <f>ROUND(E22*U22,2)</f>
        <v>0</v>
      </c>
      <c r="W22" s="231"/>
      <c r="X22" s="231" t="s">
        <v>355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479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10</v>
      </c>
      <c r="B23" s="255" t="s">
        <v>766</v>
      </c>
      <c r="C23" s="266" t="s">
        <v>745</v>
      </c>
      <c r="D23" s="256" t="s">
        <v>746</v>
      </c>
      <c r="E23" s="257">
        <v>1</v>
      </c>
      <c r="F23" s="258"/>
      <c r="G23" s="25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185</v>
      </c>
      <c r="U23" s="231">
        <v>0</v>
      </c>
      <c r="V23" s="231">
        <f>ROUND(E23*U23,2)</f>
        <v>0</v>
      </c>
      <c r="W23" s="231"/>
      <c r="X23" s="231" t="s">
        <v>747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748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4">
        <v>11</v>
      </c>
      <c r="B24" s="255" t="s">
        <v>767</v>
      </c>
      <c r="C24" s="266" t="s">
        <v>750</v>
      </c>
      <c r="D24" s="256"/>
      <c r="E24" s="257">
        <v>1</v>
      </c>
      <c r="F24" s="258"/>
      <c r="G24" s="259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184</v>
      </c>
      <c r="T24" s="231" t="s">
        <v>185</v>
      </c>
      <c r="U24" s="231">
        <v>0</v>
      </c>
      <c r="V24" s="231">
        <f>ROUND(E24*U24,2)</f>
        <v>0</v>
      </c>
      <c r="W24" s="231"/>
      <c r="X24" s="231" t="s">
        <v>194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500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12</v>
      </c>
      <c r="B25" s="255" t="s">
        <v>768</v>
      </c>
      <c r="C25" s="266" t="s">
        <v>752</v>
      </c>
      <c r="D25" s="256"/>
      <c r="E25" s="257">
        <v>1</v>
      </c>
      <c r="F25" s="258"/>
      <c r="G25" s="25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184</v>
      </c>
      <c r="T25" s="231" t="s">
        <v>185</v>
      </c>
      <c r="U25" s="231">
        <v>0</v>
      </c>
      <c r="V25" s="231">
        <f>ROUND(E25*U25,2)</f>
        <v>0</v>
      </c>
      <c r="W25" s="231"/>
      <c r="X25" s="231" t="s">
        <v>355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479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8">
        <v>13</v>
      </c>
      <c r="B26" s="249" t="s">
        <v>769</v>
      </c>
      <c r="C26" s="264" t="s">
        <v>754</v>
      </c>
      <c r="D26" s="250"/>
      <c r="E26" s="251">
        <v>1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184</v>
      </c>
      <c r="T26" s="231" t="s">
        <v>185</v>
      </c>
      <c r="U26" s="231">
        <v>0</v>
      </c>
      <c r="V26" s="231">
        <f>ROUND(E26*U26,2)</f>
        <v>0</v>
      </c>
      <c r="W26" s="231"/>
      <c r="X26" s="231" t="s">
        <v>355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479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3"/>
      <c r="B27" s="4"/>
      <c r="C27" s="27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167</v>
      </c>
    </row>
    <row r="28" spans="1:60" x14ac:dyDescent="0.25">
      <c r="A28" s="213"/>
      <c r="B28" s="214" t="s">
        <v>31</v>
      </c>
      <c r="C28" s="273"/>
      <c r="D28" s="215"/>
      <c r="E28" s="216"/>
      <c r="F28" s="216"/>
      <c r="G28" s="247">
        <f>G8+G10+G14+G16+G21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474</v>
      </c>
    </row>
    <row r="29" spans="1:60" x14ac:dyDescent="0.25">
      <c r="A29" s="3"/>
      <c r="B29" s="4"/>
      <c r="C29" s="27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7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7" t="s">
        <v>475</v>
      </c>
      <c r="B31" s="217"/>
      <c r="C31" s="27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8"/>
      <c r="B32" s="219"/>
      <c r="C32" s="275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476</v>
      </c>
    </row>
    <row r="33" spans="1:33" x14ac:dyDescent="0.25">
      <c r="A33" s="221"/>
      <c r="B33" s="222"/>
      <c r="C33" s="276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76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76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4"/>
      <c r="B36" s="225"/>
      <c r="C36" s="277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7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78"/>
      <c r="D38" s="10"/>
      <c r="AG38" t="s">
        <v>477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7">
    <mergeCell ref="A1:G1"/>
    <mergeCell ref="C2:G2"/>
    <mergeCell ref="C3:G3"/>
    <mergeCell ref="C4:G4"/>
    <mergeCell ref="A31:C31"/>
    <mergeCell ref="A32:G36"/>
    <mergeCell ref="C18:G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60</vt:i4>
      </vt:variant>
    </vt:vector>
  </HeadingPairs>
  <TitlesOfParts>
    <vt:vector size="69" baseType="lpstr">
      <vt:lpstr>Stavba</vt:lpstr>
      <vt:lpstr>VzorPolozky</vt:lpstr>
      <vt:lpstr>G 01 D.1.1 Pol</vt:lpstr>
      <vt:lpstr>G 01 D.1.4.2 Pol</vt:lpstr>
      <vt:lpstr>G 01 D.1.4.4.a Pol</vt:lpstr>
      <vt:lpstr>G 01 D.1.4.4.b Pol</vt:lpstr>
      <vt:lpstr>G 01 D.1.4.5.a Pol</vt:lpstr>
      <vt:lpstr>G 01 D.1.4.5.b Pol</vt:lpstr>
      <vt:lpstr>G 01 D.1.4.5.c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'G 01 D.1.1 Pol'!Názvy_tisku</vt:lpstr>
      <vt:lpstr>'G 01 D.1.4.2 Pol'!Názvy_tisku</vt:lpstr>
      <vt:lpstr>'G 01 D.1.4.4.a Pol'!Názvy_tisku</vt:lpstr>
      <vt:lpstr>'G 01 D.1.4.4.b Pol'!Názvy_tisku</vt:lpstr>
      <vt:lpstr>'G 01 D.1.4.5.a Pol'!Názvy_tisku</vt:lpstr>
      <vt:lpstr>'G 01 D.1.4.5.b Pol'!Názvy_tisku</vt:lpstr>
      <vt:lpstr>'G 01 D.1.4.5.c Pol'!Názvy_tisku</vt:lpstr>
      <vt:lpstr>oadresa</vt:lpstr>
      <vt:lpstr>Stavba!Objednatel</vt:lpstr>
      <vt:lpstr>Stavba!Objekt</vt:lpstr>
      <vt:lpstr>'G 01 D.1.1 Pol'!Oblast_tisku</vt:lpstr>
      <vt:lpstr>'G 01 D.1.4.2 Pol'!Oblast_tisku</vt:lpstr>
      <vt:lpstr>'G 01 D.1.4.4.a Pol'!Oblast_tisku</vt:lpstr>
      <vt:lpstr>'G 01 D.1.4.4.b Pol'!Oblast_tisku</vt:lpstr>
      <vt:lpstr>'G 01 D.1.4.5.a Pol'!Oblast_tisku</vt:lpstr>
      <vt:lpstr>'G 01 D.1.4.5.b Pol'!Oblast_tisku</vt:lpstr>
      <vt:lpstr>'G 01 D.1.4.5.c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Milada Kašíková</cp:lastModifiedBy>
  <cp:lastPrinted>2019-03-19T12:27:02Z</cp:lastPrinted>
  <dcterms:created xsi:type="dcterms:W3CDTF">2009-04-08T07:15:50Z</dcterms:created>
  <dcterms:modified xsi:type="dcterms:W3CDTF">2022-06-15T20:32:04Z</dcterms:modified>
</cp:coreProperties>
</file>