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workbookProtection workbookAlgorithmName="SHA-512" workbookHashValue="2aTOSfMuQ6QsC69zJ/CDJnYq/PHsbV0kjfvwpNpP7stAyRilubYgmcWlnQt6/h18T7WXGA/Lng26KOO6uukRBw==" workbookSpinCount="100000" workbookSaltValue="q5ASvCZwVMeSfOWMmMe1rg==" lockStructure="1"/>
  <bookViews>
    <workbookView xWindow="65416" yWindow="65416" windowWidth="29040" windowHeight="15840" activeTab="0"/>
  </bookViews>
  <sheets>
    <sheet name="Kalkulace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<sst xmlns="http://schemas.openxmlformats.org/spreadsheetml/2006/main" count="57" uniqueCount="54">
  <si>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Pojištění odpovědnosti za škodu</t>
  </si>
  <si>
    <t>Slovensko</t>
  </si>
  <si>
    <t>Evropa</t>
  </si>
  <si>
    <t>USA</t>
  </si>
  <si>
    <t>V ...............  dne ....................</t>
  </si>
  <si>
    <t>.....................................................................................</t>
  </si>
  <si>
    <t>(jméno a příjmení oprávněné osoby a podpis)</t>
  </si>
  <si>
    <t>Pojistná částka/limit plnění</t>
  </si>
  <si>
    <t>soubor zásob (1. riziko)</t>
  </si>
  <si>
    <t>soubor vlastních i cizích staveb (1. riziko)</t>
  </si>
  <si>
    <t>náklady na demolici a odvoz suti</t>
  </si>
  <si>
    <t>náklady na obnovu dat</t>
  </si>
  <si>
    <t>soubor vlastních i cizích věcí movitých, zásob, stavebních součástí</t>
  </si>
  <si>
    <t>soubor elektronických přístrojů a výpočetní techniky (1. riziko)</t>
  </si>
  <si>
    <t>soubor mobilní elektroniky</t>
  </si>
  <si>
    <t>Sleva za dlouhodobost 15 %</t>
  </si>
  <si>
    <t>Část 1 - Pojištění majetku a odpovědnosti</t>
  </si>
  <si>
    <t>Celý svět mimo USA</t>
  </si>
  <si>
    <t>náklady na dokumentaci pojistné události</t>
  </si>
  <si>
    <t>náklady na vodné a stočné</t>
  </si>
  <si>
    <t>soubor vlastních i cizích peněz, cenností</t>
  </si>
  <si>
    <t>soubor cenností a peněz (1. riziko)</t>
  </si>
  <si>
    <t>věci umělecké, historické hodnoty (1. riziko)</t>
  </si>
  <si>
    <t>náklady historické hodnoty</t>
  </si>
  <si>
    <t>soubor strojů (1. riziko)</t>
  </si>
  <si>
    <t>soubor investic (1. riziko)</t>
  </si>
  <si>
    <t>věci zaměstnanců, studentů a hostů (1. riziko)</t>
  </si>
  <si>
    <t>Výsledné roční pojistné</t>
  </si>
  <si>
    <t>Součet ročního pojistného pro cestovní pojištění</t>
  </si>
  <si>
    <t>Část 2 - Cestovní pojištění</t>
  </si>
  <si>
    <t>Roční pojistné za pojištění majetku</t>
  </si>
  <si>
    <t>Výsledné roční pojistné za pojištění majetku po slevách</t>
  </si>
  <si>
    <t>Roční pojistné za pojištění odpovědnosti</t>
  </si>
  <si>
    <t>Výsledné roční pojistné za pojištění odpovědnosti po slevách</t>
  </si>
  <si>
    <t>Součet ročního pojistného pro majetkové pojištění a pojištění odpovědnosti po slevách</t>
  </si>
  <si>
    <r>
      <t>*</t>
    </r>
    <r>
      <rPr>
        <b/>
        <sz val="11"/>
        <rFont val="Arial"/>
        <family val="2"/>
      </rPr>
      <t>tyto vypočtené údaje budou použity pro účely hodnocení</t>
    </r>
  </si>
  <si>
    <t>Příloha zadávací dokumentace - Kalkulace nabídkové ceny</t>
  </si>
  <si>
    <t>Účastník je povinen uvést všechny pojistné sazby do žlutě zvýrazněných polí v částech, do kterých podává nabídku . Pokud nepředkládá nabídku na některou z částí, uvede účastník do zvýrazněných polí znak "-"</t>
  </si>
  <si>
    <t>NABÍDKOVÁ CENA - Výsledné pojistné pro majetkové pojištění a pojištění odpovědnosti po slevách za dobu trvání pojištění v délce 4 let*</t>
  </si>
  <si>
    <t>NABÍDKOVÁ CENA - Výsledné pojistné za cestovní pojištění za dobu trvání pojištění v délce 4 let*</t>
  </si>
  <si>
    <t>Živelní pojištění - soubor vlastních i cizích nemovitostí</t>
  </si>
  <si>
    <t>Živelní pojištění - soubor vlastních i cizích věcí movitých</t>
  </si>
  <si>
    <t>Živelní pojištění</t>
  </si>
  <si>
    <t>Pojištění odcizení</t>
  </si>
  <si>
    <t>Přeprava peněz, cenin a cenností vlastními i najatými vozidly v ČR</t>
  </si>
  <si>
    <t>Přeprava nákladu - přeprava movitého majetku a zásob vlastními i najatými vozidly v Evropě</t>
  </si>
  <si>
    <t>Pojištění skel</t>
  </si>
  <si>
    <t>Pojištění elektroniky</t>
  </si>
  <si>
    <t>Strojní pojištění</t>
  </si>
  <si>
    <t>Pojistná sazba v promile</t>
  </si>
  <si>
    <t>Vypočtené roční pojistné</t>
  </si>
  <si>
    <t>Modelový počet procestovaných dní pro hodnocení</t>
  </si>
  <si>
    <t>Pojistná sazba v Kč na 1 cestovní den</t>
  </si>
  <si>
    <t>soubor nosičů dat a záznamů na nich (1. riziko)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</si>
</sst>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43" formatCode="_-* #,##0.00_-;\-* #,##0.00_-;_-* &quot;-&quot;??_-;_-@_-"/>
    <numFmt numFmtId="164" formatCode="#,##0_ ;\-#,##0\ "/>
    <numFmt numFmtId="165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18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5" tint="0.7999799847602844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medium"/>
      <right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1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43" fontId="1" fillId="0" borderId="0" xfId="20" applyFont="1" applyFill="1" applyBorder="1" applyAlignment="1">
      <alignment wrapText="1"/>
    </xf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NumberFormat="1" applyFill="1"/>
    <xf numFmtId="5" fontId="9" fillId="2" borderId="4" xfId="0" applyNumberFormat="1" applyFont="1" applyFill="1" applyBorder="1" applyAlignment="1">
      <alignment wrapText="1"/>
    </xf>
    <xf numFmtId="0" fontId="0" fillId="3" borderId="5" xfId="0" applyFill="1" applyBorder="1"/>
    <xf numFmtId="0" fontId="0" fillId="3" borderId="6" xfId="0" applyFill="1" applyBorder="1"/>
    <xf numFmtId="5" fontId="4" fillId="3" borderId="7" xfId="20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5" fontId="1" fillId="3" borderId="10" xfId="20" applyNumberFormat="1" applyFont="1" applyFill="1" applyBorder="1" applyAlignment="1">
      <alignment horizontal="right" wrapText="1"/>
    </xf>
    <xf numFmtId="5" fontId="1" fillId="3" borderId="11" xfId="20" applyNumberFormat="1" applyFont="1" applyFill="1" applyBorder="1" applyAlignment="1">
      <alignment horizontal="right" wrapText="1"/>
    </xf>
    <xf numFmtId="5" fontId="1" fillId="3" borderId="3" xfId="20" applyNumberFormat="1" applyFont="1" applyFill="1" applyBorder="1" applyAlignment="1">
      <alignment horizontal="right" wrapText="1"/>
    </xf>
    <xf numFmtId="5" fontId="1" fillId="3" borderId="7" xfId="20" applyNumberFormat="1" applyFont="1" applyFill="1" applyBorder="1" applyAlignment="1">
      <alignment horizontal="right" wrapText="1"/>
    </xf>
    <xf numFmtId="0" fontId="4" fillId="3" borderId="12" xfId="0" applyFont="1" applyFill="1" applyBorder="1" applyAlignment="1">
      <alignment wrapText="1"/>
    </xf>
    <xf numFmtId="0" fontId="4" fillId="3" borderId="13" xfId="0" applyFont="1" applyFill="1" applyBorder="1" applyAlignment="1">
      <alignment wrapText="1"/>
    </xf>
    <xf numFmtId="0" fontId="0" fillId="3" borderId="14" xfId="0" applyFill="1" applyBorder="1"/>
    <xf numFmtId="0" fontId="0" fillId="3" borderId="15" xfId="0" applyFill="1" applyBorder="1"/>
    <xf numFmtId="0" fontId="4" fillId="3" borderId="16" xfId="0" applyFont="1" applyFill="1" applyBorder="1" applyAlignment="1">
      <alignment wrapText="1"/>
    </xf>
    <xf numFmtId="164" fontId="1" fillId="3" borderId="17" xfId="20" applyNumberFormat="1" applyFont="1" applyFill="1" applyBorder="1" applyAlignment="1">
      <alignment wrapText="1"/>
    </xf>
    <xf numFmtId="164" fontId="1" fillId="3" borderId="13" xfId="20" applyNumberFormat="1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164" fontId="1" fillId="3" borderId="18" xfId="20" applyNumberFormat="1" applyFont="1" applyFill="1" applyBorder="1" applyAlignment="1">
      <alignment wrapText="1"/>
    </xf>
    <xf numFmtId="5" fontId="4" fillId="3" borderId="11" xfId="20" applyNumberFormat="1" applyFont="1" applyFill="1" applyBorder="1" applyAlignment="1">
      <alignment horizontal="right" wrapText="1"/>
    </xf>
    <xf numFmtId="0" fontId="0" fillId="0" borderId="19" xfId="0" applyBorder="1" applyProtection="1">
      <protection locked="0"/>
    </xf>
    <xf numFmtId="5" fontId="1" fillId="3" borderId="20" xfId="20" applyNumberFormat="1" applyFont="1" applyFill="1" applyBorder="1" applyAlignment="1">
      <alignment horizontal="right" wrapText="1"/>
    </xf>
    <xf numFmtId="5" fontId="1" fillId="0" borderId="21" xfId="20" applyNumberFormat="1" applyFont="1" applyFill="1" applyBorder="1" applyAlignment="1">
      <alignment wrapText="1"/>
    </xf>
    <xf numFmtId="5" fontId="1" fillId="0" borderId="9" xfId="20" applyNumberFormat="1" applyFont="1" applyFill="1" applyBorder="1" applyAlignment="1">
      <alignment wrapText="1"/>
    </xf>
    <xf numFmtId="5" fontId="9" fillId="2" borderId="21" xfId="0" applyNumberFormat="1" applyFont="1" applyFill="1" applyBorder="1" applyAlignment="1">
      <alignment wrapText="1"/>
    </xf>
    <xf numFmtId="5" fontId="1" fillId="0" borderId="22" xfId="20" applyNumberFormat="1" applyFont="1" applyFill="1" applyBorder="1" applyAlignment="1">
      <alignment wrapText="1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5" fontId="1" fillId="0" borderId="28" xfId="20" applyNumberFormat="1" applyFont="1" applyFill="1" applyBorder="1" applyAlignment="1">
      <alignment wrapText="1"/>
    </xf>
    <xf numFmtId="5" fontId="1" fillId="0" borderId="29" xfId="20" applyNumberFormat="1" applyFont="1" applyFill="1" applyBorder="1" applyAlignment="1">
      <alignment wrapText="1"/>
    </xf>
    <xf numFmtId="5" fontId="1" fillId="0" borderId="30" xfId="20" applyNumberFormat="1" applyFont="1" applyFill="1" applyBorder="1" applyAlignment="1">
      <alignment wrapText="1"/>
    </xf>
    <xf numFmtId="5" fontId="1" fillId="0" borderId="31" xfId="20" applyNumberFormat="1" applyFont="1" applyFill="1" applyBorder="1" applyAlignment="1">
      <alignment wrapText="1"/>
    </xf>
    <xf numFmtId="5" fontId="1" fillId="3" borderId="32" xfId="20" applyNumberFormat="1" applyFont="1" applyFill="1" applyBorder="1" applyAlignment="1">
      <alignment horizontal="right" wrapText="1"/>
    </xf>
    <xf numFmtId="5" fontId="1" fillId="0" borderId="33" xfId="20" applyNumberFormat="1" applyFont="1" applyFill="1" applyBorder="1" applyAlignment="1">
      <alignment wrapText="1"/>
    </xf>
    <xf numFmtId="0" fontId="0" fillId="0" borderId="34" xfId="0" applyBorder="1" applyProtection="1">
      <protection locked="0"/>
    </xf>
    <xf numFmtId="5" fontId="1" fillId="0" borderId="35" xfId="20" applyNumberFormat="1" applyFont="1" applyFill="1" applyBorder="1" applyAlignment="1">
      <alignment wrapText="1"/>
    </xf>
    <xf numFmtId="5" fontId="1" fillId="3" borderId="36" xfId="20" applyNumberFormat="1" applyFont="1" applyFill="1" applyBorder="1" applyAlignment="1">
      <alignment horizontal="right" wrapText="1"/>
    </xf>
    <xf numFmtId="0" fontId="0" fillId="0" borderId="37" xfId="0" applyBorder="1" applyProtection="1">
      <protection locked="0"/>
    </xf>
    <xf numFmtId="5" fontId="1" fillId="0" borderId="38" xfId="20" applyNumberFormat="1" applyFont="1" applyFill="1" applyBorder="1" applyAlignment="1">
      <alignment wrapText="1"/>
    </xf>
    <xf numFmtId="0" fontId="4" fillId="3" borderId="39" xfId="0" applyFont="1" applyFill="1" applyBorder="1" applyAlignment="1">
      <alignment horizontal="left" vertical="center" wrapText="1"/>
    </xf>
    <xf numFmtId="5" fontId="1" fillId="3" borderId="2" xfId="20" applyNumberFormat="1" applyFont="1" applyFill="1" applyBorder="1" applyAlignment="1">
      <alignment horizontal="right" wrapText="1"/>
    </xf>
    <xf numFmtId="5" fontId="1" fillId="3" borderId="40" xfId="20" applyNumberFormat="1" applyFont="1" applyFill="1" applyBorder="1" applyAlignment="1">
      <alignment horizontal="right" wrapText="1"/>
    </xf>
    <xf numFmtId="165" fontId="0" fillId="0" borderId="0" xfId="0" applyNumberFormat="1" applyFill="1"/>
    <xf numFmtId="0" fontId="4" fillId="3" borderId="7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165" fontId="1" fillId="0" borderId="7" xfId="20" applyNumberFormat="1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21" xfId="0" applyBorder="1" applyAlignment="1">
      <alignment wrapText="1"/>
    </xf>
    <xf numFmtId="165" fontId="2" fillId="0" borderId="7" xfId="0" applyNumberFormat="1" applyFont="1" applyFill="1" applyBorder="1" applyAlignment="1">
      <alignment horizontal="right" vertical="center" wrapText="1"/>
    </xf>
    <xf numFmtId="0" fontId="0" fillId="0" borderId="42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horizontal="left" vertical="center" wrapText="1"/>
    </xf>
    <xf numFmtId="0" fontId="0" fillId="3" borderId="39" xfId="0" applyFill="1" applyBorder="1" applyAlignment="1">
      <alignment/>
    </xf>
    <xf numFmtId="0" fontId="0" fillId="3" borderId="43" xfId="0" applyFill="1" applyBorder="1" applyAlignment="1">
      <alignment/>
    </xf>
    <xf numFmtId="165" fontId="0" fillId="0" borderId="42" xfId="0" applyNumberFormat="1" applyBorder="1" applyAlignment="1">
      <alignment wrapText="1"/>
    </xf>
    <xf numFmtId="165" fontId="0" fillId="0" borderId="21" xfId="0" applyNumberFormat="1" applyBorder="1" applyAlignment="1">
      <alignment wrapText="1"/>
    </xf>
    <xf numFmtId="0" fontId="4" fillId="3" borderId="40" xfId="0" applyFont="1" applyFill="1" applyBorder="1" applyAlignment="1">
      <alignment horizontal="left" vertical="center" wrapText="1"/>
    </xf>
    <xf numFmtId="0" fontId="4" fillId="3" borderId="3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4" fillId="3" borderId="39" xfId="0" applyFont="1" applyFill="1" applyBorder="1" applyAlignment="1">
      <alignment horizontal="left" vertical="center" wrapText="1"/>
    </xf>
    <xf numFmtId="0" fontId="4" fillId="3" borderId="44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wrapText="1"/>
    </xf>
    <xf numFmtId="0" fontId="4" fillId="3" borderId="21" xfId="0" applyFont="1" applyFill="1" applyBorder="1" applyAlignment="1">
      <alignment horizontal="left" wrapText="1"/>
    </xf>
    <xf numFmtId="0" fontId="4" fillId="3" borderId="42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2"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109" zoomScaleNormal="109" workbookViewId="0" topLeftCell="A1">
      <selection activeCell="D6" sqref="D6"/>
    </sheetView>
  </sheetViews>
  <sheetFormatPr defaultColWidth="33.140625" defaultRowHeight="15"/>
  <cols>
    <col min="1" max="1" width="17.421875" style="0" customWidth="1"/>
    <col min="2" max="2" width="55.7109375" style="0" customWidth="1"/>
    <col min="3" max="3" width="27.00390625" style="0" customWidth="1"/>
    <col min="4" max="4" width="12.28125" style="0" customWidth="1"/>
    <col min="5" max="5" width="27.8515625" style="0" customWidth="1"/>
    <col min="6" max="6" width="33.140625" style="0" customWidth="1"/>
    <col min="7" max="8" width="33.140625" style="0" hidden="1" customWidth="1"/>
    <col min="9" max="29" width="33.140625" style="0" customWidth="1"/>
  </cols>
  <sheetData>
    <row r="1" spans="1:11" ht="18">
      <c r="A1" s="79" t="s">
        <v>36</v>
      </c>
      <c r="B1" s="80"/>
      <c r="C1" s="80"/>
      <c r="D1" s="80"/>
      <c r="E1" s="80"/>
      <c r="F1" s="10"/>
      <c r="I1" s="10"/>
      <c r="J1" s="10"/>
      <c r="K1" s="10"/>
    </row>
    <row r="2" spans="1:5" ht="30" customHeight="1">
      <c r="A2" s="85" t="s">
        <v>37</v>
      </c>
      <c r="B2" s="85"/>
      <c r="C2" s="85"/>
      <c r="D2" s="85"/>
      <c r="E2" s="85"/>
    </row>
    <row r="4" spans="1:2" ht="16.5" thickBot="1">
      <c r="A4" s="62" t="s">
        <v>16</v>
      </c>
      <c r="B4" s="63"/>
    </row>
    <row r="5" spans="1:11" ht="45.75" customHeight="1" thickBot="1">
      <c r="A5" s="14"/>
      <c r="B5" s="15"/>
      <c r="C5" s="59" t="s">
        <v>7</v>
      </c>
      <c r="D5" s="60" t="s">
        <v>49</v>
      </c>
      <c r="E5" s="61" t="s">
        <v>50</v>
      </c>
      <c r="F5" s="11"/>
      <c r="I5" s="11"/>
      <c r="J5" s="11"/>
      <c r="K5" s="11"/>
    </row>
    <row r="6" spans="1:11" ht="15.75" thickBot="1">
      <c r="A6" s="81" t="s">
        <v>40</v>
      </c>
      <c r="B6" s="82"/>
      <c r="C6" s="32">
        <v>24098286911</v>
      </c>
      <c r="D6" s="33"/>
      <c r="E6" s="35">
        <f>IF(D6="-",0,(D6*C6/1000))</f>
        <v>0</v>
      </c>
      <c r="F6" s="11"/>
      <c r="G6">
        <f aca="true" t="shared" si="0" ref="G6:G28">D6</f>
        <v>0</v>
      </c>
      <c r="I6" s="11"/>
      <c r="J6" s="11"/>
      <c r="K6" s="11"/>
    </row>
    <row r="7" spans="1:11" ht="15.75" thickBot="1">
      <c r="A7" s="83" t="s">
        <v>41</v>
      </c>
      <c r="B7" s="84"/>
      <c r="C7" s="16">
        <v>13615089206</v>
      </c>
      <c r="D7" s="33"/>
      <c r="E7" s="38">
        <f aca="true" t="shared" si="1" ref="E7:E28">IF(D7="-",0,(D7*C7/1000))</f>
        <v>0</v>
      </c>
      <c r="F7" s="11"/>
      <c r="G7">
        <f t="shared" si="0"/>
        <v>0</v>
      </c>
      <c r="I7" s="11"/>
      <c r="J7" s="11"/>
      <c r="K7" s="11"/>
    </row>
    <row r="8" spans="1:11" ht="15">
      <c r="A8" s="86" t="s">
        <v>42</v>
      </c>
      <c r="B8" s="18" t="s">
        <v>9</v>
      </c>
      <c r="C8" s="19">
        <v>100000000</v>
      </c>
      <c r="D8" s="39"/>
      <c r="E8" s="44">
        <f t="shared" si="1"/>
        <v>0</v>
      </c>
      <c r="F8" s="11"/>
      <c r="G8">
        <f t="shared" si="0"/>
        <v>0</v>
      </c>
      <c r="I8" s="11"/>
      <c r="J8" s="11"/>
      <c r="K8" s="11"/>
    </row>
    <row r="9" spans="1:11" ht="15">
      <c r="A9" s="86"/>
      <c r="B9" s="18" t="s">
        <v>8</v>
      </c>
      <c r="C9" s="19">
        <v>20000000</v>
      </c>
      <c r="D9" s="40"/>
      <c r="E9" s="45">
        <f t="shared" si="1"/>
        <v>0</v>
      </c>
      <c r="F9" s="11"/>
      <c r="G9">
        <f t="shared" si="0"/>
        <v>0</v>
      </c>
      <c r="I9" s="11"/>
      <c r="J9" s="11"/>
      <c r="K9" s="11"/>
    </row>
    <row r="10" spans="1:11" ht="15">
      <c r="A10" s="86"/>
      <c r="B10" s="18" t="s">
        <v>22</v>
      </c>
      <c r="C10" s="19">
        <v>20000000</v>
      </c>
      <c r="D10" s="40"/>
      <c r="E10" s="45">
        <f t="shared" si="1"/>
        <v>0</v>
      </c>
      <c r="F10" s="11"/>
      <c r="G10">
        <f t="shared" si="0"/>
        <v>0</v>
      </c>
      <c r="I10" s="11"/>
      <c r="J10" s="11"/>
      <c r="K10" s="11"/>
    </row>
    <row r="11" spans="1:11" ht="15">
      <c r="A11" s="86"/>
      <c r="B11" s="18" t="s">
        <v>21</v>
      </c>
      <c r="C11" s="19">
        <v>2000000</v>
      </c>
      <c r="D11" s="40"/>
      <c r="E11" s="45">
        <f t="shared" si="1"/>
        <v>0</v>
      </c>
      <c r="F11" s="11"/>
      <c r="G11">
        <f t="shared" si="0"/>
        <v>0</v>
      </c>
      <c r="I11" s="11"/>
      <c r="J11" s="11"/>
      <c r="K11" s="11"/>
    </row>
    <row r="12" spans="1:11" ht="14.25" customHeight="1">
      <c r="A12" s="86"/>
      <c r="B12" s="18" t="s">
        <v>53</v>
      </c>
      <c r="C12" s="19">
        <v>2000000</v>
      </c>
      <c r="D12" s="40"/>
      <c r="E12" s="45">
        <f t="shared" si="1"/>
        <v>0</v>
      </c>
      <c r="F12" s="11"/>
      <c r="G12">
        <f>D12</f>
        <v>0</v>
      </c>
      <c r="I12" s="11"/>
      <c r="J12" s="11"/>
      <c r="K12" s="11"/>
    </row>
    <row r="13" spans="1:11" ht="15" customHeight="1">
      <c r="A13" s="86"/>
      <c r="B13" s="18" t="s">
        <v>25</v>
      </c>
      <c r="C13" s="19">
        <v>100000000</v>
      </c>
      <c r="D13" s="40"/>
      <c r="E13" s="45">
        <f t="shared" si="1"/>
        <v>0</v>
      </c>
      <c r="F13" s="11"/>
      <c r="G13">
        <f t="shared" si="0"/>
        <v>0</v>
      </c>
      <c r="I13" s="11"/>
      <c r="J13" s="11"/>
      <c r="K13" s="11"/>
    </row>
    <row r="14" spans="1:11" ht="15" customHeight="1">
      <c r="A14" s="86"/>
      <c r="B14" s="18" t="s">
        <v>26</v>
      </c>
      <c r="C14" s="19">
        <v>5000000</v>
      </c>
      <c r="D14" s="40"/>
      <c r="E14" s="45">
        <f t="shared" si="1"/>
        <v>0</v>
      </c>
      <c r="F14" s="11"/>
      <c r="G14">
        <f t="shared" si="0"/>
        <v>0</v>
      </c>
      <c r="I14" s="11"/>
      <c r="J14" s="11"/>
      <c r="K14" s="11"/>
    </row>
    <row r="15" spans="1:11" ht="15">
      <c r="A15" s="86"/>
      <c r="B15" s="18" t="s">
        <v>10</v>
      </c>
      <c r="C15" s="19">
        <v>100000000</v>
      </c>
      <c r="D15" s="40"/>
      <c r="E15" s="45">
        <f t="shared" si="1"/>
        <v>0</v>
      </c>
      <c r="F15" s="11"/>
      <c r="G15">
        <f t="shared" si="0"/>
        <v>0</v>
      </c>
      <c r="I15" s="11"/>
      <c r="J15" s="11"/>
      <c r="K15" s="11"/>
    </row>
    <row r="16" spans="1:11" ht="15">
      <c r="A16" s="86"/>
      <c r="B16" s="18" t="s">
        <v>11</v>
      </c>
      <c r="C16" s="19">
        <v>500000</v>
      </c>
      <c r="D16" s="40"/>
      <c r="E16" s="45">
        <f>IF(D16="-",0,(D16*C16/1000))</f>
        <v>0</v>
      </c>
      <c r="F16" s="11"/>
      <c r="G16">
        <f t="shared" si="0"/>
        <v>0</v>
      </c>
      <c r="I16" s="11"/>
      <c r="J16" s="11"/>
      <c r="K16" s="11"/>
    </row>
    <row r="17" spans="1:11" ht="15">
      <c r="A17" s="86"/>
      <c r="B17" s="18" t="s">
        <v>18</v>
      </c>
      <c r="C17" s="19">
        <v>200000</v>
      </c>
      <c r="D17" s="40"/>
      <c r="E17" s="45">
        <f>IF(D17="-",0,(D17*C17/1000))</f>
        <v>0</v>
      </c>
      <c r="F17" s="11"/>
      <c r="G17">
        <f t="shared" si="0"/>
        <v>0</v>
      </c>
      <c r="I17" s="11"/>
      <c r="J17" s="11"/>
      <c r="K17" s="11"/>
    </row>
    <row r="18" spans="1:11" ht="15">
      <c r="A18" s="86"/>
      <c r="B18" s="18" t="s">
        <v>23</v>
      </c>
      <c r="C18" s="19">
        <v>10000000</v>
      </c>
      <c r="D18" s="41"/>
      <c r="E18" s="45">
        <f t="shared" si="1"/>
        <v>0</v>
      </c>
      <c r="F18" s="11"/>
      <c r="G18">
        <f t="shared" si="0"/>
        <v>0</v>
      </c>
      <c r="I18" s="11"/>
      <c r="J18" s="11"/>
      <c r="K18" s="11"/>
    </row>
    <row r="19" spans="1:11" ht="15.75" thickBot="1">
      <c r="A19" s="86"/>
      <c r="B19" s="18" t="s">
        <v>19</v>
      </c>
      <c r="C19" s="34">
        <v>200000</v>
      </c>
      <c r="D19" s="43"/>
      <c r="E19" s="47">
        <f t="shared" si="1"/>
        <v>0</v>
      </c>
      <c r="F19" s="11"/>
      <c r="G19">
        <f t="shared" si="0"/>
        <v>0</v>
      </c>
      <c r="I19" s="11"/>
      <c r="J19" s="11"/>
      <c r="K19" s="11"/>
    </row>
    <row r="20" spans="1:11" ht="26.25">
      <c r="A20" s="87" t="s">
        <v>43</v>
      </c>
      <c r="B20" s="17" t="s">
        <v>12</v>
      </c>
      <c r="C20" s="20">
        <v>4000000</v>
      </c>
      <c r="D20" s="50"/>
      <c r="E20" s="44">
        <f t="shared" si="1"/>
        <v>0</v>
      </c>
      <c r="F20" s="11"/>
      <c r="G20">
        <f t="shared" si="0"/>
        <v>0</v>
      </c>
      <c r="I20" s="11"/>
      <c r="J20" s="11"/>
      <c r="K20" s="11"/>
    </row>
    <row r="21" spans="1:11" ht="15.75" thickBot="1">
      <c r="A21" s="86"/>
      <c r="B21" s="18" t="s">
        <v>20</v>
      </c>
      <c r="C21" s="19">
        <v>2000000</v>
      </c>
      <c r="D21" s="40"/>
      <c r="E21" s="45">
        <f t="shared" si="1"/>
        <v>0</v>
      </c>
      <c r="F21" s="11"/>
      <c r="G21">
        <f t="shared" si="0"/>
        <v>0</v>
      </c>
      <c r="I21" s="11"/>
      <c r="J21" s="11"/>
      <c r="K21" s="11"/>
    </row>
    <row r="22" spans="1:11" ht="30" customHeight="1" thickBot="1">
      <c r="A22" s="88" t="s">
        <v>44</v>
      </c>
      <c r="B22" s="89"/>
      <c r="C22" s="48">
        <v>1000000</v>
      </c>
      <c r="D22" s="42"/>
      <c r="E22" s="46">
        <f t="shared" si="1"/>
        <v>0</v>
      </c>
      <c r="F22" s="11"/>
      <c r="G22">
        <f t="shared" si="0"/>
        <v>0</v>
      </c>
      <c r="I22" s="11"/>
      <c r="J22" s="11"/>
      <c r="K22" s="11"/>
    </row>
    <row r="23" spans="1:11" ht="28.5" customHeight="1" thickBot="1">
      <c r="A23" s="88" t="s">
        <v>45</v>
      </c>
      <c r="B23" s="89"/>
      <c r="C23" s="21">
        <v>1000000</v>
      </c>
      <c r="D23" s="41"/>
      <c r="E23" s="51">
        <f t="shared" si="1"/>
        <v>0</v>
      </c>
      <c r="F23" s="11"/>
      <c r="G23">
        <f t="shared" si="0"/>
        <v>0</v>
      </c>
      <c r="I23" s="11"/>
      <c r="J23" s="11"/>
      <c r="K23" s="11"/>
    </row>
    <row r="24" spans="1:11" ht="18" customHeight="1" thickBot="1">
      <c r="A24" s="88" t="s">
        <v>46</v>
      </c>
      <c r="B24" s="90"/>
      <c r="C24" s="22">
        <v>1000000</v>
      </c>
      <c r="D24" s="53"/>
      <c r="E24" s="54">
        <f t="shared" si="1"/>
        <v>0</v>
      </c>
      <c r="F24" s="11"/>
      <c r="G24">
        <f t="shared" si="0"/>
        <v>0</v>
      </c>
      <c r="I24" s="11"/>
      <c r="J24" s="11"/>
      <c r="K24" s="11"/>
    </row>
    <row r="25" spans="1:11" ht="26.25">
      <c r="A25" s="87" t="s">
        <v>47</v>
      </c>
      <c r="B25" s="23" t="s">
        <v>13</v>
      </c>
      <c r="C25" s="52">
        <v>100000000</v>
      </c>
      <c r="D25" s="41"/>
      <c r="E25" s="49">
        <f t="shared" si="1"/>
        <v>0</v>
      </c>
      <c r="F25" s="11"/>
      <c r="G25">
        <f t="shared" si="0"/>
        <v>0</v>
      </c>
      <c r="I25" s="11"/>
      <c r="J25" s="11"/>
      <c r="K25" s="11"/>
    </row>
    <row r="26" spans="1:11" ht="15">
      <c r="A26" s="86"/>
      <c r="B26" s="24" t="s">
        <v>14</v>
      </c>
      <c r="C26" s="34">
        <v>20000000</v>
      </c>
      <c r="D26" s="43"/>
      <c r="E26" s="45">
        <f t="shared" si="1"/>
        <v>0</v>
      </c>
      <c r="F26" s="11"/>
      <c r="G26">
        <f t="shared" si="0"/>
        <v>0</v>
      </c>
      <c r="I26" s="11"/>
      <c r="J26" s="11"/>
      <c r="K26" s="11"/>
    </row>
    <row r="27" spans="1:11" ht="15.75" thickBot="1">
      <c r="A27" s="55" t="s">
        <v>48</v>
      </c>
      <c r="B27" s="18" t="s">
        <v>24</v>
      </c>
      <c r="C27" s="56">
        <v>10000000</v>
      </c>
      <c r="D27" s="43"/>
      <c r="E27" s="47">
        <f t="shared" si="1"/>
        <v>0</v>
      </c>
      <c r="F27" s="11"/>
      <c r="G27">
        <f t="shared" si="0"/>
        <v>0</v>
      </c>
      <c r="I27" s="11"/>
      <c r="J27" s="11"/>
      <c r="K27" s="11"/>
    </row>
    <row r="28" spans="1:11" ht="15.75" thickBot="1">
      <c r="A28" s="77" t="s">
        <v>0</v>
      </c>
      <c r="B28" s="78"/>
      <c r="C28" s="57">
        <v>30000000</v>
      </c>
      <c r="D28" s="53"/>
      <c r="E28" s="54">
        <f t="shared" si="1"/>
        <v>0</v>
      </c>
      <c r="F28" s="11"/>
      <c r="G28">
        <f t="shared" si="0"/>
        <v>0</v>
      </c>
      <c r="I28" s="11"/>
      <c r="J28" s="11"/>
      <c r="K28" s="11"/>
    </row>
    <row r="29" spans="1:11" ht="30.75" customHeight="1" thickBot="1">
      <c r="A29" s="64" t="s">
        <v>30</v>
      </c>
      <c r="B29" s="72"/>
      <c r="C29" s="66">
        <f>E6+E7+E8+E9+E10+E11+E12+E13+E14+E15+E16+E17+E18+E19+E20+E21+E22+E23+E24+E25+E26+E27</f>
        <v>0</v>
      </c>
      <c r="D29" s="67"/>
      <c r="E29" s="68"/>
      <c r="F29" s="11"/>
      <c r="I29" s="11"/>
      <c r="J29" s="11"/>
      <c r="K29" s="11"/>
    </row>
    <row r="30" spans="1:11" ht="30.75" customHeight="1" thickBot="1">
      <c r="A30" s="62" t="s">
        <v>15</v>
      </c>
      <c r="B30" s="63"/>
      <c r="C30" s="66">
        <f>C29*0.15</f>
        <v>0</v>
      </c>
      <c r="D30" s="75"/>
      <c r="E30" s="76"/>
      <c r="F30" s="11"/>
      <c r="I30" s="11"/>
      <c r="J30" s="11"/>
      <c r="K30" s="11"/>
    </row>
    <row r="31" spans="1:11" ht="30.75" customHeight="1" thickBot="1">
      <c r="A31" s="64" t="s">
        <v>31</v>
      </c>
      <c r="B31" s="72"/>
      <c r="C31" s="66">
        <f>C29-C30</f>
        <v>0</v>
      </c>
      <c r="D31" s="67"/>
      <c r="E31" s="68"/>
      <c r="F31" s="11"/>
      <c r="I31" s="11"/>
      <c r="J31" s="11"/>
      <c r="K31" s="11"/>
    </row>
    <row r="32" spans="1:11" ht="30.75" customHeight="1" thickBot="1">
      <c r="A32" s="64" t="s">
        <v>32</v>
      </c>
      <c r="B32" s="72"/>
      <c r="C32" s="66">
        <f>E28</f>
        <v>0</v>
      </c>
      <c r="D32" s="67"/>
      <c r="E32" s="68"/>
      <c r="F32" s="58"/>
      <c r="I32" s="11"/>
      <c r="J32" s="11"/>
      <c r="K32" s="11"/>
    </row>
    <row r="33" spans="1:11" ht="30.75" customHeight="1" thickBot="1">
      <c r="A33" s="62" t="s">
        <v>15</v>
      </c>
      <c r="B33" s="63"/>
      <c r="C33" s="66">
        <f>C32*0.15</f>
        <v>0</v>
      </c>
      <c r="D33" s="67"/>
      <c r="E33" s="68"/>
      <c r="F33" s="58"/>
      <c r="I33" s="11"/>
      <c r="J33" s="11"/>
      <c r="K33" s="11"/>
    </row>
    <row r="34" spans="1:11" ht="30.75" customHeight="1" thickBot="1">
      <c r="A34" s="64" t="s">
        <v>33</v>
      </c>
      <c r="B34" s="72"/>
      <c r="C34" s="66">
        <f>C32-C33</f>
        <v>0</v>
      </c>
      <c r="D34" s="67"/>
      <c r="E34" s="68"/>
      <c r="F34" s="58"/>
      <c r="I34" s="11"/>
      <c r="J34" s="11"/>
      <c r="K34" s="11"/>
    </row>
    <row r="35" spans="1:11" ht="30.75" customHeight="1" thickBot="1">
      <c r="A35" s="62" t="s">
        <v>34</v>
      </c>
      <c r="B35" s="63"/>
      <c r="C35" s="69">
        <f>C34+C31</f>
        <v>0</v>
      </c>
      <c r="D35" s="70"/>
      <c r="E35" s="71"/>
      <c r="F35" s="11"/>
      <c r="I35" s="11"/>
      <c r="J35" s="11"/>
      <c r="K35" s="11"/>
    </row>
    <row r="36" spans="1:11" ht="48.75" customHeight="1" thickBot="1">
      <c r="A36" s="62" t="s">
        <v>38</v>
      </c>
      <c r="B36" s="63"/>
      <c r="C36" s="62"/>
      <c r="D36" s="63"/>
      <c r="E36" s="13" t="str">
        <f>IF(C35=0,"NEPŘEDLOŽENO",C35*4)</f>
        <v>NEPŘEDLOŽENO</v>
      </c>
      <c r="F36" s="11"/>
      <c r="I36" s="11"/>
      <c r="J36" s="11"/>
      <c r="K36" s="11"/>
    </row>
    <row r="37" spans="1:11" ht="15">
      <c r="A37" s="5"/>
      <c r="B37" s="6"/>
      <c r="C37" s="6"/>
      <c r="D37" s="6"/>
      <c r="E37" s="6"/>
      <c r="F37" s="4"/>
      <c r="I37" s="11"/>
      <c r="J37" s="11"/>
      <c r="K37" s="11"/>
    </row>
    <row r="38" spans="1:11" ht="15.75" customHeight="1" thickBot="1">
      <c r="A38" s="62" t="s">
        <v>29</v>
      </c>
      <c r="B38" s="63"/>
      <c r="C38" s="3"/>
      <c r="D38" s="4"/>
      <c r="E38" s="4"/>
      <c r="F38" s="4"/>
      <c r="I38" s="11"/>
      <c r="J38" s="11"/>
      <c r="K38" s="11"/>
    </row>
    <row r="39" spans="1:11" ht="71.25" customHeight="1" thickBot="1">
      <c r="A39" s="25"/>
      <c r="B39" s="26"/>
      <c r="C39" s="59" t="s">
        <v>51</v>
      </c>
      <c r="D39" s="60" t="s">
        <v>52</v>
      </c>
      <c r="E39" s="61" t="s">
        <v>50</v>
      </c>
      <c r="F39" s="11"/>
      <c r="I39" s="11"/>
      <c r="J39" s="11"/>
      <c r="K39" s="11"/>
    </row>
    <row r="40" spans="1:11" ht="15">
      <c r="A40" s="73"/>
      <c r="B40" s="27" t="s">
        <v>1</v>
      </c>
      <c r="C40" s="28">
        <v>1500</v>
      </c>
      <c r="D40" s="1"/>
      <c r="E40" s="36">
        <f>IF(D40="-",0,C40*D40)</f>
        <v>0</v>
      </c>
      <c r="F40" s="11"/>
      <c r="G40">
        <f>D40</f>
        <v>0</v>
      </c>
      <c r="I40" s="11"/>
      <c r="J40" s="11"/>
      <c r="K40" s="11"/>
    </row>
    <row r="41" spans="1:11" ht="15">
      <c r="A41" s="73"/>
      <c r="B41" s="18" t="s">
        <v>2</v>
      </c>
      <c r="C41" s="29">
        <v>28000</v>
      </c>
      <c r="D41" s="1"/>
      <c r="E41" s="36">
        <f aca="true" t="shared" si="2" ref="E41:E43">IF(D41="-",0,C41*D41)</f>
        <v>0</v>
      </c>
      <c r="F41" s="11"/>
      <c r="G41">
        <f>D41</f>
        <v>0</v>
      </c>
      <c r="I41" s="11"/>
      <c r="J41" s="11"/>
      <c r="K41" s="11"/>
    </row>
    <row r="42" spans="1:11" ht="15">
      <c r="A42" s="73"/>
      <c r="B42" s="18" t="s">
        <v>17</v>
      </c>
      <c r="C42" s="29">
        <v>3000</v>
      </c>
      <c r="D42" s="1"/>
      <c r="E42" s="36">
        <f t="shared" si="2"/>
        <v>0</v>
      </c>
      <c r="F42" s="11"/>
      <c r="G42">
        <f>D42</f>
        <v>0</v>
      </c>
      <c r="I42" s="11"/>
      <c r="J42" s="11"/>
      <c r="K42" s="11"/>
    </row>
    <row r="43" spans="1:11" ht="15.75" thickBot="1">
      <c r="A43" s="74"/>
      <c r="B43" s="30" t="s">
        <v>3</v>
      </c>
      <c r="C43" s="31">
        <v>2000</v>
      </c>
      <c r="D43" s="2"/>
      <c r="E43" s="36">
        <f t="shared" si="2"/>
        <v>0</v>
      </c>
      <c r="F43" s="11"/>
      <c r="G43">
        <f>D43</f>
        <v>0</v>
      </c>
      <c r="I43" s="11"/>
      <c r="J43" s="11"/>
      <c r="K43" s="11"/>
    </row>
    <row r="44" spans="1:11" ht="34.5" customHeight="1" thickBot="1">
      <c r="A44" s="62" t="s">
        <v>28</v>
      </c>
      <c r="B44" s="63"/>
      <c r="C44" s="66">
        <f>SUM(E40:E43)</f>
        <v>0</v>
      </c>
      <c r="D44" s="75"/>
      <c r="E44" s="76"/>
      <c r="F44" s="11"/>
      <c r="I44" s="12"/>
      <c r="J44" s="11"/>
      <c r="K44" s="11"/>
    </row>
    <row r="45" spans="1:11" ht="27.75" customHeight="1" thickBot="1">
      <c r="A45" s="62" t="s">
        <v>15</v>
      </c>
      <c r="B45" s="63"/>
      <c r="C45" s="66">
        <f>C44*0.15</f>
        <v>0</v>
      </c>
      <c r="D45" s="75"/>
      <c r="E45" s="76"/>
      <c r="F45" s="11"/>
      <c r="I45" s="11"/>
      <c r="J45" s="11"/>
      <c r="K45" s="11"/>
    </row>
    <row r="46" spans="1:11" ht="28.5" customHeight="1" thickBot="1">
      <c r="A46" s="62" t="s">
        <v>27</v>
      </c>
      <c r="B46" s="63"/>
      <c r="C46" s="69">
        <f>C44-C45</f>
        <v>0</v>
      </c>
      <c r="D46" s="70"/>
      <c r="E46" s="71"/>
      <c r="F46" s="11"/>
      <c r="I46" s="11"/>
      <c r="J46" s="11"/>
      <c r="K46" s="11"/>
    </row>
    <row r="47" spans="1:11" ht="33.75" customHeight="1" thickBot="1">
      <c r="A47" s="64" t="s">
        <v>39</v>
      </c>
      <c r="B47" s="65"/>
      <c r="C47" s="64"/>
      <c r="D47" s="65"/>
      <c r="E47" s="37" t="str">
        <f>IF(C46=0,"NEPŘEDLOŽENO",C46*4)</f>
        <v>NEPŘEDLOŽENO</v>
      </c>
      <c r="F47" s="11"/>
      <c r="I47" s="11"/>
      <c r="J47" s="11"/>
      <c r="K47" s="11"/>
    </row>
    <row r="49" spans="1:5" ht="26.25">
      <c r="A49" s="7" t="s">
        <v>35</v>
      </c>
      <c r="B49" s="8"/>
      <c r="C49" s="8"/>
      <c r="D49" s="8"/>
      <c r="E49" s="9" t="str">
        <f>IF(COUNTIF(G6:R43,0)&gt;0,"CHYBA! NEJSOU VYPLNĚNA VŠECHNA POŽADOVANÁ POLE!","  ")</f>
        <v>CHYBA! NEJSOU VYPLNĚNA VŠECHNA POŽADOVANÁ POLE!</v>
      </c>
    </row>
    <row r="50" spans="1:5" ht="26.25">
      <c r="A50" s="7"/>
      <c r="B50" s="8"/>
      <c r="C50" s="8"/>
      <c r="D50" s="8"/>
      <c r="E50" s="9"/>
    </row>
    <row r="51" spans="1:6" ht="15">
      <c r="A51" s="8"/>
      <c r="B51" s="8"/>
      <c r="C51" s="8"/>
      <c r="D51" s="8"/>
      <c r="E51" s="8"/>
      <c r="F51" s="8"/>
    </row>
    <row r="52" spans="1:6" ht="15">
      <c r="A52" s="8" t="s">
        <v>4</v>
      </c>
      <c r="B52" s="8"/>
      <c r="C52" s="8" t="s">
        <v>5</v>
      </c>
      <c r="D52" s="8"/>
      <c r="F52" s="8"/>
    </row>
    <row r="53" spans="1:6" ht="15">
      <c r="A53" s="8"/>
      <c r="B53" s="8"/>
      <c r="C53" s="8" t="s">
        <v>6</v>
      </c>
      <c r="D53" s="8"/>
      <c r="F53" s="8"/>
    </row>
  </sheetData>
  <sheetProtection algorithmName="SHA-512" hashValue="96Cw+Qkl6plKzHmtomAMITYi7C82dO8tZvu6NmlxkczulDYvW9b7NRBFlL/stT0Jr618XRMXSxECE38BlwKqog==" saltValue="/y4D9BtnxXLvacJXh5FXOA==" spinCount="100000" sheet="1" selectLockedCells="1"/>
  <mergeCells count="38">
    <mergeCell ref="A32:B32"/>
    <mergeCell ref="A36:B36"/>
    <mergeCell ref="C36:D36"/>
    <mergeCell ref="A30:B30"/>
    <mergeCell ref="C30:E30"/>
    <mergeCell ref="A35:B35"/>
    <mergeCell ref="C44:E44"/>
    <mergeCell ref="A45:B45"/>
    <mergeCell ref="C45:E45"/>
    <mergeCell ref="A28:B28"/>
    <mergeCell ref="A1:E1"/>
    <mergeCell ref="A4:B4"/>
    <mergeCell ref="A6:B6"/>
    <mergeCell ref="A7:B7"/>
    <mergeCell ref="A2:E2"/>
    <mergeCell ref="A8:A19"/>
    <mergeCell ref="A20:A21"/>
    <mergeCell ref="A22:B22"/>
    <mergeCell ref="A23:B23"/>
    <mergeCell ref="A24:B24"/>
    <mergeCell ref="A25:A26"/>
    <mergeCell ref="A29:B29"/>
    <mergeCell ref="A46:B46"/>
    <mergeCell ref="A47:B47"/>
    <mergeCell ref="C47:D47"/>
    <mergeCell ref="C29:E29"/>
    <mergeCell ref="C32:E32"/>
    <mergeCell ref="C35:E35"/>
    <mergeCell ref="A31:B31"/>
    <mergeCell ref="C31:E31"/>
    <mergeCell ref="C33:E33"/>
    <mergeCell ref="A33:B33"/>
    <mergeCell ref="A34:B34"/>
    <mergeCell ref="C34:E34"/>
    <mergeCell ref="C46:E46"/>
    <mergeCell ref="A38:B38"/>
    <mergeCell ref="A40:A43"/>
    <mergeCell ref="A44:B44"/>
  </mergeCells>
  <conditionalFormatting sqref="D6:D29">
    <cfRule type="cellIs" priority="5" dxfId="0" operator="equal" stopIfTrue="1">
      <formula>0</formula>
    </cfRule>
  </conditionalFormatting>
  <conditionalFormatting sqref="D40:D43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151DE2A36A904AA2483ABA4F31EC3C" ma:contentTypeVersion="12" ma:contentTypeDescription="Vytvoří nový dokument" ma:contentTypeScope="" ma:versionID="b5fa18685e61d23f6898e07bc2755dee">
  <xsd:schema xmlns:xsd="http://www.w3.org/2001/XMLSchema" xmlns:xs="http://www.w3.org/2001/XMLSchema" xmlns:p="http://schemas.microsoft.com/office/2006/metadata/properties" xmlns:ns2="f90d4d99-5d45-45b5-9cd3-f73848d90e99" xmlns:ns3="ef3c7a92-6d97-492b-b1f8-b6f60290b8d9" targetNamespace="http://schemas.microsoft.com/office/2006/metadata/properties" ma:root="true" ma:fieldsID="72dc853bb777462059fddaafd20ceed1" ns2:_="" ns3:_="">
    <xsd:import namespace="f90d4d99-5d45-45b5-9cd3-f73848d90e99"/>
    <xsd:import namespace="ef3c7a92-6d97-492b-b1f8-b6f60290b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d4d99-5d45-45b5-9cd3-f73848d90e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c7a92-6d97-492b-b1f8-b6f60290b8d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B72C51-078F-4D78-AB6B-C5E09E2C5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d4d99-5d45-45b5-9cd3-f73848d90e99"/>
    <ds:schemaRef ds:uri="ef3c7a92-6d97-492b-b1f8-b6f60290b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3E9F2D-93F2-474B-A4F4-FD2B6C3F2C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501A08-E005-4828-8A66-6FA566236067}">
  <ds:schemaRefs>
    <ds:schemaRef ds:uri="http://schemas.microsoft.com/office/2006/documentManagement/types"/>
    <ds:schemaRef ds:uri="http://www.w3.org/XML/1998/namespace"/>
    <ds:schemaRef ds:uri="ef3c7a92-6d97-492b-b1f8-b6f60290b8d9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90d4d99-5d45-45b5-9cd3-f73848d90e99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Fendrich</dc:creator>
  <cp:keywords/>
  <dc:description/>
  <cp:lastModifiedBy>Pavel Přikryl</cp:lastModifiedBy>
  <dcterms:created xsi:type="dcterms:W3CDTF">2019-05-28T12:17:36Z</dcterms:created>
  <dcterms:modified xsi:type="dcterms:W3CDTF">2022-06-30T08:25:53Z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0x01010051151DE2A36A904AA2483ABA4F31EC3C</vt:lpwstr>
  </property>
</Properties>
</file>