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35_UKB_Uprava venkovni plochy pred pavilonem B09\01_ZD\"/>
    </mc:Choice>
  </mc:AlternateContent>
  <xr:revisionPtr revIDLastSave="0" documentId="13_ncr:1_{AA3AE414-06E6-4149-86B9-C64D23FEEDFF}" xr6:coauthVersionLast="47" xr6:coauthVersionMax="47" xr10:uidLastSave="{00000000-0000-0000-0000-000000000000}"/>
  <bookViews>
    <workbookView xWindow="90" yWindow="210" windowWidth="21345" windowHeight="14025" xr2:uid="{00000000-000D-0000-FFFF-FFFF00000000}"/>
  </bookViews>
  <sheets>
    <sheet name="Krycí list" sheetId="2" r:id="rId1"/>
    <sheet name="SO 01 Zpevněné plochy" sheetId="1" r:id="rId2"/>
    <sheet name="SO 03 Mobiliář" sheetId="4" r:id="rId3"/>
  </sheets>
  <definedNames>
    <definedName name="_xlnm.Print_Area" localSheetId="0">'Krycí list'!$A$1:$D$8</definedName>
    <definedName name="_xlnm.Print_Area" localSheetId="1">'SO 01 Zpevněné plochy'!$A$1:$H$41</definedName>
    <definedName name="_xlnm.Print_Area" localSheetId="2">'SO 03 Mobiliář'!$A$1:$F$7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9" i="1"/>
  <c r="D5" i="4"/>
  <c r="F5" i="4" s="1"/>
  <c r="D4" i="4"/>
  <c r="F4" i="4" s="1"/>
  <c r="E37" i="1"/>
  <c r="H37" i="1" s="1"/>
  <c r="E36" i="1"/>
  <c r="H36" i="1" s="1"/>
  <c r="E34" i="1"/>
  <c r="H34" i="1" s="1"/>
  <c r="E28" i="1"/>
  <c r="H28" i="1" s="1"/>
  <c r="H15" i="1"/>
  <c r="F17" i="1"/>
  <c r="F9" i="1"/>
  <c r="H7" i="1"/>
  <c r="H38" i="1"/>
  <c r="F30" i="1"/>
  <c r="F7" i="4" l="1"/>
  <c r="H16" i="1"/>
  <c r="H32" i="1"/>
  <c r="H30" i="1"/>
  <c r="H14" i="1"/>
  <c r="H17" i="1"/>
  <c r="B6" i="2"/>
  <c r="F14" i="1"/>
  <c r="H31" i="1"/>
  <c r="C6" i="2" l="1"/>
  <c r="D6" i="2" s="1"/>
  <c r="H33" i="1"/>
  <c r="A18" i="1"/>
  <c r="H18" i="1"/>
  <c r="H22" i="1" l="1"/>
  <c r="H20" i="1"/>
  <c r="F4" i="1"/>
  <c r="H4" i="1"/>
  <c r="H26" i="1"/>
  <c r="H24" i="1"/>
  <c r="H5" i="1"/>
  <c r="F21" i="1"/>
  <c r="H21" i="1"/>
  <c r="H10" i="1"/>
  <c r="F25" i="1"/>
  <c r="H25" i="1"/>
  <c r="F39" i="1"/>
  <c r="H39" i="1"/>
  <c r="H12" i="1"/>
  <c r="F11" i="1" l="1"/>
  <c r="H11" i="1"/>
  <c r="F6" i="1"/>
  <c r="H6" i="1"/>
  <c r="H41" i="1" s="1"/>
  <c r="B5" i="2" l="1"/>
  <c r="B8" i="2" s="1"/>
  <c r="C5" i="2" l="1"/>
  <c r="C8" i="2" s="1"/>
  <c r="D5" i="2" l="1"/>
  <c r="D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Radomír Drozd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Uveďte do Formuláře nabídky.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<sst xmlns="http://schemas.openxmlformats.org/spreadsheetml/2006/main" count="96" uniqueCount="49">
  <si>
    <t>p.č.</t>
  </si>
  <si>
    <t>VÝKOP HL.</t>
  </si>
  <si>
    <t>jednotka</t>
  </si>
  <si>
    <t>počet jednotek</t>
  </si>
  <si>
    <t>m3</t>
  </si>
  <si>
    <t>m2</t>
  </si>
  <si>
    <t>ks</t>
  </si>
  <si>
    <t>m</t>
  </si>
  <si>
    <t>SO 01 Zpevněné plochy</t>
  </si>
  <si>
    <t>1. PLOCHA A - BETONOVÁ DLAŽBA</t>
  </si>
  <si>
    <t>2. PLOCHA B - BETONOVÁ DLAŽBA</t>
  </si>
  <si>
    <t>4. SROVNÁNÍ POROROŠTŮ</t>
  </si>
  <si>
    <t>3. PLOCHA C - BETONOVÁ DLAŽBA - včetně vstupu</t>
  </si>
  <si>
    <t>5. OPRAVA  POROROŠTŮ</t>
  </si>
  <si>
    <t>6. Obruba zpevněných ploch</t>
  </si>
  <si>
    <t>Dřevěné terasové palubky (modřín) 26x140 mm</t>
  </si>
  <si>
    <t>Betonová dlaždice 300x300x50mm pod hranoly</t>
  </si>
  <si>
    <t>7. DŘEVĚNÁ PALUBA</t>
  </si>
  <si>
    <t xml:space="preserve">Dřevěný hranol podkladní 42x68 mm  (modřín nebo dub)  </t>
  </si>
  <si>
    <t>Netkaná textilie pod terasu, vodopropustná 300 g/m2</t>
  </si>
  <si>
    <t>Nerezové vruty</t>
  </si>
  <si>
    <t>PROFIL L 45X45X4 DIN1028, ocel bez úpravy</t>
  </si>
  <si>
    <t>T klipy</t>
  </si>
  <si>
    <t>SO 03 Mobiliář</t>
  </si>
  <si>
    <t>Z08 úpravy před B09</t>
  </si>
  <si>
    <t>Výše DPH</t>
  </si>
  <si>
    <t>Cena Kč bez DPH</t>
  </si>
  <si>
    <t>Cena Kč s DPH</t>
  </si>
  <si>
    <t>Cena celkem</t>
  </si>
  <si>
    <t>Rekapitulace</t>
  </si>
  <si>
    <t>JEDN. CENA Kč bez DPH</t>
  </si>
  <si>
    <t>CENA CELKEM Kč bez DPH</t>
  </si>
  <si>
    <t>Cena celkem Kč bez DPH</t>
  </si>
  <si>
    <t>Odstranění stávající vrstvy drceného kameniva 4/8 do hl. 0,1 m</t>
  </si>
  <si>
    <t>Betonová dlažba 50*50 * 5 cm bezfasetová</t>
  </si>
  <si>
    <t>Drť 4/8,  tl. 50 mm</t>
  </si>
  <si>
    <t>Srovnání podloží</t>
  </si>
  <si>
    <t>Odstranění pororoštů</t>
  </si>
  <si>
    <t>Plošná úprava pororoštů</t>
  </si>
  <si>
    <t>Prosypání drtí 2/4 v tl. Max 50 mm / zdroj Lomnička u Tišnova</t>
  </si>
  <si>
    <t>Hutnění pláně na 30 Mpa před nov.ou pokládkou pororoštů</t>
  </si>
  <si>
    <t>Plošná úprava pororoštů / VÝMĚNA</t>
  </si>
  <si>
    <t>Odstranění stávající vrstvy drceného kameniva 4/8 do hl. 0,15 m</t>
  </si>
  <si>
    <t>Srovnání  a hutnění podloží 20 MPa</t>
  </si>
  <si>
    <t>Ochranný nátěr dřeva</t>
  </si>
  <si>
    <t>Zásyp mezi konstrukcí terasy - štěrková  frakce 4/8  tl. 0,15 m</t>
  </si>
  <si>
    <t>BROUŠENÍ DUBOVÝCH HRANOLŮ - celkem 3 kusy</t>
  </si>
  <si>
    <t>Broušení nátěru na dubovém hranolu</t>
  </si>
  <si>
    <t>Napuštění ochranným prostředkem proti škůdcům a dřevokazným houbám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</si>
</sst>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0" fontId="2" fillId="2" borderId="4" xfId="0" applyFont="1" applyFill="1" applyBorder="1"/>
    <xf numFmtId="0" fontId="3" fillId="0" borderId="0" xfId="0" applyFont="1"/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5" fillId="0" borderId="4" xfId="0" applyFont="1" applyBorder="1"/>
    <xf numFmtId="0" fontId="6" fillId="0" borderId="4" xfId="1" applyFont="1" applyBorder="1" applyAlignment="1">
      <alignment horizontal="left" wrapText="1"/>
    </xf>
    <xf numFmtId="0" fontId="6" fillId="0" borderId="5" xfId="1" applyFont="1" applyBorder="1"/>
    <xf numFmtId="2" fontId="6" fillId="0" borderId="5" xfId="1" applyNumberFormat="1" applyFont="1" applyBorder="1"/>
    <xf numFmtId="0" fontId="6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wrapText="1"/>
    </xf>
    <xf numFmtId="0" fontId="5" fillId="0" borderId="0" xfId="0" applyFont="1"/>
    <xf numFmtId="2" fontId="6" fillId="0" borderId="4" xfId="1" applyNumberFormat="1" applyFont="1" applyBorder="1"/>
    <xf numFmtId="4" fontId="2" fillId="2" borderId="4" xfId="0" applyNumberFormat="1" applyFont="1" applyFill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3" fillId="0" borderId="0" xfId="0" applyNumberFormat="1" applyFont="1"/>
    <xf numFmtId="4" fontId="2" fillId="2" borderId="4" xfId="0" applyNumberFormat="1" applyFont="1" applyFill="1" applyBorder="1"/>
    <xf numFmtId="4" fontId="2" fillId="0" borderId="4" xfId="0" applyNumberFormat="1" applyFont="1" applyBorder="1"/>
    <xf numFmtId="4" fontId="6" fillId="0" borderId="5" xfId="1" applyNumberFormat="1" applyFont="1" applyBorder="1"/>
    <xf numFmtId="4" fontId="6" fillId="0" borderId="4" xfId="1" applyNumberFormat="1" applyFont="1" applyBorder="1"/>
    <xf numFmtId="4" fontId="2" fillId="0" borderId="0" xfId="0" applyNumberFormat="1" applyFont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7" fillId="0" borderId="0" xfId="0" applyFont="1"/>
    <xf numFmtId="0" fontId="7" fillId="2" borderId="4" xfId="0" applyFont="1" applyFill="1" applyBorder="1"/>
    <xf numFmtId="0" fontId="8" fillId="2" borderId="4" xfId="0" applyFont="1" applyFill="1" applyBorder="1"/>
    <xf numFmtId="4" fontId="8" fillId="2" borderId="4" xfId="0" applyNumberFormat="1" applyFont="1" applyFill="1" applyBorder="1"/>
    <xf numFmtId="0" fontId="9" fillId="2" borderId="4" xfId="0" applyFont="1" applyFill="1" applyBorder="1" applyAlignment="1">
      <alignment horizontal="right"/>
    </xf>
    <xf numFmtId="4" fontId="8" fillId="3" borderId="4" xfId="0" applyNumberFormat="1" applyFont="1" applyFill="1" applyBorder="1"/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" fontId="7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</cellXfs>
  <cellStyles count="2">
    <cellStyle name="Normální" xfId="0" builtinId="0"/>
    <cellStyle name="normální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zoomScaleNormal="100" workbookViewId="0">
      <selection activeCell="B9" sqref="B9"/>
    </sheetView>
  </sheetViews>
  <sheetFormatPr defaultRowHeight="15" x14ac:dyDescent="0.25"/>
  <cols>
    <col min="1" max="1" width="25.42578125" style="27" customWidth="1"/>
    <col min="2" max="2" width="24" style="27" customWidth="1"/>
    <col min="3" max="3" width="17.85546875" style="27" customWidth="1"/>
    <col min="4" max="4" width="22.140625" style="27" customWidth="1"/>
    <col min="5" max="16384" width="9.140625" style="27"/>
  </cols>
  <sheetData>
    <row r="1" spans="1:4" ht="20.25" customHeight="1" x14ac:dyDescent="0.25">
      <c r="A1" s="40" t="s">
        <v>29</v>
      </c>
      <c r="B1" s="40"/>
      <c r="C1" s="40"/>
      <c r="D1" s="40"/>
    </row>
    <row r="2" spans="1:4" ht="20.25" customHeight="1" x14ac:dyDescent="0.25">
      <c r="A2" s="39" t="s">
        <v>24</v>
      </c>
      <c r="B2" s="39"/>
      <c r="C2" s="39"/>
      <c r="D2" s="39"/>
    </row>
    <row r="3" spans="1:4" ht="16.5" customHeight="1" x14ac:dyDescent="0.25">
      <c r="A3" s="41"/>
      <c r="B3" s="41"/>
      <c r="C3" s="41"/>
      <c r="D3" s="41"/>
    </row>
    <row r="4" spans="1:4" x14ac:dyDescent="0.25">
      <c r="A4" s="28"/>
      <c r="B4" s="31" t="s">
        <v>26</v>
      </c>
      <c r="C4" s="31" t="s">
        <v>25</v>
      </c>
      <c r="D4" s="31" t="s">
        <v>27</v>
      </c>
    </row>
    <row r="5" spans="1:4" x14ac:dyDescent="0.25">
      <c r="A5" s="35" t="s">
        <v>8</v>
      </c>
      <c r="B5" s="36">
        <f>'SO 01 Zpevněné plochy'!H41</f>
        <v>0</v>
      </c>
      <c r="C5" s="36">
        <f>0.21*B5</f>
        <v>0</v>
      </c>
      <c r="D5" s="36">
        <f>B5+C5</f>
        <v>0</v>
      </c>
    </row>
    <row r="6" spans="1:4" x14ac:dyDescent="0.25">
      <c r="A6" s="35" t="s">
        <v>23</v>
      </c>
      <c r="B6" s="36">
        <f>'SO 03 Mobiliář'!F7</f>
        <v>0</v>
      </c>
      <c r="C6" s="36">
        <f>0.21*B6</f>
        <v>0</v>
      </c>
      <c r="D6" s="36">
        <f>B6+C6</f>
        <v>0</v>
      </c>
    </row>
    <row r="8" spans="1:4" x14ac:dyDescent="0.25">
      <c r="A8" s="29" t="s">
        <v>28</v>
      </c>
      <c r="B8" s="32">
        <f>SUM(B5:B6)</f>
        <v>0</v>
      </c>
      <c r="C8" s="30">
        <f>SUM(C5:C6)</f>
        <v>0</v>
      </c>
      <c r="D8" s="30">
        <f>SUM(D5:D6)</f>
        <v>0</v>
      </c>
    </row>
  </sheetData>
  <mergeCells count="3">
    <mergeCell ref="A2:D2"/>
    <mergeCell ref="A1:D1"/>
    <mergeCell ref="A3:D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zoomScaleNormal="100" workbookViewId="0">
      <selection activeCell="G4" sqref="G4"/>
    </sheetView>
  </sheetViews>
  <sheetFormatPr defaultColWidth="9.140625" defaultRowHeight="12.75" x14ac:dyDescent="0.2"/>
  <cols>
    <col min="1" max="1" width="3.7109375" style="1" customWidth="1"/>
    <col min="2" max="2" width="9.140625" style="1" customWidth="1"/>
    <col min="3" max="3" width="42.140625" style="1" customWidth="1"/>
    <col min="4" max="4" width="7.7109375" style="1" customWidth="1"/>
    <col min="5" max="5" width="8.85546875" style="1" customWidth="1"/>
    <col min="6" max="6" width="6.85546875" style="1" customWidth="1"/>
    <col min="7" max="7" width="11.5703125" style="25" customWidth="1"/>
    <col min="8" max="8" width="14" style="25" customWidth="1"/>
    <col min="9" max="16384" width="9.140625" style="1"/>
  </cols>
  <sheetData>
    <row r="1" spans="1:8" ht="15.75" x14ac:dyDescent="0.25">
      <c r="A1" s="45" t="s">
        <v>8</v>
      </c>
      <c r="B1" s="45"/>
      <c r="C1" s="45"/>
      <c r="D1" s="45"/>
      <c r="E1" s="45"/>
      <c r="F1" s="45"/>
      <c r="G1" s="45"/>
      <c r="H1" s="45"/>
    </row>
    <row r="2" spans="1:8" ht="25.5" x14ac:dyDescent="0.2">
      <c r="A2" s="37" t="s">
        <v>0</v>
      </c>
      <c r="B2" s="34" t="s">
        <v>1</v>
      </c>
      <c r="C2" s="34"/>
      <c r="D2" s="38" t="s">
        <v>2</v>
      </c>
      <c r="E2" s="38" t="s">
        <v>3</v>
      </c>
      <c r="F2" s="38" t="s">
        <v>4</v>
      </c>
      <c r="G2" s="26" t="s">
        <v>30</v>
      </c>
      <c r="H2" s="26" t="s">
        <v>31</v>
      </c>
    </row>
    <row r="3" spans="1:8" s="3" customFormat="1" x14ac:dyDescent="0.2">
      <c r="A3" s="4"/>
      <c r="B3" s="5">
        <v>0.1</v>
      </c>
      <c r="C3" s="6" t="s">
        <v>9</v>
      </c>
      <c r="D3" s="2"/>
      <c r="E3" s="2"/>
      <c r="F3" s="2"/>
      <c r="G3" s="18"/>
      <c r="H3" s="18"/>
    </row>
    <row r="4" spans="1:8" s="3" customFormat="1" ht="25.5" x14ac:dyDescent="0.2">
      <c r="A4" s="4">
        <v>1</v>
      </c>
      <c r="B4" s="7"/>
      <c r="C4" s="8" t="s">
        <v>33</v>
      </c>
      <c r="D4" s="4" t="s">
        <v>5</v>
      </c>
      <c r="E4" s="4">
        <v>60.6</v>
      </c>
      <c r="F4" s="4">
        <f>E4*0.1</f>
        <v>6.0600000000000005</v>
      </c>
      <c r="G4" s="19"/>
      <c r="H4" s="19">
        <f>E4*G4</f>
        <v>0</v>
      </c>
    </row>
    <row r="5" spans="1:8" s="3" customFormat="1" x14ac:dyDescent="0.2">
      <c r="A5" s="4">
        <v>2</v>
      </c>
      <c r="B5" s="7"/>
      <c r="C5" s="4" t="s">
        <v>34</v>
      </c>
      <c r="D5" s="4" t="s">
        <v>5</v>
      </c>
      <c r="E5" s="4">
        <v>60.6</v>
      </c>
      <c r="F5" s="4"/>
      <c r="G5" s="19"/>
      <c r="H5" s="19">
        <f t="shared" ref="H5:H7" si="0">E5*G5</f>
        <v>0</v>
      </c>
    </row>
    <row r="6" spans="1:8" s="3" customFormat="1" x14ac:dyDescent="0.2">
      <c r="A6" s="4">
        <v>3</v>
      </c>
      <c r="B6" s="7"/>
      <c r="C6" s="4" t="s">
        <v>35</v>
      </c>
      <c r="D6" s="4" t="s">
        <v>5</v>
      </c>
      <c r="E6" s="4">
        <v>60.6</v>
      </c>
      <c r="F6" s="4">
        <f>E6*0.05</f>
        <v>3.0300000000000002</v>
      </c>
      <c r="G6" s="19"/>
      <c r="H6" s="19">
        <f t="shared" si="0"/>
        <v>0</v>
      </c>
    </row>
    <row r="7" spans="1:8" s="3" customFormat="1" x14ac:dyDescent="0.2">
      <c r="A7" s="4">
        <v>4</v>
      </c>
      <c r="B7" s="4"/>
      <c r="C7" s="4" t="s">
        <v>36</v>
      </c>
      <c r="D7" s="4" t="s">
        <v>5</v>
      </c>
      <c r="E7" s="4">
        <v>60.6</v>
      </c>
      <c r="F7" s="4"/>
      <c r="G7" s="22"/>
      <c r="H7" s="19">
        <f t="shared" si="0"/>
        <v>0</v>
      </c>
    </row>
    <row r="8" spans="1:8" s="3" customFormat="1" x14ac:dyDescent="0.2">
      <c r="A8" s="4"/>
      <c r="B8" s="5">
        <v>0.1</v>
      </c>
      <c r="C8" s="6" t="s">
        <v>10</v>
      </c>
      <c r="D8" s="2"/>
      <c r="E8" s="2"/>
      <c r="F8" s="2"/>
      <c r="G8" s="21"/>
      <c r="H8" s="21"/>
    </row>
    <row r="9" spans="1:8" s="3" customFormat="1" ht="25.5" x14ac:dyDescent="0.2">
      <c r="A9" s="4">
        <v>5</v>
      </c>
      <c r="B9" s="7"/>
      <c r="C9" s="8" t="s">
        <v>33</v>
      </c>
      <c r="D9" s="4" t="s">
        <v>5</v>
      </c>
      <c r="E9" s="4">
        <v>18.5</v>
      </c>
      <c r="F9" s="4">
        <f>E9*0.1</f>
        <v>1.85</v>
      </c>
      <c r="G9" s="22"/>
      <c r="H9" s="22">
        <f>E9*G9</f>
        <v>0</v>
      </c>
    </row>
    <row r="10" spans="1:8" s="3" customFormat="1" x14ac:dyDescent="0.2">
      <c r="A10" s="4">
        <v>6</v>
      </c>
      <c r="B10" s="7"/>
      <c r="C10" s="4" t="s">
        <v>34</v>
      </c>
      <c r="D10" s="4" t="s">
        <v>5</v>
      </c>
      <c r="E10" s="4">
        <v>18.5</v>
      </c>
      <c r="F10" s="4"/>
      <c r="G10" s="22"/>
      <c r="H10" s="22">
        <f t="shared" ref="H10:H12" si="1">E10*G10</f>
        <v>0</v>
      </c>
    </row>
    <row r="11" spans="1:8" s="3" customFormat="1" x14ac:dyDescent="0.2">
      <c r="A11" s="4">
        <v>7</v>
      </c>
      <c r="B11" s="7"/>
      <c r="C11" s="4" t="s">
        <v>35</v>
      </c>
      <c r="D11" s="4" t="s">
        <v>5</v>
      </c>
      <c r="E11" s="4">
        <v>18.5</v>
      </c>
      <c r="F11" s="4">
        <f>E11*0.05</f>
        <v>0.92500000000000004</v>
      </c>
      <c r="G11" s="22"/>
      <c r="H11" s="22">
        <f t="shared" si="1"/>
        <v>0</v>
      </c>
    </row>
    <row r="12" spans="1:8" s="3" customFormat="1" x14ac:dyDescent="0.2">
      <c r="A12" s="4">
        <v>8</v>
      </c>
      <c r="B12" s="4"/>
      <c r="C12" s="4" t="s">
        <v>36</v>
      </c>
      <c r="D12" s="4" t="s">
        <v>5</v>
      </c>
      <c r="E12" s="4">
        <v>18.5</v>
      </c>
      <c r="F12" s="4"/>
      <c r="G12" s="22"/>
      <c r="H12" s="22">
        <f t="shared" si="1"/>
        <v>0</v>
      </c>
    </row>
    <row r="13" spans="1:8" s="3" customFormat="1" x14ac:dyDescent="0.2">
      <c r="A13" s="4"/>
      <c r="B13" s="5">
        <v>0.1</v>
      </c>
      <c r="C13" s="6" t="s">
        <v>12</v>
      </c>
      <c r="D13" s="2"/>
      <c r="E13" s="2"/>
      <c r="F13" s="2"/>
      <c r="G13" s="21"/>
      <c r="H13" s="21"/>
    </row>
    <row r="14" spans="1:8" s="3" customFormat="1" ht="25.5" x14ac:dyDescent="0.2">
      <c r="A14" s="4">
        <v>9</v>
      </c>
      <c r="B14" s="7"/>
      <c r="C14" s="8" t="s">
        <v>33</v>
      </c>
      <c r="D14" s="4" t="s">
        <v>5</v>
      </c>
      <c r="E14" s="4">
        <v>40.5</v>
      </c>
      <c r="F14" s="4">
        <f>E14*0.1</f>
        <v>4.05</v>
      </c>
      <c r="G14" s="22"/>
      <c r="H14" s="22">
        <f>E14*G14</f>
        <v>0</v>
      </c>
    </row>
    <row r="15" spans="1:8" s="3" customFormat="1" x14ac:dyDescent="0.2">
      <c r="A15" s="4">
        <v>10</v>
      </c>
      <c r="B15" s="7"/>
      <c r="C15" s="8" t="s">
        <v>37</v>
      </c>
      <c r="D15" s="4" t="s">
        <v>5</v>
      </c>
      <c r="E15" s="4">
        <v>40.5</v>
      </c>
      <c r="F15" s="4"/>
      <c r="G15" s="22"/>
      <c r="H15" s="22">
        <f t="shared" ref="H15:H18" si="2">E15*G15</f>
        <v>0</v>
      </c>
    </row>
    <row r="16" spans="1:8" s="3" customFormat="1" x14ac:dyDescent="0.2">
      <c r="A16" s="4">
        <v>11</v>
      </c>
      <c r="B16" s="7"/>
      <c r="C16" s="4" t="s">
        <v>34</v>
      </c>
      <c r="D16" s="4" t="s">
        <v>5</v>
      </c>
      <c r="E16" s="4">
        <v>40.5</v>
      </c>
      <c r="F16" s="4"/>
      <c r="G16" s="22"/>
      <c r="H16" s="22">
        <f t="shared" si="2"/>
        <v>0</v>
      </c>
    </row>
    <row r="17" spans="1:8" s="3" customFormat="1" x14ac:dyDescent="0.2">
      <c r="A17" s="4">
        <v>12</v>
      </c>
      <c r="B17" s="7"/>
      <c r="C17" s="4" t="s">
        <v>35</v>
      </c>
      <c r="D17" s="4" t="s">
        <v>5</v>
      </c>
      <c r="E17" s="4">
        <v>40.5</v>
      </c>
      <c r="F17" s="4">
        <f>E17*0.05</f>
        <v>2.0249999999999999</v>
      </c>
      <c r="G17" s="22"/>
      <c r="H17" s="22">
        <f t="shared" si="2"/>
        <v>0</v>
      </c>
    </row>
    <row r="18" spans="1:8" s="3" customFormat="1" x14ac:dyDescent="0.2">
      <c r="A18" s="4">
        <f t="shared" ref="A18" si="3">A17+1</f>
        <v>13</v>
      </c>
      <c r="B18" s="4"/>
      <c r="C18" s="4" t="s">
        <v>36</v>
      </c>
      <c r="D18" s="4" t="s">
        <v>5</v>
      </c>
      <c r="E18" s="4">
        <v>40.5</v>
      </c>
      <c r="F18" s="4"/>
      <c r="G18" s="22"/>
      <c r="H18" s="22">
        <f t="shared" si="2"/>
        <v>0</v>
      </c>
    </row>
    <row r="19" spans="1:8" x14ac:dyDescent="0.2">
      <c r="A19" s="4"/>
      <c r="B19" s="5"/>
      <c r="C19" s="6" t="s">
        <v>11</v>
      </c>
      <c r="D19" s="2"/>
      <c r="E19" s="2"/>
      <c r="F19" s="2"/>
      <c r="G19" s="21"/>
      <c r="H19" s="21"/>
    </row>
    <row r="20" spans="1:8" x14ac:dyDescent="0.2">
      <c r="A20" s="4">
        <v>14</v>
      </c>
      <c r="B20" s="4"/>
      <c r="C20" s="8" t="s">
        <v>38</v>
      </c>
      <c r="D20" s="4" t="s">
        <v>5</v>
      </c>
      <c r="E20" s="4">
        <v>88.5</v>
      </c>
      <c r="F20" s="4"/>
      <c r="G20" s="22"/>
      <c r="H20" s="22">
        <f>E20*G20</f>
        <v>0</v>
      </c>
    </row>
    <row r="21" spans="1:8" ht="25.5" x14ac:dyDescent="0.2">
      <c r="A21" s="4">
        <v>15</v>
      </c>
      <c r="B21" s="4"/>
      <c r="C21" s="8" t="s">
        <v>39</v>
      </c>
      <c r="D21" s="4" t="s">
        <v>5</v>
      </c>
      <c r="E21" s="4">
        <v>88.5</v>
      </c>
      <c r="F21" s="4">
        <f>E21*0.05</f>
        <v>4.4249999999999998</v>
      </c>
      <c r="G21" s="22"/>
      <c r="H21" s="22">
        <f t="shared" ref="H21:H22" si="4">E21*G21</f>
        <v>0</v>
      </c>
    </row>
    <row r="22" spans="1:8" ht="25.5" x14ac:dyDescent="0.2">
      <c r="A22" s="4">
        <v>16</v>
      </c>
      <c r="B22" s="4"/>
      <c r="C22" s="8" t="s">
        <v>40</v>
      </c>
      <c r="D22" s="4" t="s">
        <v>5</v>
      </c>
      <c r="E22" s="4">
        <v>88.5</v>
      </c>
      <c r="F22" s="4"/>
      <c r="G22" s="22"/>
      <c r="H22" s="22">
        <f t="shared" si="4"/>
        <v>0</v>
      </c>
    </row>
    <row r="23" spans="1:8" x14ac:dyDescent="0.2">
      <c r="A23" s="4"/>
      <c r="B23" s="5"/>
      <c r="C23" s="6" t="s">
        <v>13</v>
      </c>
      <c r="D23" s="2"/>
      <c r="E23" s="2"/>
      <c r="F23" s="2"/>
      <c r="G23" s="21"/>
      <c r="H23" s="21"/>
    </row>
    <row r="24" spans="1:8" x14ac:dyDescent="0.2">
      <c r="A24" s="4">
        <v>17</v>
      </c>
      <c r="B24" s="4"/>
      <c r="C24" s="8" t="s">
        <v>41</v>
      </c>
      <c r="D24" s="4" t="s">
        <v>5</v>
      </c>
      <c r="E24" s="4">
        <v>5</v>
      </c>
      <c r="F24" s="4"/>
      <c r="G24" s="22"/>
      <c r="H24" s="22">
        <f>E24*G24</f>
        <v>0</v>
      </c>
    </row>
    <row r="25" spans="1:8" ht="25.5" x14ac:dyDescent="0.2">
      <c r="A25" s="4">
        <v>18</v>
      </c>
      <c r="B25" s="4"/>
      <c r="C25" s="8" t="s">
        <v>39</v>
      </c>
      <c r="D25" s="4" t="s">
        <v>5</v>
      </c>
      <c r="E25" s="4">
        <v>5</v>
      </c>
      <c r="F25" s="4">
        <f>E25*0.05</f>
        <v>0.25</v>
      </c>
      <c r="G25" s="22"/>
      <c r="H25" s="22">
        <f t="shared" ref="H25:H26" si="5">E25*G25</f>
        <v>0</v>
      </c>
    </row>
    <row r="26" spans="1:8" ht="25.5" x14ac:dyDescent="0.2">
      <c r="A26" s="4">
        <v>19</v>
      </c>
      <c r="B26" s="4"/>
      <c r="C26" s="8" t="s">
        <v>40</v>
      </c>
      <c r="D26" s="4" t="s">
        <v>5</v>
      </c>
      <c r="E26" s="4">
        <v>5</v>
      </c>
      <c r="F26" s="4"/>
      <c r="G26" s="22"/>
      <c r="H26" s="22">
        <f t="shared" si="5"/>
        <v>0</v>
      </c>
    </row>
    <row r="27" spans="1:8" x14ac:dyDescent="0.2">
      <c r="A27" s="4"/>
      <c r="B27" s="6"/>
      <c r="C27" s="6" t="s">
        <v>14</v>
      </c>
      <c r="D27" s="2"/>
      <c r="E27" s="2"/>
      <c r="F27" s="2"/>
      <c r="G27" s="21"/>
      <c r="H27" s="21"/>
    </row>
    <row r="28" spans="1:8" x14ac:dyDescent="0.2">
      <c r="A28" s="4">
        <v>20</v>
      </c>
      <c r="B28" s="4"/>
      <c r="C28" s="4" t="s">
        <v>21</v>
      </c>
      <c r="D28" s="4" t="s">
        <v>7</v>
      </c>
      <c r="E28" s="4">
        <f>18.5+10+44+1+8.5+22.5+3.5+19.5</f>
        <v>127.5</v>
      </c>
      <c r="F28" s="4"/>
      <c r="G28" s="22"/>
      <c r="H28" s="22">
        <f>E28*G28</f>
        <v>0</v>
      </c>
    </row>
    <row r="29" spans="1:8" x14ac:dyDescent="0.2">
      <c r="A29" s="4"/>
      <c r="B29" s="5">
        <v>0.15</v>
      </c>
      <c r="C29" s="6" t="s">
        <v>17</v>
      </c>
      <c r="D29" s="2"/>
      <c r="E29" s="2"/>
      <c r="F29" s="2"/>
      <c r="G29" s="21"/>
      <c r="H29" s="21"/>
    </row>
    <row r="30" spans="1:8" ht="25.5" x14ac:dyDescent="0.2">
      <c r="A30" s="4">
        <v>21</v>
      </c>
      <c r="B30" s="7"/>
      <c r="C30" s="8" t="s">
        <v>42</v>
      </c>
      <c r="D30" s="4" t="s">
        <v>5</v>
      </c>
      <c r="E30" s="12">
        <v>92.3</v>
      </c>
      <c r="F30" s="4">
        <f>E30*0.15</f>
        <v>13.844999999999999</v>
      </c>
      <c r="G30" s="22"/>
      <c r="H30" s="22">
        <f>E30*G30</f>
        <v>0</v>
      </c>
    </row>
    <row r="31" spans="1:8" x14ac:dyDescent="0.2">
      <c r="A31" s="4">
        <v>22</v>
      </c>
      <c r="B31" s="4"/>
      <c r="C31" s="10" t="s">
        <v>43</v>
      </c>
      <c r="D31" s="11" t="s">
        <v>5</v>
      </c>
      <c r="E31" s="12">
        <v>92.3</v>
      </c>
      <c r="F31" s="12"/>
      <c r="G31" s="23"/>
      <c r="H31" s="22">
        <f t="shared" ref="H31:H39" si="6">E31*G31</f>
        <v>0</v>
      </c>
    </row>
    <row r="32" spans="1:8" x14ac:dyDescent="0.2">
      <c r="A32" s="4">
        <v>23</v>
      </c>
      <c r="B32" s="4"/>
      <c r="C32" s="13" t="s">
        <v>44</v>
      </c>
      <c r="D32" s="14" t="s">
        <v>5</v>
      </c>
      <c r="E32" s="12">
        <v>92.3</v>
      </c>
      <c r="F32" s="12"/>
      <c r="G32" s="23"/>
      <c r="H32" s="22">
        <f t="shared" si="6"/>
        <v>0</v>
      </c>
    </row>
    <row r="33" spans="1:8" x14ac:dyDescent="0.2">
      <c r="A33" s="4">
        <v>24</v>
      </c>
      <c r="B33" s="4"/>
      <c r="C33" s="15" t="s">
        <v>15</v>
      </c>
      <c r="D33" s="14" t="s">
        <v>5</v>
      </c>
      <c r="E33" s="12">
        <v>92.3</v>
      </c>
      <c r="F33" s="12"/>
      <c r="G33" s="23"/>
      <c r="H33" s="22">
        <f t="shared" si="6"/>
        <v>0</v>
      </c>
    </row>
    <row r="34" spans="1:8" x14ac:dyDescent="0.2">
      <c r="A34" s="4">
        <v>25</v>
      </c>
      <c r="B34" s="4"/>
      <c r="C34" s="15" t="s">
        <v>20</v>
      </c>
      <c r="D34" s="14" t="s">
        <v>6</v>
      </c>
      <c r="E34" s="12">
        <f>(6*2)*130</f>
        <v>1560</v>
      </c>
      <c r="F34" s="12"/>
      <c r="G34" s="23"/>
      <c r="H34" s="22">
        <f t="shared" si="6"/>
        <v>0</v>
      </c>
    </row>
    <row r="35" spans="1:8" x14ac:dyDescent="0.2">
      <c r="A35" s="4">
        <v>26</v>
      </c>
      <c r="B35" s="4"/>
      <c r="C35" s="15" t="s">
        <v>22</v>
      </c>
      <c r="D35" s="14" t="s">
        <v>6</v>
      </c>
      <c r="E35" s="12">
        <v>130</v>
      </c>
      <c r="F35" s="12"/>
      <c r="G35" s="23"/>
      <c r="H35" s="22">
        <f t="shared" si="6"/>
        <v>0</v>
      </c>
    </row>
    <row r="36" spans="1:8" x14ac:dyDescent="0.2">
      <c r="A36" s="4">
        <v>27</v>
      </c>
      <c r="B36" s="4"/>
      <c r="C36" s="13" t="s">
        <v>18</v>
      </c>
      <c r="D36" s="14" t="s">
        <v>7</v>
      </c>
      <c r="E36" s="12">
        <f>18.5*6</f>
        <v>111</v>
      </c>
      <c r="F36" s="12"/>
      <c r="G36" s="23"/>
      <c r="H36" s="22">
        <f t="shared" si="6"/>
        <v>0</v>
      </c>
    </row>
    <row r="37" spans="1:8" x14ac:dyDescent="0.2">
      <c r="A37" s="4">
        <v>28</v>
      </c>
      <c r="B37" s="4"/>
      <c r="C37" s="15" t="s">
        <v>16</v>
      </c>
      <c r="D37" s="14" t="s">
        <v>6</v>
      </c>
      <c r="E37" s="12">
        <f>13*6</f>
        <v>78</v>
      </c>
      <c r="F37" s="12"/>
      <c r="G37" s="23"/>
      <c r="H37" s="22">
        <f t="shared" si="6"/>
        <v>0</v>
      </c>
    </row>
    <row r="38" spans="1:8" x14ac:dyDescent="0.2">
      <c r="A38" s="4">
        <v>29</v>
      </c>
      <c r="B38" s="4"/>
      <c r="C38" s="13" t="s">
        <v>19</v>
      </c>
      <c r="D38" s="14" t="s">
        <v>5</v>
      </c>
      <c r="E38" s="12">
        <v>92.3</v>
      </c>
      <c r="F38" s="12"/>
      <c r="G38" s="23"/>
      <c r="H38" s="22">
        <f t="shared" si="6"/>
        <v>0</v>
      </c>
    </row>
    <row r="39" spans="1:8" s="16" customFormat="1" ht="25.5" x14ac:dyDescent="0.2">
      <c r="A39" s="4">
        <v>30</v>
      </c>
      <c r="B39" s="9"/>
      <c r="C39" s="15" t="s">
        <v>45</v>
      </c>
      <c r="D39" s="13" t="s">
        <v>5</v>
      </c>
      <c r="E39" s="12">
        <v>92.3</v>
      </c>
      <c r="F39" s="17">
        <f>E39*0.15</f>
        <v>13.844999999999999</v>
      </c>
      <c r="G39" s="24"/>
      <c r="H39" s="22">
        <f t="shared" si="6"/>
        <v>0</v>
      </c>
    </row>
    <row r="41" spans="1:8" x14ac:dyDescent="0.2">
      <c r="A41" s="6"/>
      <c r="B41" s="6"/>
      <c r="C41" s="42" t="s">
        <v>32</v>
      </c>
      <c r="D41" s="43"/>
      <c r="E41" s="43"/>
      <c r="F41" s="43"/>
      <c r="G41" s="44"/>
      <c r="H41" s="26">
        <f>SUM(H3:H40)</f>
        <v>0</v>
      </c>
    </row>
  </sheetData>
  <mergeCells count="2">
    <mergeCell ref="C41:G41"/>
    <mergeCell ref="A1:H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"/>
  <sheetViews>
    <sheetView zoomScaleNormal="100" workbookViewId="0">
      <selection activeCell="E4" sqref="E4"/>
    </sheetView>
  </sheetViews>
  <sheetFormatPr defaultColWidth="9.140625" defaultRowHeight="12.75" x14ac:dyDescent="0.2"/>
  <cols>
    <col min="1" max="1" width="5.140625" style="1" customWidth="1"/>
    <col min="2" max="2" width="44.28515625" style="1" customWidth="1"/>
    <col min="3" max="3" width="9.140625" style="1"/>
    <col min="4" max="4" width="13.42578125" style="1" customWidth="1"/>
    <col min="5" max="5" width="13.42578125" style="25" customWidth="1"/>
    <col min="6" max="6" width="14.7109375" style="25" customWidth="1"/>
    <col min="7" max="16384" width="9.140625" style="1"/>
  </cols>
  <sheetData>
    <row r="1" spans="1:6" ht="15.75" customHeight="1" x14ac:dyDescent="0.25">
      <c r="A1" s="45" t="s">
        <v>23</v>
      </c>
      <c r="B1" s="45"/>
      <c r="C1" s="45"/>
      <c r="D1" s="45"/>
      <c r="E1" s="45"/>
      <c r="F1" s="45"/>
    </row>
    <row r="2" spans="1:6" ht="25.5" x14ac:dyDescent="0.2">
      <c r="A2" s="33" t="s">
        <v>0</v>
      </c>
      <c r="B2" s="34"/>
      <c r="C2" s="6" t="s">
        <v>2</v>
      </c>
      <c r="D2" s="6" t="s">
        <v>3</v>
      </c>
      <c r="E2" s="26" t="s">
        <v>30</v>
      </c>
      <c r="F2" s="26" t="s">
        <v>31</v>
      </c>
    </row>
    <row r="3" spans="1:6" s="3" customFormat="1" x14ac:dyDescent="0.2">
      <c r="A3" s="4"/>
      <c r="B3" s="6" t="s">
        <v>46</v>
      </c>
      <c r="C3" s="2"/>
      <c r="D3" s="2"/>
      <c r="E3" s="18"/>
      <c r="F3" s="26"/>
    </row>
    <row r="4" spans="1:6" s="3" customFormat="1" x14ac:dyDescent="0.2">
      <c r="A4" s="4">
        <v>1</v>
      </c>
      <c r="B4" s="8" t="s">
        <v>47</v>
      </c>
      <c r="C4" s="4" t="s">
        <v>5</v>
      </c>
      <c r="D4" s="4">
        <f>3*((3*(0.3*3))+(2*(0.3*0.3)))</f>
        <v>8.64</v>
      </c>
      <c r="E4" s="19"/>
      <c r="F4" s="19">
        <f>E4*D4</f>
        <v>0</v>
      </c>
    </row>
    <row r="5" spans="1:6" s="3" customFormat="1" ht="25.5" x14ac:dyDescent="0.2">
      <c r="A5" s="4">
        <v>2</v>
      </c>
      <c r="B5" s="8" t="s">
        <v>48</v>
      </c>
      <c r="C5" s="4" t="s">
        <v>5</v>
      </c>
      <c r="D5" s="4">
        <f>3*((3*(0.3*3))+(2*(0.3*0.3)))</f>
        <v>8.64</v>
      </c>
      <c r="E5" s="19"/>
      <c r="F5" s="19">
        <f>E5*D5</f>
        <v>0</v>
      </c>
    </row>
    <row r="6" spans="1:6" s="3" customFormat="1" x14ac:dyDescent="0.2">
      <c r="E6" s="20"/>
      <c r="F6" s="20"/>
    </row>
    <row r="7" spans="1:6" x14ac:dyDescent="0.2">
      <c r="A7" s="6"/>
      <c r="B7" s="42" t="s">
        <v>32</v>
      </c>
      <c r="C7" s="43"/>
      <c r="D7" s="43"/>
      <c r="E7" s="44"/>
      <c r="F7" s="26">
        <f>SUM(F4:F6)</f>
        <v>0</v>
      </c>
    </row>
  </sheetData>
  <mergeCells count="2">
    <mergeCell ref="B7:E7"/>
    <mergeCell ref="A1:F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SO 01 Zpevněné plochy</vt:lpstr>
      <vt:lpstr>SO 03 Mobiliář</vt:lpstr>
      <vt:lpstr>'Krycí list'!Oblast_tisku</vt:lpstr>
      <vt:lpstr>'SO 01 Zpevněné plochy'!Oblast_tisku</vt:lpstr>
      <vt:lpstr>'SO 03 Mobiliář'!Oblast_tisku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SB9</dc:creator>
  <cp:lastModifiedBy>42072</cp:lastModifiedBy>
  <cp:lastPrinted>2022-10-04T12:14:08Z</cp:lastPrinted>
  <dcterms:created xsi:type="dcterms:W3CDTF">2022-08-12T10:41:48Z</dcterms:created>
  <dcterms:modified xsi:type="dcterms:W3CDTF">2022-10-06T12:54:46Z</dcterms:modified>
</cp:coreProperties>
</file>