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karek\03. FI\05_3.NP C pro C4e\DI 1\"/>
    </mc:Choice>
  </mc:AlternateContent>
  <bookViews>
    <workbookView xWindow="29370" yWindow="300" windowWidth="28080" windowHeight="17145" tabRatio="833"/>
  </bookViews>
  <sheets>
    <sheet name="D.1.4.8. - EL. KOMUNIKACE" sheetId="6" r:id="rId1"/>
  </sheets>
  <definedNames>
    <definedName name="_xlnm.Print_Area" localSheetId="0">'D.1.4.8. - EL. KOMUNIKACE'!$A$1:$I$289</definedName>
    <definedName name="Print_Area" localSheetId="0">'D.1.4.8. - EL. KOMUNIKACE'!$A$1:$I$288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9" i="6" l="1"/>
  <c r="F70" i="6" l="1"/>
  <c r="H70" i="6" s="1"/>
  <c r="F271" i="6"/>
  <c r="H271" i="6" s="1"/>
  <c r="F124" i="6" l="1"/>
  <c r="H124" i="6" s="1"/>
  <c r="F122" i="6"/>
  <c r="H122" i="6" s="1"/>
  <c r="F120" i="6"/>
  <c r="H120" i="6" s="1"/>
  <c r="F86" i="6"/>
  <c r="H86" i="6" s="1"/>
  <c r="F82" i="6"/>
  <c r="H82" i="6" s="1"/>
  <c r="F78" i="6"/>
  <c r="H78" i="6" s="1"/>
  <c r="F74" i="6"/>
  <c r="H74" i="6" s="1"/>
  <c r="F66" i="6"/>
  <c r="H66" i="6" s="1"/>
  <c r="F256" i="6"/>
  <c r="H256" i="6" s="1"/>
  <c r="H221" i="6"/>
  <c r="H208" i="6"/>
  <c r="H178" i="6"/>
  <c r="H134" i="6"/>
  <c r="H56" i="6"/>
  <c r="F276" i="6" l="1"/>
  <c r="H276" i="6" s="1"/>
  <c r="H275" i="6"/>
  <c r="F267" i="6"/>
  <c r="H267" i="6" s="1"/>
  <c r="F263" i="6"/>
  <c r="H263" i="6" s="1"/>
  <c r="H262" i="6"/>
  <c r="F252" i="6"/>
  <c r="H252" i="6" s="1"/>
  <c r="F248" i="6"/>
  <c r="H248" i="6" s="1"/>
  <c r="F245" i="6"/>
  <c r="H245" i="6" s="1"/>
  <c r="F242" i="6"/>
  <c r="H242" i="6" s="1"/>
  <c r="F236" i="6"/>
  <c r="H236" i="6" s="1"/>
  <c r="F231" i="6"/>
  <c r="H231" i="6" s="1"/>
  <c r="F227" i="6"/>
  <c r="H227" i="6" s="1"/>
  <c r="F223" i="6"/>
  <c r="H223" i="6" s="1"/>
  <c r="H222" i="6"/>
  <c r="F218" i="6"/>
  <c r="H218" i="6" s="1"/>
  <c r="F214" i="6"/>
  <c r="H214" i="6" s="1"/>
  <c r="F210" i="6"/>
  <c r="H210" i="6" s="1"/>
  <c r="H209" i="6"/>
  <c r="F206" i="6"/>
  <c r="H206" i="6" s="1"/>
  <c r="F204" i="6"/>
  <c r="H204" i="6" s="1"/>
  <c r="F202" i="6"/>
  <c r="H202" i="6" s="1"/>
  <c r="F200" i="6"/>
  <c r="H200" i="6" s="1"/>
  <c r="F196" i="6"/>
  <c r="H196" i="6" s="1"/>
  <c r="F192" i="6"/>
  <c r="H192" i="6" s="1"/>
  <c r="F188" i="6"/>
  <c r="H188" i="6" s="1"/>
  <c r="F184" i="6"/>
  <c r="H184" i="6" s="1"/>
  <c r="F180" i="6"/>
  <c r="H180" i="6" s="1"/>
  <c r="H179" i="6"/>
  <c r="F175" i="6"/>
  <c r="H175" i="6" s="1"/>
  <c r="F173" i="6"/>
  <c r="H173" i="6" s="1"/>
  <c r="F171" i="6"/>
  <c r="H171" i="6" s="1"/>
  <c r="F168" i="6"/>
  <c r="H168" i="6" s="1"/>
  <c r="F164" i="6"/>
  <c r="H164" i="6" s="1"/>
  <c r="F159" i="6"/>
  <c r="H159" i="6" s="1"/>
  <c r="F155" i="6"/>
  <c r="H155" i="6" s="1"/>
  <c r="F151" i="6"/>
  <c r="H151" i="6" s="1"/>
  <c r="F147" i="6"/>
  <c r="H147" i="6" s="1"/>
  <c r="F143" i="6"/>
  <c r="H143" i="6" s="1"/>
  <c r="F140" i="6"/>
  <c r="H140" i="6" s="1"/>
  <c r="F136" i="6"/>
  <c r="H136" i="6" s="1"/>
  <c r="H135" i="6"/>
  <c r="F132" i="6"/>
  <c r="H132" i="6" s="1"/>
  <c r="F130" i="6"/>
  <c r="H130" i="6" s="1"/>
  <c r="F128" i="6"/>
  <c r="H128" i="6" s="1"/>
  <c r="F126" i="6"/>
  <c r="H126" i="6" s="1"/>
  <c r="F118" i="6"/>
  <c r="H118" i="6" s="1"/>
  <c r="F114" i="6"/>
  <c r="H114" i="6" s="1"/>
  <c r="F110" i="6"/>
  <c r="H110" i="6" s="1"/>
  <c r="F106" i="6"/>
  <c r="H106" i="6" s="1"/>
  <c r="F102" i="6"/>
  <c r="H102" i="6" s="1"/>
  <c r="F98" i="6"/>
  <c r="H98" i="6" s="1"/>
  <c r="F94" i="6"/>
  <c r="H94" i="6" s="1"/>
  <c r="F90" i="6"/>
  <c r="H90" i="6" s="1"/>
  <c r="F62" i="6"/>
  <c r="H62" i="6" s="1"/>
  <c r="F58" i="6"/>
  <c r="H58" i="6" s="1"/>
  <c r="H57" i="6"/>
  <c r="F53" i="6"/>
  <c r="H53" i="6" s="1"/>
  <c r="F45" i="6"/>
  <c r="H45" i="6" s="1"/>
  <c r="F37" i="6"/>
  <c r="H37" i="6" s="1"/>
  <c r="F29" i="6"/>
  <c r="H29" i="6" s="1"/>
  <c r="F27" i="6"/>
  <c r="H27" i="6" s="1"/>
  <c r="F25" i="6"/>
  <c r="H25" i="6" s="1"/>
  <c r="F21" i="6"/>
  <c r="H21" i="6" s="1"/>
  <c r="F17" i="6"/>
  <c r="H17" i="6" s="1"/>
  <c r="F13" i="6"/>
  <c r="H13" i="6" s="1"/>
  <c r="F9" i="6"/>
  <c r="H9" i="6" s="1"/>
  <c r="H266" i="6" l="1"/>
  <c r="H8" i="6"/>
  <c r="H183" i="6"/>
  <c r="H213" i="6"/>
  <c r="H61" i="6"/>
  <c r="H139" i="6"/>
  <c r="H226" i="6"/>
  <c r="H7" i="6" l="1"/>
  <c r="H279" i="6" s="1"/>
  <c r="H281" i="6" s="1"/>
</calcChain>
</file>

<file path=xl/sharedStrings.xml><?xml version="1.0" encoding="utf-8"?>
<sst xmlns="http://schemas.openxmlformats.org/spreadsheetml/2006/main" count="604" uniqueCount="275">
  <si>
    <t>P.Č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</si>
  <si>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</si>
  <si>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</si>
  <si>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</si>
  <si>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</si>
  <si>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</si>
  <si>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</si>
  <si>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</si>
  <si>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</si>
  <si>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m</t>
  </si>
  <si>
    <t>PSV</t>
  </si>
  <si>
    <t>Práce a dodávky PSV</t>
  </si>
  <si>
    <t>kus</t>
  </si>
  <si>
    <t>CELKEM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</si>
  <si>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</si>
  <si>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</si>
  <si>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</si>
  <si>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</si>
  <si>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Celkem</t>
  </si>
  <si>
    <t>Elektromontážní práce - Elektronické komunikace</t>
  </si>
  <si>
    <t>Elektromontážní práce - Ostatní</t>
  </si>
  <si>
    <t>sada</t>
  </si>
  <si>
    <t>HZS</t>
  </si>
  <si>
    <t>Hodinová zúčtovací sazba elektrikář</t>
  </si>
  <si>
    <t>hod</t>
  </si>
  <si>
    <t>" Včetně montáže, krabice, rámečku. "</t>
  </si>
  <si>
    <t>D+M Úložný materiál - Specifikace dle PD</t>
  </si>
  <si>
    <t>" Materiál včetně instalace napojení a naprogramování "</t>
  </si>
  <si>
    <t>" Naprogramování nových prvků k ústředně, zprovoznění "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</si>
  <si>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</si>
  <si>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D+M Koncentrátor PZTS 8 vstupů - Specifikace dle PD</t>
  </si>
  <si>
    <t>" Měření datových kabelů včetně protokolu o měření"</t>
  </si>
  <si>
    <t>Zprovoznění systému</t>
  </si>
  <si>
    <t>D.1.4.8. ELEKTRONICKÉ KOMUNIKACE</t>
  </si>
  <si>
    <t>Objekt:   D.1.4.8. ELEKTRONICKÉ KOMUNIKACE</t>
  </si>
  <si>
    <t>" Včetně montáže, zapojení  a vyzkoušení. "</t>
  </si>
  <si>
    <t>Elektromontážní práce - EPS</t>
  </si>
  <si>
    <t>" Včetně patice, ukončení a zapojení kabelů. "</t>
  </si>
  <si>
    <t>D+M Tlačítkový hlásič - Specifikace dle PD</t>
  </si>
  <si>
    <t>D+M Kabel JY(St)Y2x2x0,8 - Specifikace dle PD</t>
  </si>
  <si>
    <t>D+M Opticko kouřový - teplotní požární hlásič - Specifikace dle PD</t>
  </si>
  <si>
    <t>D+M PIR čidlo - Specifikace dle PD</t>
  </si>
  <si>
    <t>D+M PIR čidlo duální - Specifikace dle PD</t>
  </si>
  <si>
    <t>D+M Elektrický zámek dveří - Specifikace dle PD</t>
  </si>
  <si>
    <t>" Včetně montáže, zapojení. "</t>
  </si>
  <si>
    <t>D+M Kabel FTP Cat 6a - Specifikace dle PD</t>
  </si>
  <si>
    <t>" Zapravení povrchových úprav, vytvoření a zapravení prostupů přes svislé a vodorovné konstrukce, chráničky v prostupech apod. "</t>
  </si>
  <si>
    <t>" V ceně zapravení prostupů, zdiva, povrchových úprav a podlah do původního stavu. "</t>
  </si>
  <si>
    <t>D+M Pomocný materiál - Specifikace dle PD</t>
  </si>
  <si>
    <t>D+M Proměření + výchozí revizní zpráva elektroinstalace - Specifikace dle PD.</t>
  </si>
  <si>
    <t xml:space="preserve">D+M Datový rozvaděč RACK 800/1000 42U - Specifikace dle PD </t>
  </si>
  <si>
    <t xml:space="preserve">D+M Datová zásuvka 2×RJ45 Cat 6a - na stěnu - Specfikace dle PD </t>
  </si>
  <si>
    <t>" Čtečka nástěnná včetně řídící jednotky, montáže, zapojení. "</t>
  </si>
  <si>
    <t>"  Včetně naložení, svislého a vodorovného přesunu suti, odvoz stavební suti. 
Likvidace v souladu se zákonem č. 185/2001 Sb., o odpadech a související vyhláškou MŽP ČR č. 294/2005 Sb. o podmínkách ukládání odpadů na skládky a jejich využívání na povrchu terénu a změně vyhlášky č. 383/2001 Sb., o podrobnostech nakládání s odpady. Likvidace dle technologie a místa určené zhotovitelem, včetně poplatků za uložení odpadu. "</t>
  </si>
  <si>
    <t xml:space="preserve">" 1. NP " </t>
  </si>
  <si>
    <t>" Včetně vík, úchytů víka, spojek, kolen, oblouků, T-kusů, redukčních dílů, přepážek, koncovek, podpěr, konzol, závěsů, kotvících prvků a dalšího příslušenství. "</t>
  </si>
  <si>
    <t>D+M Kabel CYSY 2x1 - Specifikace dle PD</t>
  </si>
  <si>
    <t>D+M Zvuková siréna - Specifikace dle PD</t>
  </si>
  <si>
    <t>" Včetně montáže, zapojení, vyzkoušení, zprovoznění, kabeláže a jejího zapojení. "</t>
  </si>
  <si>
    <t>742999607 SPC</t>
  </si>
  <si>
    <t>D+M Požární ucpávky, uzávěry, manžety - Specifikace dle PBŘ</t>
  </si>
  <si>
    <t>" Požární ucpávky pro elektro vedení. "</t>
  </si>
  <si>
    <t>742</t>
  </si>
  <si>
    <t>742999101 SPC</t>
  </si>
  <si>
    <t>742999102 SPC</t>
  </si>
  <si>
    <t>742999103 SPC</t>
  </si>
  <si>
    <t>742999104 SPC</t>
  </si>
  <si>
    <t>742999105 SPC</t>
  </si>
  <si>
    <t>742999106 SPC</t>
  </si>
  <si>
    <t>742999107 SPC</t>
  </si>
  <si>
    <t>742999108 SPC</t>
  </si>
  <si>
    <t>742999301 SPC</t>
  </si>
  <si>
    <t>742999302 SPC</t>
  </si>
  <si>
    <t>742999303 SPC</t>
  </si>
  <si>
    <t>742999304 SPC</t>
  </si>
  <si>
    <t>742999305 SPC</t>
  </si>
  <si>
    <t>742999401 SPC</t>
  </si>
  <si>
    <t>742999402 SPC</t>
  </si>
  <si>
    <t>742999403 SPC</t>
  </si>
  <si>
    <t>742999404 SPC</t>
  </si>
  <si>
    <t>742999406 SPC</t>
  </si>
  <si>
    <t>742999407 SPC</t>
  </si>
  <si>
    <t>742999501 SPC</t>
  </si>
  <si>
    <t>Demontáž veškerých koncových prvků slaboproudých zařízení, úprava stávající elektroinstalace včetně zapravení prostupů a drážek - Specifikace dle PD</t>
  </si>
  <si>
    <t>" Odstranění veškerých koncových prvků slaboproudu (majáky, reproduktory, hlásiče, sirény, čidla, apod.), kabeláže, elektro skříní včetně vystrojení, úprava stávající elektroinstalace, ukončení kabelů apod. "</t>
  </si>
  <si>
    <t>%</t>
  </si>
  <si>
    <t xml:space="preserve">" Stavební práce a dodávky spojené s provedením funkčního celku 742. " </t>
  </si>
  <si>
    <t xml:space="preserve">" Zednická výpomoc,doplňkové práce,kompletace apod. " </t>
  </si>
  <si>
    <t>Přesun hmot procentní pro slaboproud v objektech v do 12 m</t>
  </si>
  <si>
    <t>" Kombinovaný opticko kouřový - teplotní hlásič. "</t>
  </si>
  <si>
    <t xml:space="preserve">" 3. NP " </t>
  </si>
  <si>
    <t>" Tlačítkový hlásič. "</t>
  </si>
  <si>
    <t>" Zvuková siréna. "</t>
  </si>
  <si>
    <t>D+M Teplotní hlásič - Specifikace dle PD</t>
  </si>
  <si>
    <t>" Teplotní hlásič. "</t>
  </si>
  <si>
    <t>" Datová zásuvka 2×RJ45 - na stěnu. "</t>
  </si>
  <si>
    <t>Elektromontážní práce - Kamerový systém CCTV</t>
  </si>
  <si>
    <t>" 3. NP "</t>
  </si>
  <si>
    <t>Elektromontážní práce - Poplachový zabezpečovací tísňový systém (PZTS)</t>
  </si>
  <si>
    <t>" PIIR detektor pohybu "</t>
  </si>
  <si>
    <t>" Duální PIIR detektor pohybu "</t>
  </si>
  <si>
    <t>" Čtečka karet. "</t>
  </si>
  <si>
    <t>D+M Čtečka karet / čipů - Specifikace dle PD</t>
  </si>
  <si>
    <t>" Elektrický zámek dveří. "</t>
  </si>
  <si>
    <t>" Koncentrátor přístupového systému. "</t>
  </si>
  <si>
    <t>" Kabelový žlab. "</t>
  </si>
  <si>
    <t>Elektromontážní práce - AV technika</t>
  </si>
  <si>
    <t>742999601 SPC</t>
  </si>
  <si>
    <t>742999602 SPC</t>
  </si>
  <si>
    <t>742999603 SPC</t>
  </si>
  <si>
    <t>742999604 SPC</t>
  </si>
  <si>
    <t>742999605 SPC</t>
  </si>
  <si>
    <t>742999606 SPC</t>
  </si>
  <si>
    <t>" Datovový rozvaděč. "</t>
  </si>
  <si>
    <t>742999201 SPC</t>
  </si>
  <si>
    <t>" Rozebrání podhledů / nové podhledy, demontáž / opětovná montáž podhledů, hladkého zatmelení napojovacích spár mezi deskami na obou vrstvách, výztužné pásky, vytmelení připojovacích spár, lemujících profilů, spojovacího a kotvícího materiálu v místnostech neřešených v ASŘ. "</t>
  </si>
  <si>
    <t>" Demontáž a zpětná montáž svítidel, čidel, bezpečnostních prvků, hlásičů, kamer a veškerých ostatních prvků související se sundáním podhledů v místnostech neřešených v PD. "</t>
  </si>
  <si>
    <t>D+M Kabel UTP Cat 5e - Specifikace dle PD</t>
  </si>
  <si>
    <t>D+M Napojení / propojení nového hlásiče na stávající linku / hlásič vč. naspojkování a patice - Specifikace dle PD</t>
  </si>
  <si>
    <t xml:space="preserve">" Napojení na stávající linku v 3. NP  na stávající hlásič/ linku KA 21 - v jižní části - , včetně příslušenství pro zajištění funkčního propojení - osazení patice, naspojkování, … ." </t>
  </si>
  <si>
    <t xml:space="preserve">" Napojení na stávající linku v 2. NP  na stávající hlásič/ linku KA 32 (KA44) - v severní části - , včetně příslušenství pro zajištění funkčního propojení - osazení patice, naspojkování, … ." </t>
  </si>
  <si>
    <t>D+M Ostatní nutný materiál pro jednotlivé části - Specifikace dle PD</t>
  </si>
  <si>
    <t>" Veškerý nutný materiál pro jednotlivé části k propojení, ukončení, doplnění, apod. "</t>
  </si>
  <si>
    <t>Elektromontážní práce - Přístupový systém (ACS)</t>
  </si>
  <si>
    <t>D+M Připravenost pro napojení kamery - Specifikace dle PD</t>
  </si>
  <si>
    <t>" Zajištění přípravy pro napojení kamery "</t>
  </si>
  <si>
    <t>" V ceně ukončení kabelů, zajiště pro napojení, případná nutná kabeláž, spojky, a veškeré nutné prvky a příslušenství nutné pro zajištění pozdějšího napojení kamery. "</t>
  </si>
  <si>
    <t>D+M Kabel CYSY 2x1,5 - Specifikace dle PD</t>
  </si>
  <si>
    <t>D+M Expander ACS - Specifikace dle PD</t>
  </si>
  <si>
    <t>" Expander čteček přístupového systému. "</t>
  </si>
  <si>
    <t>742999405 SPC</t>
  </si>
  <si>
    <t>742999701 SPC</t>
  </si>
  <si>
    <t>D+M Případné naprogramování ústředny - Specifikace dle PD</t>
  </si>
  <si>
    <t>D+M Překreslení obrazovky podlaží EPS a její překlopení - integrace do stávající MaR / BMS  - Specifikace dle PD</t>
  </si>
  <si>
    <t>" Zajištění překreslení obrazovky podlaží EPS v Orcaview a překlopení do Orcawebu. "</t>
  </si>
  <si>
    <t>" V ceně veškerý nutný matreriál a práce související s překlopením - např. kabeláž, software, naprogramování, odzkoušení, veškeré případné úložné, spojovací a kotvící prvky, apod. "</t>
  </si>
  <si>
    <t>D+M Integrace nových prvků do EW příslušené GW vč. naprogramování ústředny - Specifikace dle PD</t>
  </si>
  <si>
    <t>" Zajištění integrace nových prvků do Enteliwebu (EW) / příslušené Gateway (GW), vč. její konfigurace a naprogramování / přeprogramování ústředny před zajištěním překreslení obrazovky Orcaview do Orcawebu. "</t>
  </si>
  <si>
    <t>" V ceně veškerý nutný matreriál a práce související s integrací a naprogramování ústředny - např. kabeláž, software, naprogramování, odzkoušení, veškeré případné úložné, spojovací a kotvící prvky, apod. "</t>
  </si>
  <si>
    <t>742999109 SPC</t>
  </si>
  <si>
    <t>D+M Kabel SYKFY 1x2x0,5 - Specifikace dle PD</t>
  </si>
  <si>
    <t>D+M Případné naprogramování ústředny a zajištění začlenění PZTS do stávajícího systému - Specifikace dle PD</t>
  </si>
  <si>
    <t>" Naprogramování nových prvků k ústředně, zprovoznění a Případné nutné začlenění stávajícího systému PZTS do stávající ústředny / se stávající ústřednou Galaxy. "</t>
  </si>
  <si>
    <t>" Včetně montáže, zapojení ukončení, uložení. "</t>
  </si>
  <si>
    <t>" Včetně montáže, zapojení, ukončení, uložení. "</t>
  </si>
  <si>
    <t>" V ceně kabeláž, veškeré připojovací, kotvící, apod. prvky. "</t>
  </si>
  <si>
    <t>D+M Kabeláž s funkční integritou - Specifikace dle PD</t>
  </si>
  <si>
    <t>" Případná kabeláž s funkční integritou pro plnění funkce i při požáru. "</t>
  </si>
  <si>
    <t>" V ceně také nutná funkceschopná kabeláž za požáru - předpoklad "SSKFH-V180 2x2x0,8 P60-R" v délce ± 5,0 m. "</t>
  </si>
  <si>
    <t>" V ceně také nutná funkceschopná kabeláž za požáru - předpoklad "SSKFH-V180 2x2x0,8 P60-R" v délce ± 30,0 m. "</t>
  </si>
  <si>
    <t>742999110 SPC</t>
  </si>
  <si>
    <t>D+M Kabel JE-H(St)H-1x2x0,8 - Specifikace dle PD</t>
  </si>
  <si>
    <t xml:space="preserve">" Napojení nových sirén na stávající ústřednu v m. N01508. " </t>
  </si>
  <si>
    <t xml:space="preserve">D+M Datová zásuvka 2×RJ45 Cat 6a - do podlahové krabice - Specfikace dle PD </t>
  </si>
  <si>
    <t xml:space="preserve">D+M Podlahová krabice 24 modulů - Specfikace dle PD </t>
  </si>
  <si>
    <t>" Podlahová krabice 24 modulů. "</t>
  </si>
  <si>
    <t>" Včetně montáže. "</t>
  </si>
  <si>
    <t xml:space="preserve">D+M USB dvojzásuvka - do podlahové krabice - Specfikace dle PD </t>
  </si>
  <si>
    <t>" USB dvojzásuvka - do podlahové krabice. "</t>
  </si>
  <si>
    <t xml:space="preserve">D+M HDMI zásuvka - do podlahové krabice - Specfikace dle PD </t>
  </si>
  <si>
    <t>" HDMI zásuvka - do podlahové krabice. "</t>
  </si>
  <si>
    <t xml:space="preserve">D+M USB dvojzásuvka - na stěnu - Specfikace dle PD </t>
  </si>
  <si>
    <t>" USB dvojzásuvka - na stěnu. "</t>
  </si>
  <si>
    <t xml:space="preserve">D+M HDMI zásuvka - do stěny - Specfikace dle PD </t>
  </si>
  <si>
    <t>" HDMI zásuvka - do stěny. "</t>
  </si>
  <si>
    <t>" Včetně montáže, rámečku. "</t>
  </si>
  <si>
    <t>" Datová zásuvka 2×RJ45 - do podlahové krabice. "</t>
  </si>
  <si>
    <t>D+M Kabel patch cord cat. 6A 10m ukončen v zásuvce - Specifikace dle PD</t>
  </si>
  <si>
    <t>" Včetně montáže, zapojení, ukončení, uložení, zásuvky. "</t>
  </si>
  <si>
    <t>D+M Kabel USB 5m - Specifikace dle PD</t>
  </si>
  <si>
    <t>D+M Kabel HDMI 5m - Specifikace dle PD</t>
  </si>
  <si>
    <t>D+M Detektor třištění skla - Specifikace dle PD</t>
  </si>
  <si>
    <t>" Detektor třištění skla "</t>
  </si>
  <si>
    <t>D+M Magnetický kontakt - Specifikace dle PD</t>
  </si>
  <si>
    <t>" Magnetický kontakt "</t>
  </si>
  <si>
    <t>D+M Nouzové tlačítko - Specifikace dle PD</t>
  </si>
  <si>
    <t>" Nouzové tlačítko "</t>
  </si>
  <si>
    <t>D+M Klávesnice - Specifikace dle PD</t>
  </si>
  <si>
    <t>" Klávesnice "</t>
  </si>
  <si>
    <t>D+M Ústředna PZTS - Specifikace dle PD</t>
  </si>
  <si>
    <t>" Včetně skříně, GSM modulu, tel modulu, zdroje, bateriového záložního napájení, aku. instalace, zapojení "</t>
  </si>
  <si>
    <t>" Vvčetně transformátoru 12V, instalace napojení a naprogramování "</t>
  </si>
  <si>
    <t xml:space="preserve">D+M Kabelový žlab, drátěný 250x60 mm - Specifikace dle PD </t>
  </si>
  <si>
    <t>742999211 SPC</t>
  </si>
  <si>
    <t>742999212 SPC</t>
  </si>
  <si>
    <t>742999213 SPC</t>
  </si>
  <si>
    <t>742999306 SPC</t>
  </si>
  <si>
    <t>742999307 SPC</t>
  </si>
  <si>
    <t>742999308 SPC</t>
  </si>
  <si>
    <t>742999309 SPC</t>
  </si>
  <si>
    <t>742999310 SPC</t>
  </si>
  <si>
    <t>742999311 SPC</t>
  </si>
  <si>
    <t>742999408 SPC</t>
  </si>
  <si>
    <t>742999502 SPC</t>
  </si>
  <si>
    <t>HZS2231</t>
  </si>
  <si>
    <t xml:space="preserve">CS ÚRS 2022 01 </t>
  </si>
  <si>
    <t>Stavba:   Výstavba a modernizace fakulty informatiky a ústavu výpočetní techniky Masarykovy univerzity - 3. NP–C</t>
  </si>
  <si>
    <t>D+M Napojení nových sirén na stávající ústřednu - Specifikace dle PD</t>
  </si>
  <si>
    <t xml:space="preserve">CS ÚRS/TEO 2022 01 </t>
  </si>
  <si>
    <t>" Včetně montáže, rámečku a veškerého nutného příslušenství. "</t>
  </si>
  <si>
    <t>" Včetně montáže, krabice, rámečku a veškerého nutného příslušenství. "</t>
  </si>
  <si>
    <t>" V ceně spojovací a připevňovací materiál, hmoždinky, vruty, sádra, označovací štítky kabeláže pro určení druhu kabelu, místa napojení, … . "</t>
  </si>
  <si>
    <t>" V ceně ochranné trubky (ohebné, pevné), lišty, apod. pro vedení kabeláže např. v konstrukcích,. "</t>
  </si>
  <si>
    <t>" Včetně montáže a uložení., spojovacího materiálu, příslušenství "</t>
  </si>
  <si>
    <t>742999199 SPC</t>
  </si>
  <si>
    <t>742999299 SPC</t>
  </si>
  <si>
    <t>742999399 SPC</t>
  </si>
  <si>
    <t>742999499 SPC</t>
  </si>
  <si>
    <t>742999599 SPC</t>
  </si>
  <si>
    <t>" Veškeré stavařské práce spojení s vedením a napojením elektro kabeláže mimo 3. NP a nespecifikované. "</t>
  </si>
  <si>
    <t>" V ceně např.:
 - nové provedení otvorů jako prostupů skrze stávající konstrukce vč. zpětného zapravení a uvedení do původního stavu (vč. maleb, omítek, apod.);
 - případné vysekání rýh a drážek pro vedení kabeláže ve stěnách vč. zpětného zapravení, záhozu, provedení omnítek, malby, zajištění nápovědy, apod.;
 - případná demontáž, uskladnění a zpětná montáž podhledů vč. případné výměny poškozených částí;
 - pomocné lešení;
 - úklid po provedených pracích;
 - případné stěhování a zpěné nastěhování pro přístup k místům vedení;
 - další veškeré nutné práce a materiál stavařiny související s provedení kabeláže mimo řešené patro. "</t>
  </si>
  <si>
    <t>" V ceně také přesun hmot, odvoz a likvidace suti. "</t>
  </si>
  <si>
    <t>742999699 SPC</t>
  </si>
  <si>
    <t>D+M Stavařské práce spojené s vedením kabeláže, dopojením, apod. mimo 3. NP - Specifikace dle PD</t>
  </si>
  <si>
    <t xml:space="preserve">D+M Patch panel 24 modulů - Specifikace dle PD </t>
  </si>
  <si>
    <t>" Patch panel 24 modulů. "</t>
  </si>
  <si>
    <t xml:space="preserve">D+M Telefonní patch panel - Specifikace dle PD </t>
  </si>
  <si>
    <t>" Telefonní patch panel. "</t>
  </si>
  <si>
    <t xml:space="preserve">D+M Pigtail LC OM4 - Specifikace dle PD </t>
  </si>
  <si>
    <t>" Pigtail LC OM4. "</t>
  </si>
  <si>
    <t xml:space="preserve">D+M Pigtail LC SM - Specifikace dle PD </t>
  </si>
  <si>
    <t>" Pigtail LC SM. "</t>
  </si>
  <si>
    <t xml:space="preserve">D+M Konektory LC SM/OM4 - Specifikace dle PD </t>
  </si>
  <si>
    <t>" Konektory LC SM/OM4. "</t>
  </si>
  <si>
    <t>D+M Kabel SM 9/125 - Specifikace dle PD</t>
  </si>
  <si>
    <t>D+M Kabel OM4 50/125 - Specifikace dle PD</t>
  </si>
  <si>
    <t>D+M Kabel SYKFY 50x2x0,5 - Specifikace dle PD</t>
  </si>
  <si>
    <t>" V ceně montáž, kotvící, spojovací a upevňovací prvky a veškeré příslušenství nutné pro připevnění panelu do rozvaděče. "</t>
  </si>
  <si>
    <t>" V ceně montáž, kotvící, spojovací a upevňovací prvky a veškeré příslušenství nutné pro připevnění v rozvaděči. "</t>
  </si>
  <si>
    <t>" V ceně montáž, kotvící, spojovací a upevňovací prvky a veškeré příslušenství nutné pro připevnění, montáž. "</t>
  </si>
  <si>
    <t>742999214 SPC</t>
  </si>
  <si>
    <t>742999215 SPC</t>
  </si>
  <si>
    <t>742999216 SPC</t>
  </si>
  <si>
    <t>742999221 SPC</t>
  </si>
  <si>
    <t>742999222 SPC</t>
  </si>
  <si>
    <t>742999223 SPC</t>
  </si>
  <si>
    <t>742999224 SPC</t>
  </si>
  <si>
    <t>742999225 SPC</t>
  </si>
  <si>
    <t>742999226 SPC</t>
  </si>
  <si>
    <t>742999227 SPC</t>
  </si>
  <si>
    <t>742999228 SPC</t>
  </si>
  <si>
    <t>742999229 SPC</t>
  </si>
  <si>
    <t>742999230 SPC</t>
  </si>
  <si>
    <t>742999231 SPC</t>
  </si>
  <si>
    <t>742999232 SPC</t>
  </si>
  <si>
    <t>742999233 SPC</t>
  </si>
  <si>
    <t>742999234 SPC</t>
  </si>
  <si>
    <t>742999241 SPC</t>
  </si>
  <si>
    <t>" Příprava pro umístění ploché obrazovky na SDK konstrukci. "</t>
  </si>
  <si>
    <t>D+M Příprava pro montáž, napojení, uložení ploché obrazovky - Specifikace dle PD</t>
  </si>
  <si>
    <t>" V ceně např. optické vany vč. příslušenství, různé koncovky, apod.  i pro množství větší, než je uvedené, jiného druhu, apod. "</t>
  </si>
  <si>
    <t>" Včetně montáže, záslepek, kotvících, těsnících  a upevňovacích prvků a veškerého nutného příslušenství. "</t>
  </si>
  <si>
    <t>" Příprava pro uchycení dataprojektoru - držák. "</t>
  </si>
  <si>
    <t>" V ceně úložné a kotvící prvky (držáky, konzoly, … ) a ostatní jako příprava pro osazení ploché obrazovky. "</t>
  </si>
  <si>
    <t>" V ceně úložné (držák) a kotvící prvky (šrouby, apod, ...) a ostatní jako příprava pro montáž dataprojektoru pod stropní konstrukcí. "</t>
  </si>
  <si>
    <t>D+M Příprava pro montáž dataprojektoru - držák - Specifikace dle PD</t>
  </si>
  <si>
    <t>742999702 SPC</t>
  </si>
  <si>
    <t xml:space="preserve">D+M Modulární vana 1U 24xLC - Specifikace dle PD </t>
  </si>
  <si>
    <t>" V ceně montáž, kotvící, spojovací a upevňovací prvky a veškeré příslušenství nutné pro připevnění modulární vany do rozvaděče. "</t>
  </si>
  <si>
    <t>" Modulární vana pro dvouvláknové LC konektory. Předpoklad se 4 výsuvnými kazetami. "</t>
  </si>
  <si>
    <t>SOUPIS PRACÍ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</si>
  <si>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</si>
  <si>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r>
      <t xml:space="preserve">" 3. NP " </t>
    </r>
    <r>
      <rPr>
        <sz val="8"/>
        <color rgb="FFFF0000"/>
        <rFont val="Arial CE"/>
        <family val="2"/>
        <charset val="238"/>
      </rPr>
      <t>(45,0+17,0)*1,1</t>
    </r>
  </si>
  <si>
    <r>
      <t xml:space="preserve">" V ceně také nutná funkceschopná kabeláž za požáru - předpoklad "SSKFH-V180 1x2x0,8 P60-R" v délce ± </t>
    </r>
    <r>
      <rPr>
        <sz val="8"/>
        <color rgb="FFFF0000"/>
        <rFont val="Arial CE"/>
        <family val="2"/>
        <charset val="238"/>
      </rPr>
      <t>85,0 m</t>
    </r>
    <r>
      <rPr>
        <sz val="8"/>
        <color indexed="12"/>
        <rFont val="Arial CE"/>
        <family val="2"/>
        <charset val="238"/>
      </rPr>
      <t>. "</t>
    </r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</si>
  <si>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Předpokládané množství a specifikace prací vyjma výše uvedených:</t>
    </r>
    <r>
      <rPr>
        <sz val="8"/>
        <color rgb="FFFF0000"/>
        <rFont val="Arial CE"/>
        <family val="2"/>
        <charset val="238"/>
      </rPr>
      <t xml:space="preserve">
 - Pomocné lešení pro upevnění pro stavební práce a vyčištění objektu v 3. NP po provedení prací (N03074).
 - Případný prostup skrze konstrukce - svislé - Ø do 40 mm - ± 0,15 m.
 - Požární ucpávky - 1 ks Ø do 21 mm– EI 45 (tl. 125 mm).
 - Chránička pro vedení skrze konstrukce - předpoklad tuhá do D 32 - 0,15 m.
 - Přesun hmot, odvoz a likvidace suti. "</t>
    </r>
  </si>
  <si>
    <r>
      <rPr>
        <b/>
        <sz val="8"/>
        <color rgb="FFFF0000"/>
        <rFont val="Arial"/>
        <family val="2"/>
        <charset val="238"/>
      </rPr>
      <t xml:space="preserve">" Předpokládané maximální množství materiálu v 3. NP:
</t>
    </r>
    <r>
      <rPr>
        <sz val="8"/>
        <color rgb="FFFF0000"/>
        <rFont val="Arial"/>
        <family val="2"/>
        <charset val="238"/>
      </rPr>
      <t xml:space="preserve"> - trubka ohebná do D 75 mm - 300 m;
 - trubka tuhá do D 32 mm - 10 m; (uvažováno pro samostatně vedené kabely skrze stávající konstrukce v patře – mimo položek pro propojení, jejíž je to součástí).
Součástí je také:
 - kotvící materiál;
 - spojovací materiál;
 - další nutné příslušenství pro úložný materiál. "</t>
    </r>
  </si>
  <si>
    <r>
      <rPr>
        <b/>
        <sz val="8"/>
        <color rgb="FFFF0000"/>
        <rFont val="Arial"/>
        <family val="2"/>
        <charset val="238"/>
      </rPr>
      <t xml:space="preserve">" Předpokládané maximální množství materiálu pro napojení do rozvaděče v 5. NP místnosti N05505:
</t>
    </r>
    <r>
      <rPr>
        <sz val="8"/>
        <color rgb="FFFF0000"/>
        <rFont val="Arial"/>
        <family val="2"/>
        <charset val="238"/>
      </rPr>
      <t xml:space="preserve"> - trubka tuhá do D 75 mm - 35 m;
Součástí je také:
 - kotvící materiál;
 - spojovací materiál;
 - další nutné příslušenství pro úložný materiál. "</t>
    </r>
  </si>
  <si>
    <t xml:space="preserve">POZNÁMKA: Provedení demontáže podhledů, požární ucpávky v jendotlivých trasách, vysekání drážek a veškeré další práce pro napojení do stávajících rozvoden je uvažováno v každé položce, neboť není znám přesný postup prací vč. případné prodlevy a dodavatelé jednotlivých systémů. </t>
  </si>
  <si>
    <r>
      <rPr>
        <b/>
        <sz val="8"/>
        <color rgb="FFFF0000"/>
        <rFont val="Arial"/>
        <family val="2"/>
        <charset val="238"/>
      </rPr>
      <t xml:space="preserve">" Předpokládané maximální množství materiálu pro napojení ACS a PZTS do stávajícího rozvaděče v místnosti N01508 / N01507::
</t>
    </r>
    <r>
      <rPr>
        <sz val="8"/>
        <color rgb="FFFF0000"/>
        <rFont val="Arial"/>
        <family val="2"/>
        <charset val="238"/>
      </rPr>
      <t xml:space="preserve"> - trubka tuhá do D 32 mm - 30 m;
Součástí je také:
 - kotvící materiál;
 - spojovací materiál;
 - další nutné příslušenství pro úložný materiál. "</t>
    </r>
  </si>
  <si>
    <r>
      <t xml:space="preserve">" </t>
    </r>
    <r>
      <rPr>
        <b/>
        <sz val="8"/>
        <color rgb="FFFF0000"/>
        <rFont val="Arial"/>
        <family val="2"/>
        <charset val="238"/>
      </rPr>
      <t>Předpokládají se požární ucpávky, manžety, disky, takto:</t>
    </r>
    <r>
      <rPr>
        <sz val="8"/>
        <color rgb="FFFF0000"/>
        <rFont val="Arial"/>
        <family val="2"/>
        <charset val="238"/>
      </rPr>
      <t xml:space="preserve">
Požární ucpávky pro žlab a průnik skrze svislé konstrukce v daném patře: 
Rozměr 300×100 mm – EI 45 – tl. 100 mm – 1 ks (z m. N03832 do N03501)
Rozměr 300×100 mm – EI 45 – tl. 125 mm – 1 ks (z m. N03501 do N03505).
</t>
    </r>
    <r>
      <rPr>
        <b/>
        <sz val="8"/>
        <color rgb="FFFF0000"/>
        <rFont val="Arial"/>
        <family val="2"/>
        <charset val="238"/>
      </rPr>
      <t xml:space="preserve">Předpokládané požární ucpávky pro průnik skrze konstrukce pro napojení do stávajících rozvaděčů: </t>
    </r>
    <r>
      <rPr>
        <sz val="8"/>
        <color rgb="FFFF0000"/>
        <rFont val="Arial"/>
        <family val="2"/>
        <charset val="238"/>
      </rPr>
      <t xml:space="preserve">
 - Požární ucpávky - 2 ks rozměru do 300×100 mm– EI 45 - skrze svislé konstrukce v 5. NP (1× tl. ± 100 mm a 1× tl. ± 125 mm)
 - Požární ucpávky - doplnění / nové skrze stropní konstrukce - EI 45 - plochy do 0,05 m2 - 2 ks (tl. ± 250 mm). "</t>
    </r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</si>
  <si>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Předpokládané požární ucpávky pro napojení ACS a PZTS do stávajícího rozvaděče v místnosti N01508 / N01507:</t>
    </r>
    <r>
      <rPr>
        <sz val="8"/>
        <color rgb="FFFF0000"/>
        <rFont val="Arial CE"/>
        <family val="2"/>
        <charset val="238"/>
      </rPr>
      <t xml:space="preserve">
 - Požární ucpávky - 4 ks Ø do 21 mm– EI 45 - skrze svislé konstrukce v 1. NP (2× tl. ± 100 mm a 2× tl. ± 125 mm)
 - Požární ucpávky - doplnění / nové skrze stropní konstrukce - EI 45 - plochy do 0,05 m2 - 2 ks (tl. ± 250 mm). "</t>
    </r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</si>
  <si>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Předpokládané množství a specifikace prací vyjma výše uvedených:</t>
    </r>
    <r>
      <rPr>
        <sz val="8"/>
        <color rgb="FFFF0000"/>
        <rFont val="Arial CE"/>
        <family val="2"/>
        <charset val="238"/>
      </rPr>
      <t xml:space="preserve">
 - Demontáž stávajícího kazetového podhledu (kazet) / odstranění stávajícího plného podhledu - max. plocha 8,0 m2.
 - Zpětná montáž kazetového podhledu (kazet) / dodávka a provedení nového SDK podhledu vč. lišt, zatmelení spar, penetrace, malby, apod - max. plocha 8,0 m2.
 - Pomocné lešení pro upevnění pro stavební práce a vyčištění objektu v 2. NP po provedení prací.
 - Prostupy skrze konstrukce - svislé - Ø do 40 mm - ± 0,8 m  vč. úpravy a zapravení po provedení otvoru (mimo úseky s požátními ucpávkami).
 - Požární ucpávky - 2 ks Ø do 21 mm– EI 45 - skrze svislé konstrukce v 2. NP (1× tl. ± 160 mm a 1× tl. ± 530 mm).
 - Požární ucpávky - doplnění / nové skrze stropní konstrukce - EI 45 - plochy do 0,05 m2 - 1 ks (tl. ± 250 mm).
 - Chránička pro vedení skrze konstrukce - předpoklad tuhá do D 32 - 5,0 m.
 - Případné vysekání drážky vč. případného hrubého záhozu, omítky, malby vč. penetrace - předpoklad - š. 300 mm, hl. 100 mm - mimo 3. NP - v části 2. NP - 2,0 m.
 - Přesun hmot, odvoz a likvidace suti. "</t>
    </r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</si>
  <si>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Předpokládané množství a specifikace prací vyjma výše uvedených:</t>
    </r>
    <r>
      <rPr>
        <sz val="8"/>
        <color rgb="FFFF0000"/>
        <rFont val="Arial CE"/>
        <family val="2"/>
        <charset val="238"/>
      </rPr>
      <t xml:space="preserve">
 - Vyřezání otvorů v SDK podhledech pro protažení, úprava a zatmelení spár, apod.  - 2 ks.
 - Případná revizní dvířka pro umístění po vyřezání otvoru - 2 ks.
 - Zapravení a úprava stropní konstrukce pro kotvení kabelu - dodělání kolem otvoru
 - Pomocné lešení pro upevnění pro stavební práce a vyčištění objektu v 1. NP po provedení prací.
 - Prostupy skrze konstrukce - svislé - Ø do 40 mm - ± 0,5 m   vč. úpravy a zapravení po provedení otvoru (mimo úseky s požárními ucpávkami).
 - Požární ucpávky - 2 ks Ø do 21 mm– EI 45 - skrze svislé konstrukce v 1. NP (1× tl. ± 100 mm a 1× tl. ± 125 mm)
 - Požární ucpávky - doplnění / nové skrze stropní konstrukce - EI 45 - plochy do 0,05 m2 - 2 ks (tl. ± 250 mm).
 - Chránička pro vedení skrze konstrukce - předpoklad tuhá do D 32 - 15 m.
 - Případné vysekání drážky vč. případného hrubého záhozu, omítky, malby vč. penetrace - předpoklad - š. 300 mm, hl. 100 mm - mimo 3. NP - v 2. NP a části 1. NP - 5,0 m.
 - Přesun hmot, odvoz a likvidace suti.</t>
    </r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</si>
  <si>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Předpokládané množství a specifikace prací pro práce v a do 5. NP:</t>
    </r>
    <r>
      <rPr>
        <sz val="8"/>
        <color rgb="FFFF0000"/>
        <rFont val="Arial CE"/>
        <family val="2"/>
        <charset val="238"/>
      </rPr>
      <t xml:space="preserve">
 - Vyřezání otvorů v SDK podhledech pro protažení, úprava a zatmelení spár, apod.  - 2 ks.
 - Případná revizní dvířka pro umístění po vyřezání otvoru - 2 ks.
 - Zapravení a úprava stropní konstrukce pro kotvení kabelu - dodělání kolem otvoru
 - Pomocné lešení pro upevnění pro stavební práce a vyčištění objektu v 5. NP po provedení prací.
 - Prostupy skrze konstrukce - svislé vč. případného řezání pro kabeláže k napojení do rozvodny v m. N05505 - rozměr max 300×100 mm - ± 0,5 m 
 - Případné vysekání drážky vč. případného hrubého záhozu, omítky, malby vč. penetrace - předpoklad - š. 300 mm, hl. 100 mm - mimo 3. NP - v 4. a 5. NP - 8,0 m.
 - Přesun hmot, odvoz a likvidace suti.</t>
    </r>
  </si>
  <si>
    <r>
      <t xml:space="preserve">" </t>
    </r>
    <r>
      <rPr>
        <b/>
        <sz val="8"/>
        <color rgb="FFFF0000"/>
        <rFont val="Arial CE"/>
        <family val="2"/>
        <charset val="238"/>
      </rPr>
      <t>Předpokládané množství a specifikace prací pro napojení ACS a PZTS do stávajícího rozvaděče v místnosti N01508 / N01507:</t>
    </r>
    <r>
      <rPr>
        <sz val="8"/>
        <color rgb="FFFF0000"/>
        <rFont val="Arial CE"/>
        <family val="2"/>
        <charset val="238"/>
      </rPr>
      <t xml:space="preserve">
 - Vyřezání otvorů v SDK podhledech pro protažení, úprava a zatmelení spár, apod.  - 2 ks.
 - Případná revizní dvířka pro umístění po vyřezání otvoru - 2 ks.
 - Zapravení a úprava stropní konstrukce pro kotvení kabelu - dodělání kolem otvoru
 - Pomocné lešení pro upevnění pro stavební práce a vyčištění objektu v 1. NP po provedení prací.
 - Prostupy skrze konstrukce - svislé - Ø do 40 mm - ± 1,0 m   vč. úpravy a zapravení po provedení otvoru (mimo úseky s požátními ucpávkami).
 - Případné vysekání drážky vč. případného hrubého záhozu, omítky, malby vč. penetrace - předpoklad - š. 300 mm, hl. 100 mm - mimo 3. NP - v 2. NP a části 1. NP - 5,0 m.
 - Přesun hmot, odvoz a likvidace suti.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</si>
</sst>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"/>
    <numFmt numFmtId="165" formatCode="#,##0.00_ ;\-#,##0.00\ "/>
  </numFmts>
  <fonts count="62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u/>
      <sz val="8"/>
      <color indexed="10"/>
      <name val="Arial CE"/>
      <family val="2"/>
      <charset val="238"/>
    </font>
    <font>
      <sz val="8"/>
      <color indexed="1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8"/>
      <name val="Arial CYR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12"/>
      <name val="MS Sans Serif"/>
      <family val="2"/>
      <charset val="238"/>
    </font>
    <font>
      <b/>
      <sz val="8"/>
      <name val="Arial CE"/>
      <family val="2"/>
      <charset val="238"/>
    </font>
    <font>
      <b/>
      <sz val="8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8"/>
      <color rgb="FFFF0000"/>
      <name val="MS Sans Serif"/>
      <charset val="238"/>
    </font>
    <font>
      <sz val="8"/>
      <name val="MS Sans Serif"/>
      <family val="2"/>
    </font>
    <font>
      <b/>
      <sz val="8"/>
      <color rgb="FFFF0000"/>
      <name val="MS Sans Serif"/>
      <family val="2"/>
    </font>
    <font>
      <b/>
      <sz val="10"/>
      <color rgb="FFFF0000"/>
      <name val="Trebuchet MS"/>
      <family val="2"/>
      <charset val="238"/>
    </font>
    <font>
      <sz val="10"/>
      <name val="Arial"/>
      <family val="2"/>
      <charset val="238"/>
    </font>
    <font>
      <b/>
      <sz val="11"/>
      <color rgb="FFFF0000"/>
      <name val="MS Sans Serif"/>
      <charset val="238"/>
    </font>
    <font>
      <b/>
      <sz val="12"/>
      <color rgb="FFFF0000"/>
      <name val="MS Sans Serif"/>
      <charset val="238"/>
    </font>
    <font>
      <b/>
      <sz val="12"/>
      <color rgb="FFFF0000"/>
      <name val="Calibri"/>
      <family val="2"/>
      <charset val="238"/>
      <scheme val="minor"/>
    </font>
    <font>
      <sz val="8"/>
      <color indexed="12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name val="MS Sans Serif"/>
      <charset val="238"/>
    </font>
    <font>
      <b/>
      <sz val="8"/>
      <color indexed="12"/>
      <name val="MS Sans Serif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10"/>
      <name val="MS Sans Serif"/>
      <family val="2"/>
      <charset val="238"/>
    </font>
    <font>
      <b/>
      <sz val="10"/>
      <name val="MS Sans Serif"/>
      <charset val="238"/>
    </font>
    <font>
      <sz val="8"/>
      <color theme="1"/>
      <name val="Trebuchet MS"/>
      <family val="2"/>
    </font>
    <font>
      <sz val="8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4"/>
      <color rgb="FFFF0000"/>
      <name val="MS Sans Serif"/>
      <charset val="238"/>
    </font>
    <font>
      <sz val="8"/>
      <name val="MS Sans Serif"/>
      <charset val="1"/>
    </font>
    <font>
      <b/>
      <sz val="8"/>
      <name val="MS Sans Serif"/>
      <family val="2"/>
    </font>
    <font>
      <b/>
      <sz val="10"/>
      <color rgb="FFFF0000"/>
      <name val="MS Sans Serif"/>
      <charset val="238"/>
    </font>
    <font>
      <b/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color rgb="FFFF0000"/>
      <name val="MS Sans Serif"/>
      <family val="2"/>
      <charset val="238"/>
    </font>
    <font>
      <sz val="8"/>
      <name val="Arial CE"/>
      <family val="2"/>
      <charset val="238"/>
    </font>
    <font>
      <sz val="8"/>
      <color rgb="FFFF0000"/>
      <name val="MS Sans Serif"/>
      <family val="2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 CE"/>
      <family val="2"/>
      <charset val="238"/>
    </font>
    <font>
      <b/>
      <sz val="10"/>
      <color indexed="12"/>
      <name val="MS Sans Serif"/>
      <charset val="238"/>
    </font>
    <font>
      <b/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1" fillId="0" borderId="0" applyAlignment="0">
      <alignment vertical="top" wrapText="1"/>
      <protection locked="0"/>
    </xf>
    <xf numFmtId="0" fontId="7" fillId="0" borderId="0"/>
    <xf numFmtId="0" fontId="7" fillId="0" borderId="0"/>
    <xf numFmtId="0" fontId="1" fillId="0" borderId="0" applyAlignment="0">
      <alignment vertical="top" wrapText="1"/>
      <protection locked="0"/>
    </xf>
    <xf numFmtId="0" fontId="7" fillId="0" borderId="0"/>
    <xf numFmtId="0" fontId="7" fillId="0" borderId="0"/>
    <xf numFmtId="0" fontId="20" fillId="0" borderId="0"/>
    <xf numFmtId="0" fontId="25" fillId="0" borderId="0"/>
    <xf numFmtId="0" fontId="1" fillId="0" borderId="0" applyAlignment="0">
      <alignment vertical="top" wrapText="1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 applyAlignment="0">
      <alignment vertical="top" wrapText="1"/>
      <protection locked="0"/>
    </xf>
    <xf numFmtId="0" fontId="37" fillId="0" borderId="0" applyNumberFormat="0" applyFill="0" applyBorder="0" applyAlignment="0" applyProtection="0"/>
    <xf numFmtId="0" fontId="20" fillId="0" borderId="0"/>
    <xf numFmtId="0" fontId="42" fillId="0" borderId="0"/>
    <xf numFmtId="0" fontId="25" fillId="0" borderId="0"/>
    <xf numFmtId="0" fontId="46" fillId="0" borderId="0" applyAlignment="0">
      <alignment vertical="top" wrapText="1"/>
      <protection locked="0"/>
    </xf>
    <xf numFmtId="0" fontId="46" fillId="0" borderId="0" applyAlignment="0">
      <alignment vertical="top" wrapText="1"/>
      <protection locked="0"/>
    </xf>
  </cellStyleXfs>
  <cellXfs count="232">
    <xf numFmtId="0" fontId="0" fillId="0" borderId="0" xfId="0"/>
    <xf numFmtId="0" fontId="13" fillId="0" borderId="0" xfId="11" applyFont="1" applyAlignment="1" applyProtection="1">
      <alignment horizontal="left"/>
    </xf>
    <xf numFmtId="2" fontId="8" fillId="0" borderId="2" xfId="0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12" fillId="0" borderId="2" xfId="0" applyNumberFormat="1" applyFont="1" applyBorder="1" applyAlignment="1">
      <alignment horizontal="right"/>
    </xf>
    <xf numFmtId="2" fontId="4" fillId="0" borderId="2" xfId="0" applyNumberFormat="1" applyFont="1" applyBorder="1"/>
    <xf numFmtId="2" fontId="6" fillId="0" borderId="2" xfId="7" applyNumberFormat="1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4" fillId="0" borderId="7" xfId="0" applyNumberFormat="1" applyFont="1" applyBorder="1"/>
    <xf numFmtId="0" fontId="4" fillId="0" borderId="7" xfId="0" applyFont="1" applyBorder="1"/>
    <xf numFmtId="0" fontId="8" fillId="0" borderId="7" xfId="0" applyFont="1" applyBorder="1" applyAlignment="1">
      <alignment horizontal="left" wrapText="1"/>
    </xf>
    <xf numFmtId="4" fontId="4" fillId="0" borderId="7" xfId="0" applyNumberFormat="1" applyFont="1" applyBorder="1"/>
    <xf numFmtId="4" fontId="8" fillId="2" borderId="0" xfId="1" applyNumberFormat="1" applyFont="1" applyFill="1" applyAlignment="1" applyProtection="1">
      <alignment horizontal="right"/>
    </xf>
    <xf numFmtId="37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1" fontId="4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wrapText="1"/>
    </xf>
    <xf numFmtId="4" fontId="9" fillId="0" borderId="2" xfId="0" applyNumberFormat="1" applyFont="1" applyBorder="1" applyAlignment="1">
      <alignment horizontal="right"/>
    </xf>
    <xf numFmtId="39" fontId="9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left" vertical="top"/>
    </xf>
    <xf numFmtId="1" fontId="9" fillId="0" borderId="8" xfId="9" applyNumberFormat="1" applyFont="1" applyBorder="1" applyAlignment="1" applyProtection="1">
      <alignment horizontal="right"/>
    </xf>
    <xf numFmtId="49" fontId="8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37" fillId="0" borderId="0" xfId="12" applyFill="1" applyAlignment="1" applyProtection="1">
      <alignment horizontal="left" vertical="top"/>
    </xf>
    <xf numFmtId="0" fontId="37" fillId="0" borderId="0" xfId="12" applyFill="1" applyAlignment="1" applyProtection="1">
      <alignment vertical="top"/>
    </xf>
    <xf numFmtId="49" fontId="9" fillId="0" borderId="2" xfId="0" applyNumberFormat="1" applyFont="1" applyBorder="1" applyAlignment="1">
      <alignment horizontal="left" wrapText="1"/>
    </xf>
    <xf numFmtId="0" fontId="1" fillId="0" borderId="0" xfId="1" applyAlignment="1" applyProtection="1">
      <alignment horizontal="left" vertical="top"/>
    </xf>
    <xf numFmtId="0" fontId="2" fillId="0" borderId="2" xfId="2" applyFont="1" applyBorder="1"/>
    <xf numFmtId="0" fontId="4" fillId="0" borderId="2" xfId="0" applyFont="1" applyBorder="1"/>
    <xf numFmtId="0" fontId="6" fillId="0" borderId="0" xfId="0" applyFont="1" applyAlignment="1">
      <alignment horizontal="left" wrapText="1"/>
    </xf>
    <xf numFmtId="49" fontId="12" fillId="0" borderId="2" xfId="7" applyNumberFormat="1" applyFont="1" applyBorder="1" applyAlignment="1">
      <alignment horizontal="left" wrapText="1"/>
    </xf>
    <xf numFmtId="0" fontId="12" fillId="0" borderId="2" xfId="7" applyFont="1" applyBorder="1" applyAlignment="1">
      <alignment horizontal="left" wrapText="1"/>
    </xf>
    <xf numFmtId="0" fontId="6" fillId="0" borderId="8" xfId="8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wrapText="1"/>
    </xf>
    <xf numFmtId="0" fontId="20" fillId="0" borderId="2" xfId="7" applyBorder="1" applyAlignment="1">
      <alignment horizontal="left" vertical="top"/>
    </xf>
    <xf numFmtId="0" fontId="20" fillId="0" borderId="0" xfId="7" applyAlignment="1">
      <alignment horizontal="left" vertical="top"/>
    </xf>
    <xf numFmtId="0" fontId="43" fillId="0" borderId="2" xfId="0" applyFont="1" applyBorder="1" applyAlignment="1">
      <alignment horizontal="right"/>
    </xf>
    <xf numFmtId="0" fontId="43" fillId="0" borderId="2" xfId="0" applyFont="1" applyBorder="1" applyAlignment="1">
      <alignment horizontal="left"/>
    </xf>
    <xf numFmtId="0" fontId="29" fillId="0" borderId="2" xfId="0" applyFont="1" applyBorder="1" applyAlignment="1">
      <alignment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50" fillId="0" borderId="0" xfId="12" applyFont="1" applyFill="1" applyAlignment="1" applyProtection="1">
      <alignment horizontal="left" vertical="top"/>
    </xf>
    <xf numFmtId="0" fontId="0" fillId="0" borderId="2" xfId="0" applyBorder="1"/>
    <xf numFmtId="0" fontId="43" fillId="0" borderId="2" xfId="0" applyFont="1" applyBorder="1"/>
    <xf numFmtId="4" fontId="43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39" fillId="0" borderId="0" xfId="0" applyFont="1" applyAlignment="1">
      <alignment horizontal="left" vertical="top"/>
    </xf>
    <xf numFmtId="1" fontId="9" fillId="0" borderId="2" xfId="0" applyNumberFormat="1" applyFont="1" applyBorder="1" applyAlignment="1">
      <alignment horizontal="right"/>
    </xf>
    <xf numFmtId="0" fontId="2" fillId="0" borderId="2" xfId="2" applyFont="1" applyBorder="1" applyAlignment="1">
      <alignment vertical="center"/>
    </xf>
    <xf numFmtId="0" fontId="12" fillId="0" borderId="2" xfId="0" applyFont="1" applyBorder="1" applyAlignment="1">
      <alignment horizontal="left" wrapText="1"/>
    </xf>
    <xf numFmtId="4" fontId="6" fillId="0" borderId="2" xfId="0" applyNumberFormat="1" applyFont="1" applyBorder="1" applyAlignment="1">
      <alignment horizontal="right"/>
    </xf>
    <xf numFmtId="0" fontId="48" fillId="0" borderId="0" xfId="12" applyFont="1" applyFill="1" applyAlignment="1" applyProtection="1">
      <alignment horizontal="left" vertical="center"/>
    </xf>
    <xf numFmtId="39" fontId="9" fillId="0" borderId="2" xfId="0" applyNumberFormat="1" applyFont="1" applyBorder="1" applyAlignment="1">
      <alignment horizontal="right"/>
    </xf>
    <xf numFmtId="0" fontId="5" fillId="0" borderId="2" xfId="0" applyFont="1" applyBorder="1"/>
    <xf numFmtId="49" fontId="18" fillId="0" borderId="2" xfId="0" applyNumberFormat="1" applyFont="1" applyBorder="1" applyAlignment="1">
      <alignment horizontal="left" wrapText="1"/>
    </xf>
    <xf numFmtId="49" fontId="53" fillId="0" borderId="2" xfId="0" applyNumberFormat="1" applyFont="1" applyBorder="1" applyAlignment="1">
      <alignment horizontal="left" wrapText="1"/>
    </xf>
    <xf numFmtId="0" fontId="2" fillId="0" borderId="0" xfId="2" applyFont="1" applyAlignment="1">
      <alignment vertical="center"/>
    </xf>
    <xf numFmtId="0" fontId="37" fillId="0" borderId="0" xfId="12" applyFill="1" applyAlignment="1" applyProtection="1">
      <alignment horizontal="left" vertical="center"/>
    </xf>
    <xf numFmtId="49" fontId="12" fillId="0" borderId="2" xfId="0" applyNumberFormat="1" applyFont="1" applyBorder="1" applyAlignment="1">
      <alignment horizontal="left" wrapText="1"/>
    </xf>
    <xf numFmtId="0" fontId="29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1" fontId="9" fillId="0" borderId="0" xfId="9" applyNumberFormat="1" applyFont="1" applyAlignment="1" applyProtection="1">
      <alignment horizontal="right"/>
    </xf>
    <xf numFmtId="4" fontId="9" fillId="0" borderId="0" xfId="0" applyNumberFormat="1" applyFont="1" applyAlignment="1">
      <alignment horizontal="right"/>
    </xf>
    <xf numFmtId="1" fontId="2" fillId="0" borderId="2" xfId="2" applyNumberFormat="1" applyFont="1" applyBorder="1"/>
    <xf numFmtId="4" fontId="4" fillId="0" borderId="2" xfId="0" applyNumberFormat="1" applyFont="1" applyBorder="1"/>
    <xf numFmtId="39" fontId="9" fillId="0" borderId="2" xfId="16" applyNumberFormat="1" applyFont="1" applyBorder="1" applyAlignment="1" applyProtection="1">
      <alignment horizontal="center"/>
    </xf>
    <xf numFmtId="0" fontId="17" fillId="0" borderId="2" xfId="0" applyFont="1" applyBorder="1" applyAlignment="1">
      <alignment horizontal="left" vertical="top"/>
    </xf>
    <xf numFmtId="3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8" fillId="0" borderId="3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right"/>
    </xf>
    <xf numFmtId="4" fontId="12" fillId="0" borderId="4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right"/>
    </xf>
    <xf numFmtId="39" fontId="12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49" fontId="2" fillId="0" borderId="0" xfId="2" applyNumberFormat="1" applyFont="1" applyAlignment="1">
      <alignment vertical="center"/>
    </xf>
    <xf numFmtId="39" fontId="9" fillId="0" borderId="0" xfId="0" applyNumberFormat="1" applyFont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6" fillId="0" borderId="2" xfId="0" applyFont="1" applyBorder="1" applyAlignment="1">
      <alignment horizontal="right"/>
    </xf>
    <xf numFmtId="2" fontId="57" fillId="0" borderId="2" xfId="0" applyNumberFormat="1" applyFont="1" applyBorder="1" applyAlignment="1">
      <alignment horizontal="right"/>
    </xf>
    <xf numFmtId="4" fontId="57" fillId="0" borderId="2" xfId="0" applyNumberFormat="1" applyFont="1" applyBorder="1" applyAlignment="1">
      <alignment horizontal="right"/>
    </xf>
    <xf numFmtId="1" fontId="56" fillId="0" borderId="2" xfId="0" applyNumberFormat="1" applyFont="1" applyBorder="1" applyAlignment="1">
      <alignment horizontal="right"/>
    </xf>
    <xf numFmtId="1" fontId="9" fillId="0" borderId="2" xfId="17" applyNumberFormat="1" applyFont="1" applyBorder="1" applyAlignment="1">
      <alignment horizontal="right"/>
      <protection locked="0"/>
    </xf>
    <xf numFmtId="0" fontId="9" fillId="0" borderId="2" xfId="17" applyFont="1" applyBorder="1" applyAlignment="1">
      <alignment horizontal="left" wrapText="1"/>
      <protection locked="0"/>
    </xf>
    <xf numFmtId="4" fontId="59" fillId="0" borderId="2" xfId="17" applyNumberFormat="1" applyFont="1" applyBorder="1" applyAlignment="1">
      <alignment horizontal="right" wrapText="1"/>
      <protection locked="0"/>
    </xf>
    <xf numFmtId="4" fontId="9" fillId="0" borderId="2" xfId="17" applyNumberFormat="1" applyFont="1" applyBorder="1" applyAlignment="1">
      <alignment horizontal="right"/>
      <protection locked="0"/>
    </xf>
    <xf numFmtId="39" fontId="9" fillId="0" borderId="2" xfId="17" applyNumberFormat="1" applyFont="1" applyBorder="1" applyAlignment="1">
      <alignment horizontal="center"/>
      <protection locked="0"/>
    </xf>
    <xf numFmtId="0" fontId="17" fillId="0" borderId="0" xfId="17" applyFont="1" applyAlignment="1">
      <alignment horizontal="left" vertical="top"/>
      <protection locked="0"/>
    </xf>
    <xf numFmtId="0" fontId="56" fillId="0" borderId="2" xfId="17" applyFont="1" applyBorder="1" applyAlignment="1" applyProtection="1">
      <alignment vertical="center" wrapText="1"/>
    </xf>
    <xf numFmtId="37" fontId="57" fillId="0" borderId="2" xfId="1" applyNumberFormat="1" applyFont="1" applyBorder="1" applyAlignment="1">
      <alignment horizontal="right"/>
      <protection locked="0"/>
    </xf>
    <xf numFmtId="49" fontId="9" fillId="0" borderId="2" xfId="1" applyNumberFormat="1" applyFont="1" applyBorder="1" applyAlignment="1">
      <alignment horizontal="left" wrapText="1"/>
      <protection locked="0"/>
    </xf>
    <xf numFmtId="0" fontId="9" fillId="0" borderId="2" xfId="1" applyFont="1" applyBorder="1" applyAlignment="1">
      <alignment horizontal="left" wrapText="1"/>
      <protection locked="0"/>
    </xf>
    <xf numFmtId="2" fontId="6" fillId="0" borderId="2" xfId="1" applyNumberFormat="1" applyFont="1" applyBorder="1" applyAlignment="1">
      <alignment horizontal="right"/>
      <protection locked="0"/>
    </xf>
    <xf numFmtId="39" fontId="9" fillId="0" borderId="2" xfId="1" applyNumberFormat="1" applyFont="1" applyBorder="1" applyAlignment="1">
      <alignment horizontal="right"/>
      <protection locked="0"/>
    </xf>
    <xf numFmtId="0" fontId="1" fillId="0" borderId="2" xfId="1" applyBorder="1" applyAlignment="1">
      <alignment horizontal="left" vertical="top"/>
      <protection locked="0"/>
    </xf>
    <xf numFmtId="0" fontId="1" fillId="0" borderId="0" xfId="1" applyAlignment="1">
      <alignment horizontal="left" vertical="top"/>
      <protection locked="0"/>
    </xf>
    <xf numFmtId="0" fontId="57" fillId="0" borderId="2" xfId="1" applyFont="1" applyBorder="1" applyAlignment="1">
      <alignment horizontal="left" vertical="center" wrapText="1"/>
      <protection locked="0"/>
    </xf>
    <xf numFmtId="0" fontId="0" fillId="0" borderId="0" xfId="0" applyFill="1"/>
    <xf numFmtId="0" fontId="36" fillId="0" borderId="0" xfId="0" applyFont="1" applyFill="1"/>
    <xf numFmtId="0" fontId="0" fillId="0" borderId="0" xfId="0" applyFill="1" applyAlignment="1">
      <alignment horizontal="left" vertical="top"/>
    </xf>
    <xf numFmtId="0" fontId="49" fillId="0" borderId="9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top"/>
    </xf>
    <xf numFmtId="0" fontId="33" fillId="0" borderId="0" xfId="0" applyFont="1" applyFill="1"/>
    <xf numFmtId="0" fontId="40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26" fillId="0" borderId="0" xfId="1" applyFont="1" applyFill="1" applyAlignment="1" applyProtection="1">
      <alignment horizontal="left" vertical="center"/>
    </xf>
    <xf numFmtId="0" fontId="1" fillId="0" borderId="0" xfId="1" applyFill="1" applyAlignment="1" applyProtection="1">
      <alignment horizontal="left" vertical="top"/>
    </xf>
    <xf numFmtId="0" fontId="35" fillId="0" borderId="0" xfId="0" applyFont="1" applyFill="1" applyAlignment="1">
      <alignment horizontal="right" vertical="center"/>
    </xf>
    <xf numFmtId="0" fontId="20" fillId="0" borderId="0" xfId="7" applyFill="1" applyAlignment="1">
      <alignment vertical="top"/>
    </xf>
    <xf numFmtId="0" fontId="23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vertical="top" wrapText="1"/>
    </xf>
    <xf numFmtId="0" fontId="32" fillId="0" borderId="0" xfId="7" applyFont="1" applyFill="1" applyAlignment="1">
      <alignment vertical="top"/>
    </xf>
    <xf numFmtId="0" fontId="22" fillId="0" borderId="0" xfId="0" applyFont="1" applyFill="1" applyAlignment="1">
      <alignment horizontal="left" vertical="top" wrapText="1"/>
    </xf>
    <xf numFmtId="0" fontId="20" fillId="0" borderId="0" xfId="7" applyFill="1" applyAlignment="1">
      <alignment horizontal="left" vertical="top"/>
    </xf>
    <xf numFmtId="2" fontId="20" fillId="0" borderId="0" xfId="7" applyNumberFormat="1" applyFill="1" applyAlignment="1">
      <alignment horizontal="left" vertical="top"/>
    </xf>
    <xf numFmtId="0" fontId="3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top"/>
    </xf>
    <xf numFmtId="0" fontId="52" fillId="0" borderId="0" xfId="0" applyFont="1" applyFill="1" applyAlignment="1">
      <alignment horizontal="left" vertical="top"/>
    </xf>
    <xf numFmtId="0" fontId="50" fillId="0" borderId="0" xfId="0" applyFont="1" applyFill="1" applyAlignment="1">
      <alignment horizontal="left"/>
    </xf>
    <xf numFmtId="0" fontId="51" fillId="0" borderId="0" xfId="0" applyFont="1" applyFill="1"/>
    <xf numFmtId="0" fontId="3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top"/>
    </xf>
    <xf numFmtId="4" fontId="31" fillId="0" borderId="0" xfId="0" applyNumberFormat="1" applyFont="1" applyFill="1" applyAlignment="1">
      <alignment horizontal="right" vertical="center"/>
    </xf>
    <xf numFmtId="4" fontId="38" fillId="0" borderId="0" xfId="0" applyNumberFormat="1" applyFont="1" applyFill="1" applyAlignment="1">
      <alignment horizontal="left" vertical="center"/>
    </xf>
    <xf numFmtId="0" fontId="39" fillId="0" borderId="0" xfId="0" applyFont="1" applyFill="1" applyAlignment="1">
      <alignment horizontal="left" vertical="top"/>
    </xf>
    <xf numFmtId="4" fontId="1" fillId="0" borderId="0" xfId="13" applyNumberFormat="1" applyFont="1" applyFill="1" applyAlignment="1">
      <alignment horizontal="left" vertical="top"/>
    </xf>
    <xf numFmtId="0" fontId="1" fillId="0" borderId="0" xfId="7" applyFont="1" applyFill="1" applyAlignment="1">
      <alignment horizontal="left" vertical="top"/>
    </xf>
    <xf numFmtId="0" fontId="41" fillId="0" borderId="0" xfId="0" applyFont="1" applyFill="1" applyAlignment="1">
      <alignment horizontal="left" vertical="center"/>
    </xf>
    <xf numFmtId="0" fontId="40" fillId="0" borderId="0" xfId="7" applyFont="1" applyFill="1" applyAlignment="1">
      <alignment horizontal="left" vertical="top"/>
    </xf>
    <xf numFmtId="0" fontId="36" fillId="0" borderId="0" xfId="0" applyFont="1" applyFill="1" applyAlignment="1">
      <alignment vertical="top"/>
    </xf>
    <xf numFmtId="0" fontId="32" fillId="0" borderId="0" xfId="0" applyFont="1" applyFill="1" applyAlignment="1">
      <alignment vertical="top"/>
    </xf>
    <xf numFmtId="0" fontId="54" fillId="0" borderId="0" xfId="0" applyFont="1" applyFill="1" applyAlignment="1">
      <alignment horizontal="left" vertical="top"/>
    </xf>
    <xf numFmtId="4" fontId="0" fillId="0" borderId="0" xfId="0" applyNumberFormat="1" applyFill="1" applyAlignment="1">
      <alignment horizontal="left" vertical="top"/>
    </xf>
    <xf numFmtId="0" fontId="36" fillId="0" borderId="0" xfId="0" applyFont="1" applyFill="1" applyAlignment="1">
      <alignment horizontal="left" vertical="top"/>
    </xf>
    <xf numFmtId="0" fontId="4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2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center"/>
    </xf>
    <xf numFmtId="0" fontId="1" fillId="0" borderId="0" xfId="1" applyFill="1" applyAlignment="1" applyProtection="1">
      <alignment horizontal="left" vertical="center"/>
    </xf>
    <xf numFmtId="0" fontId="2" fillId="0" borderId="0" xfId="2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 vertical="top"/>
    </xf>
    <xf numFmtId="39" fontId="9" fillId="0" borderId="2" xfId="16" applyNumberFormat="1" applyFont="1" applyFill="1" applyBorder="1" applyAlignment="1">
      <alignment horizontal="center"/>
      <protection locked="0"/>
    </xf>
    <xf numFmtId="0" fontId="48" fillId="0" borderId="0" xfId="17" applyFont="1" applyFill="1" applyAlignment="1">
      <alignment horizontal="left" vertical="center"/>
      <protection locked="0"/>
    </xf>
    <xf numFmtId="0" fontId="17" fillId="0" borderId="0" xfId="17" applyFont="1" applyFill="1" applyAlignment="1">
      <alignment horizontal="left" vertical="top"/>
      <protection locked="0"/>
    </xf>
    <xf numFmtId="0" fontId="28" fillId="0" borderId="0" xfId="0" applyFont="1" applyFill="1" applyAlignment="1">
      <alignment vertical="top"/>
    </xf>
    <xf numFmtId="0" fontId="60" fillId="0" borderId="0" xfId="17" applyFont="1" applyFill="1" applyAlignment="1">
      <alignment horizontal="left" vertical="center"/>
      <protection locked="0"/>
    </xf>
    <xf numFmtId="0" fontId="1" fillId="0" borderId="0" xfId="1" applyFill="1" applyAlignment="1">
      <alignment horizontal="left" vertical="top"/>
      <protection locked="0"/>
    </xf>
    <xf numFmtId="4" fontId="31" fillId="0" borderId="0" xfId="0" applyNumberFormat="1" applyFont="1" applyFill="1" applyAlignment="1">
      <alignment horizontal="left" vertical="center"/>
    </xf>
    <xf numFmtId="0" fontId="47" fillId="0" borderId="0" xfId="16" applyFont="1" applyFill="1" applyAlignment="1" applyProtection="1">
      <alignment horizontal="left" vertical="center"/>
    </xf>
    <xf numFmtId="0" fontId="21" fillId="0" borderId="0" xfId="16" applyFont="1" applyFill="1" applyAlignment="1" applyProtection="1">
      <alignment horizontal="left" vertical="top"/>
    </xf>
    <xf numFmtId="0" fontId="46" fillId="0" borderId="0" xfId="16" applyFill="1" applyAlignment="1" applyProtection="1">
      <alignment horizontal="left" vertical="top"/>
    </xf>
    <xf numFmtId="0" fontId="23" fillId="0" borderId="0" xfId="16" applyFont="1" applyFill="1" applyAlignment="1" applyProtection="1">
      <alignment horizontal="right" vertical="top"/>
    </xf>
    <xf numFmtId="0" fontId="46" fillId="0" borderId="0" xfId="16" applyFill="1" applyAlignment="1" applyProtection="1">
      <alignment horizontal="left" vertical="center"/>
    </xf>
    <xf numFmtId="0" fontId="34" fillId="0" borderId="0" xfId="16" applyFont="1" applyFill="1" applyAlignment="1" applyProtection="1">
      <alignment horizontal="left" vertical="top"/>
    </xf>
    <xf numFmtId="0" fontId="41" fillId="0" borderId="0" xfId="0" applyFont="1" applyFill="1" applyAlignment="1">
      <alignment horizontal="center" vertical="center"/>
    </xf>
    <xf numFmtId="0" fontId="57" fillId="0" borderId="2" xfId="1" applyFont="1" applyFill="1" applyBorder="1" applyAlignment="1">
      <alignment horizontal="left" vertical="center" wrapText="1"/>
      <protection locked="0"/>
    </xf>
    <xf numFmtId="1" fontId="9" fillId="0" borderId="8" xfId="9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2" fontId="6" fillId="0" borderId="2" xfId="0" applyNumberFormat="1" applyFont="1" applyFill="1" applyBorder="1" applyAlignment="1">
      <alignment horizontal="right"/>
    </xf>
    <xf numFmtId="4" fontId="9" fillId="0" borderId="8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 vertical="top"/>
    </xf>
    <xf numFmtId="1" fontId="4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left" wrapText="1"/>
    </xf>
    <xf numFmtId="4" fontId="9" fillId="0" borderId="2" xfId="0" applyNumberFormat="1" applyFont="1" applyFill="1" applyBorder="1" applyAlignment="1">
      <alignment horizontal="right"/>
    </xf>
    <xf numFmtId="39" fontId="9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4" fontId="2" fillId="0" borderId="2" xfId="0" applyNumberFormat="1" applyFont="1" applyFill="1" applyBorder="1"/>
    <xf numFmtId="39" fontId="9" fillId="0" borderId="2" xfId="0" applyNumberFormat="1" applyFont="1" applyFill="1" applyBorder="1" applyAlignment="1">
      <alignment horizontal="right"/>
    </xf>
    <xf numFmtId="0" fontId="56" fillId="0" borderId="2" xfId="17" applyFont="1" applyFill="1" applyBorder="1" applyAlignment="1" applyProtection="1">
      <alignment vertical="center" wrapText="1"/>
    </xf>
    <xf numFmtId="0" fontId="0" fillId="0" borderId="0" xfId="0" applyAlignment="1">
      <alignment horizontal="right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4" fontId="9" fillId="3" borderId="8" xfId="0" applyNumberFormat="1" applyFont="1" applyFill="1" applyBorder="1" applyAlignment="1" applyProtection="1">
      <alignment horizontal="right"/>
      <protection locked="0"/>
    </xf>
    <xf numFmtId="4" fontId="9" fillId="2" borderId="8" xfId="0" applyNumberFormat="1" applyFont="1" applyFill="1" applyBorder="1" applyAlignment="1">
      <alignment horizontal="right"/>
    </xf>
    <xf numFmtId="39" fontId="9" fillId="3" borderId="2" xfId="0" applyNumberFormat="1" applyFont="1" applyFill="1" applyBorder="1" applyAlignment="1" applyProtection="1">
      <alignment horizontal="right"/>
      <protection locked="0"/>
    </xf>
    <xf numFmtId="4" fontId="2" fillId="3" borderId="2" xfId="0" applyNumberFormat="1" applyFont="1" applyFill="1" applyBorder="1" applyProtection="1">
      <protection locked="0"/>
    </xf>
    <xf numFmtId="165" fontId="9" fillId="3" borderId="2" xfId="16" applyNumberFormat="1" applyFont="1" applyFill="1" applyBorder="1" applyAlignment="1">
      <alignment horizontal="right"/>
      <protection locked="0"/>
    </xf>
    <xf numFmtId="4" fontId="9" fillId="2" borderId="2" xfId="0" applyNumberFormat="1" applyFont="1" applyFill="1" applyBorder="1" applyAlignment="1">
      <alignment horizontal="right"/>
    </xf>
    <xf numFmtId="0" fontId="8" fillId="0" borderId="0" xfId="1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58" fillId="0" borderId="0" xfId="3" applyFont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top" wrapText="1"/>
    </xf>
    <xf numFmtId="37" fontId="8" fillId="0" borderId="3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5" fillId="0" borderId="0" xfId="3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2" fillId="0" borderId="0" xfId="3" applyFont="1" applyAlignment="1">
      <alignment vertical="center" wrapText="1"/>
    </xf>
  </cellXfs>
  <cellStyles count="18">
    <cellStyle name="Hypertextový odkaz" xfId="12" builtinId="8"/>
    <cellStyle name="Hypertextový odkaz 3" xfId="10"/>
    <cellStyle name="Normální" xfId="0" builtinId="0"/>
    <cellStyle name="Normální 11" xfId="17"/>
    <cellStyle name="Normální 13" xfId="14"/>
    <cellStyle name="Normální 2" xfId="1"/>
    <cellStyle name="normální 2 2" xfId="15"/>
    <cellStyle name="normální 3" xfId="5"/>
    <cellStyle name="normální 30" xfId="6"/>
    <cellStyle name="Normální 4" xfId="16"/>
    <cellStyle name="Normální 7" xfId="11"/>
    <cellStyle name="Normální 8" xfId="4"/>
    <cellStyle name="Normální 9" xfId="7"/>
    <cellStyle name="normální 9 2" xfId="8"/>
    <cellStyle name="Normální 9 6" xfId="13"/>
    <cellStyle name="normální_2014-02-21 D.1.1. ASR - BP a NS" xfId="9"/>
    <cellStyle name="normální_POL.XLS" xfId="2"/>
    <cellStyle name="normální_POL.XLS 2" xfId="3"/>
  </cellStyles>
  <dxfs count="0"/>
  <tableStyles count="0" defaultTableStyle="TableStyleMedium2" defaultPivotStyle="PivotStyleLight16"/>
  <colors>
    <mruColors>
      <color rgb="FF66FF33"/>
      <color rgb="FF00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6"/>
  <sheetViews>
    <sheetView tabSelected="1" zoomScaleNormal="100" workbookViewId="0">
      <selection activeCell="G9" sqref="G9"/>
    </sheetView>
  </sheetViews>
  <sheetFormatPr defaultRowHeight="15"/>
  <cols>
    <col min="1" max="2" width="4.7109375" customWidth="1"/>
    <col min="3" max="3" width="14" customWidth="1"/>
    <col min="4" max="4" width="66.85546875" customWidth="1"/>
    <col min="5" max="5" width="7.7109375" customWidth="1"/>
    <col min="6" max="6" width="9.7109375" customWidth="1"/>
    <col min="7" max="7" width="11.5703125" customWidth="1"/>
    <col min="8" max="8" width="16.42578125" customWidth="1"/>
    <col min="9" max="9" width="17" style="11" customWidth="1"/>
    <col min="10" max="10" width="16.28515625" style="129" customWidth="1"/>
    <col min="11" max="11" width="9.140625" style="129"/>
    <col min="12" max="12" width="16" style="129" customWidth="1"/>
    <col min="13" max="14" width="9.140625" style="129"/>
    <col min="15" max="15" width="11.85546875" style="129" customWidth="1"/>
    <col min="16" max="16" width="9.140625" style="129"/>
    <col min="17" max="17" width="14.85546875" style="129" customWidth="1"/>
    <col min="18" max="49" width="9.140625" style="129"/>
  </cols>
  <sheetData>
    <row r="1" spans="1:49" ht="20.25" customHeight="1">
      <c r="A1" s="1" t="s">
        <v>260</v>
      </c>
      <c r="B1" s="9"/>
      <c r="C1" s="9"/>
      <c r="D1" s="9"/>
      <c r="E1" s="10"/>
      <c r="F1" s="10"/>
      <c r="G1" s="10"/>
      <c r="H1" s="10"/>
    </row>
    <row r="2" spans="1:49" ht="15" customHeight="1">
      <c r="A2" s="221" t="s">
        <v>196</v>
      </c>
      <c r="B2" s="222"/>
      <c r="C2" s="222"/>
      <c r="D2" s="222"/>
      <c r="E2" s="222"/>
      <c r="F2" s="222"/>
      <c r="G2" s="222"/>
      <c r="H2" s="222"/>
      <c r="I2" s="222"/>
      <c r="J2" s="130"/>
    </row>
    <row r="3" spans="1:49" s="11" customFormat="1" ht="13.5" customHeight="1">
      <c r="A3" s="12" t="s">
        <v>34</v>
      </c>
      <c r="B3" s="13"/>
      <c r="C3" s="13"/>
      <c r="D3" s="13"/>
      <c r="E3" s="13"/>
      <c r="F3" s="13"/>
      <c r="G3" s="9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</row>
    <row r="4" spans="1:49" ht="13.5" customHeight="1">
      <c r="A4" s="14"/>
      <c r="B4" s="14"/>
      <c r="C4" s="14"/>
      <c r="D4" s="14"/>
      <c r="E4" s="14"/>
      <c r="F4" s="14"/>
      <c r="G4" s="14"/>
      <c r="H4" s="14"/>
    </row>
    <row r="5" spans="1:49" ht="22.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6" t="s">
        <v>8</v>
      </c>
      <c r="J5" s="132"/>
    </row>
    <row r="6" spans="1:49">
      <c r="A6" s="17">
        <v>1</v>
      </c>
      <c r="B6" s="17">
        <v>2</v>
      </c>
      <c r="C6" s="17">
        <v>3</v>
      </c>
      <c r="D6" s="18">
        <v>4</v>
      </c>
      <c r="E6" s="17">
        <v>5</v>
      </c>
      <c r="F6" s="17">
        <v>6</v>
      </c>
      <c r="G6" s="17">
        <v>7</v>
      </c>
      <c r="H6" s="17">
        <v>8</v>
      </c>
      <c r="I6" s="16">
        <v>9</v>
      </c>
    </row>
    <row r="7" spans="1:49" ht="21" customHeight="1">
      <c r="A7" s="19"/>
      <c r="B7" s="20"/>
      <c r="C7" s="21" t="s">
        <v>10</v>
      </c>
      <c r="D7" s="21" t="s">
        <v>11</v>
      </c>
      <c r="E7" s="20"/>
      <c r="F7" s="20"/>
      <c r="G7" s="22"/>
      <c r="H7" s="23">
        <f>H8+H61+H139+H213+H226+H266+H183</f>
        <v>0</v>
      </c>
    </row>
    <row r="8" spans="1:49" s="11" customFormat="1" ht="13.5" customHeight="1">
      <c r="A8" s="24"/>
      <c r="B8" s="25"/>
      <c r="C8" s="25">
        <v>742</v>
      </c>
      <c r="D8" s="25" t="s">
        <v>36</v>
      </c>
      <c r="E8" s="25"/>
      <c r="F8" s="2"/>
      <c r="G8" s="26"/>
      <c r="H8" s="27">
        <f>SUM(H9:H60)</f>
        <v>0</v>
      </c>
      <c r="I8" s="28"/>
      <c r="J8" s="133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</row>
    <row r="9" spans="1:49" s="11" customFormat="1" ht="13.5" customHeight="1">
      <c r="A9" s="29">
        <v>1</v>
      </c>
      <c r="B9" s="30" t="s">
        <v>62</v>
      </c>
      <c r="C9" s="30" t="s">
        <v>63</v>
      </c>
      <c r="D9" s="30" t="s">
        <v>40</v>
      </c>
      <c r="E9" s="30" t="s">
        <v>12</v>
      </c>
      <c r="F9" s="31">
        <f>SUM(F11:F11)</f>
        <v>19</v>
      </c>
      <c r="G9" s="214"/>
      <c r="H9" s="31">
        <f>F9*G9</f>
        <v>0</v>
      </c>
      <c r="I9" s="32" t="s">
        <v>198</v>
      </c>
      <c r="J9" s="134"/>
      <c r="K9" s="135"/>
      <c r="L9" s="136"/>
      <c r="M9" s="137"/>
      <c r="N9" s="137"/>
      <c r="O9" s="137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</row>
    <row r="10" spans="1:49" s="11" customFormat="1" ht="13.5" customHeight="1">
      <c r="A10" s="34"/>
      <c r="B10" s="35"/>
      <c r="C10" s="25"/>
      <c r="D10" s="36" t="s">
        <v>89</v>
      </c>
      <c r="E10" s="25"/>
      <c r="F10" s="4"/>
      <c r="G10" s="37"/>
      <c r="H10" s="37"/>
      <c r="I10" s="28"/>
      <c r="J10" s="138"/>
      <c r="K10" s="39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</row>
    <row r="11" spans="1:49" s="11" customFormat="1" ht="13.5" customHeight="1">
      <c r="A11" s="34"/>
      <c r="B11" s="35"/>
      <c r="C11" s="25"/>
      <c r="D11" s="36" t="s">
        <v>90</v>
      </c>
      <c r="E11" s="25"/>
      <c r="F11" s="4">
        <v>19</v>
      </c>
      <c r="G11" s="37"/>
      <c r="H11" s="37"/>
      <c r="I11" s="28"/>
      <c r="J11" s="138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</row>
    <row r="12" spans="1:49" s="11" customFormat="1" ht="13.5" customHeight="1">
      <c r="A12" s="34"/>
      <c r="B12" s="35"/>
      <c r="C12" s="25"/>
      <c r="D12" s="36" t="s">
        <v>37</v>
      </c>
      <c r="E12" s="25"/>
      <c r="F12" s="4"/>
      <c r="G12" s="37"/>
      <c r="H12" s="37"/>
      <c r="I12" s="28"/>
      <c r="J12" s="4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</row>
    <row r="13" spans="1:49" s="11" customFormat="1" ht="13.5" customHeight="1">
      <c r="A13" s="29">
        <v>2</v>
      </c>
      <c r="B13" s="30" t="s">
        <v>62</v>
      </c>
      <c r="C13" s="30" t="s">
        <v>64</v>
      </c>
      <c r="D13" s="30" t="s">
        <v>93</v>
      </c>
      <c r="E13" s="30" t="s">
        <v>12</v>
      </c>
      <c r="F13" s="31">
        <f>F15</f>
        <v>1</v>
      </c>
      <c r="G13" s="214"/>
      <c r="H13" s="31">
        <f>F13*G13</f>
        <v>0</v>
      </c>
      <c r="I13" s="32" t="s">
        <v>198</v>
      </c>
      <c r="J13" s="134"/>
      <c r="K13" s="135"/>
      <c r="L13" s="136"/>
      <c r="M13" s="137"/>
      <c r="N13" s="137"/>
      <c r="O13" s="137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</row>
    <row r="14" spans="1:49" s="11" customFormat="1" ht="13.5" customHeight="1">
      <c r="A14" s="34"/>
      <c r="B14" s="35"/>
      <c r="C14" s="25"/>
      <c r="D14" s="36" t="s">
        <v>94</v>
      </c>
      <c r="E14" s="25"/>
      <c r="F14" s="4"/>
      <c r="G14" s="37"/>
      <c r="H14" s="37"/>
      <c r="I14" s="28"/>
      <c r="J14" s="40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</row>
    <row r="15" spans="1:49" s="11" customFormat="1" ht="13.5" customHeight="1">
      <c r="A15" s="34"/>
      <c r="B15" s="35"/>
      <c r="C15" s="25"/>
      <c r="D15" s="36" t="s">
        <v>54</v>
      </c>
      <c r="E15" s="25"/>
      <c r="F15" s="4">
        <v>1</v>
      </c>
      <c r="G15" s="37"/>
      <c r="H15" s="37"/>
      <c r="I15" s="28"/>
      <c r="J15" s="138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</row>
    <row r="16" spans="1:49" s="11" customFormat="1" ht="13.5" customHeight="1">
      <c r="A16" s="34"/>
      <c r="B16" s="35"/>
      <c r="C16" s="25"/>
      <c r="D16" s="36" t="s">
        <v>37</v>
      </c>
      <c r="E16" s="25"/>
      <c r="F16" s="4"/>
      <c r="G16" s="37"/>
      <c r="H16" s="37"/>
      <c r="I16" s="28"/>
      <c r="J16" s="138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</row>
    <row r="17" spans="1:49" s="11" customFormat="1" ht="13.5" customHeight="1">
      <c r="A17" s="29">
        <v>3</v>
      </c>
      <c r="B17" s="30" t="s">
        <v>62</v>
      </c>
      <c r="C17" s="30" t="s">
        <v>65</v>
      </c>
      <c r="D17" s="30" t="s">
        <v>38</v>
      </c>
      <c r="E17" s="30" t="s">
        <v>12</v>
      </c>
      <c r="F17" s="31">
        <f>F19</f>
        <v>2</v>
      </c>
      <c r="G17" s="214"/>
      <c r="H17" s="31">
        <f t="shared" ref="H17" si="0">F17*G17</f>
        <v>0</v>
      </c>
      <c r="I17" s="32" t="s">
        <v>198</v>
      </c>
      <c r="J17" s="134"/>
      <c r="K17" s="135"/>
      <c r="L17" s="136"/>
      <c r="M17" s="137"/>
      <c r="N17" s="137"/>
      <c r="O17" s="137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</row>
    <row r="18" spans="1:49" s="11" customFormat="1" ht="13.5" customHeight="1">
      <c r="A18" s="34"/>
      <c r="B18" s="35"/>
      <c r="C18" s="25"/>
      <c r="D18" s="36" t="s">
        <v>91</v>
      </c>
      <c r="E18" s="25"/>
      <c r="F18" s="4"/>
      <c r="G18" s="37"/>
      <c r="H18" s="37"/>
      <c r="I18" s="28"/>
      <c r="J18" s="138"/>
      <c r="K18" s="39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</row>
    <row r="19" spans="1:49" s="11" customFormat="1" ht="13.5" customHeight="1">
      <c r="A19" s="34"/>
      <c r="B19" s="35"/>
      <c r="C19" s="25"/>
      <c r="D19" s="36" t="s">
        <v>90</v>
      </c>
      <c r="E19" s="25"/>
      <c r="F19" s="4">
        <v>2</v>
      </c>
      <c r="G19" s="37"/>
      <c r="H19" s="37"/>
      <c r="I19" s="28"/>
      <c r="J19" s="138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</row>
    <row r="20" spans="1:49" s="11" customFormat="1" ht="13.5" customHeight="1">
      <c r="A20" s="34"/>
      <c r="B20" s="35"/>
      <c r="C20" s="25"/>
      <c r="D20" s="36" t="s">
        <v>35</v>
      </c>
      <c r="E20" s="25"/>
      <c r="F20" s="4"/>
      <c r="G20" s="37"/>
      <c r="H20" s="37"/>
      <c r="I20" s="28"/>
      <c r="J20" s="138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</row>
    <row r="21" spans="1:49" s="11" customFormat="1" ht="13.5" customHeight="1">
      <c r="A21" s="29">
        <v>4</v>
      </c>
      <c r="B21" s="30" t="s">
        <v>62</v>
      </c>
      <c r="C21" s="30" t="s">
        <v>66</v>
      </c>
      <c r="D21" s="30" t="s">
        <v>57</v>
      </c>
      <c r="E21" s="30" t="s">
        <v>12</v>
      </c>
      <c r="F21" s="31">
        <f>F23</f>
        <v>2</v>
      </c>
      <c r="G21" s="214"/>
      <c r="H21" s="31">
        <f>F21*G21</f>
        <v>0</v>
      </c>
      <c r="I21" s="32" t="s">
        <v>198</v>
      </c>
      <c r="J21" s="134"/>
      <c r="K21" s="135"/>
      <c r="L21" s="136"/>
      <c r="M21" s="137"/>
      <c r="N21" s="137"/>
      <c r="O21" s="137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</row>
    <row r="22" spans="1:49" s="11" customFormat="1" ht="13.5" customHeight="1">
      <c r="A22" s="34"/>
      <c r="B22" s="35"/>
      <c r="C22" s="25"/>
      <c r="D22" s="36" t="s">
        <v>92</v>
      </c>
      <c r="E22" s="25"/>
      <c r="F22" s="4"/>
      <c r="G22" s="37"/>
      <c r="H22" s="37"/>
      <c r="I22" s="28"/>
      <c r="J22" s="138"/>
      <c r="K22" s="39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</row>
    <row r="23" spans="1:49" s="11" customFormat="1" ht="13.5" customHeight="1">
      <c r="A23" s="34"/>
      <c r="B23" s="35"/>
      <c r="C23" s="25"/>
      <c r="D23" s="36" t="s">
        <v>90</v>
      </c>
      <c r="E23" s="25"/>
      <c r="F23" s="4">
        <v>2</v>
      </c>
      <c r="G23" s="37"/>
      <c r="H23" s="37"/>
      <c r="I23" s="28"/>
      <c r="J23" s="138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</row>
    <row r="24" spans="1:49" s="11" customFormat="1" ht="13.5" customHeight="1">
      <c r="A24" s="34"/>
      <c r="B24" s="35"/>
      <c r="C24" s="25"/>
      <c r="D24" s="36" t="s">
        <v>58</v>
      </c>
      <c r="E24" s="25"/>
      <c r="F24" s="4"/>
      <c r="G24" s="37"/>
      <c r="H24" s="37"/>
      <c r="I24" s="28"/>
      <c r="J24" s="138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</row>
    <row r="25" spans="1:49" s="11" customFormat="1" ht="13.5" customHeight="1">
      <c r="A25" s="29">
        <v>5</v>
      </c>
      <c r="B25" s="30" t="s">
        <v>62</v>
      </c>
      <c r="C25" s="30" t="s">
        <v>67</v>
      </c>
      <c r="D25" s="30" t="s">
        <v>39</v>
      </c>
      <c r="E25" s="30" t="s">
        <v>9</v>
      </c>
      <c r="F25" s="31">
        <f>F26</f>
        <v>450</v>
      </c>
      <c r="G25" s="214"/>
      <c r="H25" s="31">
        <f>F25*G25</f>
        <v>0</v>
      </c>
      <c r="I25" s="32" t="s">
        <v>198</v>
      </c>
      <c r="J25" s="134"/>
      <c r="K25" s="135"/>
      <c r="L25" s="136"/>
      <c r="M25" s="137"/>
      <c r="N25" s="137"/>
      <c r="O25" s="137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</row>
    <row r="26" spans="1:49" s="11" customFormat="1" ht="13.5" customHeight="1">
      <c r="A26" s="34"/>
      <c r="B26" s="35"/>
      <c r="C26" s="25"/>
      <c r="D26" s="36" t="s">
        <v>144</v>
      </c>
      <c r="E26" s="25"/>
      <c r="F26" s="4">
        <v>450</v>
      </c>
      <c r="G26" s="37"/>
      <c r="H26" s="37"/>
      <c r="I26" s="28"/>
      <c r="J26" s="138"/>
      <c r="K26" s="39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</row>
    <row r="27" spans="1:49" s="11" customFormat="1" ht="13.5" customHeight="1">
      <c r="A27" s="29">
        <v>6</v>
      </c>
      <c r="B27" s="30" t="s">
        <v>62</v>
      </c>
      <c r="C27" s="30" t="s">
        <v>68</v>
      </c>
      <c r="D27" s="30" t="s">
        <v>151</v>
      </c>
      <c r="E27" s="30" t="s">
        <v>9</v>
      </c>
      <c r="F27" s="31">
        <f>F28</f>
        <v>100</v>
      </c>
      <c r="G27" s="214"/>
      <c r="H27" s="220">
        <f>F27*G27</f>
        <v>0</v>
      </c>
      <c r="I27" s="32" t="s">
        <v>198</v>
      </c>
      <c r="J27" s="134"/>
      <c r="K27" s="135"/>
      <c r="L27" s="136"/>
      <c r="M27" s="137"/>
      <c r="N27" s="137"/>
      <c r="O27" s="137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</row>
    <row r="28" spans="1:49" s="11" customFormat="1" ht="13.5" customHeight="1">
      <c r="A28" s="34"/>
      <c r="B28" s="35"/>
      <c r="C28" s="25"/>
      <c r="D28" s="36" t="s">
        <v>144</v>
      </c>
      <c r="E28" s="25"/>
      <c r="F28" s="4">
        <v>100</v>
      </c>
      <c r="G28" s="37"/>
      <c r="H28" s="37"/>
      <c r="I28" s="28"/>
      <c r="J28" s="138"/>
      <c r="K28" s="39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</row>
    <row r="29" spans="1:49" s="11" customFormat="1" ht="13.5" customHeight="1">
      <c r="A29" s="113">
        <v>7</v>
      </c>
      <c r="B29" s="30" t="s">
        <v>62</v>
      </c>
      <c r="C29" s="30" t="s">
        <v>69</v>
      </c>
      <c r="D29" s="30" t="s">
        <v>197</v>
      </c>
      <c r="E29" s="30" t="s">
        <v>21</v>
      </c>
      <c r="F29" s="31">
        <f>F30</f>
        <v>1</v>
      </c>
      <c r="G29" s="214"/>
      <c r="H29" s="31">
        <f>F29*G29</f>
        <v>0</v>
      </c>
      <c r="I29" s="32" t="s">
        <v>198</v>
      </c>
      <c r="J29" s="134"/>
      <c r="K29" s="135"/>
      <c r="L29" s="136"/>
      <c r="M29" s="137"/>
      <c r="N29" s="137"/>
      <c r="O29" s="137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</row>
    <row r="30" spans="1:49" s="11" customFormat="1" ht="13.5" customHeight="1">
      <c r="A30" s="34"/>
      <c r="B30" s="35"/>
      <c r="C30" s="25"/>
      <c r="D30" s="36" t="s">
        <v>152</v>
      </c>
      <c r="E30" s="25"/>
      <c r="F30" s="4">
        <v>1</v>
      </c>
      <c r="G30" s="37"/>
      <c r="H30" s="37"/>
      <c r="I30" s="28"/>
      <c r="J30" s="40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</row>
    <row r="31" spans="1:49" s="42" customFormat="1" ht="54" customHeight="1">
      <c r="A31" s="34"/>
      <c r="B31" s="41"/>
      <c r="C31" s="30"/>
      <c r="D31" s="36" t="s">
        <v>115</v>
      </c>
      <c r="E31" s="30"/>
      <c r="F31" s="5"/>
      <c r="G31" s="37"/>
      <c r="H31" s="37"/>
      <c r="I31" s="28"/>
      <c r="J31" s="139"/>
      <c r="K31" s="140"/>
      <c r="L31" s="140"/>
      <c r="M31" s="140"/>
      <c r="N31" s="140"/>
      <c r="O31" s="140"/>
      <c r="P31" s="140"/>
      <c r="Q31" s="141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49" s="42" customFormat="1" ht="27.75" customHeight="1">
      <c r="A32" s="34"/>
      <c r="B32" s="41"/>
      <c r="C32" s="30"/>
      <c r="D32" s="36" t="s">
        <v>116</v>
      </c>
      <c r="E32" s="30"/>
      <c r="F32" s="5"/>
      <c r="G32" s="37"/>
      <c r="H32" s="37"/>
      <c r="I32" s="28"/>
      <c r="J32" s="140"/>
      <c r="K32" s="140"/>
      <c r="L32" s="140"/>
      <c r="M32" s="140"/>
      <c r="N32" s="140"/>
      <c r="O32" s="140"/>
      <c r="P32" s="141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</row>
    <row r="33" spans="1:49" s="33" customFormat="1" ht="27.75" customHeight="1">
      <c r="A33" s="34"/>
      <c r="B33" s="30"/>
      <c r="C33" s="43"/>
      <c r="D33" s="36" t="s">
        <v>46</v>
      </c>
      <c r="E33" s="44"/>
      <c r="F33" s="4"/>
      <c r="G33" s="37"/>
      <c r="H33" s="37"/>
      <c r="I33" s="32"/>
      <c r="J33" s="142"/>
      <c r="K33" s="140"/>
      <c r="L33" s="143"/>
      <c r="M33" s="144"/>
      <c r="N33" s="144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</row>
    <row r="34" spans="1:49" s="33" customFormat="1" ht="27" customHeight="1">
      <c r="A34" s="34"/>
      <c r="B34" s="30"/>
      <c r="C34" s="43"/>
      <c r="D34" s="45" t="s">
        <v>263</v>
      </c>
      <c r="E34" s="44"/>
      <c r="F34" s="4"/>
      <c r="G34" s="37"/>
      <c r="H34" s="37"/>
      <c r="I34" s="32"/>
      <c r="J34" s="145"/>
      <c r="K34" s="146"/>
      <c r="L34" s="143"/>
      <c r="M34" s="144"/>
      <c r="N34" s="144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</row>
    <row r="35" spans="1:49" s="33" customFormat="1" ht="189" customHeight="1">
      <c r="A35" s="34"/>
      <c r="B35" s="30"/>
      <c r="C35" s="43"/>
      <c r="D35" s="128" t="s">
        <v>272</v>
      </c>
      <c r="E35" s="44"/>
      <c r="F35" s="4"/>
      <c r="G35" s="37"/>
      <c r="H35" s="37"/>
      <c r="I35" s="32"/>
      <c r="J35" s="145"/>
      <c r="K35" s="146"/>
      <c r="L35" s="143"/>
      <c r="M35" s="144"/>
      <c r="N35" s="144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</row>
    <row r="36" spans="1:49" s="51" customFormat="1" ht="67.5" customHeight="1">
      <c r="A36" s="34"/>
      <c r="B36" s="46"/>
      <c r="C36" s="47"/>
      <c r="D36" s="48" t="s">
        <v>53</v>
      </c>
      <c r="E36" s="49"/>
      <c r="F36" s="7"/>
      <c r="G36" s="37"/>
      <c r="H36" s="37"/>
      <c r="I36" s="50"/>
      <c r="J36" s="40"/>
      <c r="K36" s="147"/>
      <c r="L36" s="148"/>
      <c r="M36" s="148"/>
      <c r="N36" s="148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</row>
    <row r="37" spans="1:49" s="11" customFormat="1" ht="27" customHeight="1">
      <c r="A37" s="113">
        <v>8</v>
      </c>
      <c r="B37" s="30" t="s">
        <v>62</v>
      </c>
      <c r="C37" s="30" t="s">
        <v>70</v>
      </c>
      <c r="D37" s="30" t="s">
        <v>118</v>
      </c>
      <c r="E37" s="30" t="s">
        <v>21</v>
      </c>
      <c r="F37" s="31">
        <f>F38</f>
        <v>1</v>
      </c>
      <c r="G37" s="214"/>
      <c r="H37" s="31">
        <f>F37*G37</f>
        <v>0</v>
      </c>
      <c r="I37" s="32" t="s">
        <v>198</v>
      </c>
      <c r="J37" s="134"/>
      <c r="K37" s="135"/>
      <c r="L37" s="136"/>
      <c r="M37" s="137"/>
      <c r="N37" s="137"/>
      <c r="O37" s="137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</row>
    <row r="38" spans="1:49" s="33" customFormat="1" ht="27" customHeight="1">
      <c r="A38" s="34"/>
      <c r="B38" s="30"/>
      <c r="C38" s="43"/>
      <c r="D38" s="36" t="s">
        <v>119</v>
      </c>
      <c r="E38" s="44"/>
      <c r="F38" s="4">
        <v>1</v>
      </c>
      <c r="G38" s="37"/>
      <c r="H38" s="37"/>
      <c r="I38" s="32"/>
      <c r="J38" s="224"/>
      <c r="K38" s="224"/>
      <c r="L38" s="143"/>
      <c r="M38" s="144"/>
      <c r="N38" s="144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</row>
    <row r="39" spans="1:49" s="42" customFormat="1" ht="54" customHeight="1">
      <c r="A39" s="34"/>
      <c r="B39" s="41"/>
      <c r="C39" s="30"/>
      <c r="D39" s="36" t="s">
        <v>115</v>
      </c>
      <c r="E39" s="30"/>
      <c r="F39" s="5"/>
      <c r="G39" s="37"/>
      <c r="H39" s="37"/>
      <c r="I39" s="32"/>
      <c r="J39" s="139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</row>
    <row r="40" spans="1:49" s="42" customFormat="1" ht="27.75" customHeight="1">
      <c r="A40" s="34"/>
      <c r="B40" s="41"/>
      <c r="C40" s="30"/>
      <c r="D40" s="36" t="s">
        <v>116</v>
      </c>
      <c r="E40" s="30"/>
      <c r="F40" s="5"/>
      <c r="G40" s="37"/>
      <c r="H40" s="37"/>
      <c r="I40" s="28"/>
      <c r="J40" s="145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</row>
    <row r="41" spans="1:49" s="33" customFormat="1" ht="27.75" customHeight="1">
      <c r="A41" s="34"/>
      <c r="B41" s="30"/>
      <c r="C41" s="43"/>
      <c r="D41" s="36" t="s">
        <v>46</v>
      </c>
      <c r="E41" s="44"/>
      <c r="F41" s="4"/>
      <c r="G41" s="37"/>
      <c r="H41" s="37"/>
      <c r="I41" s="32"/>
      <c r="J41" s="225"/>
      <c r="K41" s="225"/>
      <c r="L41" s="143"/>
      <c r="M41" s="144"/>
      <c r="N41" s="144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</row>
    <row r="42" spans="1:49" s="33" customFormat="1" ht="27" customHeight="1">
      <c r="A42" s="34"/>
      <c r="B42" s="30"/>
      <c r="C42" s="43"/>
      <c r="D42" s="45" t="s">
        <v>148</v>
      </c>
      <c r="E42" s="44"/>
      <c r="F42" s="4"/>
      <c r="G42" s="37"/>
      <c r="H42" s="37"/>
      <c r="I42" s="32"/>
      <c r="J42" s="149"/>
      <c r="K42" s="146"/>
      <c r="L42" s="143"/>
      <c r="M42" s="144"/>
      <c r="N42" s="144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</row>
    <row r="43" spans="1:49" s="33" customFormat="1" ht="81" customHeight="1">
      <c r="A43" s="34"/>
      <c r="B43" s="30"/>
      <c r="C43" s="43"/>
      <c r="D43" s="193" t="s">
        <v>264</v>
      </c>
      <c r="E43" s="44"/>
      <c r="F43" s="4"/>
      <c r="G43" s="37"/>
      <c r="H43" s="37"/>
      <c r="I43" s="32"/>
      <c r="J43" s="145"/>
      <c r="K43" s="146"/>
      <c r="L43" s="143"/>
      <c r="M43" s="144"/>
      <c r="N43" s="144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</row>
    <row r="44" spans="1:49" s="51" customFormat="1" ht="67.5" customHeight="1">
      <c r="A44" s="34"/>
      <c r="B44" s="46"/>
      <c r="C44" s="47"/>
      <c r="D44" s="48" t="s">
        <v>53</v>
      </c>
      <c r="E44" s="49"/>
      <c r="F44" s="7"/>
      <c r="G44" s="37"/>
      <c r="H44" s="37"/>
      <c r="I44" s="50"/>
      <c r="J44" s="142"/>
      <c r="K44" s="147"/>
      <c r="L44" s="148"/>
      <c r="M44" s="148"/>
      <c r="N44" s="148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</row>
    <row r="45" spans="1:49" s="11" customFormat="1" ht="27" customHeight="1">
      <c r="A45" s="113">
        <v>9</v>
      </c>
      <c r="B45" s="30" t="s">
        <v>62</v>
      </c>
      <c r="C45" s="30" t="s">
        <v>139</v>
      </c>
      <c r="D45" s="30" t="s">
        <v>118</v>
      </c>
      <c r="E45" s="30" t="s">
        <v>21</v>
      </c>
      <c r="F45" s="31">
        <f>F46</f>
        <v>1</v>
      </c>
      <c r="G45" s="214"/>
      <c r="H45" s="31">
        <f>F45*G45</f>
        <v>0</v>
      </c>
      <c r="I45" s="32" t="s">
        <v>198</v>
      </c>
      <c r="J45" s="134"/>
      <c r="K45" s="135"/>
      <c r="L45" s="136"/>
      <c r="M45" s="137"/>
      <c r="N45" s="137"/>
      <c r="O45" s="137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</row>
    <row r="46" spans="1:49" s="33" customFormat="1" ht="27" customHeight="1">
      <c r="A46" s="34"/>
      <c r="B46" s="30"/>
      <c r="C46" s="43"/>
      <c r="D46" s="36" t="s">
        <v>120</v>
      </c>
      <c r="E46" s="44"/>
      <c r="F46" s="4">
        <v>1</v>
      </c>
      <c r="G46" s="37"/>
      <c r="H46" s="37"/>
      <c r="I46" s="32"/>
      <c r="J46" s="224"/>
      <c r="K46" s="224"/>
      <c r="L46" s="143"/>
      <c r="M46" s="144"/>
      <c r="N46" s="144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</row>
    <row r="47" spans="1:49" s="42" customFormat="1" ht="54" customHeight="1">
      <c r="A47" s="34"/>
      <c r="B47" s="41"/>
      <c r="C47" s="30"/>
      <c r="D47" s="36" t="s">
        <v>115</v>
      </c>
      <c r="E47" s="30"/>
      <c r="F47" s="5"/>
      <c r="G47" s="37"/>
      <c r="H47" s="37"/>
      <c r="I47" s="32"/>
      <c r="J47" s="139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</row>
    <row r="48" spans="1:49" s="42" customFormat="1" ht="27.75" customHeight="1">
      <c r="A48" s="34"/>
      <c r="B48" s="41"/>
      <c r="C48" s="30"/>
      <c r="D48" s="36" t="s">
        <v>116</v>
      </c>
      <c r="E48" s="30"/>
      <c r="F48" s="5"/>
      <c r="G48" s="37"/>
      <c r="H48" s="37"/>
      <c r="I48" s="28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</row>
    <row r="49" spans="1:49" s="33" customFormat="1" ht="27.75" customHeight="1">
      <c r="A49" s="34"/>
      <c r="B49" s="30"/>
      <c r="C49" s="43"/>
      <c r="D49" s="36" t="s">
        <v>46</v>
      </c>
      <c r="E49" s="44"/>
      <c r="F49" s="4"/>
      <c r="G49" s="37"/>
      <c r="H49" s="37"/>
      <c r="I49" s="32"/>
      <c r="J49" s="225"/>
      <c r="K49" s="225"/>
      <c r="L49" s="143"/>
      <c r="M49" s="144"/>
      <c r="N49" s="144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</row>
    <row r="50" spans="1:49" s="33" customFormat="1" ht="27" customHeight="1">
      <c r="A50" s="34"/>
      <c r="B50" s="30"/>
      <c r="C50" s="43"/>
      <c r="D50" s="45" t="s">
        <v>149</v>
      </c>
      <c r="E50" s="44"/>
      <c r="F50" s="4"/>
      <c r="G50" s="37"/>
      <c r="H50" s="37"/>
      <c r="I50" s="32"/>
      <c r="J50" s="149"/>
      <c r="K50" s="146"/>
      <c r="L50" s="143"/>
      <c r="M50" s="144"/>
      <c r="N50" s="144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</row>
    <row r="51" spans="1:49" s="33" customFormat="1" ht="202.5" customHeight="1">
      <c r="A51" s="34"/>
      <c r="B51" s="30"/>
      <c r="C51" s="43"/>
      <c r="D51" s="128" t="s">
        <v>271</v>
      </c>
      <c r="E51" s="44"/>
      <c r="F51" s="4"/>
      <c r="G51" s="216"/>
      <c r="H51" s="37"/>
      <c r="I51" s="32"/>
      <c r="J51" s="145"/>
      <c r="K51" s="146"/>
      <c r="L51" s="143"/>
      <c r="M51" s="144"/>
      <c r="N51" s="144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</row>
    <row r="52" spans="1:49" s="51" customFormat="1" ht="67.5" customHeight="1">
      <c r="A52" s="34"/>
      <c r="B52" s="46"/>
      <c r="C52" s="47"/>
      <c r="D52" s="48" t="s">
        <v>53</v>
      </c>
      <c r="E52" s="49"/>
      <c r="F52" s="7"/>
      <c r="G52" s="37"/>
      <c r="H52" s="37"/>
      <c r="I52" s="50"/>
      <c r="J52" s="142"/>
      <c r="K52" s="147"/>
      <c r="L52" s="148"/>
      <c r="M52" s="148"/>
      <c r="N52" s="148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</row>
    <row r="53" spans="1:49" s="11" customFormat="1" ht="27" customHeight="1">
      <c r="A53" s="29">
        <v>10</v>
      </c>
      <c r="B53" s="30">
        <v>742</v>
      </c>
      <c r="C53" s="30" t="s">
        <v>150</v>
      </c>
      <c r="D53" s="30" t="s">
        <v>136</v>
      </c>
      <c r="E53" s="30" t="s">
        <v>21</v>
      </c>
      <c r="F53" s="31">
        <f>SUM(F54:F54)</f>
        <v>1</v>
      </c>
      <c r="G53" s="214"/>
      <c r="H53" s="31">
        <f>F53*G53</f>
        <v>0</v>
      </c>
      <c r="I53" s="32" t="s">
        <v>198</v>
      </c>
      <c r="J53" s="150"/>
      <c r="K53" s="135"/>
      <c r="L53" s="136"/>
      <c r="M53" s="137"/>
      <c r="N53" s="137"/>
      <c r="O53" s="137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</row>
    <row r="54" spans="1:49" s="33" customFormat="1" ht="40.5" customHeight="1">
      <c r="A54" s="52"/>
      <c r="B54" s="53"/>
      <c r="C54" s="30"/>
      <c r="D54" s="54" t="s">
        <v>137</v>
      </c>
      <c r="E54" s="55"/>
      <c r="F54" s="4">
        <v>1</v>
      </c>
      <c r="G54" s="56"/>
      <c r="H54" s="56"/>
      <c r="I54" s="32"/>
      <c r="J54" s="57"/>
      <c r="K54" s="151"/>
      <c r="L54" s="151"/>
      <c r="M54" s="151"/>
      <c r="N54" s="151"/>
      <c r="O54" s="151"/>
      <c r="P54" s="151"/>
      <c r="Q54" s="152"/>
      <c r="R54" s="152"/>
      <c r="S54" s="153"/>
      <c r="T54" s="154"/>
      <c r="U54" s="151"/>
      <c r="V54" s="152"/>
      <c r="W54" s="152"/>
      <c r="X54" s="152"/>
      <c r="Y54" s="152"/>
      <c r="Z54" s="152"/>
      <c r="AA54" s="152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</row>
    <row r="55" spans="1:49" s="33" customFormat="1" ht="40.5" customHeight="1">
      <c r="A55" s="52"/>
      <c r="B55" s="58"/>
      <c r="C55" s="58"/>
      <c r="D55" s="36" t="s">
        <v>138</v>
      </c>
      <c r="E55" s="59"/>
      <c r="F55" s="4"/>
      <c r="G55" s="60"/>
      <c r="H55" s="60"/>
      <c r="I55" s="59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</row>
    <row r="56" spans="1:49" s="33" customFormat="1" ht="13.5" customHeight="1">
      <c r="A56" s="34">
        <v>11</v>
      </c>
      <c r="B56" s="61" t="s">
        <v>62</v>
      </c>
      <c r="C56" s="30" t="s">
        <v>204</v>
      </c>
      <c r="D56" s="30" t="s">
        <v>49</v>
      </c>
      <c r="E56" s="62" t="s">
        <v>21</v>
      </c>
      <c r="F56" s="3">
        <v>1</v>
      </c>
      <c r="G56" s="215"/>
      <c r="H56" s="37">
        <f>F56*G56</f>
        <v>0</v>
      </c>
      <c r="I56" s="32" t="s">
        <v>198</v>
      </c>
      <c r="J56" s="155"/>
      <c r="K56" s="156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</row>
    <row r="57" spans="1:49" s="64" customFormat="1" ht="13.5" customHeight="1">
      <c r="A57" s="29">
        <v>12</v>
      </c>
      <c r="B57" s="63">
        <v>742</v>
      </c>
      <c r="C57" s="30">
        <v>998742202</v>
      </c>
      <c r="D57" s="55" t="s">
        <v>88</v>
      </c>
      <c r="E57" s="55" t="s">
        <v>85</v>
      </c>
      <c r="F57" s="56">
        <v>0.77</v>
      </c>
      <c r="G57" s="214"/>
      <c r="H57" s="31">
        <f>F57*G57</f>
        <v>0</v>
      </c>
      <c r="I57" s="32" t="s">
        <v>195</v>
      </c>
      <c r="J57" s="157"/>
      <c r="K57" s="158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</row>
    <row r="58" spans="1:49" s="11" customFormat="1" ht="13.5" customHeight="1">
      <c r="A58" s="29">
        <v>13</v>
      </c>
      <c r="B58" s="30" t="s">
        <v>22</v>
      </c>
      <c r="C58" s="30" t="s">
        <v>194</v>
      </c>
      <c r="D58" s="30" t="s">
        <v>23</v>
      </c>
      <c r="E58" s="30" t="s">
        <v>24</v>
      </c>
      <c r="F58" s="31">
        <f>F59</f>
        <v>10</v>
      </c>
      <c r="G58" s="214"/>
      <c r="H58" s="31">
        <f>F58*G58</f>
        <v>0</v>
      </c>
      <c r="I58" s="32" t="s">
        <v>195</v>
      </c>
      <c r="J58" s="134"/>
      <c r="K58" s="135"/>
      <c r="L58" s="136"/>
      <c r="M58" s="137"/>
      <c r="N58" s="137"/>
      <c r="O58" s="137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</row>
    <row r="59" spans="1:49" s="11" customFormat="1" ht="13.5" customHeight="1">
      <c r="A59" s="65"/>
      <c r="B59" s="30"/>
      <c r="C59" s="66"/>
      <c r="D59" s="36" t="s">
        <v>86</v>
      </c>
      <c r="E59" s="67"/>
      <c r="F59" s="68">
        <v>10</v>
      </c>
      <c r="G59" s="31"/>
      <c r="H59" s="31"/>
      <c r="I59" s="28"/>
      <c r="J59" s="160"/>
      <c r="K59" s="161"/>
      <c r="L59" s="159"/>
      <c r="M59" s="159"/>
      <c r="N59" s="159"/>
      <c r="O59" s="159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</row>
    <row r="60" spans="1:49" s="11" customFormat="1" ht="13.5" customHeight="1">
      <c r="A60" s="65"/>
      <c r="B60" s="30"/>
      <c r="C60" s="66"/>
      <c r="D60" s="36" t="s">
        <v>87</v>
      </c>
      <c r="E60" s="67"/>
      <c r="F60" s="68"/>
      <c r="G60" s="31"/>
      <c r="H60" s="31"/>
      <c r="I60" s="28"/>
      <c r="J60" s="162"/>
      <c r="K60" s="163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</row>
    <row r="61" spans="1:49" s="11" customFormat="1" ht="13.5" customHeight="1">
      <c r="A61" s="24"/>
      <c r="B61" s="25"/>
      <c r="C61" s="25">
        <v>742</v>
      </c>
      <c r="D61" s="25" t="s">
        <v>19</v>
      </c>
      <c r="E61" s="25"/>
      <c r="F61" s="2"/>
      <c r="G61" s="26"/>
      <c r="H61" s="27">
        <f>SUM(H62:H138)</f>
        <v>0</v>
      </c>
      <c r="I61" s="28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</row>
    <row r="62" spans="1:49" s="11" customFormat="1" ht="13.5" customHeight="1">
      <c r="A62" s="29">
        <v>14</v>
      </c>
      <c r="B62" s="30" t="s">
        <v>62</v>
      </c>
      <c r="C62" s="30" t="s">
        <v>114</v>
      </c>
      <c r="D62" s="30" t="s">
        <v>50</v>
      </c>
      <c r="E62" s="30" t="s">
        <v>12</v>
      </c>
      <c r="F62" s="31">
        <f>F64</f>
        <v>1</v>
      </c>
      <c r="G62" s="214"/>
      <c r="H62" s="31">
        <f>F62*G62</f>
        <v>0</v>
      </c>
      <c r="I62" s="32" t="s">
        <v>198</v>
      </c>
      <c r="J62" s="134"/>
      <c r="K62" s="135"/>
      <c r="L62" s="136"/>
      <c r="M62" s="137"/>
      <c r="N62" s="137"/>
      <c r="O62" s="137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</row>
    <row r="63" spans="1:49" s="11" customFormat="1" ht="13.5" customHeight="1">
      <c r="A63" s="34"/>
      <c r="B63" s="35"/>
      <c r="C63" s="25"/>
      <c r="D63" s="36" t="s">
        <v>113</v>
      </c>
      <c r="E63" s="25"/>
      <c r="F63" s="4"/>
      <c r="G63" s="37"/>
      <c r="H63" s="37"/>
      <c r="I63" s="28"/>
      <c r="J63" s="138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</row>
    <row r="64" spans="1:49" s="11" customFormat="1" ht="13.5" customHeight="1">
      <c r="A64" s="34"/>
      <c r="B64" s="35"/>
      <c r="C64" s="25"/>
      <c r="D64" s="36" t="s">
        <v>90</v>
      </c>
      <c r="E64" s="25"/>
      <c r="F64" s="4">
        <v>1</v>
      </c>
      <c r="G64" s="37"/>
      <c r="H64" s="37"/>
      <c r="I64" s="28"/>
      <c r="J64" s="138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</row>
    <row r="65" spans="1:49" s="11" customFormat="1" ht="27" customHeight="1">
      <c r="A65" s="34"/>
      <c r="B65" s="35"/>
      <c r="C65" s="25"/>
      <c r="D65" s="36" t="s">
        <v>251</v>
      </c>
      <c r="E65" s="25"/>
      <c r="F65" s="4"/>
      <c r="G65" s="37"/>
      <c r="H65" s="37"/>
      <c r="I65" s="28"/>
      <c r="J65" s="138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</row>
    <row r="66" spans="1:49" s="11" customFormat="1" ht="13.5" customHeight="1">
      <c r="A66" s="113">
        <v>15</v>
      </c>
      <c r="B66" s="30" t="s">
        <v>62</v>
      </c>
      <c r="C66" s="30" t="s">
        <v>183</v>
      </c>
      <c r="D66" s="30" t="s">
        <v>214</v>
      </c>
      <c r="E66" s="30" t="s">
        <v>12</v>
      </c>
      <c r="F66" s="112">
        <f>F68</f>
        <v>13</v>
      </c>
      <c r="G66" s="214"/>
      <c r="H66" s="31">
        <f>F66*G66</f>
        <v>0</v>
      </c>
      <c r="I66" s="32" t="s">
        <v>198</v>
      </c>
      <c r="J66" s="164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</row>
    <row r="67" spans="1:49" s="11" customFormat="1" ht="13.5" customHeight="1">
      <c r="A67" s="34"/>
      <c r="B67" s="35"/>
      <c r="C67" s="25"/>
      <c r="D67" s="36" t="s">
        <v>215</v>
      </c>
      <c r="E67" s="25"/>
      <c r="F67" s="4"/>
      <c r="G67" s="37"/>
      <c r="H67" s="37"/>
      <c r="I67" s="28"/>
      <c r="J67" s="138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</row>
    <row r="68" spans="1:49" s="11" customFormat="1" ht="13.5" customHeight="1">
      <c r="A68" s="34"/>
      <c r="B68" s="35"/>
      <c r="C68" s="25"/>
      <c r="D68" s="36" t="s">
        <v>90</v>
      </c>
      <c r="E68" s="25"/>
      <c r="F68" s="111">
        <v>13</v>
      </c>
      <c r="G68" s="216"/>
      <c r="H68" s="37"/>
      <c r="I68" s="28"/>
      <c r="J68" s="165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</row>
    <row r="69" spans="1:49" s="11" customFormat="1" ht="27" customHeight="1">
      <c r="A69" s="34"/>
      <c r="B69" s="35"/>
      <c r="C69" s="25"/>
      <c r="D69" s="36" t="s">
        <v>227</v>
      </c>
      <c r="E69" s="25"/>
      <c r="F69" s="4"/>
      <c r="G69" s="37"/>
      <c r="H69" s="37"/>
      <c r="I69" s="28"/>
      <c r="J69" s="164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</row>
    <row r="70" spans="1:49" s="11" customFormat="1" ht="13.5" customHeight="1">
      <c r="A70" s="29">
        <v>16</v>
      </c>
      <c r="B70" s="30" t="s">
        <v>62</v>
      </c>
      <c r="C70" s="30" t="s">
        <v>184</v>
      </c>
      <c r="D70" s="30" t="s">
        <v>257</v>
      </c>
      <c r="E70" s="30" t="s">
        <v>12</v>
      </c>
      <c r="F70" s="31">
        <f>SUM(F72)</f>
        <v>2</v>
      </c>
      <c r="G70" s="214"/>
      <c r="H70" s="31">
        <f>F70*G70</f>
        <v>0</v>
      </c>
      <c r="I70" s="32" t="s">
        <v>198</v>
      </c>
      <c r="J70" s="164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</row>
    <row r="71" spans="1:49" s="11" customFormat="1" ht="13.5" customHeight="1">
      <c r="A71" s="34"/>
      <c r="B71" s="35"/>
      <c r="C71" s="25"/>
      <c r="D71" s="36" t="s">
        <v>259</v>
      </c>
      <c r="E71" s="25"/>
      <c r="F71" s="4"/>
      <c r="G71" s="37"/>
      <c r="H71" s="37"/>
      <c r="I71" s="28"/>
      <c r="J71" s="138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</row>
    <row r="72" spans="1:49" s="11" customFormat="1" ht="13.5" customHeight="1">
      <c r="A72" s="34"/>
      <c r="B72" s="35"/>
      <c r="C72" s="25"/>
      <c r="D72" s="36" t="s">
        <v>90</v>
      </c>
      <c r="E72" s="25"/>
      <c r="F72" s="4">
        <v>2</v>
      </c>
      <c r="G72" s="37"/>
      <c r="H72" s="37"/>
      <c r="I72" s="28"/>
      <c r="J72" s="138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</row>
    <row r="73" spans="1:49" s="11" customFormat="1" ht="27" customHeight="1">
      <c r="A73" s="34"/>
      <c r="B73" s="35"/>
      <c r="C73" s="25"/>
      <c r="D73" s="36" t="s">
        <v>258</v>
      </c>
      <c r="E73" s="25"/>
      <c r="F73" s="4"/>
      <c r="G73" s="37"/>
      <c r="H73" s="37"/>
      <c r="I73" s="28"/>
      <c r="J73" s="138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</row>
    <row r="74" spans="1:49" s="11" customFormat="1" ht="13.5" customHeight="1">
      <c r="A74" s="113">
        <v>17</v>
      </c>
      <c r="B74" s="30" t="s">
        <v>62</v>
      </c>
      <c r="C74" s="30" t="s">
        <v>185</v>
      </c>
      <c r="D74" s="30" t="s">
        <v>216</v>
      </c>
      <c r="E74" s="30" t="s">
        <v>12</v>
      </c>
      <c r="F74" s="112">
        <f>F76</f>
        <v>2</v>
      </c>
      <c r="G74" s="214"/>
      <c r="H74" s="31">
        <f>F74*G74</f>
        <v>0</v>
      </c>
      <c r="I74" s="32" t="s">
        <v>198</v>
      </c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</row>
    <row r="75" spans="1:49" s="11" customFormat="1" ht="13.5" customHeight="1">
      <c r="A75" s="34"/>
      <c r="B75" s="35"/>
      <c r="C75" s="25"/>
      <c r="D75" s="36" t="s">
        <v>217</v>
      </c>
      <c r="E75" s="25"/>
      <c r="F75" s="4"/>
      <c r="G75" s="37"/>
      <c r="H75" s="37"/>
      <c r="I75" s="28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</row>
    <row r="76" spans="1:49" s="11" customFormat="1" ht="13.5" customHeight="1">
      <c r="A76" s="34"/>
      <c r="B76" s="35"/>
      <c r="C76" s="25"/>
      <c r="D76" s="36" t="s">
        <v>90</v>
      </c>
      <c r="E76" s="25"/>
      <c r="F76" s="111">
        <v>2</v>
      </c>
      <c r="G76" s="37"/>
      <c r="H76" s="37"/>
      <c r="I76" s="28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</row>
    <row r="77" spans="1:49" s="11" customFormat="1" ht="27" customHeight="1">
      <c r="A77" s="34"/>
      <c r="B77" s="35"/>
      <c r="C77" s="25"/>
      <c r="D77" s="36" t="s">
        <v>227</v>
      </c>
      <c r="E77" s="25"/>
      <c r="F77" s="4"/>
      <c r="G77" s="37"/>
      <c r="H77" s="37"/>
      <c r="I77" s="28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</row>
    <row r="78" spans="1:49" s="11" customFormat="1" ht="13.5" customHeight="1">
      <c r="A78" s="29">
        <v>18</v>
      </c>
      <c r="B78" s="30" t="s">
        <v>62</v>
      </c>
      <c r="C78" s="30" t="s">
        <v>230</v>
      </c>
      <c r="D78" s="30" t="s">
        <v>218</v>
      </c>
      <c r="E78" s="30" t="s">
        <v>21</v>
      </c>
      <c r="F78" s="31">
        <f>F80</f>
        <v>1</v>
      </c>
      <c r="G78" s="214"/>
      <c r="H78" s="31">
        <f>F78*G78</f>
        <v>0</v>
      </c>
      <c r="I78" s="32" t="s">
        <v>198</v>
      </c>
      <c r="J78" s="164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</row>
    <row r="79" spans="1:49" s="11" customFormat="1" ht="13.5" customHeight="1">
      <c r="A79" s="34"/>
      <c r="B79" s="35"/>
      <c r="C79" s="25"/>
      <c r="D79" s="36" t="s">
        <v>219</v>
      </c>
      <c r="E79" s="25"/>
      <c r="F79" s="4"/>
      <c r="G79" s="37"/>
      <c r="H79" s="37"/>
      <c r="I79" s="28"/>
      <c r="J79" s="138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</row>
    <row r="80" spans="1:49" s="11" customFormat="1" ht="13.5" customHeight="1">
      <c r="A80" s="34"/>
      <c r="B80" s="35"/>
      <c r="C80" s="25"/>
      <c r="D80" s="36" t="s">
        <v>90</v>
      </c>
      <c r="E80" s="25"/>
      <c r="F80" s="4">
        <v>1</v>
      </c>
      <c r="G80" s="37"/>
      <c r="H80" s="37"/>
      <c r="I80" s="28"/>
      <c r="J80" s="138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</row>
    <row r="81" spans="1:49" s="11" customFormat="1" ht="27" customHeight="1">
      <c r="A81" s="34"/>
      <c r="B81" s="35"/>
      <c r="C81" s="25"/>
      <c r="D81" s="36" t="s">
        <v>228</v>
      </c>
      <c r="E81" s="25"/>
      <c r="F81" s="4"/>
      <c r="G81" s="37"/>
      <c r="H81" s="37"/>
      <c r="I81" s="28"/>
      <c r="J81" s="138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</row>
    <row r="82" spans="1:49" s="11" customFormat="1" ht="13.5" customHeight="1">
      <c r="A82" s="29">
        <v>19</v>
      </c>
      <c r="B82" s="30" t="s">
        <v>62</v>
      </c>
      <c r="C82" s="30" t="s">
        <v>231</v>
      </c>
      <c r="D82" s="30" t="s">
        <v>220</v>
      </c>
      <c r="E82" s="30" t="s">
        <v>21</v>
      </c>
      <c r="F82" s="31">
        <f>F84</f>
        <v>1</v>
      </c>
      <c r="G82" s="214"/>
      <c r="H82" s="31">
        <f>F82*G82</f>
        <v>0</v>
      </c>
      <c r="I82" s="32" t="s">
        <v>198</v>
      </c>
      <c r="J82" s="164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</row>
    <row r="83" spans="1:49" s="11" customFormat="1" ht="13.5" customHeight="1">
      <c r="A83" s="34"/>
      <c r="B83" s="35"/>
      <c r="C83" s="25"/>
      <c r="D83" s="36" t="s">
        <v>221</v>
      </c>
      <c r="E83" s="25"/>
      <c r="F83" s="4"/>
      <c r="G83" s="37"/>
      <c r="H83" s="37"/>
      <c r="I83" s="28"/>
      <c r="J83" s="138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</row>
    <row r="84" spans="1:49" s="11" customFormat="1" ht="13.5" customHeight="1">
      <c r="A84" s="34"/>
      <c r="B84" s="35"/>
      <c r="C84" s="25"/>
      <c r="D84" s="36" t="s">
        <v>90</v>
      </c>
      <c r="E84" s="25"/>
      <c r="F84" s="4">
        <v>1</v>
      </c>
      <c r="G84" s="37"/>
      <c r="H84" s="37"/>
      <c r="I84" s="28"/>
      <c r="J84" s="138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</row>
    <row r="85" spans="1:49" s="11" customFormat="1" ht="27" customHeight="1">
      <c r="A85" s="34"/>
      <c r="B85" s="35"/>
      <c r="C85" s="25"/>
      <c r="D85" s="36" t="s">
        <v>228</v>
      </c>
      <c r="E85" s="25"/>
      <c r="F85" s="4"/>
      <c r="G85" s="37"/>
      <c r="H85" s="37"/>
      <c r="I85" s="28"/>
      <c r="J85" s="138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</row>
    <row r="86" spans="1:49" s="11" customFormat="1" ht="13.5" customHeight="1">
      <c r="A86" s="29">
        <v>20</v>
      </c>
      <c r="B86" s="30" t="s">
        <v>62</v>
      </c>
      <c r="C86" s="30" t="s">
        <v>232</v>
      </c>
      <c r="D86" s="30" t="s">
        <v>222</v>
      </c>
      <c r="E86" s="30" t="s">
        <v>21</v>
      </c>
      <c r="F86" s="31">
        <f>F88</f>
        <v>1</v>
      </c>
      <c r="G86" s="214"/>
      <c r="H86" s="31">
        <f>F86*G86</f>
        <v>0</v>
      </c>
      <c r="I86" s="32" t="s">
        <v>198</v>
      </c>
      <c r="J86" s="164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</row>
    <row r="87" spans="1:49" s="11" customFormat="1" ht="13.5" customHeight="1">
      <c r="A87" s="34"/>
      <c r="B87" s="35"/>
      <c r="C87" s="25"/>
      <c r="D87" s="36" t="s">
        <v>223</v>
      </c>
      <c r="E87" s="25"/>
      <c r="F87" s="4"/>
      <c r="G87" s="37"/>
      <c r="H87" s="37"/>
      <c r="I87" s="28"/>
      <c r="J87" s="138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</row>
    <row r="88" spans="1:49" s="11" customFormat="1" ht="13.5" customHeight="1">
      <c r="A88" s="34"/>
      <c r="B88" s="35"/>
      <c r="C88" s="25"/>
      <c r="D88" s="36" t="s">
        <v>90</v>
      </c>
      <c r="E88" s="25"/>
      <c r="F88" s="4">
        <v>1</v>
      </c>
      <c r="G88" s="37"/>
      <c r="H88" s="37"/>
      <c r="I88" s="28"/>
      <c r="J88" s="138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</row>
    <row r="89" spans="1:49" s="11" customFormat="1" ht="27" customHeight="1">
      <c r="A89" s="34"/>
      <c r="B89" s="35"/>
      <c r="C89" s="25"/>
      <c r="D89" s="36" t="s">
        <v>229</v>
      </c>
      <c r="E89" s="25"/>
      <c r="F89" s="4"/>
      <c r="G89" s="37"/>
      <c r="H89" s="37"/>
      <c r="I89" s="28"/>
      <c r="J89" s="138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</row>
    <row r="90" spans="1:49" s="11" customFormat="1" ht="13.5" customHeight="1">
      <c r="A90" s="29">
        <v>21</v>
      </c>
      <c r="B90" s="30" t="s">
        <v>62</v>
      </c>
      <c r="C90" s="30" t="s">
        <v>233</v>
      </c>
      <c r="D90" s="30" t="s">
        <v>51</v>
      </c>
      <c r="E90" s="30" t="s">
        <v>12</v>
      </c>
      <c r="F90" s="31">
        <f>SUM(F91:F92)</f>
        <v>107</v>
      </c>
      <c r="G90" s="214"/>
      <c r="H90" s="31">
        <f>F90*G90</f>
        <v>0</v>
      </c>
      <c r="I90" s="32" t="s">
        <v>198</v>
      </c>
      <c r="J90" s="69"/>
      <c r="K90" s="131"/>
      <c r="L90" s="131"/>
      <c r="M90" s="137"/>
      <c r="N90" s="137"/>
      <c r="O90" s="131"/>
      <c r="P90" s="137"/>
      <c r="Q90" s="137"/>
      <c r="R90" s="137"/>
      <c r="S90" s="166"/>
      <c r="T90" s="137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</row>
    <row r="91" spans="1:49" s="11" customFormat="1" ht="13.5" customHeight="1">
      <c r="A91" s="34"/>
      <c r="B91" s="35"/>
      <c r="C91" s="25"/>
      <c r="D91" s="36" t="s">
        <v>95</v>
      </c>
      <c r="E91" s="25"/>
      <c r="F91" s="4"/>
      <c r="G91" s="37"/>
      <c r="H91" s="37"/>
      <c r="I91" s="28"/>
      <c r="J91" s="138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</row>
    <row r="92" spans="1:49" s="11" customFormat="1" ht="13.5" customHeight="1">
      <c r="A92" s="34"/>
      <c r="B92" s="35"/>
      <c r="C92" s="25"/>
      <c r="D92" s="36" t="s">
        <v>90</v>
      </c>
      <c r="E92" s="25"/>
      <c r="F92" s="4">
        <v>107</v>
      </c>
      <c r="G92" s="37"/>
      <c r="H92" s="37"/>
      <c r="I92" s="28"/>
      <c r="J92" s="138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</row>
    <row r="93" spans="1:49" s="11" customFormat="1" ht="13.5" customHeight="1">
      <c r="A93" s="34"/>
      <c r="B93" s="35"/>
      <c r="C93" s="25"/>
      <c r="D93" s="36" t="s">
        <v>25</v>
      </c>
      <c r="E93" s="25"/>
      <c r="F93" s="4"/>
      <c r="G93" s="37"/>
      <c r="H93" s="37"/>
      <c r="I93" s="28"/>
      <c r="J93" s="138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</row>
    <row r="94" spans="1:49" s="11" customFormat="1" ht="13.5" customHeight="1">
      <c r="A94" s="29">
        <v>22</v>
      </c>
      <c r="B94" s="30" t="s">
        <v>62</v>
      </c>
      <c r="C94" s="30" t="s">
        <v>234</v>
      </c>
      <c r="D94" s="30" t="s">
        <v>153</v>
      </c>
      <c r="E94" s="30" t="s">
        <v>12</v>
      </c>
      <c r="F94" s="31">
        <f>SUM(F96)</f>
        <v>26</v>
      </c>
      <c r="G94" s="214"/>
      <c r="H94" s="31">
        <f>F94*G94</f>
        <v>0</v>
      </c>
      <c r="I94" s="32" t="s">
        <v>198</v>
      </c>
      <c r="J94" s="134"/>
      <c r="K94" s="135"/>
      <c r="L94" s="136"/>
      <c r="M94" s="137"/>
      <c r="N94" s="137"/>
      <c r="O94" s="137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</row>
    <row r="95" spans="1:49" s="11" customFormat="1" ht="13.5" customHeight="1">
      <c r="A95" s="34"/>
      <c r="B95" s="35"/>
      <c r="C95" s="25"/>
      <c r="D95" s="36" t="s">
        <v>166</v>
      </c>
      <c r="E95" s="25"/>
      <c r="F95" s="4"/>
      <c r="G95" s="37"/>
      <c r="H95" s="37"/>
      <c r="I95" s="28"/>
      <c r="J95" s="138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</row>
    <row r="96" spans="1:49" s="11" customFormat="1" ht="13.5" customHeight="1">
      <c r="A96" s="34"/>
      <c r="B96" s="35"/>
      <c r="C96" s="25"/>
      <c r="D96" s="36" t="s">
        <v>90</v>
      </c>
      <c r="E96" s="25"/>
      <c r="F96" s="4">
        <v>26</v>
      </c>
      <c r="G96" s="37"/>
      <c r="H96" s="37"/>
      <c r="I96" s="28"/>
      <c r="J96" s="138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</row>
    <row r="97" spans="1:49" s="11" customFormat="1" ht="13.5" customHeight="1">
      <c r="A97" s="34"/>
      <c r="B97" s="35"/>
      <c r="C97" s="25"/>
      <c r="D97" s="36" t="s">
        <v>165</v>
      </c>
      <c r="E97" s="25"/>
      <c r="F97" s="4"/>
      <c r="G97" s="37"/>
      <c r="H97" s="37"/>
      <c r="I97" s="28"/>
      <c r="J97" s="138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</row>
    <row r="98" spans="1:49" s="11" customFormat="1" ht="13.5" customHeight="1">
      <c r="A98" s="29">
        <v>23</v>
      </c>
      <c r="B98" s="30" t="s">
        <v>62</v>
      </c>
      <c r="C98" s="30" t="s">
        <v>235</v>
      </c>
      <c r="D98" s="30" t="s">
        <v>157</v>
      </c>
      <c r="E98" s="30" t="s">
        <v>12</v>
      </c>
      <c r="F98" s="31">
        <f>SUM(F100)</f>
        <v>1</v>
      </c>
      <c r="G98" s="214"/>
      <c r="H98" s="31">
        <f>F98*G98</f>
        <v>0</v>
      </c>
      <c r="I98" s="32" t="s">
        <v>198</v>
      </c>
      <c r="J98" s="134"/>
      <c r="K98" s="135"/>
      <c r="L98" s="136"/>
      <c r="M98" s="137"/>
      <c r="N98" s="137"/>
      <c r="O98" s="137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</row>
    <row r="99" spans="1:49" s="11" customFormat="1" ht="13.5" customHeight="1">
      <c r="A99" s="34"/>
      <c r="B99" s="35"/>
      <c r="C99" s="25"/>
      <c r="D99" s="36" t="s">
        <v>158</v>
      </c>
      <c r="E99" s="25"/>
      <c r="F99" s="4"/>
      <c r="G99" s="37"/>
      <c r="H99" s="37"/>
      <c r="I99" s="28"/>
      <c r="J99" s="131"/>
      <c r="K99" s="138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</row>
    <row r="100" spans="1:49" s="11" customFormat="1" ht="13.5" customHeight="1">
      <c r="A100" s="34"/>
      <c r="B100" s="35"/>
      <c r="C100" s="25"/>
      <c r="D100" s="36" t="s">
        <v>90</v>
      </c>
      <c r="E100" s="25"/>
      <c r="F100" s="4">
        <v>1</v>
      </c>
      <c r="G100" s="37"/>
      <c r="H100" s="37"/>
      <c r="I100" s="28"/>
      <c r="J100" s="131"/>
      <c r="K100" s="138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67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</row>
    <row r="101" spans="1:49" s="11" customFormat="1" ht="13.5" customHeight="1">
      <c r="A101" s="34"/>
      <c r="B101" s="35"/>
      <c r="C101" s="25"/>
      <c r="D101" s="36" t="s">
        <v>199</v>
      </c>
      <c r="E101" s="25"/>
      <c r="F101" s="4"/>
      <c r="G101" s="37"/>
      <c r="H101" s="37"/>
      <c r="I101" s="28"/>
      <c r="J101" s="138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</row>
    <row r="102" spans="1:49" s="11" customFormat="1" ht="13.5" customHeight="1">
      <c r="A102" s="29">
        <v>24</v>
      </c>
      <c r="B102" s="30" t="s">
        <v>62</v>
      </c>
      <c r="C102" s="30" t="s">
        <v>236</v>
      </c>
      <c r="D102" s="30" t="s">
        <v>161</v>
      </c>
      <c r="E102" s="30" t="s">
        <v>12</v>
      </c>
      <c r="F102" s="31">
        <f>SUM(F104)</f>
        <v>1</v>
      </c>
      <c r="G102" s="214"/>
      <c r="H102" s="31">
        <f>F102*G102</f>
        <v>0</v>
      </c>
      <c r="I102" s="32" t="s">
        <v>198</v>
      </c>
      <c r="J102" s="134"/>
      <c r="K102" s="135"/>
      <c r="L102" s="136"/>
      <c r="M102" s="137"/>
      <c r="N102" s="137"/>
      <c r="O102" s="137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</row>
    <row r="103" spans="1:49" s="11" customFormat="1" ht="13.5" customHeight="1">
      <c r="A103" s="34"/>
      <c r="B103" s="35"/>
      <c r="C103" s="25"/>
      <c r="D103" s="36" t="s">
        <v>162</v>
      </c>
      <c r="E103" s="25"/>
      <c r="F103" s="4"/>
      <c r="G103" s="37"/>
      <c r="H103" s="37"/>
      <c r="I103" s="28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</row>
    <row r="104" spans="1:49" s="11" customFormat="1" ht="13.5" customHeight="1">
      <c r="A104" s="34"/>
      <c r="B104" s="35"/>
      <c r="C104" s="25"/>
      <c r="D104" s="36" t="s">
        <v>90</v>
      </c>
      <c r="E104" s="25"/>
      <c r="F104" s="4">
        <v>1</v>
      </c>
      <c r="G104" s="37"/>
      <c r="H104" s="37"/>
      <c r="I104" s="28"/>
      <c r="J104" s="138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</row>
    <row r="105" spans="1:49" s="11" customFormat="1" ht="13.5" customHeight="1">
      <c r="A105" s="34"/>
      <c r="B105" s="35"/>
      <c r="C105" s="25"/>
      <c r="D105" s="36" t="s">
        <v>200</v>
      </c>
      <c r="E105" s="25"/>
      <c r="F105" s="4"/>
      <c r="G105" s="37"/>
      <c r="H105" s="37"/>
      <c r="I105" s="28"/>
      <c r="J105" s="138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</row>
    <row r="106" spans="1:49" s="11" customFormat="1" ht="13.5" customHeight="1">
      <c r="A106" s="29">
        <v>25</v>
      </c>
      <c r="B106" s="30" t="s">
        <v>62</v>
      </c>
      <c r="C106" s="30" t="s">
        <v>237</v>
      </c>
      <c r="D106" s="30" t="s">
        <v>159</v>
      </c>
      <c r="E106" s="30" t="s">
        <v>12</v>
      </c>
      <c r="F106" s="31">
        <f>SUM(F108)</f>
        <v>2</v>
      </c>
      <c r="G106" s="214"/>
      <c r="H106" s="31">
        <f>F106*G106</f>
        <v>0</v>
      </c>
      <c r="I106" s="32" t="s">
        <v>198</v>
      </c>
      <c r="J106" s="134"/>
      <c r="K106" s="135"/>
      <c r="L106" s="136"/>
      <c r="M106" s="137"/>
      <c r="N106" s="137"/>
      <c r="O106" s="137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</row>
    <row r="107" spans="1:49" s="11" customFormat="1" ht="13.5" customHeight="1">
      <c r="A107" s="34"/>
      <c r="B107" s="35"/>
      <c r="C107" s="25"/>
      <c r="D107" s="36" t="s">
        <v>160</v>
      </c>
      <c r="E107" s="25"/>
      <c r="F107" s="4"/>
      <c r="G107" s="37"/>
      <c r="H107" s="37"/>
      <c r="I107" s="28"/>
      <c r="J107" s="138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</row>
    <row r="108" spans="1:49" s="11" customFormat="1" ht="13.5" customHeight="1">
      <c r="A108" s="34"/>
      <c r="B108" s="35"/>
      <c r="C108" s="25"/>
      <c r="D108" s="36" t="s">
        <v>90</v>
      </c>
      <c r="E108" s="25"/>
      <c r="F108" s="4">
        <v>2</v>
      </c>
      <c r="G108" s="37"/>
      <c r="H108" s="37"/>
      <c r="I108" s="28"/>
      <c r="J108" s="138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</row>
    <row r="109" spans="1:49" s="11" customFormat="1" ht="13.5" customHeight="1">
      <c r="A109" s="34"/>
      <c r="B109" s="35"/>
      <c r="C109" s="25"/>
      <c r="D109" s="36" t="s">
        <v>199</v>
      </c>
      <c r="E109" s="25"/>
      <c r="F109" s="4"/>
      <c r="G109" s="37"/>
      <c r="H109" s="37"/>
      <c r="I109" s="28"/>
      <c r="J109" s="138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</row>
    <row r="110" spans="1:49" s="11" customFormat="1" ht="13.5" customHeight="1">
      <c r="A110" s="29">
        <v>26</v>
      </c>
      <c r="B110" s="30" t="s">
        <v>62</v>
      </c>
      <c r="C110" s="30" t="s">
        <v>238</v>
      </c>
      <c r="D110" s="30" t="s">
        <v>163</v>
      </c>
      <c r="E110" s="30" t="s">
        <v>12</v>
      </c>
      <c r="F110" s="31">
        <f>SUM(F112)</f>
        <v>2</v>
      </c>
      <c r="G110" s="214"/>
      <c r="H110" s="31">
        <f>F110*G110</f>
        <v>0</v>
      </c>
      <c r="I110" s="32" t="s">
        <v>198</v>
      </c>
      <c r="J110" s="134"/>
      <c r="K110" s="135"/>
      <c r="L110" s="136"/>
      <c r="M110" s="137"/>
      <c r="N110" s="137"/>
      <c r="O110" s="137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</row>
    <row r="111" spans="1:49" s="11" customFormat="1" ht="13.5" customHeight="1">
      <c r="A111" s="34"/>
      <c r="B111" s="35"/>
      <c r="C111" s="25"/>
      <c r="D111" s="36" t="s">
        <v>164</v>
      </c>
      <c r="E111" s="25"/>
      <c r="F111" s="4"/>
      <c r="G111" s="37"/>
      <c r="H111" s="37"/>
      <c r="I111" s="28"/>
      <c r="J111" s="138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</row>
    <row r="112" spans="1:49" s="11" customFormat="1" ht="13.5" customHeight="1">
      <c r="A112" s="34"/>
      <c r="B112" s="35"/>
      <c r="C112" s="25"/>
      <c r="D112" s="36" t="s">
        <v>90</v>
      </c>
      <c r="E112" s="25"/>
      <c r="F112" s="4">
        <v>2</v>
      </c>
      <c r="G112" s="37"/>
      <c r="H112" s="37"/>
      <c r="I112" s="28"/>
      <c r="J112" s="138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</row>
    <row r="113" spans="1:49" s="11" customFormat="1" ht="13.5" customHeight="1">
      <c r="A113" s="34"/>
      <c r="B113" s="35"/>
      <c r="C113" s="25"/>
      <c r="D113" s="36" t="s">
        <v>200</v>
      </c>
      <c r="E113" s="25"/>
      <c r="F113" s="4"/>
      <c r="G113" s="37"/>
      <c r="H113" s="37"/>
      <c r="I113" s="28"/>
      <c r="J113" s="138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</row>
    <row r="114" spans="1:49" s="11" customFormat="1" ht="13.5" customHeight="1">
      <c r="A114" s="29">
        <v>27</v>
      </c>
      <c r="B114" s="30" t="s">
        <v>62</v>
      </c>
      <c r="C114" s="30" t="s">
        <v>239</v>
      </c>
      <c r="D114" s="30" t="s">
        <v>154</v>
      </c>
      <c r="E114" s="30" t="s">
        <v>12</v>
      </c>
      <c r="F114" s="31">
        <f>SUM(F116)</f>
        <v>10</v>
      </c>
      <c r="G114" s="214"/>
      <c r="H114" s="31">
        <f>F114*G114</f>
        <v>0</v>
      </c>
      <c r="I114" s="32" t="s">
        <v>198</v>
      </c>
      <c r="J114" s="134"/>
      <c r="K114" s="135"/>
      <c r="L114" s="136"/>
      <c r="M114" s="137"/>
      <c r="N114" s="137"/>
      <c r="O114" s="137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</row>
    <row r="115" spans="1:49" s="11" customFormat="1" ht="13.5" customHeight="1">
      <c r="A115" s="34"/>
      <c r="B115" s="35"/>
      <c r="C115" s="25"/>
      <c r="D115" s="36" t="s">
        <v>155</v>
      </c>
      <c r="E115" s="25"/>
      <c r="F115" s="4"/>
      <c r="G115" s="37"/>
      <c r="H115" s="37"/>
      <c r="I115" s="28"/>
      <c r="J115" s="138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</row>
    <row r="116" spans="1:49" s="11" customFormat="1" ht="13.5" customHeight="1">
      <c r="A116" s="34"/>
      <c r="B116" s="35"/>
      <c r="C116" s="25"/>
      <c r="D116" s="36" t="s">
        <v>90</v>
      </c>
      <c r="E116" s="25"/>
      <c r="F116" s="4">
        <v>10</v>
      </c>
      <c r="G116" s="37"/>
      <c r="H116" s="37"/>
      <c r="I116" s="28"/>
      <c r="J116" s="138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</row>
    <row r="117" spans="1:49" s="11" customFormat="1" ht="13.5" customHeight="1">
      <c r="A117" s="34"/>
      <c r="B117" s="35"/>
      <c r="C117" s="25"/>
      <c r="D117" s="36" t="s">
        <v>156</v>
      </c>
      <c r="E117" s="25"/>
      <c r="F117" s="4"/>
      <c r="G117" s="37"/>
      <c r="H117" s="37"/>
      <c r="I117" s="28"/>
      <c r="J117" s="138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</row>
    <row r="118" spans="1:49" s="11" customFormat="1" ht="13.5" customHeight="1">
      <c r="A118" s="113">
        <v>28</v>
      </c>
      <c r="B118" s="30" t="s">
        <v>62</v>
      </c>
      <c r="C118" s="30" t="s">
        <v>240</v>
      </c>
      <c r="D118" s="30" t="s">
        <v>45</v>
      </c>
      <c r="E118" s="30" t="s">
        <v>9</v>
      </c>
      <c r="F118" s="112">
        <f>F119</f>
        <v>11100</v>
      </c>
      <c r="G118" s="214"/>
      <c r="H118" s="31">
        <f t="shared" ref="H118" si="1">F118*G118</f>
        <v>0</v>
      </c>
      <c r="I118" s="32" t="s">
        <v>198</v>
      </c>
      <c r="J118" s="134"/>
      <c r="K118" s="135"/>
      <c r="L118" s="136"/>
      <c r="M118" s="137"/>
      <c r="N118" s="137"/>
      <c r="O118" s="137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</row>
    <row r="119" spans="1:49" s="11" customFormat="1" ht="13.5" customHeight="1">
      <c r="A119" s="34"/>
      <c r="B119" s="35"/>
      <c r="C119" s="25"/>
      <c r="D119" s="36" t="s">
        <v>144</v>
      </c>
      <c r="E119" s="25"/>
      <c r="F119" s="112">
        <v>11100</v>
      </c>
      <c r="G119" s="37"/>
      <c r="H119" s="37"/>
      <c r="I119" s="28"/>
      <c r="J119" s="138"/>
      <c r="K119" s="138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</row>
    <row r="120" spans="1:49" s="11" customFormat="1" ht="13.5" customHeight="1">
      <c r="A120" s="29">
        <v>29</v>
      </c>
      <c r="B120" s="30" t="s">
        <v>62</v>
      </c>
      <c r="C120" s="30" t="s">
        <v>241</v>
      </c>
      <c r="D120" s="30" t="s">
        <v>224</v>
      </c>
      <c r="E120" s="30" t="s">
        <v>9</v>
      </c>
      <c r="F120" s="31">
        <f>F121</f>
        <v>150</v>
      </c>
      <c r="G120" s="214"/>
      <c r="H120" s="31">
        <f t="shared" ref="H120" si="2">F120*G120</f>
        <v>0</v>
      </c>
      <c r="I120" s="32" t="s">
        <v>198</v>
      </c>
      <c r="J120" s="164"/>
      <c r="K120" s="131"/>
      <c r="L120" s="168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</row>
    <row r="121" spans="1:49" s="11" customFormat="1" ht="13.5" customHeight="1">
      <c r="A121" s="34"/>
      <c r="B121" s="35"/>
      <c r="C121" s="25"/>
      <c r="D121" s="36" t="s">
        <v>144</v>
      </c>
      <c r="E121" s="25"/>
      <c r="F121" s="68">
        <v>150</v>
      </c>
      <c r="G121" s="37"/>
      <c r="H121" s="37"/>
      <c r="I121" s="28"/>
      <c r="J121" s="138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</row>
    <row r="122" spans="1:49" s="11" customFormat="1" ht="13.5" customHeight="1">
      <c r="A122" s="29">
        <v>30</v>
      </c>
      <c r="B122" s="30" t="s">
        <v>62</v>
      </c>
      <c r="C122" s="30" t="s">
        <v>242</v>
      </c>
      <c r="D122" s="30" t="s">
        <v>225</v>
      </c>
      <c r="E122" s="30" t="s">
        <v>9</v>
      </c>
      <c r="F122" s="31">
        <f>F123</f>
        <v>150</v>
      </c>
      <c r="G122" s="214"/>
      <c r="H122" s="31">
        <f t="shared" ref="H122" si="3">F122*G122</f>
        <v>0</v>
      </c>
      <c r="I122" s="32" t="s">
        <v>198</v>
      </c>
      <c r="J122" s="164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</row>
    <row r="123" spans="1:49" s="11" customFormat="1" ht="13.5" customHeight="1">
      <c r="A123" s="34"/>
      <c r="B123" s="35"/>
      <c r="C123" s="25"/>
      <c r="D123" s="36" t="s">
        <v>144</v>
      </c>
      <c r="E123" s="25"/>
      <c r="F123" s="68">
        <v>150</v>
      </c>
      <c r="G123" s="37"/>
      <c r="H123" s="37"/>
      <c r="I123" s="28"/>
      <c r="J123" s="138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</row>
    <row r="124" spans="1:49" s="11" customFormat="1" ht="13.5" customHeight="1">
      <c r="A124" s="29">
        <v>31</v>
      </c>
      <c r="B124" s="30" t="s">
        <v>62</v>
      </c>
      <c r="C124" s="30" t="s">
        <v>243</v>
      </c>
      <c r="D124" s="30" t="s">
        <v>226</v>
      </c>
      <c r="E124" s="30" t="s">
        <v>9</v>
      </c>
      <c r="F124" s="31">
        <f>F125</f>
        <v>150</v>
      </c>
      <c r="G124" s="214"/>
      <c r="H124" s="31">
        <f t="shared" ref="H124" si="4">F124*G124</f>
        <v>0</v>
      </c>
      <c r="I124" s="32" t="s">
        <v>198</v>
      </c>
      <c r="J124" s="164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</row>
    <row r="125" spans="1:49" s="11" customFormat="1" ht="13.5" customHeight="1">
      <c r="A125" s="34"/>
      <c r="B125" s="35"/>
      <c r="C125" s="25"/>
      <c r="D125" s="36" t="s">
        <v>144</v>
      </c>
      <c r="E125" s="25"/>
      <c r="F125" s="68">
        <v>150</v>
      </c>
      <c r="G125" s="37"/>
      <c r="H125" s="37"/>
      <c r="I125" s="28"/>
      <c r="J125" s="138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</row>
    <row r="126" spans="1:49" s="11" customFormat="1" ht="13.5" customHeight="1">
      <c r="A126" s="29">
        <v>32</v>
      </c>
      <c r="B126" s="30" t="s">
        <v>62</v>
      </c>
      <c r="C126" s="30" t="s">
        <v>244</v>
      </c>
      <c r="D126" s="30" t="s">
        <v>170</v>
      </c>
      <c r="E126" s="30" t="s">
        <v>12</v>
      </c>
      <c r="F126" s="31">
        <f>F127</f>
        <v>2</v>
      </c>
      <c r="G126" s="214"/>
      <c r="H126" s="31">
        <f t="shared" ref="H126" si="5">F126*G126</f>
        <v>0</v>
      </c>
      <c r="I126" s="32" t="s">
        <v>198</v>
      </c>
      <c r="J126" s="134"/>
      <c r="K126" s="135"/>
      <c r="L126" s="136"/>
      <c r="M126" s="137"/>
      <c r="N126" s="137"/>
      <c r="O126" s="137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</row>
    <row r="127" spans="1:49" s="11" customFormat="1" ht="13.5" customHeight="1">
      <c r="A127" s="34"/>
      <c r="B127" s="35"/>
      <c r="C127" s="25"/>
      <c r="D127" s="36" t="s">
        <v>144</v>
      </c>
      <c r="E127" s="25"/>
      <c r="F127" s="4">
        <v>2</v>
      </c>
      <c r="G127" s="37"/>
      <c r="H127" s="37"/>
      <c r="I127" s="28"/>
      <c r="J127" s="138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</row>
    <row r="128" spans="1:49" s="11" customFormat="1" ht="13.5" customHeight="1">
      <c r="A128" s="29">
        <v>33</v>
      </c>
      <c r="B128" s="30" t="s">
        <v>62</v>
      </c>
      <c r="C128" s="30" t="s">
        <v>245</v>
      </c>
      <c r="D128" s="30" t="s">
        <v>169</v>
      </c>
      <c r="E128" s="30" t="s">
        <v>12</v>
      </c>
      <c r="F128" s="31">
        <f>F129</f>
        <v>2</v>
      </c>
      <c r="G128" s="214"/>
      <c r="H128" s="31">
        <f t="shared" ref="H128" si="6">F128*G128</f>
        <v>0</v>
      </c>
      <c r="I128" s="32" t="s">
        <v>198</v>
      </c>
      <c r="J128" s="134"/>
      <c r="K128" s="135"/>
      <c r="L128" s="136"/>
      <c r="M128" s="137"/>
      <c r="N128" s="137"/>
      <c r="O128" s="137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</row>
    <row r="129" spans="1:49" s="11" customFormat="1" ht="13.5" customHeight="1">
      <c r="A129" s="194"/>
      <c r="B129" s="195"/>
      <c r="C129" s="196"/>
      <c r="D129" s="197" t="s">
        <v>144</v>
      </c>
      <c r="E129" s="196"/>
      <c r="F129" s="198">
        <v>2</v>
      </c>
      <c r="G129" s="199"/>
      <c r="H129" s="199"/>
      <c r="I129" s="200"/>
      <c r="J129" s="138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</row>
    <row r="130" spans="1:49" s="11" customFormat="1" ht="13.5" customHeight="1">
      <c r="A130" s="201">
        <v>34</v>
      </c>
      <c r="B130" s="202" t="s">
        <v>62</v>
      </c>
      <c r="C130" s="202" t="s">
        <v>246</v>
      </c>
      <c r="D130" s="202" t="s">
        <v>167</v>
      </c>
      <c r="E130" s="202" t="s">
        <v>12</v>
      </c>
      <c r="F130" s="203">
        <f>F131</f>
        <v>4</v>
      </c>
      <c r="G130" s="214"/>
      <c r="H130" s="203">
        <f t="shared" ref="H130" si="7">F130*G130</f>
        <v>0</v>
      </c>
      <c r="I130" s="204" t="s">
        <v>198</v>
      </c>
      <c r="J130" s="134"/>
      <c r="K130" s="135"/>
      <c r="L130" s="136"/>
      <c r="M130" s="137"/>
      <c r="N130" s="137"/>
      <c r="O130" s="137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</row>
    <row r="131" spans="1:49" s="11" customFormat="1" ht="13.5" customHeight="1">
      <c r="A131" s="194"/>
      <c r="B131" s="195"/>
      <c r="C131" s="196"/>
      <c r="D131" s="197" t="s">
        <v>168</v>
      </c>
      <c r="E131" s="196"/>
      <c r="F131" s="198">
        <v>4</v>
      </c>
      <c r="G131" s="199"/>
      <c r="H131" s="199"/>
      <c r="I131" s="200"/>
      <c r="J131" s="138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</row>
    <row r="132" spans="1:49" s="11" customFormat="1" ht="13.5" customHeight="1">
      <c r="A132" s="201">
        <v>35</v>
      </c>
      <c r="B132" s="202" t="s">
        <v>62</v>
      </c>
      <c r="C132" s="202" t="s">
        <v>247</v>
      </c>
      <c r="D132" s="202" t="s">
        <v>32</v>
      </c>
      <c r="E132" s="202" t="s">
        <v>12</v>
      </c>
      <c r="F132" s="203">
        <f>F133</f>
        <v>1</v>
      </c>
      <c r="G132" s="214"/>
      <c r="H132" s="203">
        <f>F132*G132</f>
        <v>0</v>
      </c>
      <c r="I132" s="204" t="s">
        <v>198</v>
      </c>
      <c r="J132" s="134"/>
      <c r="K132" s="135"/>
      <c r="L132" s="136"/>
      <c r="M132" s="137"/>
      <c r="N132" s="137"/>
      <c r="O132" s="137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</row>
    <row r="133" spans="1:49" s="11" customFormat="1" ht="13.5" customHeight="1">
      <c r="A133" s="194"/>
      <c r="B133" s="195"/>
      <c r="C133" s="196"/>
      <c r="D133" s="197" t="s">
        <v>31</v>
      </c>
      <c r="E133" s="196"/>
      <c r="F133" s="198">
        <v>1</v>
      </c>
      <c r="G133" s="199"/>
      <c r="H133" s="199"/>
      <c r="I133" s="200"/>
      <c r="J133" s="138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</row>
    <row r="134" spans="1:49" s="33" customFormat="1" ht="13.5" customHeight="1">
      <c r="A134" s="194">
        <v>36</v>
      </c>
      <c r="B134" s="205" t="s">
        <v>62</v>
      </c>
      <c r="C134" s="202" t="s">
        <v>205</v>
      </c>
      <c r="D134" s="202" t="s">
        <v>49</v>
      </c>
      <c r="E134" s="206" t="s">
        <v>21</v>
      </c>
      <c r="F134" s="207">
        <v>1</v>
      </c>
      <c r="G134" s="215"/>
      <c r="H134" s="199">
        <f>F134*G134</f>
        <v>0</v>
      </c>
      <c r="I134" s="204" t="s">
        <v>198</v>
      </c>
      <c r="J134" s="155"/>
      <c r="K134" s="156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</row>
    <row r="135" spans="1:49" s="64" customFormat="1" ht="13.5" customHeight="1">
      <c r="A135" s="201">
        <v>37</v>
      </c>
      <c r="B135" s="208">
        <v>742</v>
      </c>
      <c r="C135" s="202">
        <v>998742202</v>
      </c>
      <c r="D135" s="209" t="s">
        <v>88</v>
      </c>
      <c r="E135" s="209" t="s">
        <v>85</v>
      </c>
      <c r="F135" s="210">
        <v>0.77</v>
      </c>
      <c r="G135" s="214"/>
      <c r="H135" s="203">
        <f>F135*G135</f>
        <v>0</v>
      </c>
      <c r="I135" s="204" t="s">
        <v>195</v>
      </c>
      <c r="J135" s="157"/>
      <c r="K135" s="158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</row>
    <row r="136" spans="1:49" s="11" customFormat="1" ht="13.5" customHeight="1">
      <c r="A136" s="201">
        <v>38</v>
      </c>
      <c r="B136" s="202" t="s">
        <v>22</v>
      </c>
      <c r="C136" s="202" t="s">
        <v>194</v>
      </c>
      <c r="D136" s="202" t="s">
        <v>23</v>
      </c>
      <c r="E136" s="202" t="s">
        <v>24</v>
      </c>
      <c r="F136" s="207">
        <f>F137</f>
        <v>10</v>
      </c>
      <c r="G136" s="217"/>
      <c r="H136" s="211">
        <f>F136*G136</f>
        <v>0</v>
      </c>
      <c r="I136" s="204" t="s">
        <v>195</v>
      </c>
      <c r="J136" s="134"/>
      <c r="K136" s="135"/>
      <c r="L136" s="136"/>
      <c r="M136" s="137"/>
      <c r="N136" s="137"/>
      <c r="O136" s="137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</row>
    <row r="137" spans="1:49" s="11" customFormat="1" ht="13.5" customHeight="1">
      <c r="A137" s="65"/>
      <c r="B137" s="30"/>
      <c r="C137" s="66"/>
      <c r="D137" s="36" t="s">
        <v>86</v>
      </c>
      <c r="E137" s="67"/>
      <c r="F137" s="68">
        <v>10</v>
      </c>
      <c r="G137" s="31"/>
      <c r="H137" s="31"/>
      <c r="I137" s="28"/>
      <c r="J137" s="160"/>
      <c r="K137" s="161"/>
      <c r="L137" s="159"/>
      <c r="M137" s="159"/>
      <c r="N137" s="159"/>
      <c r="O137" s="159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</row>
    <row r="138" spans="1:49" s="11" customFormat="1" ht="13.5" customHeight="1">
      <c r="A138" s="65"/>
      <c r="B138" s="30"/>
      <c r="C138" s="66"/>
      <c r="D138" s="36" t="s">
        <v>87</v>
      </c>
      <c r="E138" s="67"/>
      <c r="F138" s="68"/>
      <c r="G138" s="31"/>
      <c r="H138" s="31"/>
      <c r="I138" s="28"/>
      <c r="J138" s="169"/>
      <c r="K138" s="163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</row>
    <row r="139" spans="1:49" s="11" customFormat="1" ht="13.5" customHeight="1">
      <c r="A139" s="24"/>
      <c r="B139" s="25"/>
      <c r="C139" s="25">
        <v>742</v>
      </c>
      <c r="D139" s="25" t="s">
        <v>98</v>
      </c>
      <c r="E139" s="25"/>
      <c r="F139" s="2"/>
      <c r="G139" s="26"/>
      <c r="H139" s="27">
        <f>SUM(H140:H182)</f>
        <v>0</v>
      </c>
      <c r="I139" s="28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</row>
    <row r="140" spans="1:49" s="11" customFormat="1" ht="13.5" customHeight="1">
      <c r="A140" s="34">
        <v>39</v>
      </c>
      <c r="B140" s="61" t="s">
        <v>62</v>
      </c>
      <c r="C140" s="30" t="s">
        <v>71</v>
      </c>
      <c r="D140" s="30" t="s">
        <v>179</v>
      </c>
      <c r="E140" s="30" t="s">
        <v>12</v>
      </c>
      <c r="F140" s="3">
        <f>F142</f>
        <v>1</v>
      </c>
      <c r="G140" s="215"/>
      <c r="H140" s="37">
        <f>F140*G140</f>
        <v>0</v>
      </c>
      <c r="I140" s="32" t="s">
        <v>198</v>
      </c>
      <c r="J140" s="165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</row>
    <row r="141" spans="1:49" s="11" customFormat="1" ht="27" customHeight="1">
      <c r="A141" s="34"/>
      <c r="B141" s="35"/>
      <c r="C141" s="25"/>
      <c r="D141" s="36" t="s">
        <v>180</v>
      </c>
      <c r="E141" s="25"/>
      <c r="F141" s="4"/>
      <c r="G141" s="37"/>
      <c r="H141" s="37"/>
      <c r="I141" s="28"/>
      <c r="J141" s="138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</row>
    <row r="142" spans="1:49" s="11" customFormat="1" ht="13.5" customHeight="1">
      <c r="A142" s="34"/>
      <c r="B142" s="30"/>
      <c r="C142" s="30"/>
      <c r="D142" s="71" t="s">
        <v>54</v>
      </c>
      <c r="E142" s="44"/>
      <c r="F142" s="8">
        <v>1</v>
      </c>
      <c r="G142" s="37"/>
      <c r="H142" s="37"/>
      <c r="I142" s="32"/>
      <c r="J142" s="138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</row>
    <row r="143" spans="1:49" s="38" customFormat="1" ht="13.5" customHeight="1">
      <c r="A143" s="34">
        <v>40</v>
      </c>
      <c r="B143" s="61" t="s">
        <v>62</v>
      </c>
      <c r="C143" s="30" t="s">
        <v>72</v>
      </c>
      <c r="D143" s="30" t="s">
        <v>41</v>
      </c>
      <c r="E143" s="30" t="s">
        <v>12</v>
      </c>
      <c r="F143" s="3">
        <f>F145</f>
        <v>4</v>
      </c>
      <c r="G143" s="215"/>
      <c r="H143" s="37">
        <f>F143*G143</f>
        <v>0</v>
      </c>
      <c r="I143" s="32" t="s">
        <v>198</v>
      </c>
      <c r="J143" s="165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</row>
    <row r="144" spans="1:49" s="38" customFormat="1" ht="13.5" customHeight="1">
      <c r="A144" s="34"/>
      <c r="B144" s="61"/>
      <c r="C144" s="30"/>
      <c r="D144" s="71" t="s">
        <v>99</v>
      </c>
      <c r="E144" s="30"/>
      <c r="F144" s="3"/>
      <c r="G144" s="37"/>
      <c r="H144" s="37"/>
      <c r="I144" s="28"/>
      <c r="J144" s="165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</row>
    <row r="145" spans="1:49" s="11" customFormat="1" ht="13.5" customHeight="1">
      <c r="A145" s="34"/>
      <c r="B145" s="30"/>
      <c r="C145" s="30"/>
      <c r="D145" s="71" t="s">
        <v>90</v>
      </c>
      <c r="E145" s="44"/>
      <c r="F145" s="8">
        <v>4</v>
      </c>
      <c r="G145" s="37"/>
      <c r="H145" s="37"/>
      <c r="I145" s="28"/>
      <c r="J145" s="170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</row>
    <row r="146" spans="1:49" s="38" customFormat="1" ht="13.5" customHeight="1">
      <c r="A146" s="34"/>
      <c r="B146" s="72"/>
      <c r="C146" s="67"/>
      <c r="D146" s="36" t="s">
        <v>27</v>
      </c>
      <c r="E146" s="30"/>
      <c r="F146" s="4"/>
      <c r="G146" s="37"/>
      <c r="H146" s="37"/>
      <c r="I146" s="2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</row>
    <row r="147" spans="1:49" s="38" customFormat="1" ht="13.5" customHeight="1">
      <c r="A147" s="34">
        <v>41</v>
      </c>
      <c r="B147" s="61" t="s">
        <v>62</v>
      </c>
      <c r="C147" s="30" t="s">
        <v>73</v>
      </c>
      <c r="D147" s="30" t="s">
        <v>42</v>
      </c>
      <c r="E147" s="30" t="s">
        <v>12</v>
      </c>
      <c r="F147" s="3">
        <f>F149</f>
        <v>7</v>
      </c>
      <c r="G147" s="215"/>
      <c r="H147" s="37">
        <f>F147*G147</f>
        <v>0</v>
      </c>
      <c r="I147" s="32" t="s">
        <v>198</v>
      </c>
      <c r="J147" s="165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</row>
    <row r="148" spans="1:49" s="38" customFormat="1" ht="13.5" customHeight="1">
      <c r="A148" s="34"/>
      <c r="B148" s="61"/>
      <c r="C148" s="30"/>
      <c r="D148" s="71" t="s">
        <v>100</v>
      </c>
      <c r="E148" s="30"/>
      <c r="F148" s="3"/>
      <c r="G148" s="37"/>
      <c r="H148" s="37"/>
      <c r="I148" s="28"/>
      <c r="J148" s="165"/>
      <c r="K148" s="40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71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</row>
    <row r="149" spans="1:49" s="38" customFormat="1" ht="13.5" customHeight="1">
      <c r="A149" s="34"/>
      <c r="B149" s="30"/>
      <c r="C149" s="30"/>
      <c r="D149" s="71" t="s">
        <v>90</v>
      </c>
      <c r="E149" s="44"/>
      <c r="F149" s="8">
        <v>7</v>
      </c>
      <c r="G149" s="37"/>
      <c r="H149" s="37"/>
      <c r="I149" s="28"/>
      <c r="J149" s="172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</row>
    <row r="150" spans="1:49" s="38" customFormat="1" ht="13.5" customHeight="1">
      <c r="A150" s="34"/>
      <c r="B150" s="72"/>
      <c r="C150" s="67"/>
      <c r="D150" s="36" t="s">
        <v>27</v>
      </c>
      <c r="E150" s="30"/>
      <c r="F150" s="4"/>
      <c r="G150" s="37"/>
      <c r="H150" s="37"/>
      <c r="I150" s="2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71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</row>
    <row r="151" spans="1:49" s="38" customFormat="1" ht="13.5" customHeight="1">
      <c r="A151" s="34">
        <v>42</v>
      </c>
      <c r="B151" s="61" t="s">
        <v>62</v>
      </c>
      <c r="C151" s="30" t="s">
        <v>74</v>
      </c>
      <c r="D151" s="30" t="s">
        <v>173</v>
      </c>
      <c r="E151" s="30" t="s">
        <v>12</v>
      </c>
      <c r="F151" s="3">
        <f>F153</f>
        <v>6</v>
      </c>
      <c r="G151" s="215"/>
      <c r="H151" s="37">
        <f>F151*G151</f>
        <v>0</v>
      </c>
      <c r="I151" s="32" t="s">
        <v>198</v>
      </c>
      <c r="J151" s="165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</row>
    <row r="152" spans="1:49" s="38" customFormat="1" ht="13.5" customHeight="1">
      <c r="A152" s="34"/>
      <c r="B152" s="61"/>
      <c r="C152" s="30"/>
      <c r="D152" s="71" t="s">
        <v>174</v>
      </c>
      <c r="E152" s="30"/>
      <c r="F152" s="3"/>
      <c r="G152" s="37"/>
      <c r="H152" s="37"/>
      <c r="I152" s="2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</row>
    <row r="153" spans="1:49" s="38" customFormat="1" ht="13.5" customHeight="1">
      <c r="A153" s="34"/>
      <c r="B153" s="30"/>
      <c r="C153" s="30"/>
      <c r="D153" s="71" t="s">
        <v>90</v>
      </c>
      <c r="E153" s="44"/>
      <c r="F153" s="8">
        <v>6</v>
      </c>
      <c r="G153" s="37"/>
      <c r="H153" s="37"/>
      <c r="I153" s="2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</row>
    <row r="154" spans="1:49" s="38" customFormat="1" ht="13.5" customHeight="1">
      <c r="A154" s="34"/>
      <c r="B154" s="72"/>
      <c r="C154" s="67"/>
      <c r="D154" s="36" t="s">
        <v>27</v>
      </c>
      <c r="E154" s="30"/>
      <c r="F154" s="4"/>
      <c r="G154" s="37"/>
      <c r="H154" s="37"/>
      <c r="I154" s="2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</row>
    <row r="155" spans="1:49" s="38" customFormat="1" ht="13.5" customHeight="1">
      <c r="A155" s="34">
        <v>43</v>
      </c>
      <c r="B155" s="61" t="s">
        <v>62</v>
      </c>
      <c r="C155" s="30" t="s">
        <v>75</v>
      </c>
      <c r="D155" s="30" t="s">
        <v>175</v>
      </c>
      <c r="E155" s="30" t="s">
        <v>12</v>
      </c>
      <c r="F155" s="3">
        <f>F157</f>
        <v>6</v>
      </c>
      <c r="G155" s="215"/>
      <c r="H155" s="37">
        <f>F155*G155</f>
        <v>0</v>
      </c>
      <c r="I155" s="32" t="s">
        <v>198</v>
      </c>
      <c r="J155" s="165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</row>
    <row r="156" spans="1:49" s="38" customFormat="1" ht="13.5" customHeight="1">
      <c r="A156" s="34"/>
      <c r="B156" s="61"/>
      <c r="C156" s="30"/>
      <c r="D156" s="71" t="s">
        <v>176</v>
      </c>
      <c r="E156" s="30"/>
      <c r="F156" s="3"/>
      <c r="G156" s="37"/>
      <c r="H156" s="37"/>
      <c r="I156" s="2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</row>
    <row r="157" spans="1:49" s="38" customFormat="1" ht="13.5" customHeight="1">
      <c r="A157" s="34"/>
      <c r="B157" s="30"/>
      <c r="C157" s="30"/>
      <c r="D157" s="71" t="s">
        <v>90</v>
      </c>
      <c r="E157" s="44"/>
      <c r="F157" s="8">
        <v>6</v>
      </c>
      <c r="G157" s="37"/>
      <c r="H157" s="37"/>
      <c r="I157" s="2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</row>
    <row r="158" spans="1:49" s="38" customFormat="1" ht="13.5" customHeight="1">
      <c r="A158" s="34"/>
      <c r="B158" s="72"/>
      <c r="C158" s="67"/>
      <c r="D158" s="36" t="s">
        <v>27</v>
      </c>
      <c r="E158" s="30"/>
      <c r="F158" s="4"/>
      <c r="G158" s="37"/>
      <c r="H158" s="37"/>
      <c r="I158" s="2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</row>
    <row r="159" spans="1:49" s="38" customFormat="1" ht="13.5" customHeight="1">
      <c r="A159" s="34">
        <v>44</v>
      </c>
      <c r="B159" s="61" t="s">
        <v>62</v>
      </c>
      <c r="C159" s="30" t="s">
        <v>186</v>
      </c>
      <c r="D159" s="30" t="s">
        <v>177</v>
      </c>
      <c r="E159" s="30" t="s">
        <v>12</v>
      </c>
      <c r="F159" s="3">
        <f>F162+F161</f>
        <v>2</v>
      </c>
      <c r="G159" s="215"/>
      <c r="H159" s="37">
        <f>F159*G159</f>
        <v>0</v>
      </c>
      <c r="I159" s="32" t="s">
        <v>198</v>
      </c>
      <c r="J159" s="165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</row>
    <row r="160" spans="1:49" s="38" customFormat="1" ht="13.5" customHeight="1">
      <c r="A160" s="34"/>
      <c r="B160" s="61"/>
      <c r="C160" s="30"/>
      <c r="D160" s="71" t="s">
        <v>178</v>
      </c>
      <c r="E160" s="30"/>
      <c r="F160" s="3"/>
      <c r="G160" s="37"/>
      <c r="H160" s="37"/>
      <c r="I160" s="2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</row>
    <row r="161" spans="1:49" s="38" customFormat="1" ht="13.5" customHeight="1">
      <c r="A161" s="34"/>
      <c r="B161" s="30"/>
      <c r="C161" s="30"/>
      <c r="D161" s="71" t="s">
        <v>54</v>
      </c>
      <c r="E161" s="44"/>
      <c r="F161" s="8">
        <v>1</v>
      </c>
      <c r="G161" s="37"/>
      <c r="H161" s="37"/>
      <c r="I161" s="2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</row>
    <row r="162" spans="1:49" s="38" customFormat="1" ht="13.5" customHeight="1">
      <c r="A162" s="34"/>
      <c r="B162" s="30"/>
      <c r="C162" s="30"/>
      <c r="D162" s="71" t="s">
        <v>90</v>
      </c>
      <c r="E162" s="44"/>
      <c r="F162" s="8">
        <v>1</v>
      </c>
      <c r="G162" s="37"/>
      <c r="H162" s="37"/>
      <c r="I162" s="2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</row>
    <row r="163" spans="1:49" s="38" customFormat="1" ht="13.5" customHeight="1">
      <c r="A163" s="34"/>
      <c r="B163" s="72"/>
      <c r="C163" s="67"/>
      <c r="D163" s="36" t="s">
        <v>27</v>
      </c>
      <c r="E163" s="30"/>
      <c r="F163" s="4"/>
      <c r="G163" s="37"/>
      <c r="H163" s="37"/>
      <c r="I163" s="2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</row>
    <row r="164" spans="1:49" s="38" customFormat="1" ht="13.5" customHeight="1">
      <c r="A164" s="34">
        <v>45</v>
      </c>
      <c r="B164" s="61" t="s">
        <v>62</v>
      </c>
      <c r="C164" s="30" t="s">
        <v>187</v>
      </c>
      <c r="D164" s="30" t="s">
        <v>171</v>
      </c>
      <c r="E164" s="30" t="s">
        <v>12</v>
      </c>
      <c r="F164" s="3">
        <f>F166</f>
        <v>2</v>
      </c>
      <c r="G164" s="215"/>
      <c r="H164" s="37">
        <f>F164*G164</f>
        <v>0</v>
      </c>
      <c r="I164" s="32" t="s">
        <v>198</v>
      </c>
      <c r="J164" s="165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</row>
    <row r="165" spans="1:49" s="38" customFormat="1" ht="13.5" customHeight="1">
      <c r="A165" s="34"/>
      <c r="B165" s="61"/>
      <c r="C165" s="30"/>
      <c r="D165" s="71" t="s">
        <v>172</v>
      </c>
      <c r="E165" s="30"/>
      <c r="F165" s="3"/>
      <c r="G165" s="37"/>
      <c r="H165" s="37"/>
      <c r="I165" s="28"/>
      <c r="J165" s="165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71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</row>
    <row r="166" spans="1:49" s="11" customFormat="1" ht="13.5" customHeight="1">
      <c r="A166" s="34"/>
      <c r="B166" s="30"/>
      <c r="C166" s="30"/>
      <c r="D166" s="71" t="s">
        <v>90</v>
      </c>
      <c r="E166" s="44"/>
      <c r="F166" s="8">
        <v>2</v>
      </c>
      <c r="G166" s="37"/>
      <c r="H166" s="37"/>
      <c r="I166" s="28"/>
      <c r="J166" s="172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</row>
    <row r="167" spans="1:49" s="38" customFormat="1" ht="13.5" customHeight="1">
      <c r="A167" s="34"/>
      <c r="B167" s="72"/>
      <c r="C167" s="67"/>
      <c r="D167" s="36" t="s">
        <v>27</v>
      </c>
      <c r="E167" s="30"/>
      <c r="F167" s="4"/>
      <c r="G167" s="37"/>
      <c r="H167" s="37"/>
      <c r="I167" s="28"/>
      <c r="J167" s="165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71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</row>
    <row r="168" spans="1:49" s="38" customFormat="1" ht="13.5" customHeight="1">
      <c r="A168" s="34">
        <v>46</v>
      </c>
      <c r="B168" s="73" t="s">
        <v>62</v>
      </c>
      <c r="C168" s="30" t="s">
        <v>188</v>
      </c>
      <c r="D168" s="30" t="s">
        <v>30</v>
      </c>
      <c r="E168" s="30" t="s">
        <v>12</v>
      </c>
      <c r="F168" s="3">
        <f>F170</f>
        <v>3</v>
      </c>
      <c r="G168" s="215"/>
      <c r="H168" s="37">
        <f>F168*G168</f>
        <v>0</v>
      </c>
      <c r="I168" s="32" t="s">
        <v>198</v>
      </c>
      <c r="J168" s="165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71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</row>
    <row r="169" spans="1:49" s="38" customFormat="1" ht="13.5" customHeight="1">
      <c r="A169" s="34"/>
      <c r="B169" s="72"/>
      <c r="C169" s="67"/>
      <c r="D169" s="36" t="s">
        <v>181</v>
      </c>
      <c r="E169" s="67"/>
      <c r="F169" s="4"/>
      <c r="G169" s="37"/>
      <c r="H169" s="37"/>
      <c r="I169" s="66"/>
      <c r="J169" s="165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71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</row>
    <row r="170" spans="1:49" s="38" customFormat="1" ht="13.5" customHeight="1">
      <c r="A170" s="34"/>
      <c r="B170" s="72"/>
      <c r="C170" s="30"/>
      <c r="D170" s="71" t="s">
        <v>90</v>
      </c>
      <c r="E170" s="44"/>
      <c r="F170" s="8">
        <v>3</v>
      </c>
      <c r="G170" s="37"/>
      <c r="H170" s="37"/>
      <c r="I170" s="32"/>
      <c r="J170" s="165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71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</row>
    <row r="171" spans="1:49" s="11" customFormat="1" ht="13.5" customHeight="1">
      <c r="A171" s="29">
        <v>47</v>
      </c>
      <c r="B171" s="30" t="s">
        <v>62</v>
      </c>
      <c r="C171" s="30" t="s">
        <v>189</v>
      </c>
      <c r="D171" s="30" t="s">
        <v>56</v>
      </c>
      <c r="E171" s="30" t="s">
        <v>9</v>
      </c>
      <c r="F171" s="31">
        <f>F172</f>
        <v>30</v>
      </c>
      <c r="G171" s="214"/>
      <c r="H171" s="31">
        <f>F171*G171</f>
        <v>0</v>
      </c>
      <c r="I171" s="32" t="s">
        <v>198</v>
      </c>
      <c r="J171" s="165"/>
      <c r="K171" s="173"/>
      <c r="L171" s="131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</row>
    <row r="172" spans="1:49" s="11" customFormat="1" ht="13.5" customHeight="1">
      <c r="A172" s="34"/>
      <c r="B172" s="35"/>
      <c r="C172" s="25"/>
      <c r="D172" s="36" t="s">
        <v>143</v>
      </c>
      <c r="E172" s="25"/>
      <c r="F172" s="4">
        <v>30</v>
      </c>
      <c r="G172" s="37"/>
      <c r="H172" s="37"/>
      <c r="I172" s="28"/>
      <c r="J172" s="40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</row>
    <row r="173" spans="1:49" s="11" customFormat="1" ht="13.5" customHeight="1">
      <c r="A173" s="29">
        <v>48</v>
      </c>
      <c r="B173" s="30" t="s">
        <v>62</v>
      </c>
      <c r="C173" s="30" t="s">
        <v>190</v>
      </c>
      <c r="D173" s="30" t="s">
        <v>117</v>
      </c>
      <c r="E173" s="30" t="s">
        <v>9</v>
      </c>
      <c r="F173" s="31">
        <f>F174</f>
        <v>500</v>
      </c>
      <c r="G173" s="214"/>
      <c r="H173" s="31">
        <f t="shared" ref="H173" si="8">F173*G173</f>
        <v>0</v>
      </c>
      <c r="I173" s="32" t="s">
        <v>198</v>
      </c>
      <c r="J173" s="165"/>
      <c r="K173" s="173"/>
      <c r="L173" s="131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</row>
    <row r="174" spans="1:49" s="11" customFormat="1" ht="13.5" customHeight="1">
      <c r="A174" s="34"/>
      <c r="B174" s="35"/>
      <c r="C174" s="25"/>
      <c r="D174" s="36" t="s">
        <v>143</v>
      </c>
      <c r="E174" s="25"/>
      <c r="F174" s="4">
        <v>500</v>
      </c>
      <c r="G174" s="37"/>
      <c r="H174" s="37"/>
      <c r="I174" s="28"/>
      <c r="J174" s="40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</row>
    <row r="175" spans="1:49" s="11" customFormat="1" ht="27" customHeight="1">
      <c r="A175" s="29">
        <v>49</v>
      </c>
      <c r="B175" s="30" t="s">
        <v>62</v>
      </c>
      <c r="C175" s="30" t="s">
        <v>191</v>
      </c>
      <c r="D175" s="30" t="s">
        <v>141</v>
      </c>
      <c r="E175" s="30" t="s">
        <v>12</v>
      </c>
      <c r="F175" s="31">
        <f>F176</f>
        <v>1</v>
      </c>
      <c r="G175" s="214"/>
      <c r="H175" s="31">
        <f>F175*G175</f>
        <v>0</v>
      </c>
      <c r="I175" s="32" t="s">
        <v>198</v>
      </c>
      <c r="J175" s="134"/>
      <c r="K175" s="135"/>
      <c r="L175" s="136"/>
      <c r="M175" s="137"/>
      <c r="N175" s="137"/>
      <c r="O175" s="137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</row>
    <row r="176" spans="1:49" s="11" customFormat="1" ht="27" customHeight="1">
      <c r="A176" s="34"/>
      <c r="B176" s="35"/>
      <c r="C176" s="25"/>
      <c r="D176" s="36" t="s">
        <v>142</v>
      </c>
      <c r="E176" s="25"/>
      <c r="F176" s="4">
        <v>1</v>
      </c>
      <c r="G176" s="37"/>
      <c r="H176" s="37"/>
      <c r="I176" s="28"/>
      <c r="J176" s="138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</row>
    <row r="177" spans="1:49" s="33" customFormat="1" ht="27" customHeight="1">
      <c r="A177" s="52"/>
      <c r="B177" s="58"/>
      <c r="C177" s="58"/>
      <c r="D177" s="36" t="s">
        <v>135</v>
      </c>
      <c r="E177" s="59"/>
      <c r="F177" s="4"/>
      <c r="G177" s="60"/>
      <c r="H177" s="60"/>
      <c r="I177" s="59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</row>
    <row r="178" spans="1:49" s="33" customFormat="1" ht="13.5" customHeight="1">
      <c r="A178" s="34">
        <v>50</v>
      </c>
      <c r="B178" s="61" t="s">
        <v>62</v>
      </c>
      <c r="C178" s="30" t="s">
        <v>206</v>
      </c>
      <c r="D178" s="30" t="s">
        <v>49</v>
      </c>
      <c r="E178" s="62" t="s">
        <v>21</v>
      </c>
      <c r="F178" s="3">
        <v>1</v>
      </c>
      <c r="G178" s="215"/>
      <c r="H178" s="37">
        <f>F178*G178</f>
        <v>0</v>
      </c>
      <c r="I178" s="32" t="s">
        <v>198</v>
      </c>
      <c r="J178" s="155"/>
      <c r="K178" s="156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</row>
    <row r="179" spans="1:49" s="64" customFormat="1" ht="13.5" customHeight="1">
      <c r="A179" s="29">
        <v>51</v>
      </c>
      <c r="B179" s="63">
        <v>742</v>
      </c>
      <c r="C179" s="30">
        <v>998742202</v>
      </c>
      <c r="D179" s="55" t="s">
        <v>88</v>
      </c>
      <c r="E179" s="55" t="s">
        <v>85</v>
      </c>
      <c r="F179" s="56">
        <v>0.77</v>
      </c>
      <c r="G179" s="214"/>
      <c r="H179" s="31">
        <f>F179*G179</f>
        <v>0</v>
      </c>
      <c r="I179" s="32" t="s">
        <v>195</v>
      </c>
      <c r="J179" s="157"/>
      <c r="K179" s="158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</row>
    <row r="180" spans="1:49" s="11" customFormat="1" ht="13.5" customHeight="1">
      <c r="A180" s="29">
        <v>52</v>
      </c>
      <c r="B180" s="30" t="s">
        <v>22</v>
      </c>
      <c r="C180" s="30" t="s">
        <v>194</v>
      </c>
      <c r="D180" s="30" t="s">
        <v>23</v>
      </c>
      <c r="E180" s="30" t="s">
        <v>24</v>
      </c>
      <c r="F180" s="3">
        <f>F181</f>
        <v>10</v>
      </c>
      <c r="G180" s="217"/>
      <c r="H180" s="70">
        <f>F180*G180</f>
        <v>0</v>
      </c>
      <c r="I180" s="32" t="s">
        <v>195</v>
      </c>
      <c r="J180" s="134"/>
      <c r="K180" s="135"/>
      <c r="L180" s="136"/>
      <c r="M180" s="137"/>
      <c r="N180" s="137"/>
      <c r="O180" s="137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</row>
    <row r="181" spans="1:49" s="11" customFormat="1" ht="13.5" customHeight="1">
      <c r="A181" s="65"/>
      <c r="B181" s="30"/>
      <c r="C181" s="66"/>
      <c r="D181" s="36" t="s">
        <v>86</v>
      </c>
      <c r="E181" s="67"/>
      <c r="F181" s="68">
        <v>10</v>
      </c>
      <c r="G181" s="31"/>
      <c r="H181" s="31"/>
      <c r="I181" s="28"/>
      <c r="J181" s="160"/>
      <c r="K181" s="161"/>
      <c r="L181" s="159"/>
      <c r="M181" s="159"/>
      <c r="N181" s="159"/>
      <c r="O181" s="159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</row>
    <row r="182" spans="1:49" s="11" customFormat="1" ht="13.5" customHeight="1">
      <c r="A182" s="65"/>
      <c r="B182" s="30"/>
      <c r="C182" s="66"/>
      <c r="D182" s="36" t="s">
        <v>87</v>
      </c>
      <c r="E182" s="67"/>
      <c r="F182" s="68"/>
      <c r="G182" s="31"/>
      <c r="H182" s="31"/>
      <c r="I182" s="28"/>
      <c r="J182" s="162"/>
      <c r="K182" s="163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</row>
    <row r="183" spans="1:49" s="11" customFormat="1" ht="13.5" customHeight="1">
      <c r="A183" s="65"/>
      <c r="B183" s="25"/>
      <c r="C183" s="25">
        <v>742</v>
      </c>
      <c r="D183" s="25" t="s">
        <v>123</v>
      </c>
      <c r="E183" s="25"/>
      <c r="F183" s="2"/>
      <c r="G183" s="26"/>
      <c r="H183" s="27">
        <f>SUM(H184:H212)</f>
        <v>0</v>
      </c>
      <c r="I183" s="28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</row>
    <row r="184" spans="1:49" s="38" customFormat="1" ht="13.5" customHeight="1">
      <c r="A184" s="34">
        <v>53</v>
      </c>
      <c r="B184" s="61" t="s">
        <v>62</v>
      </c>
      <c r="C184" s="30" t="s">
        <v>76</v>
      </c>
      <c r="D184" s="30" t="s">
        <v>128</v>
      </c>
      <c r="E184" s="30" t="s">
        <v>12</v>
      </c>
      <c r="F184" s="3">
        <f>F186</f>
        <v>3</v>
      </c>
      <c r="G184" s="215"/>
      <c r="H184" s="37">
        <f>F184*G184</f>
        <v>0</v>
      </c>
      <c r="I184" s="32" t="s">
        <v>198</v>
      </c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</row>
    <row r="185" spans="1:49" s="38" customFormat="1" ht="13.5" customHeight="1">
      <c r="A185" s="34"/>
      <c r="B185" s="61"/>
      <c r="C185" s="30"/>
      <c r="D185" s="71" t="s">
        <v>129</v>
      </c>
      <c r="E185" s="30"/>
      <c r="F185" s="3"/>
      <c r="G185" s="37"/>
      <c r="H185" s="37"/>
      <c r="I185" s="2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</row>
    <row r="186" spans="1:49" s="38" customFormat="1" ht="13.5" customHeight="1">
      <c r="A186" s="34"/>
      <c r="B186" s="30"/>
      <c r="C186" s="30"/>
      <c r="D186" s="71" t="s">
        <v>90</v>
      </c>
      <c r="E186" s="44"/>
      <c r="F186" s="8">
        <v>3</v>
      </c>
      <c r="G186" s="37"/>
      <c r="H186" s="37"/>
      <c r="I186" s="2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</row>
    <row r="187" spans="1:49" s="38" customFormat="1" ht="13.5" customHeight="1">
      <c r="A187" s="34"/>
      <c r="B187" s="72"/>
      <c r="C187" s="67"/>
      <c r="D187" s="36" t="s">
        <v>27</v>
      </c>
      <c r="E187" s="30"/>
      <c r="F187" s="4"/>
      <c r="G187" s="37"/>
      <c r="H187" s="37"/>
      <c r="I187" s="2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</row>
    <row r="188" spans="1:49" s="38" customFormat="1" ht="13.5" customHeight="1">
      <c r="A188" s="34">
        <v>54</v>
      </c>
      <c r="B188" s="61" t="s">
        <v>62</v>
      </c>
      <c r="C188" s="30" t="s">
        <v>77</v>
      </c>
      <c r="D188" s="30" t="s">
        <v>102</v>
      </c>
      <c r="E188" s="30" t="s">
        <v>12</v>
      </c>
      <c r="F188" s="3">
        <f>F190</f>
        <v>5</v>
      </c>
      <c r="G188" s="215"/>
      <c r="H188" s="37">
        <f>F188*G188</f>
        <v>0</v>
      </c>
      <c r="I188" s="32" t="s">
        <v>198</v>
      </c>
      <c r="J188" s="171"/>
      <c r="K188" s="131"/>
      <c r="L188" s="172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</row>
    <row r="189" spans="1:49" s="38" customFormat="1" ht="13.5" customHeight="1">
      <c r="A189" s="34"/>
      <c r="B189" s="61"/>
      <c r="C189" s="30"/>
      <c r="D189" s="71" t="s">
        <v>101</v>
      </c>
      <c r="E189" s="30"/>
      <c r="F189" s="3"/>
      <c r="G189" s="37"/>
      <c r="H189" s="37"/>
      <c r="I189" s="44"/>
      <c r="J189" s="165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</row>
    <row r="190" spans="1:49" s="38" customFormat="1" ht="13.5" customHeight="1">
      <c r="A190" s="34"/>
      <c r="B190" s="30"/>
      <c r="C190" s="30"/>
      <c r="D190" s="71" t="s">
        <v>90</v>
      </c>
      <c r="E190" s="44"/>
      <c r="F190" s="8">
        <v>5</v>
      </c>
      <c r="G190" s="37"/>
      <c r="H190" s="37"/>
      <c r="I190" s="44"/>
      <c r="J190" s="170"/>
      <c r="K190" s="39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</row>
    <row r="191" spans="1:49" s="38" customFormat="1" ht="13.5" customHeight="1">
      <c r="A191" s="34"/>
      <c r="B191" s="72"/>
      <c r="C191" s="67"/>
      <c r="D191" s="36" t="s">
        <v>52</v>
      </c>
      <c r="E191" s="30"/>
      <c r="F191" s="4"/>
      <c r="G191" s="37"/>
      <c r="H191" s="37"/>
      <c r="I191" s="44"/>
      <c r="J191" s="138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</row>
    <row r="192" spans="1:49" s="38" customFormat="1" ht="13.5" customHeight="1">
      <c r="A192" s="34">
        <v>55</v>
      </c>
      <c r="B192" s="61" t="s">
        <v>62</v>
      </c>
      <c r="C192" s="30" t="s">
        <v>78</v>
      </c>
      <c r="D192" s="30" t="s">
        <v>43</v>
      </c>
      <c r="E192" s="30" t="s">
        <v>12</v>
      </c>
      <c r="F192" s="3">
        <f>F194</f>
        <v>5</v>
      </c>
      <c r="G192" s="215"/>
      <c r="H192" s="37">
        <f>F192*G192</f>
        <v>0</v>
      </c>
      <c r="I192" s="32" t="s">
        <v>198</v>
      </c>
      <c r="J192" s="171"/>
      <c r="K192" s="131"/>
      <c r="L192" s="172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</row>
    <row r="193" spans="1:49" s="38" customFormat="1" ht="13.5" customHeight="1">
      <c r="A193" s="34"/>
      <c r="B193" s="61"/>
      <c r="C193" s="30"/>
      <c r="D193" s="71" t="s">
        <v>103</v>
      </c>
      <c r="E193" s="30"/>
      <c r="F193" s="3"/>
      <c r="G193" s="37"/>
      <c r="H193" s="37"/>
      <c r="I193" s="44"/>
      <c r="J193" s="165"/>
      <c r="K193" s="39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</row>
    <row r="194" spans="1:49" s="38" customFormat="1" ht="13.5" customHeight="1">
      <c r="A194" s="34"/>
      <c r="B194" s="30"/>
      <c r="C194" s="30"/>
      <c r="D194" s="71" t="s">
        <v>90</v>
      </c>
      <c r="E194" s="44"/>
      <c r="F194" s="8">
        <v>5</v>
      </c>
      <c r="G194" s="37"/>
      <c r="H194" s="37"/>
      <c r="I194" s="44"/>
      <c r="J194" s="170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</row>
    <row r="195" spans="1:49" s="38" customFormat="1" ht="13.5" customHeight="1">
      <c r="A195" s="34"/>
      <c r="B195" s="72"/>
      <c r="C195" s="67"/>
      <c r="D195" s="36" t="s">
        <v>44</v>
      </c>
      <c r="E195" s="30"/>
      <c r="F195" s="4"/>
      <c r="G195" s="37"/>
      <c r="H195" s="37"/>
      <c r="I195" s="28"/>
      <c r="J195" s="138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</row>
    <row r="196" spans="1:49" s="38" customFormat="1" ht="13.5" customHeight="1">
      <c r="A196" s="34">
        <v>56</v>
      </c>
      <c r="B196" s="61" t="s">
        <v>62</v>
      </c>
      <c r="C196" s="30" t="s">
        <v>79</v>
      </c>
      <c r="D196" s="30" t="s">
        <v>30</v>
      </c>
      <c r="E196" s="30" t="s">
        <v>12</v>
      </c>
      <c r="F196" s="3">
        <f>F198</f>
        <v>3</v>
      </c>
      <c r="G196" s="215"/>
      <c r="H196" s="37">
        <f>F196*G196</f>
        <v>0</v>
      </c>
      <c r="I196" s="32" t="s">
        <v>198</v>
      </c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</row>
    <row r="197" spans="1:49" s="38" customFormat="1" ht="13.5" customHeight="1">
      <c r="A197" s="34"/>
      <c r="B197" s="61"/>
      <c r="C197" s="30"/>
      <c r="D197" s="71" t="s">
        <v>104</v>
      </c>
      <c r="E197" s="30"/>
      <c r="F197" s="3"/>
      <c r="G197" s="37"/>
      <c r="H197" s="37"/>
      <c r="I197" s="2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</row>
    <row r="198" spans="1:49" s="38" customFormat="1" ht="13.5" customHeight="1">
      <c r="A198" s="34"/>
      <c r="B198" s="30"/>
      <c r="C198" s="30"/>
      <c r="D198" s="71" t="s">
        <v>90</v>
      </c>
      <c r="E198" s="44"/>
      <c r="F198" s="8">
        <v>3</v>
      </c>
      <c r="G198" s="37"/>
      <c r="H198" s="37"/>
      <c r="I198" s="2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</row>
    <row r="199" spans="1:49" s="38" customFormat="1" ht="13.5" customHeight="1">
      <c r="A199" s="34"/>
      <c r="B199" s="72"/>
      <c r="C199" s="67"/>
      <c r="D199" s="36" t="s">
        <v>27</v>
      </c>
      <c r="E199" s="30"/>
      <c r="F199" s="4"/>
      <c r="G199" s="37"/>
      <c r="H199" s="37"/>
      <c r="I199" s="2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</row>
    <row r="200" spans="1:49" s="11" customFormat="1" ht="13.5" customHeight="1">
      <c r="A200" s="29">
        <v>57</v>
      </c>
      <c r="B200" s="30" t="s">
        <v>62</v>
      </c>
      <c r="C200" s="30" t="s">
        <v>130</v>
      </c>
      <c r="D200" s="30" t="s">
        <v>127</v>
      </c>
      <c r="E200" s="30" t="s">
        <v>9</v>
      </c>
      <c r="F200" s="31">
        <f>F201</f>
        <v>150</v>
      </c>
      <c r="G200" s="214"/>
      <c r="H200" s="31">
        <f>F200*G200</f>
        <v>0</v>
      </c>
      <c r="I200" s="32" t="s">
        <v>198</v>
      </c>
      <c r="J200" s="165"/>
      <c r="K200" s="173"/>
      <c r="L200" s="131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</row>
    <row r="201" spans="1:49" s="11" customFormat="1" ht="13.5" customHeight="1">
      <c r="A201" s="34"/>
      <c r="B201" s="35"/>
      <c r="C201" s="25"/>
      <c r="D201" s="36" t="s">
        <v>143</v>
      </c>
      <c r="E201" s="25"/>
      <c r="F201" s="4">
        <v>150</v>
      </c>
      <c r="G201" s="37"/>
      <c r="H201" s="37"/>
      <c r="I201" s="28"/>
      <c r="J201" s="40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</row>
    <row r="202" spans="1:49" s="11" customFormat="1" ht="13.5" customHeight="1">
      <c r="A202" s="29">
        <v>58</v>
      </c>
      <c r="B202" s="30" t="s">
        <v>62</v>
      </c>
      <c r="C202" s="30" t="s">
        <v>80</v>
      </c>
      <c r="D202" s="30" t="s">
        <v>140</v>
      </c>
      <c r="E202" s="30" t="s">
        <v>9</v>
      </c>
      <c r="F202" s="31">
        <f>F203</f>
        <v>100</v>
      </c>
      <c r="G202" s="214"/>
      <c r="H202" s="31">
        <f t="shared" ref="H202" si="9">F202*G202</f>
        <v>0</v>
      </c>
      <c r="I202" s="32" t="s">
        <v>198</v>
      </c>
      <c r="J202" s="165"/>
      <c r="K202" s="173"/>
      <c r="L202" s="131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</row>
    <row r="203" spans="1:49" s="11" customFormat="1" ht="13.5" customHeight="1">
      <c r="A203" s="34"/>
      <c r="B203" s="35"/>
      <c r="C203" s="25"/>
      <c r="D203" s="36" t="s">
        <v>143</v>
      </c>
      <c r="E203" s="25"/>
      <c r="F203" s="4">
        <v>100</v>
      </c>
      <c r="G203" s="37"/>
      <c r="H203" s="37"/>
      <c r="I203" s="28"/>
      <c r="J203" s="40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</row>
    <row r="204" spans="1:49" s="11" customFormat="1" ht="13.5" customHeight="1">
      <c r="A204" s="29">
        <v>59</v>
      </c>
      <c r="B204" s="30" t="s">
        <v>62</v>
      </c>
      <c r="C204" s="30" t="s">
        <v>81</v>
      </c>
      <c r="D204" s="30" t="s">
        <v>45</v>
      </c>
      <c r="E204" s="30" t="s">
        <v>9</v>
      </c>
      <c r="F204" s="31">
        <f>F205</f>
        <v>100</v>
      </c>
      <c r="G204" s="214"/>
      <c r="H204" s="31">
        <f t="shared" ref="H204" si="10">F204*G204</f>
        <v>0</v>
      </c>
      <c r="I204" s="32" t="s">
        <v>198</v>
      </c>
      <c r="J204" s="165"/>
      <c r="K204" s="173"/>
      <c r="L204" s="131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</row>
    <row r="205" spans="1:49" s="11" customFormat="1" ht="13.5" customHeight="1">
      <c r="A205" s="34"/>
      <c r="B205" s="35"/>
      <c r="C205" s="25"/>
      <c r="D205" s="36" t="s">
        <v>143</v>
      </c>
      <c r="E205" s="25"/>
      <c r="F205" s="4">
        <v>100</v>
      </c>
      <c r="G205" s="37"/>
      <c r="H205" s="37"/>
      <c r="I205" s="28"/>
      <c r="J205" s="40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</row>
    <row r="206" spans="1:49" s="11" customFormat="1" ht="13.5" customHeight="1">
      <c r="A206" s="29">
        <v>60</v>
      </c>
      <c r="B206" s="30" t="s">
        <v>62</v>
      </c>
      <c r="C206" s="30" t="s">
        <v>192</v>
      </c>
      <c r="D206" s="30" t="s">
        <v>132</v>
      </c>
      <c r="E206" s="30" t="s">
        <v>12</v>
      </c>
      <c r="F206" s="31">
        <f>F207</f>
        <v>1</v>
      </c>
      <c r="G206" s="214"/>
      <c r="H206" s="31">
        <f>F206*G206</f>
        <v>0</v>
      </c>
      <c r="I206" s="32" t="s">
        <v>198</v>
      </c>
      <c r="J206" s="138"/>
      <c r="K206" s="135"/>
      <c r="L206" s="136"/>
      <c r="M206" s="137"/>
      <c r="N206" s="137"/>
      <c r="O206" s="137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</row>
    <row r="207" spans="1:49" s="11" customFormat="1" ht="13.5" customHeight="1">
      <c r="A207" s="34"/>
      <c r="B207" s="35"/>
      <c r="C207" s="25"/>
      <c r="D207" s="36" t="s">
        <v>28</v>
      </c>
      <c r="E207" s="25"/>
      <c r="F207" s="4">
        <v>1</v>
      </c>
      <c r="G207" s="37"/>
      <c r="H207" s="37"/>
      <c r="I207" s="28"/>
      <c r="J207" s="138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</row>
    <row r="208" spans="1:49" s="33" customFormat="1" ht="13.5" customHeight="1">
      <c r="A208" s="34">
        <v>61</v>
      </c>
      <c r="B208" s="61" t="s">
        <v>62</v>
      </c>
      <c r="C208" s="30" t="s">
        <v>207</v>
      </c>
      <c r="D208" s="30" t="s">
        <v>49</v>
      </c>
      <c r="E208" s="62" t="s">
        <v>21</v>
      </c>
      <c r="F208" s="3">
        <v>1</v>
      </c>
      <c r="G208" s="215"/>
      <c r="H208" s="37">
        <f>F208*G208</f>
        <v>0</v>
      </c>
      <c r="I208" s="32" t="s">
        <v>198</v>
      </c>
      <c r="J208" s="155"/>
      <c r="K208" s="156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</row>
    <row r="209" spans="1:49" s="64" customFormat="1" ht="13.5" customHeight="1">
      <c r="A209" s="29">
        <v>62</v>
      </c>
      <c r="B209" s="63">
        <v>742</v>
      </c>
      <c r="C209" s="30">
        <v>998742202</v>
      </c>
      <c r="D209" s="55" t="s">
        <v>88</v>
      </c>
      <c r="E209" s="55" t="s">
        <v>85</v>
      </c>
      <c r="F209" s="56">
        <v>0.77</v>
      </c>
      <c r="G209" s="214"/>
      <c r="H209" s="31">
        <f>F209*G209</f>
        <v>0</v>
      </c>
      <c r="I209" s="32" t="s">
        <v>195</v>
      </c>
      <c r="J209" s="157"/>
      <c r="K209" s="158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</row>
    <row r="210" spans="1:49" s="11" customFormat="1" ht="13.5" customHeight="1">
      <c r="A210" s="29">
        <v>63</v>
      </c>
      <c r="B210" s="30" t="s">
        <v>22</v>
      </c>
      <c r="C210" s="30" t="s">
        <v>194</v>
      </c>
      <c r="D210" s="30" t="s">
        <v>23</v>
      </c>
      <c r="E210" s="30" t="s">
        <v>24</v>
      </c>
      <c r="F210" s="3">
        <f>F211</f>
        <v>10</v>
      </c>
      <c r="G210" s="217"/>
      <c r="H210" s="70">
        <f>F210*G210</f>
        <v>0</v>
      </c>
      <c r="I210" s="32" t="s">
        <v>195</v>
      </c>
      <c r="J210" s="134"/>
      <c r="K210" s="135"/>
      <c r="L210" s="136"/>
      <c r="M210" s="137"/>
      <c r="N210" s="137"/>
      <c r="O210" s="137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</row>
    <row r="211" spans="1:49" s="11" customFormat="1" ht="13.5" customHeight="1">
      <c r="A211" s="65"/>
      <c r="B211" s="30"/>
      <c r="C211" s="66"/>
      <c r="D211" s="36" t="s">
        <v>86</v>
      </c>
      <c r="E211" s="67"/>
      <c r="F211" s="68">
        <v>10</v>
      </c>
      <c r="G211" s="31"/>
      <c r="H211" s="31"/>
      <c r="I211" s="28"/>
      <c r="J211" s="160"/>
      <c r="K211" s="161"/>
      <c r="L211" s="159"/>
      <c r="M211" s="159"/>
      <c r="N211" s="159"/>
      <c r="O211" s="159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</row>
    <row r="212" spans="1:49" s="11" customFormat="1" ht="13.5" customHeight="1">
      <c r="A212" s="65"/>
      <c r="B212" s="30"/>
      <c r="C212" s="66"/>
      <c r="D212" s="36" t="s">
        <v>87</v>
      </c>
      <c r="E212" s="67"/>
      <c r="F212" s="68"/>
      <c r="G212" s="31"/>
      <c r="H212" s="31"/>
      <c r="I212" s="28"/>
      <c r="J212" s="162"/>
      <c r="K212" s="163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</row>
    <row r="213" spans="1:49" s="11" customFormat="1" ht="13.5" customHeight="1">
      <c r="A213" s="24"/>
      <c r="B213" s="25"/>
      <c r="C213" s="25">
        <v>742</v>
      </c>
      <c r="D213" s="25" t="s">
        <v>96</v>
      </c>
      <c r="E213" s="25"/>
      <c r="F213" s="2"/>
      <c r="G213" s="26"/>
      <c r="H213" s="27">
        <f>SUM(H214:H225)</f>
        <v>0</v>
      </c>
      <c r="I213" s="28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</row>
    <row r="214" spans="1:49" s="33" customFormat="1" ht="13.5" customHeight="1">
      <c r="A214" s="52">
        <v>64</v>
      </c>
      <c r="B214" s="53">
        <v>742</v>
      </c>
      <c r="C214" s="30" t="s">
        <v>82</v>
      </c>
      <c r="D214" s="30" t="s">
        <v>124</v>
      </c>
      <c r="E214" s="55" t="s">
        <v>12</v>
      </c>
      <c r="F214" s="3">
        <f>SUM(F216:F216)</f>
        <v>5</v>
      </c>
      <c r="G214" s="218"/>
      <c r="H214" s="56">
        <f>F214*G214</f>
        <v>0</v>
      </c>
      <c r="I214" s="32" t="s">
        <v>198</v>
      </c>
      <c r="J214" s="131"/>
      <c r="K214" s="175"/>
      <c r="L214" s="131"/>
      <c r="M214" s="137"/>
      <c r="N214" s="176"/>
      <c r="O214" s="137"/>
      <c r="P214" s="137"/>
      <c r="Q214" s="17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</row>
    <row r="215" spans="1:49" s="11" customFormat="1" ht="13.5" customHeight="1">
      <c r="A215" s="34"/>
      <c r="B215" s="35"/>
      <c r="C215" s="25"/>
      <c r="D215" s="36" t="s">
        <v>125</v>
      </c>
      <c r="E215" s="25"/>
      <c r="F215" s="4"/>
      <c r="G215" s="37"/>
      <c r="H215" s="37"/>
      <c r="I215" s="28"/>
      <c r="J215" s="138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</row>
    <row r="216" spans="1:49" s="11" customFormat="1" ht="13.5" customHeight="1">
      <c r="A216" s="34"/>
      <c r="B216" s="35"/>
      <c r="C216" s="25"/>
      <c r="D216" s="36" t="s">
        <v>97</v>
      </c>
      <c r="E216" s="25"/>
      <c r="F216" s="4">
        <v>5</v>
      </c>
      <c r="G216" s="37"/>
      <c r="H216" s="37"/>
      <c r="I216" s="28"/>
      <c r="J216" s="138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</row>
    <row r="217" spans="1:49" s="11" customFormat="1" ht="27" customHeight="1">
      <c r="A217" s="34"/>
      <c r="B217" s="35"/>
      <c r="C217" s="25"/>
      <c r="D217" s="36" t="s">
        <v>126</v>
      </c>
      <c r="E217" s="25"/>
      <c r="F217" s="4"/>
      <c r="G217" s="37"/>
      <c r="H217" s="37"/>
      <c r="I217" s="28"/>
      <c r="J217" s="138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</row>
    <row r="218" spans="1:49" s="33" customFormat="1" ht="27" customHeight="1">
      <c r="A218" s="52">
        <v>65</v>
      </c>
      <c r="B218" s="53">
        <v>742</v>
      </c>
      <c r="C218" s="30" t="s">
        <v>193</v>
      </c>
      <c r="D218" s="30" t="s">
        <v>133</v>
      </c>
      <c r="E218" s="55" t="s">
        <v>21</v>
      </c>
      <c r="F218" s="3">
        <f>SUM(F219:F219)</f>
        <v>1</v>
      </c>
      <c r="G218" s="218"/>
      <c r="H218" s="56">
        <f>F218*G218</f>
        <v>0</v>
      </c>
      <c r="I218" s="32" t="s">
        <v>198</v>
      </c>
      <c r="J218" s="138"/>
      <c r="K218" s="175"/>
      <c r="L218" s="131"/>
      <c r="M218" s="137"/>
      <c r="N218" s="176"/>
      <c r="O218" s="137"/>
      <c r="P218" s="137"/>
      <c r="Q218" s="17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</row>
    <row r="219" spans="1:49" s="11" customFormat="1" ht="13.5" customHeight="1">
      <c r="A219" s="34"/>
      <c r="B219" s="35"/>
      <c r="C219" s="25"/>
      <c r="D219" s="36" t="s">
        <v>134</v>
      </c>
      <c r="E219" s="25"/>
      <c r="F219" s="4">
        <v>1</v>
      </c>
      <c r="G219" s="37"/>
      <c r="H219" s="37"/>
      <c r="I219" s="28"/>
      <c r="J219" s="138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</row>
    <row r="220" spans="1:49" s="11" customFormat="1" ht="27" customHeight="1">
      <c r="A220" s="34"/>
      <c r="B220" s="35"/>
      <c r="C220" s="25"/>
      <c r="D220" s="36" t="s">
        <v>135</v>
      </c>
      <c r="E220" s="25"/>
      <c r="F220" s="4"/>
      <c r="G220" s="37"/>
      <c r="H220" s="37"/>
      <c r="I220" s="28"/>
      <c r="J220" s="138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</row>
    <row r="221" spans="1:49" s="33" customFormat="1" ht="13.5" customHeight="1">
      <c r="A221" s="34">
        <v>66</v>
      </c>
      <c r="B221" s="61" t="s">
        <v>62</v>
      </c>
      <c r="C221" s="30" t="s">
        <v>208</v>
      </c>
      <c r="D221" s="30" t="s">
        <v>49</v>
      </c>
      <c r="E221" s="62" t="s">
        <v>21</v>
      </c>
      <c r="F221" s="3">
        <v>1</v>
      </c>
      <c r="G221" s="215"/>
      <c r="H221" s="37">
        <f>F221*G221</f>
        <v>0</v>
      </c>
      <c r="I221" s="32" t="s">
        <v>198</v>
      </c>
      <c r="J221" s="155"/>
      <c r="K221" s="156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</row>
    <row r="222" spans="1:49" s="64" customFormat="1" ht="13.5" customHeight="1">
      <c r="A222" s="29">
        <v>67</v>
      </c>
      <c r="B222" s="63">
        <v>742</v>
      </c>
      <c r="C222" s="30">
        <v>998742202</v>
      </c>
      <c r="D222" s="55" t="s">
        <v>88</v>
      </c>
      <c r="E222" s="55" t="s">
        <v>85</v>
      </c>
      <c r="F222" s="56">
        <v>0.77</v>
      </c>
      <c r="G222" s="214"/>
      <c r="H222" s="31">
        <f>F222*G222</f>
        <v>0</v>
      </c>
      <c r="I222" s="32" t="s">
        <v>195</v>
      </c>
      <c r="J222" s="157"/>
      <c r="K222" s="158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</row>
    <row r="223" spans="1:49" s="11" customFormat="1" ht="13.5" customHeight="1">
      <c r="A223" s="29">
        <v>68</v>
      </c>
      <c r="B223" s="30" t="s">
        <v>22</v>
      </c>
      <c r="C223" s="30" t="s">
        <v>194</v>
      </c>
      <c r="D223" s="30" t="s">
        <v>23</v>
      </c>
      <c r="E223" s="30" t="s">
        <v>24</v>
      </c>
      <c r="F223" s="3">
        <f>F224</f>
        <v>3</v>
      </c>
      <c r="G223" s="217"/>
      <c r="H223" s="70">
        <f>F223*G223</f>
        <v>0</v>
      </c>
      <c r="I223" s="32" t="s">
        <v>195</v>
      </c>
      <c r="J223" s="134"/>
      <c r="K223" s="135"/>
      <c r="L223" s="136"/>
      <c r="M223" s="137"/>
      <c r="N223" s="137"/>
      <c r="O223" s="137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</row>
    <row r="224" spans="1:49" s="11" customFormat="1" ht="13.5" customHeight="1">
      <c r="A224" s="65"/>
      <c r="B224" s="30"/>
      <c r="C224" s="66"/>
      <c r="D224" s="36" t="s">
        <v>86</v>
      </c>
      <c r="E224" s="67"/>
      <c r="F224" s="68">
        <v>3</v>
      </c>
      <c r="G224" s="31"/>
      <c r="H224" s="31"/>
      <c r="I224" s="28"/>
      <c r="J224" s="160"/>
      <c r="K224" s="161"/>
      <c r="L224" s="159"/>
      <c r="M224" s="159"/>
      <c r="N224" s="159"/>
      <c r="O224" s="159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</row>
    <row r="225" spans="1:49" s="11" customFormat="1" ht="13.5" customHeight="1">
      <c r="A225" s="65"/>
      <c r="B225" s="30"/>
      <c r="C225" s="66"/>
      <c r="D225" s="36" t="s">
        <v>87</v>
      </c>
      <c r="E225" s="67"/>
      <c r="F225" s="68"/>
      <c r="G225" s="31"/>
      <c r="H225" s="31"/>
      <c r="I225" s="28"/>
      <c r="J225" s="162"/>
      <c r="K225" s="163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</row>
    <row r="226" spans="1:49" s="11" customFormat="1" ht="13.5" customHeight="1">
      <c r="A226" s="24"/>
      <c r="B226" s="25"/>
      <c r="C226" s="25">
        <v>742</v>
      </c>
      <c r="D226" s="25" t="s">
        <v>20</v>
      </c>
      <c r="E226" s="25"/>
      <c r="F226" s="2"/>
      <c r="G226" s="26"/>
      <c r="H226" s="27">
        <f>SUM(H227:H265)</f>
        <v>0</v>
      </c>
      <c r="I226" s="28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</row>
    <row r="227" spans="1:49" s="33" customFormat="1" ht="13.5" customHeight="1">
      <c r="A227" s="110">
        <v>69</v>
      </c>
      <c r="B227" s="53" t="s">
        <v>62</v>
      </c>
      <c r="C227" s="30" t="s">
        <v>107</v>
      </c>
      <c r="D227" s="30" t="s">
        <v>182</v>
      </c>
      <c r="E227" s="55" t="s">
        <v>9</v>
      </c>
      <c r="F227" s="111">
        <f>F229</f>
        <v>68.2</v>
      </c>
      <c r="G227" s="215"/>
      <c r="H227" s="56">
        <f>F227*G227</f>
        <v>0</v>
      </c>
      <c r="I227" s="32" t="s">
        <v>198</v>
      </c>
      <c r="J227" s="131"/>
      <c r="K227" s="175"/>
      <c r="L227" s="131"/>
      <c r="M227" s="137"/>
      <c r="N227" s="176"/>
      <c r="O227" s="137"/>
      <c r="P227" s="137"/>
      <c r="Q227" s="17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</row>
    <row r="228" spans="1:49" s="11" customFormat="1" ht="13.5" customHeight="1">
      <c r="A228" s="34"/>
      <c r="B228" s="35"/>
      <c r="C228" s="25"/>
      <c r="D228" s="36" t="s">
        <v>105</v>
      </c>
      <c r="E228" s="25"/>
      <c r="F228" s="4"/>
      <c r="G228" s="37"/>
      <c r="H228" s="37"/>
      <c r="I228" s="28"/>
      <c r="J228" s="75"/>
      <c r="K228" s="156"/>
      <c r="L228" s="137"/>
      <c r="M228" s="176"/>
      <c r="N228" s="137"/>
      <c r="O228" s="137"/>
      <c r="P228" s="137"/>
      <c r="Q228" s="137"/>
      <c r="R228" s="137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</row>
    <row r="229" spans="1:49" s="11" customFormat="1" ht="13.5" customHeight="1">
      <c r="A229" s="34"/>
      <c r="B229" s="35"/>
      <c r="C229" s="25"/>
      <c r="D229" s="36" t="s">
        <v>262</v>
      </c>
      <c r="E229" s="25"/>
      <c r="F229" s="111">
        <f>(45+17)*1.1</f>
        <v>68.2</v>
      </c>
      <c r="G229" s="37"/>
      <c r="H229" s="37"/>
      <c r="I229" s="28"/>
      <c r="J229" s="131"/>
      <c r="K229" s="39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</row>
    <row r="230" spans="1:49" s="11" customFormat="1" ht="27" customHeight="1">
      <c r="A230" s="34"/>
      <c r="B230" s="35"/>
      <c r="C230" s="25"/>
      <c r="D230" s="36" t="s">
        <v>55</v>
      </c>
      <c r="E230" s="25"/>
      <c r="F230" s="4"/>
      <c r="G230" s="37"/>
      <c r="H230" s="37"/>
      <c r="I230" s="28"/>
      <c r="J230" s="138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</row>
    <row r="231" spans="1:49" s="33" customFormat="1" ht="27" customHeight="1">
      <c r="A231" s="52">
        <v>70</v>
      </c>
      <c r="B231" s="53" t="s">
        <v>62</v>
      </c>
      <c r="C231" s="30" t="s">
        <v>108</v>
      </c>
      <c r="D231" s="30" t="s">
        <v>83</v>
      </c>
      <c r="E231" s="55" t="s">
        <v>21</v>
      </c>
      <c r="F231" s="3">
        <f>SUM(F234)</f>
        <v>1</v>
      </c>
      <c r="G231" s="218"/>
      <c r="H231" s="56">
        <f>F231*G231</f>
        <v>0</v>
      </c>
      <c r="I231" s="32" t="s">
        <v>198</v>
      </c>
      <c r="J231" s="138"/>
      <c r="K231" s="175"/>
      <c r="L231" s="131"/>
      <c r="M231" s="137"/>
      <c r="N231" s="176"/>
      <c r="O231" s="137"/>
      <c r="P231" s="137"/>
      <c r="Q231" s="17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</row>
    <row r="232" spans="1:49" s="11" customFormat="1" ht="40.5" customHeight="1">
      <c r="A232" s="34"/>
      <c r="B232" s="30"/>
      <c r="C232" s="30"/>
      <c r="D232" s="36" t="s">
        <v>84</v>
      </c>
      <c r="E232" s="30"/>
      <c r="F232" s="4"/>
      <c r="G232" s="37"/>
      <c r="H232" s="37"/>
      <c r="I232" s="32"/>
      <c r="J232" s="178"/>
      <c r="K232" s="178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</row>
    <row r="233" spans="1:49" s="11" customFormat="1" ht="13.5" customHeight="1">
      <c r="A233" s="34"/>
      <c r="B233" s="30"/>
      <c r="C233" s="30"/>
      <c r="D233" s="36" t="s">
        <v>47</v>
      </c>
      <c r="E233" s="30"/>
      <c r="F233" s="3"/>
      <c r="G233" s="37"/>
      <c r="H233" s="37"/>
      <c r="I233" s="32"/>
      <c r="J233" s="155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</row>
    <row r="234" spans="1:49" s="11" customFormat="1" ht="13.5" customHeight="1">
      <c r="A234" s="34"/>
      <c r="B234" s="67"/>
      <c r="C234" s="67"/>
      <c r="D234" s="36" t="s">
        <v>90</v>
      </c>
      <c r="E234" s="67"/>
      <c r="F234" s="4">
        <v>1</v>
      </c>
      <c r="G234" s="37"/>
      <c r="H234" s="37"/>
      <c r="I234" s="32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</row>
    <row r="235" spans="1:49" s="11" customFormat="1" ht="67.5" customHeight="1">
      <c r="A235" s="34"/>
      <c r="B235" s="76"/>
      <c r="C235" s="67"/>
      <c r="D235" s="48" t="s">
        <v>53</v>
      </c>
      <c r="E235" s="30"/>
      <c r="F235" s="4"/>
      <c r="G235" s="37"/>
      <c r="H235" s="37"/>
      <c r="I235" s="32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</row>
    <row r="236" spans="1:49" s="33" customFormat="1" ht="13.5" customHeight="1">
      <c r="A236" s="110">
        <v>71</v>
      </c>
      <c r="B236" s="53" t="s">
        <v>62</v>
      </c>
      <c r="C236" s="30" t="s">
        <v>109</v>
      </c>
      <c r="D236" s="30" t="s">
        <v>26</v>
      </c>
      <c r="E236" s="55" t="s">
        <v>21</v>
      </c>
      <c r="F236" s="3">
        <f>F237</f>
        <v>1</v>
      </c>
      <c r="G236" s="218"/>
      <c r="H236" s="56">
        <f>F236*G236</f>
        <v>0</v>
      </c>
      <c r="I236" s="32" t="s">
        <v>198</v>
      </c>
      <c r="J236" s="138"/>
      <c r="K236" s="175"/>
      <c r="L236" s="131"/>
      <c r="M236" s="137"/>
      <c r="N236" s="176"/>
      <c r="O236" s="137"/>
      <c r="P236" s="137"/>
      <c r="Q236" s="17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</row>
    <row r="237" spans="1:49" s="11" customFormat="1" ht="27" customHeight="1">
      <c r="A237" s="34"/>
      <c r="B237" s="35"/>
      <c r="C237" s="25"/>
      <c r="D237" s="36" t="s">
        <v>202</v>
      </c>
      <c r="E237" s="25"/>
      <c r="F237" s="4">
        <v>1</v>
      </c>
      <c r="G237" s="37"/>
      <c r="H237" s="37"/>
      <c r="I237" s="28"/>
      <c r="J237" s="138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</row>
    <row r="238" spans="1:49" s="11" customFormat="1" ht="13.5" customHeight="1">
      <c r="A238" s="34"/>
      <c r="B238" s="35"/>
      <c r="C238" s="25"/>
      <c r="D238" s="36" t="s">
        <v>203</v>
      </c>
      <c r="E238" s="25"/>
      <c r="F238" s="4"/>
      <c r="G238" s="37"/>
      <c r="H238" s="37"/>
      <c r="I238" s="28"/>
      <c r="J238" s="138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</row>
    <row r="239" spans="1:49" s="119" customFormat="1" ht="108" customHeight="1">
      <c r="A239" s="114"/>
      <c r="B239" s="115"/>
      <c r="C239" s="115"/>
      <c r="D239" s="120" t="s">
        <v>265</v>
      </c>
      <c r="E239" s="115"/>
      <c r="F239" s="116"/>
      <c r="G239" s="117"/>
      <c r="H239" s="117"/>
      <c r="I239" s="118"/>
      <c r="J239" s="179"/>
      <c r="K239" s="180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</row>
    <row r="240" spans="1:49" s="119" customFormat="1" ht="94.5" customHeight="1">
      <c r="A240" s="114"/>
      <c r="B240" s="115"/>
      <c r="C240" s="115"/>
      <c r="D240" s="212" t="s">
        <v>266</v>
      </c>
      <c r="E240" s="115"/>
      <c r="F240" s="116"/>
      <c r="G240" s="117"/>
      <c r="H240" s="117"/>
      <c r="I240" s="118"/>
      <c r="J240" s="179"/>
      <c r="K240" s="180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</row>
    <row r="241" spans="1:49" s="119" customFormat="1" ht="94.5" customHeight="1">
      <c r="A241" s="114"/>
      <c r="B241" s="115"/>
      <c r="C241" s="115"/>
      <c r="D241" s="212" t="s">
        <v>268</v>
      </c>
      <c r="E241" s="115"/>
      <c r="F241" s="116"/>
      <c r="G241" s="117"/>
      <c r="H241" s="117"/>
      <c r="I241" s="118"/>
      <c r="J241" s="179"/>
      <c r="K241" s="180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</row>
    <row r="242" spans="1:49" s="33" customFormat="1" ht="13.5" customHeight="1">
      <c r="A242" s="52">
        <v>72</v>
      </c>
      <c r="B242" s="53" t="s">
        <v>62</v>
      </c>
      <c r="C242" s="30" t="s">
        <v>110</v>
      </c>
      <c r="D242" s="30" t="s">
        <v>48</v>
      </c>
      <c r="E242" s="55" t="s">
        <v>21</v>
      </c>
      <c r="F242" s="3">
        <f>F243</f>
        <v>1</v>
      </c>
      <c r="G242" s="218"/>
      <c r="H242" s="56">
        <f>F242*G242</f>
        <v>0</v>
      </c>
      <c r="I242" s="32" t="s">
        <v>198</v>
      </c>
      <c r="J242" s="171"/>
      <c r="K242" s="175"/>
      <c r="L242" s="131"/>
      <c r="M242" s="137"/>
      <c r="N242" s="176"/>
      <c r="O242" s="137"/>
      <c r="P242" s="137"/>
      <c r="Q242" s="17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</row>
    <row r="243" spans="1:49" s="11" customFormat="1" ht="13.5" customHeight="1">
      <c r="A243" s="34"/>
      <c r="B243" s="35"/>
      <c r="C243" s="25"/>
      <c r="D243" s="36" t="s">
        <v>90</v>
      </c>
      <c r="E243" s="25"/>
      <c r="F243" s="4">
        <v>1</v>
      </c>
      <c r="G243" s="37"/>
      <c r="H243" s="37"/>
      <c r="I243" s="28"/>
      <c r="J243" s="138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</row>
    <row r="244" spans="1:49" s="11" customFormat="1" ht="27" customHeight="1">
      <c r="A244" s="34"/>
      <c r="B244" s="35"/>
      <c r="C244" s="25"/>
      <c r="D244" s="77" t="s">
        <v>201</v>
      </c>
      <c r="E244" s="25"/>
      <c r="F244" s="4"/>
      <c r="G244" s="37"/>
      <c r="H244" s="37"/>
      <c r="I244" s="28"/>
      <c r="J244" s="138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</row>
    <row r="245" spans="1:49" s="33" customFormat="1" ht="13.5" customHeight="1">
      <c r="A245" s="52">
        <v>73</v>
      </c>
      <c r="B245" s="53" t="s">
        <v>62</v>
      </c>
      <c r="C245" s="30" t="s">
        <v>111</v>
      </c>
      <c r="D245" s="30" t="s">
        <v>146</v>
      </c>
      <c r="E245" s="55" t="s">
        <v>21</v>
      </c>
      <c r="F245" s="3">
        <f>SUM(F246)</f>
        <v>1</v>
      </c>
      <c r="G245" s="218"/>
      <c r="H245" s="56">
        <f>F245*G245</f>
        <v>0</v>
      </c>
      <c r="I245" s="32" t="s">
        <v>198</v>
      </c>
      <c r="J245" s="138"/>
      <c r="K245" s="175"/>
      <c r="L245" s="131"/>
      <c r="M245" s="137"/>
      <c r="N245" s="176"/>
      <c r="O245" s="137"/>
      <c r="P245" s="137"/>
      <c r="Q245" s="17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</row>
    <row r="246" spans="1:49" s="11" customFormat="1" ht="13.5" customHeight="1">
      <c r="A246" s="34"/>
      <c r="B246" s="35"/>
      <c r="C246" s="25"/>
      <c r="D246" s="36" t="s">
        <v>147</v>
      </c>
      <c r="E246" s="25"/>
      <c r="F246" s="4">
        <v>1</v>
      </c>
      <c r="G246" s="37"/>
      <c r="H246" s="37"/>
      <c r="I246" s="28"/>
      <c r="J246" s="138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</row>
    <row r="247" spans="1:49" s="11" customFormat="1" ht="13.5" customHeight="1">
      <c r="A247" s="34"/>
      <c r="B247" s="35"/>
      <c r="C247" s="25"/>
      <c r="D247" s="36" t="s">
        <v>145</v>
      </c>
      <c r="E247" s="25"/>
      <c r="F247" s="4"/>
      <c r="G247" s="37"/>
      <c r="H247" s="37"/>
      <c r="I247" s="28"/>
      <c r="J247" s="138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</row>
    <row r="248" spans="1:49" s="33" customFormat="1" ht="13.5" customHeight="1">
      <c r="A248" s="52">
        <v>74</v>
      </c>
      <c r="B248" s="53" t="s">
        <v>62</v>
      </c>
      <c r="C248" s="30" t="s">
        <v>112</v>
      </c>
      <c r="D248" s="30" t="s">
        <v>121</v>
      </c>
      <c r="E248" s="55" t="s">
        <v>21</v>
      </c>
      <c r="F248" s="3">
        <f>F250</f>
        <v>1</v>
      </c>
      <c r="G248" s="218"/>
      <c r="H248" s="56">
        <f>F248*G248</f>
        <v>0</v>
      </c>
      <c r="I248" s="32" t="s">
        <v>198</v>
      </c>
      <c r="J248" s="138"/>
      <c r="K248" s="175"/>
      <c r="L248" s="131"/>
      <c r="M248" s="137"/>
      <c r="N248" s="176"/>
      <c r="O248" s="137"/>
      <c r="P248" s="137"/>
      <c r="Q248" s="17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</row>
    <row r="249" spans="1:49" s="11" customFormat="1" ht="13.5" customHeight="1">
      <c r="A249" s="34"/>
      <c r="B249" s="35"/>
      <c r="C249" s="25"/>
      <c r="D249" s="36" t="s">
        <v>122</v>
      </c>
      <c r="E249" s="25"/>
      <c r="F249" s="4"/>
      <c r="G249" s="37"/>
      <c r="H249" s="37"/>
      <c r="I249" s="28"/>
      <c r="J249" s="138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</row>
    <row r="250" spans="1:49" s="11" customFormat="1" ht="13.5" customHeight="1">
      <c r="A250" s="34"/>
      <c r="B250" s="35"/>
      <c r="C250" s="25"/>
      <c r="D250" s="36" t="s">
        <v>90</v>
      </c>
      <c r="E250" s="25"/>
      <c r="F250" s="4">
        <v>1</v>
      </c>
      <c r="G250" s="37"/>
      <c r="H250" s="37"/>
      <c r="I250" s="28"/>
      <c r="J250" s="182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</row>
    <row r="251" spans="1:49" s="11" customFormat="1" ht="27" customHeight="1">
      <c r="A251" s="34"/>
      <c r="B251" s="35"/>
      <c r="C251" s="25"/>
      <c r="D251" s="36" t="s">
        <v>250</v>
      </c>
      <c r="E251" s="25"/>
      <c r="F251" s="4"/>
      <c r="G251" s="37"/>
      <c r="H251" s="37"/>
      <c r="I251" s="28"/>
      <c r="J251" s="138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</row>
    <row r="252" spans="1:49" s="33" customFormat="1" ht="13.5" customHeight="1">
      <c r="A252" s="110">
        <v>75</v>
      </c>
      <c r="B252" s="53" t="s">
        <v>62</v>
      </c>
      <c r="C252" s="30" t="s">
        <v>59</v>
      </c>
      <c r="D252" s="30" t="s">
        <v>60</v>
      </c>
      <c r="E252" s="55" t="s">
        <v>21</v>
      </c>
      <c r="F252" s="3">
        <f>F253</f>
        <v>1</v>
      </c>
      <c r="G252" s="218"/>
      <c r="H252" s="56">
        <f>F252*G252</f>
        <v>0</v>
      </c>
      <c r="I252" s="32" t="s">
        <v>198</v>
      </c>
      <c r="J252" s="138"/>
      <c r="K252" s="175"/>
      <c r="L252" s="131"/>
      <c r="M252" s="137"/>
      <c r="N252" s="176"/>
      <c r="O252" s="137"/>
      <c r="P252" s="137"/>
      <c r="Q252" s="17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</row>
    <row r="253" spans="1:49" s="11" customFormat="1" ht="13.5" customHeight="1">
      <c r="A253" s="34"/>
      <c r="B253" s="35"/>
      <c r="C253" s="25"/>
      <c r="D253" s="36" t="s">
        <v>61</v>
      </c>
      <c r="E253" s="25"/>
      <c r="F253" s="4">
        <v>1</v>
      </c>
      <c r="G253" s="37"/>
      <c r="H253" s="37"/>
      <c r="I253" s="28"/>
      <c r="J253" s="138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</row>
    <row r="254" spans="1:49" s="119" customFormat="1" ht="135" customHeight="1">
      <c r="A254" s="114"/>
      <c r="B254" s="115"/>
      <c r="C254" s="115"/>
      <c r="D254" s="212" t="s">
        <v>269</v>
      </c>
      <c r="E254" s="115"/>
      <c r="F254" s="116"/>
      <c r="G254" s="117"/>
      <c r="H254" s="117"/>
      <c r="I254" s="118"/>
      <c r="J254" s="183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</row>
    <row r="255" spans="1:49" s="33" customFormat="1" ht="81" customHeight="1">
      <c r="A255" s="34"/>
      <c r="B255" s="30"/>
      <c r="C255" s="43"/>
      <c r="D255" s="193" t="s">
        <v>270</v>
      </c>
      <c r="E255" s="44"/>
      <c r="F255" s="4"/>
      <c r="G255" s="37"/>
      <c r="H255" s="37"/>
      <c r="I255" s="32"/>
      <c r="J255" s="145"/>
      <c r="K255" s="146"/>
      <c r="L255" s="143"/>
      <c r="M255" s="144"/>
      <c r="N255" s="144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</row>
    <row r="256" spans="1:49" s="33" customFormat="1" ht="27" customHeight="1">
      <c r="A256" s="110">
        <v>76</v>
      </c>
      <c r="B256" s="53" t="s">
        <v>62</v>
      </c>
      <c r="C256" s="30" t="s">
        <v>212</v>
      </c>
      <c r="D256" s="30" t="s">
        <v>213</v>
      </c>
      <c r="E256" s="55" t="s">
        <v>21</v>
      </c>
      <c r="F256" s="3">
        <f>F257</f>
        <v>1</v>
      </c>
      <c r="G256" s="218"/>
      <c r="H256" s="56">
        <f>F256*G256</f>
        <v>0</v>
      </c>
      <c r="I256" s="32" t="s">
        <v>198</v>
      </c>
      <c r="J256" s="165"/>
      <c r="K256" s="175"/>
      <c r="L256" s="131"/>
      <c r="M256" s="137"/>
      <c r="N256" s="176"/>
      <c r="O256" s="137"/>
      <c r="P256" s="137"/>
      <c r="Q256" s="17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</row>
    <row r="257" spans="1:49" s="11" customFormat="1" ht="27" customHeight="1">
      <c r="A257" s="34"/>
      <c r="B257" s="35"/>
      <c r="C257" s="25"/>
      <c r="D257" s="36" t="s">
        <v>209</v>
      </c>
      <c r="E257" s="25"/>
      <c r="F257" s="4">
        <v>1</v>
      </c>
      <c r="G257" s="37"/>
      <c r="H257" s="37"/>
      <c r="I257" s="28"/>
      <c r="J257" s="138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</row>
    <row r="258" spans="1:49" s="11" customFormat="1" ht="148.5" customHeight="1">
      <c r="A258" s="34"/>
      <c r="B258" s="35"/>
      <c r="C258" s="25"/>
      <c r="D258" s="78" t="s">
        <v>210</v>
      </c>
      <c r="E258" s="25"/>
      <c r="F258" s="4"/>
      <c r="G258" s="37"/>
      <c r="H258" s="37"/>
      <c r="I258" s="28"/>
      <c r="J258" s="138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</row>
    <row r="259" spans="1:49" s="11" customFormat="1" ht="13.5" customHeight="1">
      <c r="A259" s="79"/>
      <c r="B259" s="35"/>
      <c r="C259" s="25"/>
      <c r="D259" s="36" t="s">
        <v>211</v>
      </c>
      <c r="E259" s="25"/>
      <c r="F259" s="4"/>
      <c r="G259" s="80"/>
      <c r="H259" s="80"/>
      <c r="I259" s="28"/>
      <c r="J259" s="138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</row>
    <row r="260" spans="1:49" s="127" customFormat="1" ht="123.75">
      <c r="A260" s="121"/>
      <c r="B260" s="122"/>
      <c r="C260" s="123"/>
      <c r="D260" s="193" t="s">
        <v>273</v>
      </c>
      <c r="E260" s="123"/>
      <c r="F260" s="124"/>
      <c r="G260" s="125"/>
      <c r="H260" s="125"/>
      <c r="I260" s="126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</row>
    <row r="261" spans="1:49" s="33" customFormat="1" ht="144.75" customHeight="1">
      <c r="A261" s="34"/>
      <c r="B261" s="30"/>
      <c r="C261" s="43"/>
      <c r="D261" s="193" t="s">
        <v>274</v>
      </c>
      <c r="E261" s="44"/>
      <c r="F261" s="4"/>
      <c r="G261" s="37"/>
      <c r="H261" s="37"/>
      <c r="I261" s="32"/>
      <c r="J261" s="145"/>
      <c r="K261" s="146"/>
      <c r="L261" s="143"/>
      <c r="M261" s="144"/>
      <c r="N261" s="144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</row>
    <row r="262" spans="1:49" s="64" customFormat="1" ht="13.5" customHeight="1">
      <c r="A262" s="29">
        <v>77</v>
      </c>
      <c r="B262" s="63">
        <v>742</v>
      </c>
      <c r="C262" s="30">
        <v>998742202</v>
      </c>
      <c r="D262" s="55" t="s">
        <v>88</v>
      </c>
      <c r="E262" s="55" t="s">
        <v>85</v>
      </c>
      <c r="F262" s="56">
        <v>0.77</v>
      </c>
      <c r="G262" s="214"/>
      <c r="H262" s="31">
        <f>F262*G262</f>
        <v>0</v>
      </c>
      <c r="I262" s="32" t="s">
        <v>195</v>
      </c>
      <c r="J262" s="185"/>
      <c r="K262" s="158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</row>
    <row r="263" spans="1:49" s="11" customFormat="1" ht="13.5" customHeight="1">
      <c r="A263" s="29">
        <v>78</v>
      </c>
      <c r="B263" s="30" t="s">
        <v>22</v>
      </c>
      <c r="C263" s="30" t="s">
        <v>194</v>
      </c>
      <c r="D263" s="30" t="s">
        <v>23</v>
      </c>
      <c r="E263" s="30" t="s">
        <v>24</v>
      </c>
      <c r="F263" s="3">
        <f>F264</f>
        <v>10</v>
      </c>
      <c r="G263" s="217"/>
      <c r="H263" s="70">
        <f>F263*G263</f>
        <v>0</v>
      </c>
      <c r="I263" s="32" t="s">
        <v>195</v>
      </c>
      <c r="J263" s="134"/>
      <c r="K263" s="135"/>
      <c r="L263" s="136"/>
      <c r="M263" s="137"/>
      <c r="N263" s="137"/>
      <c r="O263" s="137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</row>
    <row r="264" spans="1:49" s="11" customFormat="1" ht="13.5" customHeight="1">
      <c r="A264" s="65"/>
      <c r="B264" s="30"/>
      <c r="C264" s="66"/>
      <c r="D264" s="36" t="s">
        <v>86</v>
      </c>
      <c r="E264" s="67"/>
      <c r="F264" s="68">
        <v>10</v>
      </c>
      <c r="G264" s="31"/>
      <c r="H264" s="31"/>
      <c r="I264" s="28"/>
      <c r="J264" s="160"/>
      <c r="K264" s="161"/>
      <c r="L264" s="159"/>
      <c r="M264" s="159"/>
      <c r="N264" s="159"/>
      <c r="O264" s="159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</row>
    <row r="265" spans="1:49" s="11" customFormat="1" ht="13.5" customHeight="1">
      <c r="A265" s="65"/>
      <c r="B265" s="30"/>
      <c r="C265" s="66"/>
      <c r="D265" s="36" t="s">
        <v>87</v>
      </c>
      <c r="E265" s="67"/>
      <c r="F265" s="68"/>
      <c r="G265" s="31"/>
      <c r="H265" s="31"/>
      <c r="I265" s="28"/>
      <c r="J265" s="162"/>
      <c r="K265" s="163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</row>
    <row r="266" spans="1:49" s="11" customFormat="1" ht="13.5" customHeight="1">
      <c r="A266" s="24"/>
      <c r="B266" s="25"/>
      <c r="C266" s="25">
        <v>742</v>
      </c>
      <c r="D266" s="25" t="s">
        <v>106</v>
      </c>
      <c r="E266" s="25"/>
      <c r="F266" s="2"/>
      <c r="G266" s="26"/>
      <c r="H266" s="27">
        <f>SUM(H267:H278)</f>
        <v>0</v>
      </c>
      <c r="I266" s="28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</row>
    <row r="267" spans="1:49" s="33" customFormat="1" ht="13.5" customHeight="1">
      <c r="A267" s="81">
        <v>79</v>
      </c>
      <c r="B267" s="30">
        <v>742</v>
      </c>
      <c r="C267" s="30" t="s">
        <v>131</v>
      </c>
      <c r="D267" s="55" t="s">
        <v>249</v>
      </c>
      <c r="E267" s="44" t="s">
        <v>12</v>
      </c>
      <c r="F267" s="6">
        <f>F269</f>
        <v>1</v>
      </c>
      <c r="G267" s="219"/>
      <c r="H267" s="31">
        <f t="shared" ref="H267" si="11">F267*G267</f>
        <v>0</v>
      </c>
      <c r="I267" s="32" t="s">
        <v>198</v>
      </c>
      <c r="J267" s="186"/>
      <c r="K267" s="187"/>
      <c r="L267" s="188"/>
      <c r="M267" s="188"/>
      <c r="N267" s="188"/>
      <c r="O267" s="188"/>
      <c r="P267" s="189"/>
      <c r="Q267" s="188"/>
      <c r="R267" s="188"/>
      <c r="S267" s="188"/>
      <c r="T267" s="188"/>
      <c r="U267" s="188"/>
      <c r="V267" s="188"/>
      <c r="W267" s="188"/>
      <c r="X267" s="188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</row>
    <row r="268" spans="1:49" s="33" customFormat="1" ht="13.5" customHeight="1">
      <c r="A268" s="81"/>
      <c r="B268" s="30"/>
      <c r="C268" s="30"/>
      <c r="D268" s="71" t="s">
        <v>248</v>
      </c>
      <c r="E268" s="44"/>
      <c r="F268" s="6"/>
      <c r="G268" s="82"/>
      <c r="H268" s="31"/>
      <c r="I268" s="83"/>
      <c r="J268" s="190"/>
      <c r="K268" s="187"/>
      <c r="L268" s="188"/>
      <c r="M268" s="188"/>
      <c r="N268" s="188"/>
      <c r="O268" s="188"/>
      <c r="P268" s="191"/>
      <c r="Q268" s="188"/>
      <c r="R268" s="188"/>
      <c r="S268" s="188"/>
      <c r="T268" s="188"/>
      <c r="U268" s="188"/>
      <c r="V268" s="188"/>
      <c r="W268" s="188"/>
      <c r="X268" s="188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</row>
    <row r="269" spans="1:49" s="33" customFormat="1" ht="13.5" customHeight="1">
      <c r="A269" s="84"/>
      <c r="B269" s="84"/>
      <c r="C269" s="30"/>
      <c r="D269" s="71" t="s">
        <v>90</v>
      </c>
      <c r="E269" s="30"/>
      <c r="F269" s="4">
        <v>1</v>
      </c>
      <c r="G269" s="31"/>
      <c r="H269" s="31"/>
      <c r="I269" s="83"/>
      <c r="J269" s="190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</row>
    <row r="270" spans="1:49" s="33" customFormat="1" ht="27" customHeight="1">
      <c r="A270" s="81"/>
      <c r="B270" s="30"/>
      <c r="C270" s="30"/>
      <c r="D270" s="36" t="s">
        <v>253</v>
      </c>
      <c r="E270" s="44"/>
      <c r="G270" s="31"/>
      <c r="H270" s="31"/>
      <c r="I270" s="32"/>
      <c r="J270" s="137"/>
      <c r="K270" s="192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</row>
    <row r="271" spans="1:49" s="33" customFormat="1" ht="13.5" customHeight="1">
      <c r="A271" s="81">
        <v>80</v>
      </c>
      <c r="B271" s="30">
        <v>742</v>
      </c>
      <c r="C271" s="30" t="s">
        <v>256</v>
      </c>
      <c r="D271" s="55" t="s">
        <v>255</v>
      </c>
      <c r="E271" s="44" t="s">
        <v>12</v>
      </c>
      <c r="F271" s="6">
        <f>F273</f>
        <v>1</v>
      </c>
      <c r="G271" s="219"/>
      <c r="H271" s="31">
        <f t="shared" ref="H271" si="12">F271*G271</f>
        <v>0</v>
      </c>
      <c r="I271" s="32" t="s">
        <v>198</v>
      </c>
      <c r="J271" s="186"/>
      <c r="K271" s="187"/>
      <c r="L271" s="188"/>
      <c r="M271" s="188"/>
      <c r="N271" s="188"/>
      <c r="O271" s="188"/>
      <c r="P271" s="189"/>
      <c r="Q271" s="188"/>
      <c r="R271" s="188"/>
      <c r="S271" s="188"/>
      <c r="T271" s="188"/>
      <c r="U271" s="188"/>
      <c r="V271" s="188"/>
      <c r="W271" s="188"/>
      <c r="X271" s="188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</row>
    <row r="272" spans="1:49" s="33" customFormat="1" ht="13.5" customHeight="1">
      <c r="A272" s="81"/>
      <c r="B272" s="30"/>
      <c r="C272" s="30"/>
      <c r="D272" s="71" t="s">
        <v>252</v>
      </c>
      <c r="E272" s="44"/>
      <c r="F272" s="6"/>
      <c r="G272" s="82"/>
      <c r="H272" s="31"/>
      <c r="I272" s="83"/>
      <c r="J272" s="190"/>
      <c r="K272" s="187"/>
      <c r="L272" s="188"/>
      <c r="M272" s="188"/>
      <c r="N272" s="188"/>
      <c r="O272" s="188"/>
      <c r="P272" s="191"/>
      <c r="Q272" s="188"/>
      <c r="R272" s="188"/>
      <c r="S272" s="188"/>
      <c r="T272" s="188"/>
      <c r="U272" s="188"/>
      <c r="V272" s="188"/>
      <c r="W272" s="188"/>
      <c r="X272" s="188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</row>
    <row r="273" spans="1:49" s="33" customFormat="1" ht="13.5" customHeight="1">
      <c r="A273" s="84"/>
      <c r="B273" s="84"/>
      <c r="C273" s="30"/>
      <c r="D273" s="71" t="s">
        <v>90</v>
      </c>
      <c r="E273" s="30"/>
      <c r="F273" s="4">
        <v>1</v>
      </c>
      <c r="G273" s="31"/>
      <c r="H273" s="31"/>
      <c r="I273" s="83"/>
      <c r="J273" s="190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</row>
    <row r="274" spans="1:49" s="33" customFormat="1" ht="27" customHeight="1">
      <c r="A274" s="81"/>
      <c r="B274" s="30"/>
      <c r="C274" s="30"/>
      <c r="D274" s="36" t="s">
        <v>254</v>
      </c>
      <c r="E274" s="44"/>
      <c r="G274" s="31"/>
      <c r="H274" s="31"/>
      <c r="I274" s="32"/>
      <c r="J274" s="137"/>
      <c r="K274" s="192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</row>
    <row r="275" spans="1:49" s="64" customFormat="1" ht="13.5" customHeight="1">
      <c r="A275" s="29">
        <v>81</v>
      </c>
      <c r="B275" s="63">
        <v>742</v>
      </c>
      <c r="C275" s="30">
        <v>998742202</v>
      </c>
      <c r="D275" s="55" t="s">
        <v>88</v>
      </c>
      <c r="E275" s="55" t="s">
        <v>85</v>
      </c>
      <c r="F275" s="56">
        <v>0.77</v>
      </c>
      <c r="G275" s="214"/>
      <c r="H275" s="31">
        <f>F275*G275</f>
        <v>0</v>
      </c>
      <c r="I275" s="32" t="s">
        <v>195</v>
      </c>
      <c r="J275" s="157"/>
      <c r="K275" s="158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</row>
    <row r="276" spans="1:49" s="11" customFormat="1" ht="13.5" customHeight="1">
      <c r="A276" s="29">
        <v>82</v>
      </c>
      <c r="B276" s="30" t="s">
        <v>22</v>
      </c>
      <c r="C276" s="30" t="s">
        <v>194</v>
      </c>
      <c r="D276" s="30" t="s">
        <v>23</v>
      </c>
      <c r="E276" s="30" t="s">
        <v>24</v>
      </c>
      <c r="F276" s="3">
        <f>F277</f>
        <v>1</v>
      </c>
      <c r="G276" s="217"/>
      <c r="H276" s="70">
        <f>F276*G276</f>
        <v>0</v>
      </c>
      <c r="I276" s="32" t="s">
        <v>195</v>
      </c>
      <c r="J276" s="172"/>
      <c r="K276" s="135"/>
      <c r="L276" s="136"/>
      <c r="M276" s="137"/>
      <c r="N276" s="137"/>
      <c r="O276" s="137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</row>
    <row r="277" spans="1:49" s="11" customFormat="1" ht="13.5" customHeight="1">
      <c r="A277" s="65"/>
      <c r="B277" s="30"/>
      <c r="C277" s="66"/>
      <c r="D277" s="36" t="s">
        <v>86</v>
      </c>
      <c r="E277" s="67"/>
      <c r="F277" s="68">
        <v>1</v>
      </c>
      <c r="G277" s="31"/>
      <c r="H277" s="31"/>
      <c r="I277" s="28"/>
      <c r="J277" s="160"/>
      <c r="K277" s="161"/>
      <c r="L277" s="159"/>
      <c r="M277" s="159"/>
      <c r="N277" s="159"/>
      <c r="O277" s="159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</row>
    <row r="278" spans="1:49" s="11" customFormat="1" ht="13.5" customHeight="1">
      <c r="A278" s="65"/>
      <c r="B278" s="30"/>
      <c r="C278" s="66"/>
      <c r="D278" s="36" t="s">
        <v>87</v>
      </c>
      <c r="E278" s="67"/>
      <c r="F278" s="68"/>
      <c r="G278" s="31"/>
      <c r="H278" s="31"/>
      <c r="I278" s="28"/>
      <c r="J278" s="162"/>
      <c r="K278" s="163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</row>
    <row r="279" spans="1:49" ht="21" customHeight="1">
      <c r="A279" s="85"/>
      <c r="B279" s="86"/>
      <c r="C279" s="86"/>
      <c r="D279" s="86" t="s">
        <v>18</v>
      </c>
      <c r="E279" s="86"/>
      <c r="F279" s="87"/>
      <c r="G279" s="88"/>
      <c r="H279" s="88">
        <f>H7</f>
        <v>0</v>
      </c>
    </row>
    <row r="280" spans="1:49">
      <c r="A280" s="89"/>
      <c r="B280" s="90"/>
      <c r="C280" s="90"/>
      <c r="D280" s="90"/>
      <c r="E280" s="90"/>
      <c r="F280" s="91"/>
      <c r="G280" s="92"/>
      <c r="H280" s="92"/>
    </row>
    <row r="281" spans="1:49" ht="13.5" customHeight="1">
      <c r="A281" s="226" t="s">
        <v>13</v>
      </c>
      <c r="B281" s="227"/>
      <c r="C281" s="228"/>
      <c r="D281" s="93" t="s">
        <v>33</v>
      </c>
      <c r="E281" s="94"/>
      <c r="F281" s="95"/>
      <c r="G281" s="96"/>
      <c r="H281" s="97">
        <f>H279</f>
        <v>0</v>
      </c>
    </row>
    <row r="282" spans="1:49">
      <c r="A282" s="98"/>
      <c r="B282" s="99"/>
      <c r="C282" s="100"/>
      <c r="D282" s="101"/>
      <c r="E282" s="102"/>
      <c r="F282" s="103"/>
      <c r="G282" s="104"/>
      <c r="H282" s="105"/>
      <c r="I282" s="105"/>
    </row>
    <row r="283" spans="1:49">
      <c r="A283" s="74" t="s">
        <v>14</v>
      </c>
      <c r="B283" s="106"/>
      <c r="C283" s="74"/>
      <c r="D283" s="74"/>
      <c r="E283" s="74"/>
      <c r="F283" s="74"/>
      <c r="G283" s="74"/>
      <c r="H283" s="74"/>
      <c r="I283" s="107"/>
    </row>
    <row r="284" spans="1:49" ht="24.75" customHeight="1">
      <c r="A284" s="230" t="s">
        <v>15</v>
      </c>
      <c r="B284" s="230"/>
      <c r="C284" s="230"/>
      <c r="D284" s="230"/>
      <c r="E284" s="230"/>
      <c r="F284" s="230"/>
      <c r="G284" s="230"/>
      <c r="H284" s="74"/>
      <c r="I284" s="105"/>
    </row>
    <row r="285" spans="1:49" ht="93.95" customHeight="1">
      <c r="A285" s="231" t="s">
        <v>29</v>
      </c>
      <c r="B285" s="231"/>
      <c r="C285" s="231"/>
      <c r="D285" s="231"/>
      <c r="E285" s="231"/>
      <c r="F285" s="231"/>
      <c r="G285" s="231"/>
      <c r="H285" s="74"/>
      <c r="I285" s="74"/>
    </row>
    <row r="286" spans="1:49" ht="15" customHeight="1">
      <c r="A286" s="230" t="s">
        <v>16</v>
      </c>
      <c r="B286" s="230"/>
      <c r="C286" s="230"/>
      <c r="D286" s="230"/>
      <c r="E286" s="230"/>
      <c r="F286" s="230"/>
      <c r="G286" s="230"/>
      <c r="H286" s="108"/>
      <c r="I286" s="108"/>
    </row>
    <row r="287" spans="1:49">
      <c r="A287" s="74" t="s">
        <v>17</v>
      </c>
      <c r="B287" s="109"/>
      <c r="C287" s="109"/>
      <c r="D287" s="109"/>
      <c r="E287" s="109"/>
      <c r="F287" s="109"/>
      <c r="G287" s="109"/>
      <c r="H287" s="108"/>
    </row>
    <row r="288" spans="1:49" ht="40.5" customHeight="1">
      <c r="A288" s="229" t="s">
        <v>261</v>
      </c>
      <c r="B288" s="229"/>
      <c r="C288" s="229"/>
      <c r="D288" s="229"/>
      <c r="E288" s="229"/>
      <c r="F288" s="229"/>
      <c r="G288" s="229"/>
    </row>
    <row r="289" spans="1:7" ht="27" customHeight="1">
      <c r="A289" s="223" t="s">
        <v>267</v>
      </c>
      <c r="B289" s="223"/>
      <c r="C289" s="223"/>
      <c r="D289" s="223"/>
      <c r="E289" s="223"/>
      <c r="F289" s="223"/>
      <c r="G289" s="223"/>
    </row>
    <row r="296" spans="1:7">
      <c r="D296" s="213"/>
    </row>
  </sheetData>
  <sheetProtection algorithmName="SHA-512" hashValue="aXHKI31MKzg0Xu7iNL269GIU5sUCCJrX9ASkfFkl+zIgOo/r48X/pgCjKib9Kt6aJoH4bbg2PKQzSZ0wnlaORg==" saltValue="lzl4apZnb+gDlAduCPclNw==" spinCount="100000" sheet="1" objects="1" scenarios="1"/>
  <mergeCells count="11">
    <mergeCell ref="A2:I2"/>
    <mergeCell ref="A289:G289"/>
    <mergeCell ref="J38:K38"/>
    <mergeCell ref="J41:K41"/>
    <mergeCell ref="J46:K46"/>
    <mergeCell ref="J49:K49"/>
    <mergeCell ref="A281:C281"/>
    <mergeCell ref="A288:G288"/>
    <mergeCell ref="A284:G284"/>
    <mergeCell ref="A285:G285"/>
    <mergeCell ref="A286:G28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2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D.1.4.8. - EL. KOMUNIKACE</vt:lpstr>
      <vt:lpstr>'D.1.4.8. - EL. KOMUNIKACE'!Oblast_tisku</vt:lpstr>
      <vt:lpstr>'D.1.4.8. - EL. KOMUNIKACE'!Print_Area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Antonín</dc:creator>
  <cp:lastModifiedBy>Martin Škarek</cp:lastModifiedBy>
  <cp:lastPrinted>2022-09-16T10:03:19Z</cp:lastPrinted>
  <dcterms:created xsi:type="dcterms:W3CDTF">2015-09-09T07:04:37Z</dcterms:created>
  <dcterms:modified xsi:type="dcterms:W3CDTF">2022-11-03T10:44:51Z</dcterms:modified>
</cp:coreProperties>
</file>