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VYKRESY\Masarykova univerzita\Klub2-2022-06\"/>
    </mc:Choice>
  </mc:AlternateContent>
  <bookViews>
    <workbookView xWindow="0" yWindow="0" windowWidth="0" windowHeight="0"/>
  </bookViews>
  <sheets>
    <sheet name="Rekapitulace stavby" sheetId="1" r:id="rId1"/>
    <sheet name="D141 - ZDRAVOTNĚ TECHNIC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'D141 - ZDRAVOTNĚ TECHNICK...'!$C$88:$K$252</definedName>
    <definedName name="_xlnm.Print_Area" localSheetId="1">'D141 - ZDRAVOTNĚ TECHNICK...'!$C$4:$J$39,'D141 - ZDRAVOTNĚ TECHNICK...'!$C$45:$J$70,'D141 - ZDRAVOTNĚ TECHNICK...'!$C$76:$K$252</definedName>
    <definedName name="_xlnm.Print_Titles" localSheetId="1">'D141 - ZDRAVOTNĚ TECHNICK...'!$88:$88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28"/>
  <c r="BH128"/>
  <c r="BG128"/>
  <c r="BF128"/>
  <c r="T128"/>
  <c r="R128"/>
  <c r="P128"/>
  <c r="BI127"/>
  <c r="BH127"/>
  <c r="BG127"/>
  <c r="BF127"/>
  <c r="T127"/>
  <c r="R127"/>
  <c r="P127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R108"/>
  <c r="P108"/>
  <c r="BI106"/>
  <c r="BH106"/>
  <c r="BG106"/>
  <c r="BF106"/>
  <c r="T106"/>
  <c r="R106"/>
  <c r="P106"/>
  <c r="BI99"/>
  <c r="BH99"/>
  <c r="BG99"/>
  <c r="BF99"/>
  <c r="T99"/>
  <c r="R99"/>
  <c r="P99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85"/>
  <c r="J14"/>
  <c r="J12"/>
  <c r="J83"/>
  <c r="E7"/>
  <c r="E48"/>
  <c i="1" r="L50"/>
  <c r="AM50"/>
  <c r="AM49"/>
  <c r="L49"/>
  <c r="AM47"/>
  <c r="L47"/>
  <c r="L45"/>
  <c r="L44"/>
  <c i="2" r="BK222"/>
  <c r="J239"/>
  <c r="J128"/>
  <c r="BK247"/>
  <c r="BK162"/>
  <c r="J235"/>
  <c r="J143"/>
  <c r="J117"/>
  <c r="J176"/>
  <c r="J92"/>
  <c r="BK115"/>
  <c r="BK231"/>
  <c r="BK145"/>
  <c r="BK99"/>
  <c r="J152"/>
  <c r="J236"/>
  <c r="BK176"/>
  <c r="J34"/>
  <c r="BK178"/>
  <c r="BK108"/>
  <c r="BK160"/>
  <c r="J199"/>
  <c r="BK139"/>
  <c r="J197"/>
  <c r="F35"/>
  <c r="J188"/>
  <c r="J225"/>
  <c r="BK233"/>
  <c r="BK191"/>
  <c r="J182"/>
  <c r="J204"/>
  <c r="BK143"/>
  <c r="J148"/>
  <c r="J220"/>
  <c r="BK201"/>
  <c r="BK208"/>
  <c r="J154"/>
  <c r="BK193"/>
  <c r="F34"/>
  <c r="J216"/>
  <c r="J214"/>
  <c r="BK136"/>
  <c r="J170"/>
  <c r="BK218"/>
  <c r="BK92"/>
  <c r="J168"/>
  <c r="J227"/>
  <c r="BK245"/>
  <c r="J156"/>
  <c r="BK156"/>
  <c r="J247"/>
  <c r="J145"/>
  <c r="BK164"/>
  <c r="BK180"/>
  <c r="BK216"/>
  <c r="BK204"/>
  <c r="J180"/>
  <c r="BK235"/>
  <c r="BK120"/>
  <c r="J158"/>
  <c r="J99"/>
  <c r="J153"/>
  <c r="BK152"/>
  <c r="J139"/>
  <c r="J120"/>
  <c r="BK230"/>
  <c r="J195"/>
  <c r="BK127"/>
  <c r="BK158"/>
  <c r="BK239"/>
  <c r="BK189"/>
  <c r="BK227"/>
  <c r="BK153"/>
  <c r="BK117"/>
  <c r="J191"/>
  <c r="J231"/>
  <c r="J233"/>
  <c r="BK220"/>
  <c r="J174"/>
  <c r="J206"/>
  <c r="J222"/>
  <c r="BK195"/>
  <c r="J238"/>
  <c r="J162"/>
  <c r="J127"/>
  <c r="J172"/>
  <c r="J249"/>
  <c r="BK242"/>
  <c r="BK188"/>
  <c r="BK197"/>
  <c r="J178"/>
  <c r="BK170"/>
  <c r="BK225"/>
  <c r="BK148"/>
  <c r="J201"/>
  <c r="BK199"/>
  <c r="J242"/>
  <c r="J193"/>
  <c r="J218"/>
  <c r="J108"/>
  <c r="BK106"/>
  <c r="BK174"/>
  <c r="J106"/>
  <c r="BK166"/>
  <c r="BK238"/>
  <c r="J208"/>
  <c r="J230"/>
  <c r="BK251"/>
  <c r="J185"/>
  <c r="BK185"/>
  <c r="BK168"/>
  <c r="BK236"/>
  <c r="BK128"/>
  <c r="BK211"/>
  <c r="F36"/>
  <c r="BK249"/>
  <c r="F37"/>
  <c r="J189"/>
  <c r="J245"/>
  <c i="1" r="AS54"/>
  <c i="2" r="J115"/>
  <c r="J164"/>
  <c r="J211"/>
  <c r="BK182"/>
  <c r="BK206"/>
  <c r="J136"/>
  <c r="J160"/>
  <c r="BK172"/>
  <c r="BK214"/>
  <c r="J251"/>
  <c r="BK154"/>
  <c r="J166"/>
  <c l="1" r="T135"/>
  <c r="BK151"/>
  <c r="J151"/>
  <c r="J66"/>
  <c r="P91"/>
  <c r="T151"/>
  <c r="R135"/>
  <c r="P151"/>
  <c r="R229"/>
  <c r="R91"/>
  <c r="P142"/>
  <c r="BK187"/>
  <c r="J187"/>
  <c r="J67"/>
  <c r="T229"/>
  <c r="T91"/>
  <c r="R142"/>
  <c r="BK229"/>
  <c r="J229"/>
  <c r="J68"/>
  <c r="P244"/>
  <c r="BK142"/>
  <c r="J142"/>
  <c r="J63"/>
  <c r="R187"/>
  <c r="R244"/>
  <c r="P135"/>
  <c r="T187"/>
  <c r="BK244"/>
  <c r="J244"/>
  <c r="J69"/>
  <c r="BK135"/>
  <c r="J135"/>
  <c r="J62"/>
  <c r="T142"/>
  <c r="R151"/>
  <c r="P229"/>
  <c r="BK91"/>
  <c r="P187"/>
  <c r="T244"/>
  <c r="BK147"/>
  <c r="J147"/>
  <c r="J64"/>
  <c i="1" r="BA55"/>
  <c r="BB55"/>
  <c i="2" r="E79"/>
  <c r="J85"/>
  <c r="BE99"/>
  <c r="BE115"/>
  <c r="BE143"/>
  <c r="BE152"/>
  <c r="BE153"/>
  <c r="BE180"/>
  <c r="BE188"/>
  <c r="BE206"/>
  <c r="BE211"/>
  <c r="BE218"/>
  <c r="BE222"/>
  <c r="BE230"/>
  <c r="BE235"/>
  <c i="1" r="BC55"/>
  <c i="2" r="F54"/>
  <c r="J55"/>
  <c r="F86"/>
  <c r="BE108"/>
  <c r="BE120"/>
  <c r="BE128"/>
  <c r="BE160"/>
  <c r="BE168"/>
  <c r="BE174"/>
  <c r="BE182"/>
  <c r="BE185"/>
  <c r="BE189"/>
  <c r="BE193"/>
  <c r="BE197"/>
  <c r="BE199"/>
  <c r="BE201"/>
  <c r="BE242"/>
  <c r="BE245"/>
  <c r="BE247"/>
  <c r="BE249"/>
  <c r="BE92"/>
  <c r="BE117"/>
  <c r="BE139"/>
  <c r="BE166"/>
  <c r="BE170"/>
  <c r="BE191"/>
  <c r="BE195"/>
  <c r="BE204"/>
  <c r="BE208"/>
  <c r="BE216"/>
  <c r="BE225"/>
  <c r="BE227"/>
  <c r="BE231"/>
  <c r="BE233"/>
  <c r="BE238"/>
  <c r="BE239"/>
  <c i="1" r="AW55"/>
  <c i="2" r="J52"/>
  <c r="BE106"/>
  <c r="BE136"/>
  <c r="BE154"/>
  <c r="BE162"/>
  <c r="BE176"/>
  <c r="BE178"/>
  <c r="BE214"/>
  <c r="BE220"/>
  <c r="BE236"/>
  <c i="1" r="BD55"/>
  <c i="2" r="BE127"/>
  <c r="BE145"/>
  <c r="BE148"/>
  <c r="BE156"/>
  <c r="BE158"/>
  <c r="BE164"/>
  <c r="BE172"/>
  <c r="BE251"/>
  <c i="1" r="BD54"/>
  <c r="W33"/>
  <c r="BA54"/>
  <c r="AW54"/>
  <c r="AK30"/>
  <c r="BC54"/>
  <c r="AY54"/>
  <c r="BB54"/>
  <c r="W31"/>
  <c i="2" l="1" r="BK90"/>
  <c r="J90"/>
  <c r="J60"/>
  <c r="T90"/>
  <c r="R150"/>
  <c r="R90"/>
  <c r="R89"/>
  <c r="P150"/>
  <c r="T150"/>
  <c r="T89"/>
  <c r="P90"/>
  <c r="P89"/>
  <c i="1" r="AU55"/>
  <c i="2" r="J91"/>
  <c r="J61"/>
  <c r="BK150"/>
  <c r="J150"/>
  <c r="J65"/>
  <c r="J33"/>
  <c i="1" r="AV55"/>
  <c r="AT55"/>
  <c r="AX54"/>
  <c i="2" r="F33"/>
  <c i="1" r="AZ55"/>
  <c r="AZ54"/>
  <c r="W29"/>
  <c r="W32"/>
  <c r="W30"/>
  <c r="AU54"/>
  <c i="2" l="1" r="BK89"/>
  <c r="J89"/>
  <c r="J59"/>
  <c r="J30"/>
  <c i="1" r="AG55"/>
  <c r="AG54"/>
  <c r="AK26"/>
  <c r="AV54"/>
  <c r="AK29"/>
  <c r="AK35"/>
  <c l="1" r="AN55"/>
  <c i="2"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<sst xmlns="http://schemas.openxmlformats.org/spreadsheetml/2006/main">
  <si>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</si>
  <si>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</si>
  <si>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</si>
  <si>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</si>
  <si>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</si>
  <si>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{c4814067-f246-4967-8029-7510a3fa68a7}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</si>
  <si>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</si>
  <si>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</si>
  <si>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</si>
  <si>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</si>
  <si>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</si>
  <si>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</si>
  <si>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</si>
  <si>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</si>
  <si>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20079392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</si>
  <si>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</si>
  <si>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</si>
  <si>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REKTORÁT MASARYKOVY UNIVERZITY REKONSTRUKCE KLUBU V 1.PP</t>
  </si>
  <si>
    <t>KSO:</t>
  </si>
  <si>
    <t/>
  </si>
  <si>
    <t>CC-CZ:</t>
  </si>
  <si>
    <t>Místo:</t>
  </si>
  <si>
    <t>BRNO - MU</t>
  </si>
  <si>
    <t>Datum:</t>
  </si>
  <si>
    <t>8. 11. 2022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</si>
  <si>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</si>
  <si>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</si>
  <si>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</si>
  <si>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</si>
  <si>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</si>
  <si>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</si>
  <si>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</si>
  <si>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</si>
  <si>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</si>
  <si>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</si>
  <si>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</si>
  <si>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</si>
  <si>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</si>
  <si>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</si>
  <si>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</si>
  <si>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</si>
  <si>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</si>
  <si>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</si>
  <si>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</si>
  <si>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</si>
  <si>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</si>
  <si>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</si>
  <si>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</si>
  <si>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</si>
  <si>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</si>
  <si>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</si>
  <si>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</si>
  <si>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</si>
  <si>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</si>
  <si>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</si>
  <si>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</si>
  <si>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</si>
  <si>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</si>
  <si>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</si>
  <si>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</si>
  <si>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</si>
  <si>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</si>
  <si>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</si>
  <si>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</si>
  <si>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</si>
  <si>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</si>
  <si>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</si>
  <si>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</si>
  <si>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</si>
  <si>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</si>
  <si>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</si>
  <si>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</si>
  <si>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</si>
  <si>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</si>
  <si>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</si>
  <si>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D141</t>
  </si>
  <si>
    <t>ZDRAVOTNĚ TECHNICKÉ INSTALACE</t>
  </si>
  <si>
    <t>STA</t>
  </si>
  <si>
    <t>1</t>
  </si>
  <si>
    <t>{a9e3f19d-55c4-4116-9f8d-edeb96b7aae4}</t>
  </si>
  <si>
    <t>2</t>
  </si>
  <si>
    <t>KRYCÍ LIST SOUPISU PRACÍ</t>
  </si>
  <si>
    <t>Objekt:</t>
  </si>
  <si>
    <t>D141 -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</si>
  <si>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</si>
  <si>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</si>
  <si>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</si>
  <si>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</si>
  <si>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</si>
  <si>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</si>
  <si>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</si>
  <si>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</si>
  <si>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</si>
  <si>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</si>
  <si>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</si>
  <si>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</si>
  <si>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</si>
  <si>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</si>
  <si>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</si>
  <si>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</si>
  <si>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</si>
  <si>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</si>
  <si>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</si>
  <si>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</si>
  <si>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</si>
  <si>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</si>
  <si>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</si>
  <si>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</si>
  <si>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</si>
  <si>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</si>
  <si>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</si>
  <si>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</si>
  <si>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</si>
  <si>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</si>
  <si>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</si>
  <si>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</si>
  <si>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</si>
  <si>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</si>
  <si>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</si>
  <si>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CS ÚRS 2022 01</t>
  </si>
  <si>
    <t>4</t>
  </si>
  <si>
    <t>-235302299</t>
  </si>
  <si>
    <t>Online PSC</t>
  </si>
  <si>
    <t>https://podminky.urs.cz/item/CS_URS_2022_01/139751101</t>
  </si>
  <si>
    <t>VV</t>
  </si>
  <si>
    <t>5,00*0,60*0,60</t>
  </si>
  <si>
    <t>4,00*0,60*0,60</t>
  </si>
  <si>
    <t>3,00*0,60*0,60</t>
  </si>
  <si>
    <t>Součet</t>
  </si>
  <si>
    <t>162211221</t>
  </si>
  <si>
    <t>Vodorovné přemístění výkopku nebo sypaniny nošením s vyprázdněním nádoby na hromady nebo do dopravního prostředku na vzdálenost do 10 m z horniny třídy těžitelnosti III, skupiny 6 a 7</t>
  </si>
  <si>
    <t>CS ÚRS 2021 01</t>
  </si>
  <si>
    <t>-1593114045</t>
  </si>
  <si>
    <t>https://podminky.urs.cz/item/CS_URS_2021_01/162211221</t>
  </si>
  <si>
    <t>5,00*0,60*0,30</t>
  </si>
  <si>
    <t>4,00*0,60*0,30</t>
  </si>
  <si>
    <t>3,00*0,60*0,30</t>
  </si>
  <si>
    <t>3</t>
  </si>
  <si>
    <t>162211229</t>
  </si>
  <si>
    <t>Vodorovné přemístění výkopku nebo sypaniny nošením s vyprázdněním nádoby na hromady nebo do dopravního prostředku na vzdálenost do 10 m Příplatek za každých dalších 10 m k ceně -1221</t>
  </si>
  <si>
    <t>-658456110</t>
  </si>
  <si>
    <t>https://podminky.urs.cz/item/CS_URS_2021_01/162211229</t>
  </si>
  <si>
    <t>171151103</t>
  </si>
  <si>
    <t>Uložení sypanin do násypů strojně s rozprostřením sypaniny ve vrstvách a s hrubým urovnáním zhutněných z hornin soudržných jakékoliv třídy těžitelnosti</t>
  </si>
  <si>
    <t>1431540901</t>
  </si>
  <si>
    <t>https://podminky.urs.cz/item/CS_URS_2021_01/171151103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</si>
  <si>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</si>
  <si>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</si>
  <si>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</si>
  <si>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</si>
  <si>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531522848</t>
  </si>
  <si>
    <t>https://podminky.urs.cz/item/CS_URS_2021_01/171201221</t>
  </si>
  <si>
    <t>6</t>
  </si>
  <si>
    <t>174111102</t>
  </si>
  <si>
    <t>Zásyp sypaninou z jakékoliv horniny ručně s uložením výkopku ve vrstvách se zhutněním v uzavřených prostorách s urovnáním povrchu zásypu</t>
  </si>
  <si>
    <t>CS ÚRS 2021 02</t>
  </si>
  <si>
    <t>920117700</t>
  </si>
  <si>
    <t>https://podminky.urs.cz/item/CS_URS_2021_02/174111102</t>
  </si>
  <si>
    <t>5,40-2,70-0,90</t>
  </si>
  <si>
    <t>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</si>
  <si>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</si>
  <si>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</si>
  <si>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-2079005846</t>
  </si>
  <si>
    <t>https://podminky.urs.cz/item/CS_URS_2021_01/175111101</t>
  </si>
  <si>
    <t>8</t>
  </si>
  <si>
    <t>M</t>
  </si>
  <si>
    <t>58337344</t>
  </si>
  <si>
    <t>štěrkopísek frakce 0/32</t>
  </si>
  <si>
    <t>-1384213699</t>
  </si>
  <si>
    <t>9</t>
  </si>
  <si>
    <t>451573111</t>
  </si>
  <si>
    <t>Lože pod potrubí, stoky a drobné objekty v otevřeném výkopu z písku a štěrkopísku do 63 mm</t>
  </si>
  <si>
    <t>1289191849</t>
  </si>
  <si>
    <t>https://podminky.urs.cz/item/CS_URS_2021_01/451573111</t>
  </si>
  <si>
    <t>5,00*0,60*0,10</t>
  </si>
  <si>
    <t>4,00*0,60*0,10</t>
  </si>
  <si>
    <t>3,00*0,60*0,10</t>
  </si>
  <si>
    <t>Úpravy povrchů, podlahy a osazování výplní</t>
  </si>
  <si>
    <t>10</t>
  </si>
  <si>
    <t>612135101</t>
  </si>
  <si>
    <t>Hrubá výplň rýh maltou jakékoli šířky rýhy ve stěnách</t>
  </si>
  <si>
    <t>m2</t>
  </si>
  <si>
    <t>831923069</t>
  </si>
  <si>
    <t>https://podminky.urs.cz/item/CS_URS_2021_02/612135101</t>
  </si>
  <si>
    <t>20,00*0,15</t>
  </si>
  <si>
    <t>11</t>
  </si>
  <si>
    <t>631311121</t>
  </si>
  <si>
    <t>Doplnění dosavadních mazanin prostým betonem s dodáním hmot, bez potěru, plochy jednotlivě do 1 m2 a tl. do 80 mm</t>
  </si>
  <si>
    <t>1469263304</t>
  </si>
  <si>
    <t>https://podminky.urs.cz/item/CS_URS_2022_01/631311121</t>
  </si>
  <si>
    <t>20,00*0,15*0,10</t>
  </si>
  <si>
    <t>997</t>
  </si>
  <si>
    <t>Přesun sutě</t>
  </si>
  <si>
    <t>16</t>
  </si>
  <si>
    <t>997013501</t>
  </si>
  <si>
    <t>Odvoz suti a vybouraných hmot na skládku nebo meziskládku se složením, na vzdálenost do 1 km</t>
  </si>
  <si>
    <t>-2076973675</t>
  </si>
  <si>
    <t>https://podminky.urs.cz/item/CS_URS_2021_02/997013501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</si>
  <si>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</si>
  <si>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</si>
  <si>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</si>
  <si>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-1901669078</t>
  </si>
  <si>
    <t>https://podminky.urs.cz/item/CS_URS_2021_02/997013509</t>
  </si>
  <si>
    <t>998</t>
  </si>
  <si>
    <t>Přesun hmot</t>
  </si>
  <si>
    <t>18</t>
  </si>
  <si>
    <t>998276101</t>
  </si>
  <si>
    <t>Přesun hmot pro trubní vedení hloubené z trub z plastických hmot nebo sklolaminátových pro vodovody nebo kanalizace v otevřeném výkopu dopravní vzdálenost do 15 m</t>
  </si>
  <si>
    <t>912624559</t>
  </si>
  <si>
    <t>https://podminky.urs.cz/item/CS_URS_2021_02/998276101</t>
  </si>
  <si>
    <t>PSV</t>
  </si>
  <si>
    <t>Práce a dodávky PSV</t>
  </si>
  <si>
    <t>721</t>
  </si>
  <si>
    <t>Zdravotechnika - vnitřní kanalizace</t>
  </si>
  <si>
    <t>80</t>
  </si>
  <si>
    <t>144</t>
  </si>
  <si>
    <t>Sifon pro připojení kondenzátu z VZT (DN40) s kuličkou</t>
  </si>
  <si>
    <t>kus</t>
  </si>
  <si>
    <t>-194469409</t>
  </si>
  <si>
    <t>76</t>
  </si>
  <si>
    <t>188</t>
  </si>
  <si>
    <t>Podlahová vpust DN40/50 s vodorovným odtokem, izolačním límcem a zápachovým uzávěrem Primus</t>
  </si>
  <si>
    <t>-466936227</t>
  </si>
  <si>
    <t>721171917</t>
  </si>
  <si>
    <t>Opravy odpadního potrubí plastového propojení dosavadního potrubí DN 160</t>
  </si>
  <si>
    <t>943133746</t>
  </si>
  <si>
    <t>https://podminky.urs.cz/item/CS_URS_2022_01/721171917</t>
  </si>
  <si>
    <t>22</t>
  </si>
  <si>
    <t>721173402</t>
  </si>
  <si>
    <t>Potrubí z trub PVC SN4 svodné (ležaté) DN 125</t>
  </si>
  <si>
    <t>m</t>
  </si>
  <si>
    <t>1377893136</t>
  </si>
  <si>
    <t>https://podminky.urs.cz/item/CS_URS_2021_01/721173402</t>
  </si>
  <si>
    <t>23</t>
  </si>
  <si>
    <t>721173401</t>
  </si>
  <si>
    <t>Potrubí z trub PVC SN4 svodné (ležaté) DN 110</t>
  </si>
  <si>
    <t>CS ÚRS 2022 02</t>
  </si>
  <si>
    <t>486599611</t>
  </si>
  <si>
    <t>https://podminky.urs.cz/item/CS_URS_2022_02/721173401</t>
  </si>
  <si>
    <t>24</t>
  </si>
  <si>
    <t>721174025</t>
  </si>
  <si>
    <t>Potrubí z trub polypropylenových odpadní (svislé) DN 110</t>
  </si>
  <si>
    <t>-255659465</t>
  </si>
  <si>
    <t>https://podminky.urs.cz/item/CS_URS_2021_01/721174025</t>
  </si>
  <si>
    <t>25</t>
  </si>
  <si>
    <t>721174042</t>
  </si>
  <si>
    <t>Potrubí z trub polypropylenových připojovací DN 40</t>
  </si>
  <si>
    <t>1938730479</t>
  </si>
  <si>
    <t>https://podminky.urs.cz/item/CS_URS_2021_01/721174042</t>
  </si>
  <si>
    <t>26</t>
  </si>
  <si>
    <t>721174043</t>
  </si>
  <si>
    <t>Potrubí z trub polypropylenových připojovací DN 50</t>
  </si>
  <si>
    <t>-260209495</t>
  </si>
  <si>
    <t>https://podminky.urs.cz/item/CS_URS_2021_01/721174043</t>
  </si>
  <si>
    <t>27</t>
  </si>
  <si>
    <t>721174044</t>
  </si>
  <si>
    <t>Potrubí z trub polypropylenových připojovací DN 75</t>
  </si>
  <si>
    <t>-1044294347</t>
  </si>
  <si>
    <t>https://podminky.urs.cz/item/CS_URS_2022_01/721174044</t>
  </si>
  <si>
    <t>28</t>
  </si>
  <si>
    <t>721174045</t>
  </si>
  <si>
    <t>Potrubí z trub polypropylenových připojovací DN 110</t>
  </si>
  <si>
    <t>2113619700</t>
  </si>
  <si>
    <t>https://podminky.urs.cz/item/CS_URS_2021_01/721174045</t>
  </si>
  <si>
    <t>81</t>
  </si>
  <si>
    <t>721194103</t>
  </si>
  <si>
    <t>Vyměření přípojek na potrubí vyvedení a upevnění odpadních výpustek DN 32</t>
  </si>
  <si>
    <t>201776931</t>
  </si>
  <si>
    <t>https://podminky.urs.cz/item/CS_URS_2022_02/721194103</t>
  </si>
  <si>
    <t>29</t>
  </si>
  <si>
    <t>721194104</t>
  </si>
  <si>
    <t>Vyměření přípojek na potrubí vyvedení a upevnění odpadních výpustek DN 40</t>
  </si>
  <si>
    <t>102345103</t>
  </si>
  <si>
    <t>https://podminky.urs.cz/item/CS_URS_2021_01/721194104</t>
  </si>
  <si>
    <t>30</t>
  </si>
  <si>
    <t>721194105</t>
  </si>
  <si>
    <t>Vyměření přípojek na potrubí vyvedení a upevnění odpadních výpustek DN 50</t>
  </si>
  <si>
    <t>-237790386</t>
  </si>
  <si>
    <t>https://podminky.urs.cz/item/CS_URS_2021_01/721194105</t>
  </si>
  <si>
    <t>31</t>
  </si>
  <si>
    <t>721194109</t>
  </si>
  <si>
    <t>Vyměření přípojek na potrubí vyvedení a upevnění odpadních výpustek DN 110</t>
  </si>
  <si>
    <t>-854811394</t>
  </si>
  <si>
    <t>https://podminky.urs.cz/item/CS_URS_2021_01/721194109</t>
  </si>
  <si>
    <t>32</t>
  </si>
  <si>
    <t>721211911</t>
  </si>
  <si>
    <t>Podlahové vpusti montáž podlahových vpustí ostatních typů DN 40/50</t>
  </si>
  <si>
    <t>923214091</t>
  </si>
  <si>
    <t>https://podminky.urs.cz/item/CS_URS_2022_02/721211911</t>
  </si>
  <si>
    <t>33</t>
  </si>
  <si>
    <t>721274103</t>
  </si>
  <si>
    <t>Ventily přivzdušňovací odpadních potrubí venkovní DN 110</t>
  </si>
  <si>
    <t>-1071316495</t>
  </si>
  <si>
    <t>https://podminky.urs.cz/item/CS_URS_2022_02/721274103</t>
  </si>
  <si>
    <t>34</t>
  </si>
  <si>
    <t>721290112</t>
  </si>
  <si>
    <t>Zkouška těsnosti kanalizace v objektech vodou DN 150 nebo DN 200</t>
  </si>
  <si>
    <t>280728854</t>
  </si>
  <si>
    <t>https://podminky.urs.cz/item/CS_URS_2021_01/721290112</t>
  </si>
  <si>
    <t>12+6+4+8+4+6+10</t>
  </si>
  <si>
    <t>35</t>
  </si>
  <si>
    <t>998721201</t>
  </si>
  <si>
    <t>Přesun hmot pro vnitřní kanalizace stanovený procentní sazbou (%) z ceny vodorovná dopravní vzdálenost do 50 m v objektech výšky do 6 m</t>
  </si>
  <si>
    <t>%</t>
  </si>
  <si>
    <t>-18476122</t>
  </si>
  <si>
    <t>https://podminky.urs.cz/item/CS_URS_2022_02/998721201</t>
  </si>
  <si>
    <t>722</t>
  </si>
  <si>
    <t>Zdravotechnika - vnitřní vodovod</t>
  </si>
  <si>
    <t>36</t>
  </si>
  <si>
    <t>222</t>
  </si>
  <si>
    <t>požární manžety na potrubí do DN40 přes konstrukci</t>
  </si>
  <si>
    <t>1031409572</t>
  </si>
  <si>
    <t>41</t>
  </si>
  <si>
    <t>722130803</t>
  </si>
  <si>
    <t>Demontáž potrubí z ocelových trubek pozinkovaných závitových přes 40 do DN 50</t>
  </si>
  <si>
    <t>-1451300198</t>
  </si>
  <si>
    <t>https://podminky.urs.cz/item/CS_URS_2022_01/722130803</t>
  </si>
  <si>
    <t>42</t>
  </si>
  <si>
    <t>722131916</t>
  </si>
  <si>
    <t>Opravy vodovodního potrubí z ocelových trubek pozinkovaných závitových vsazení odbočky do potrubí DN 50</t>
  </si>
  <si>
    <t>soubor</t>
  </si>
  <si>
    <t>868845013</t>
  </si>
  <si>
    <t>https://podminky.urs.cz/item/CS_URS_2022_01/722131916</t>
  </si>
  <si>
    <t>43</t>
  </si>
  <si>
    <t>722175002</t>
  </si>
  <si>
    <t>Potrubí z plastových trubek z polypropylenu PP-RCT svařovaných polyfúzně D 20 x 2,8</t>
  </si>
  <si>
    <t>-356221866</t>
  </si>
  <si>
    <t>https://podminky.urs.cz/item/CS_URS_2021_01/722175002</t>
  </si>
  <si>
    <t>44</t>
  </si>
  <si>
    <t>722175003</t>
  </si>
  <si>
    <t>Potrubí z plastových trubek z polypropylenu PP-RCT svařovaných polyfúzně D 25 x 3,5</t>
  </si>
  <si>
    <t>241521057</t>
  </si>
  <si>
    <t>https://podminky.urs.cz/item/CS_URS_2021_01/722175003</t>
  </si>
  <si>
    <t>45</t>
  </si>
  <si>
    <t>722175004</t>
  </si>
  <si>
    <t>Potrubí z plastových trubek z polypropylenu PP-RCT svařovaných polyfúzně D 32 x 4,4</t>
  </si>
  <si>
    <t>-24080071</t>
  </si>
  <si>
    <t>https://podminky.urs.cz/item/CS_URS_2021_01/722175004</t>
  </si>
  <si>
    <t>48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</si>
  <si>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</si>
  <si>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</si>
  <si>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1428032356</t>
  </si>
  <si>
    <t>https://podminky.urs.cz/item/CS_URS_2021_01/722181251</t>
  </si>
  <si>
    <t>49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</si>
  <si>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</si>
  <si>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</si>
  <si>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-1502775429</t>
  </si>
  <si>
    <t>https://podminky.urs.cz/item/CS_URS_2021_01/722181252</t>
  </si>
  <si>
    <t>64+28</t>
  </si>
  <si>
    <t>51</t>
  </si>
  <si>
    <t>722181812</t>
  </si>
  <si>
    <t>Demontáž ochrany potrubí plstěných pásů z trub, průměru do 50 mm</t>
  </si>
  <si>
    <t>-173820834</t>
  </si>
  <si>
    <t>https://podminky.urs.cz/item/CS_URS_2022_01/722181812</t>
  </si>
  <si>
    <t>52</t>
  </si>
  <si>
    <t>722182017</t>
  </si>
  <si>
    <t>Podpůrný žlab pro potrubí průměru D 75</t>
  </si>
  <si>
    <t>-1691704073</t>
  </si>
  <si>
    <t>https://podminky.urs.cz/item/CS_URS_2021_01/722182017</t>
  </si>
  <si>
    <t>53</t>
  </si>
  <si>
    <t>722220111</t>
  </si>
  <si>
    <t>Armatury s jedním závitem nástěnky pro výtokový ventil G 1/2"</t>
  </si>
  <si>
    <t>-1126661701</t>
  </si>
  <si>
    <t>https://podminky.urs.cz/item/CS_URS_2021_01/722220111</t>
  </si>
  <si>
    <t>2+2+2</t>
  </si>
  <si>
    <t>54</t>
  </si>
  <si>
    <t>722220121</t>
  </si>
  <si>
    <t>Armatury s jedním závitem nástěnky pro baterii G 1/2"</t>
  </si>
  <si>
    <t>pár</t>
  </si>
  <si>
    <t>-486054183</t>
  </si>
  <si>
    <t>https://podminky.urs.cz/item/CS_URS_2021_01/722220121</t>
  </si>
  <si>
    <t>3+2+1</t>
  </si>
  <si>
    <t>78</t>
  </si>
  <si>
    <t>722224115</t>
  </si>
  <si>
    <t>Armatury s jedním závitem kohouty plnicí a vypouštěcí PN 10 G 1/2"</t>
  </si>
  <si>
    <t>1322919281</t>
  </si>
  <si>
    <t>https://podminky.urs.cz/item/CS_URS_2022_02/722224115</t>
  </si>
  <si>
    <t>77</t>
  </si>
  <si>
    <t>722232043</t>
  </si>
  <si>
    <t>Armatury se dvěma závity kulové kohouty PN 42 do 185 °C přímé vnitřní závit G 1/2"</t>
  </si>
  <si>
    <t>718666786</t>
  </si>
  <si>
    <t>https://podminky.urs.cz/item/CS_URS_2022_02/722232043</t>
  </si>
  <si>
    <t>56</t>
  </si>
  <si>
    <t>722232044</t>
  </si>
  <si>
    <t>Armatury se dvěma závity kulové kohouty PN 42 do 185 °C přímé vnitřní závit G 3/4"</t>
  </si>
  <si>
    <t>1052648734</t>
  </si>
  <si>
    <t>https://podminky.urs.cz/item/CS_URS_2021_01/722232044</t>
  </si>
  <si>
    <t>57</t>
  </si>
  <si>
    <t>722232045</t>
  </si>
  <si>
    <t>Armatury se dvěma závity kulové kohouty PN 42 do 185 °C přímé vnitřní závit G 1"</t>
  </si>
  <si>
    <t>-1355818084</t>
  </si>
  <si>
    <t>https://podminky.urs.cz/item/CS_URS_2021_01/722232045</t>
  </si>
  <si>
    <t>59</t>
  </si>
  <si>
    <t>722290229</t>
  </si>
  <si>
    <t>Zkoušky, proplach a desinfekce vodovodního potrubí zkoušky těsnosti vodovodního potrubí závitového přes DN 50 do DN 100</t>
  </si>
  <si>
    <t>-1817442989</t>
  </si>
  <si>
    <t>https://podminky.urs.cz/item/CS_URS_2021_01/722290229</t>
  </si>
  <si>
    <t>42+64+28</t>
  </si>
  <si>
    <t>60</t>
  </si>
  <si>
    <t>722290234</t>
  </si>
  <si>
    <t>Zkoušky, proplach a desinfekce vodovodního potrubí proplach a desinfekce vodovodního potrubí do DN 80</t>
  </si>
  <si>
    <t>-1222149472</t>
  </si>
  <si>
    <t>https://podminky.urs.cz/item/CS_URS_2021_01/722290234</t>
  </si>
  <si>
    <t>61</t>
  </si>
  <si>
    <t>998722201</t>
  </si>
  <si>
    <t>Přesun hmot pro vnitřní vodovod stanovený procentní sazbou (%) z ceny vodorovná dopravní vzdálenost do 50 m v objektech výšky do 6 m</t>
  </si>
  <si>
    <t>-666485133</t>
  </si>
  <si>
    <t>https://podminky.urs.cz/item/CS_URS_2022_02/998722201</t>
  </si>
  <si>
    <t>725</t>
  </si>
  <si>
    <t>Zdravotechnika - zařizovací předměty</t>
  </si>
  <si>
    <t>62</t>
  </si>
  <si>
    <t>524</t>
  </si>
  <si>
    <t>Montážní rám s nádržkou pro výlevku s odpadem DN90/110 a baterii</t>
  </si>
  <si>
    <t>442484257</t>
  </si>
  <si>
    <t>65</t>
  </si>
  <si>
    <t>725112022</t>
  </si>
  <si>
    <t>Zařízení záchodů klozety keramické závěsné na nosné stěny s hlubokým splachováním odpad vodorovný</t>
  </si>
  <si>
    <t>-1313663177</t>
  </si>
  <si>
    <t>https://podminky.urs.cz/item/CS_URS_2022_01/725112022</t>
  </si>
  <si>
    <t>67</t>
  </si>
  <si>
    <t>725211602</t>
  </si>
  <si>
    <t>Umyvadla keramická bílá bez výtokových armatur připevněná na stěnu šrouby bez sloupu nebo krytu na sifon, šířka umyvadla 550 mm</t>
  </si>
  <si>
    <t>1141893638</t>
  </si>
  <si>
    <t>https://podminky.urs.cz/item/CS_URS_2021_01/725211602</t>
  </si>
  <si>
    <t>68</t>
  </si>
  <si>
    <t>55145686</t>
  </si>
  <si>
    <t>baterie umyvadlová stojánková páková</t>
  </si>
  <si>
    <t>-525131333</t>
  </si>
  <si>
    <t>70</t>
  </si>
  <si>
    <t>725331111</t>
  </si>
  <si>
    <t>Výlevky bez výtokových armatur a splachovací nádrže keramické se sklopnou plastovou mřížkou 425 mm NÁSTĚNNÁ</t>
  </si>
  <si>
    <t>-144874292</t>
  </si>
  <si>
    <t>https://podminky.urs.cz/item/CS_URS_2021_01/725331111</t>
  </si>
  <si>
    <t>71</t>
  </si>
  <si>
    <t>55143976</t>
  </si>
  <si>
    <t>baterie dřezová páková nástěnná s kulatým ústím 300mm</t>
  </si>
  <si>
    <t>-1081173384</t>
  </si>
  <si>
    <t>73</t>
  </si>
  <si>
    <t>725813111</t>
  </si>
  <si>
    <t>Ventily rohové bez připojovací trubičky nebo flexi hadičky G 1/2"</t>
  </si>
  <si>
    <t>-1223558754</t>
  </si>
  <si>
    <t>https://podminky.urs.cz/item/CS_URS_2022_01/725813111</t>
  </si>
  <si>
    <t>3*2+2*2</t>
  </si>
  <si>
    <t>75</t>
  </si>
  <si>
    <t>998725201</t>
  </si>
  <si>
    <t>Přesun hmot pro zařizovací předměty stanovený procentní sazbou (%) z ceny vodorovná dopravní vzdálenost do 50 m v objektech výšky do 6 m</t>
  </si>
  <si>
    <t>-61707597</t>
  </si>
  <si>
    <t>https://podminky.urs.cz/item/CS_URS_2022_02/998725201</t>
  </si>
  <si>
    <t>726</t>
  </si>
  <si>
    <t>Zdravotechnika - předstěnové instalace</t>
  </si>
  <si>
    <t>82</t>
  </si>
  <si>
    <t>726131001</t>
  </si>
  <si>
    <t>Předstěnové instalační systémy do lehkých stěn s kovovou konstrukcí pro umyvadla stavební výšky do 1120 mm se stojánkovou baterií</t>
  </si>
  <si>
    <t>-1623791594</t>
  </si>
  <si>
    <t>https://podminky.urs.cz/item/CS_URS_2022_02/726131001</t>
  </si>
  <si>
    <t>85</t>
  </si>
  <si>
    <t>726131041</t>
  </si>
  <si>
    <t>Předstěnové instalační systémy do lehkých stěn s kovovou konstrukcí pro závěsné klozety ovládání zepředu, stavební výšky 1120 mm</t>
  </si>
  <si>
    <t>1228396051</t>
  </si>
  <si>
    <t>https://podminky.urs.cz/item/CS_URS_2022_02/726131041</t>
  </si>
  <si>
    <t>86</t>
  </si>
  <si>
    <t>726131061</t>
  </si>
  <si>
    <t>Předstěnové instalační systémy do lehkých stěn s kovovou konstrukcí pro závěsné klozety ovládání shora, stavební výšky 820 mm</t>
  </si>
  <si>
    <t>197105202</t>
  </si>
  <si>
    <t>https://podminky.urs.cz/item/CS_URS_2022_02/726131061</t>
  </si>
  <si>
    <t>84</t>
  </si>
  <si>
    <t>998726212</t>
  </si>
  <si>
    <t>Přesun hmot pro instalační prefabrikáty stanovený procentní sazbou (%) z ceny vodorovná dopravní vzdálenost do 50 m v objektech výšky přes 6 do 12 m</t>
  </si>
  <si>
    <t>-1985561375</t>
  </si>
  <si>
    <t>https://podminky.urs.cz/item/CS_URS_2021_01/998726212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</si>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</sst>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9751101" TargetMode="External" /><Relationship Id="rId2" Type="http://schemas.openxmlformats.org/officeDocument/2006/relationships/hyperlink" Target="https://podminky.urs.cz/item/CS_URS_2021_01/162211221" TargetMode="External" /><Relationship Id="rId3" Type="http://schemas.openxmlformats.org/officeDocument/2006/relationships/hyperlink" Target="https://podminky.urs.cz/item/CS_URS_2021_01/162211229" TargetMode="External" /><Relationship Id="rId4" Type="http://schemas.openxmlformats.org/officeDocument/2006/relationships/hyperlink" Target="https://podminky.urs.cz/item/CS_URS_2021_01/171151103" TargetMode="External" /><Relationship Id="rId5" Type="http://schemas.openxmlformats.org/officeDocument/2006/relationships/hyperlink" Target="https://podminky.urs.cz/item/CS_URS_2021_01/171201221" TargetMode="External" /><Relationship Id="rId6" Type="http://schemas.openxmlformats.org/officeDocument/2006/relationships/hyperlink" Target="https://podminky.urs.cz/item/CS_URS_2021_02/174111102" TargetMode="External" /><Relationship Id="rId7" Type="http://schemas.openxmlformats.org/officeDocument/2006/relationships/hyperlink" Target="https://podminky.urs.cz/item/CS_URS_2021_01/175111101" TargetMode="External" /><Relationship Id="rId8" Type="http://schemas.openxmlformats.org/officeDocument/2006/relationships/hyperlink" Target="https://podminky.urs.cz/item/CS_URS_2021_01/451573111" TargetMode="External" /><Relationship Id="rId9" Type="http://schemas.openxmlformats.org/officeDocument/2006/relationships/hyperlink" Target="https://podminky.urs.cz/item/CS_URS_2021_02/612135101" TargetMode="External" /><Relationship Id="rId10" Type="http://schemas.openxmlformats.org/officeDocument/2006/relationships/hyperlink" Target="https://podminky.urs.cz/item/CS_URS_2022_01/631311121" TargetMode="External" /><Relationship Id="rId11" Type="http://schemas.openxmlformats.org/officeDocument/2006/relationships/hyperlink" Target="https://podminky.urs.cz/item/CS_URS_2021_02/997013501" TargetMode="External" /><Relationship Id="rId12" Type="http://schemas.openxmlformats.org/officeDocument/2006/relationships/hyperlink" Target="https://podminky.urs.cz/item/CS_URS_2021_02/997013509" TargetMode="External" /><Relationship Id="rId13" Type="http://schemas.openxmlformats.org/officeDocument/2006/relationships/hyperlink" Target="https://podminky.urs.cz/item/CS_URS_2021_02/998276101" TargetMode="External" /><Relationship Id="rId14" Type="http://schemas.openxmlformats.org/officeDocument/2006/relationships/hyperlink" Target="https://podminky.urs.cz/item/CS_URS_2022_01/721171917" TargetMode="External" /><Relationship Id="rId15" Type="http://schemas.openxmlformats.org/officeDocument/2006/relationships/hyperlink" Target="https://podminky.urs.cz/item/CS_URS_2021_01/721173402" TargetMode="External" /><Relationship Id="rId16" Type="http://schemas.openxmlformats.org/officeDocument/2006/relationships/hyperlink" Target="https://podminky.urs.cz/item/CS_URS_2022_02/721173401" TargetMode="External" /><Relationship Id="rId17" Type="http://schemas.openxmlformats.org/officeDocument/2006/relationships/hyperlink" Target="https://podminky.urs.cz/item/CS_URS_2021_01/721174025" TargetMode="External" /><Relationship Id="rId18" Type="http://schemas.openxmlformats.org/officeDocument/2006/relationships/hyperlink" Target="https://podminky.urs.cz/item/CS_URS_2021_01/721174042" TargetMode="External" /><Relationship Id="rId19" Type="http://schemas.openxmlformats.org/officeDocument/2006/relationships/hyperlink" Target="https://podminky.urs.cz/item/CS_URS_2021_01/721174043" TargetMode="External" /><Relationship Id="rId20" Type="http://schemas.openxmlformats.org/officeDocument/2006/relationships/hyperlink" Target="https://podminky.urs.cz/item/CS_URS_2022_01/721174044" TargetMode="External" /><Relationship Id="rId21" Type="http://schemas.openxmlformats.org/officeDocument/2006/relationships/hyperlink" Target="https://podminky.urs.cz/item/CS_URS_2021_01/721174045" TargetMode="External" /><Relationship Id="rId22" Type="http://schemas.openxmlformats.org/officeDocument/2006/relationships/hyperlink" Target="https://podminky.urs.cz/item/CS_URS_2022_02/721194103" TargetMode="External" /><Relationship Id="rId23" Type="http://schemas.openxmlformats.org/officeDocument/2006/relationships/hyperlink" Target="https://podminky.urs.cz/item/CS_URS_2021_01/721194104" TargetMode="External" /><Relationship Id="rId24" Type="http://schemas.openxmlformats.org/officeDocument/2006/relationships/hyperlink" Target="https://podminky.urs.cz/item/CS_URS_2021_01/721194105" TargetMode="External" /><Relationship Id="rId25" Type="http://schemas.openxmlformats.org/officeDocument/2006/relationships/hyperlink" Target="https://podminky.urs.cz/item/CS_URS_2021_01/721194109" TargetMode="External" /><Relationship Id="rId26" Type="http://schemas.openxmlformats.org/officeDocument/2006/relationships/hyperlink" Target="https://podminky.urs.cz/item/CS_URS_2022_02/721211911" TargetMode="External" /><Relationship Id="rId27" Type="http://schemas.openxmlformats.org/officeDocument/2006/relationships/hyperlink" Target="https://podminky.urs.cz/item/CS_URS_2022_02/721274103" TargetMode="External" /><Relationship Id="rId28" Type="http://schemas.openxmlformats.org/officeDocument/2006/relationships/hyperlink" Target="https://podminky.urs.cz/item/CS_URS_2021_01/721290112" TargetMode="External" /><Relationship Id="rId29" Type="http://schemas.openxmlformats.org/officeDocument/2006/relationships/hyperlink" Target="https://podminky.urs.cz/item/CS_URS_2022_02/998721201" TargetMode="External" /><Relationship Id="rId30" Type="http://schemas.openxmlformats.org/officeDocument/2006/relationships/hyperlink" Target="https://podminky.urs.cz/item/CS_URS_2022_01/722130803" TargetMode="External" /><Relationship Id="rId31" Type="http://schemas.openxmlformats.org/officeDocument/2006/relationships/hyperlink" Target="https://podminky.urs.cz/item/CS_URS_2022_01/722131916" TargetMode="External" /><Relationship Id="rId32" Type="http://schemas.openxmlformats.org/officeDocument/2006/relationships/hyperlink" Target="https://podminky.urs.cz/item/CS_URS_2021_01/722175002" TargetMode="External" /><Relationship Id="rId33" Type="http://schemas.openxmlformats.org/officeDocument/2006/relationships/hyperlink" Target="https://podminky.urs.cz/item/CS_URS_2021_01/722175003" TargetMode="External" /><Relationship Id="rId34" Type="http://schemas.openxmlformats.org/officeDocument/2006/relationships/hyperlink" Target="https://podminky.urs.cz/item/CS_URS_2021_01/722175004" TargetMode="External" /><Relationship Id="rId35" Type="http://schemas.openxmlformats.org/officeDocument/2006/relationships/hyperlink" Target="https://podminky.urs.cz/item/CS_URS_2021_01/722181251" TargetMode="External" /><Relationship Id="rId36" Type="http://schemas.openxmlformats.org/officeDocument/2006/relationships/hyperlink" Target="https://podminky.urs.cz/item/CS_URS_2021_01/722181252" TargetMode="External" /><Relationship Id="rId37" Type="http://schemas.openxmlformats.org/officeDocument/2006/relationships/hyperlink" Target="https://podminky.urs.cz/item/CS_URS_2022_01/722181812" TargetMode="External" /><Relationship Id="rId38" Type="http://schemas.openxmlformats.org/officeDocument/2006/relationships/hyperlink" Target="https://podminky.urs.cz/item/CS_URS_2021_01/722182017" TargetMode="External" /><Relationship Id="rId39" Type="http://schemas.openxmlformats.org/officeDocument/2006/relationships/hyperlink" Target="https://podminky.urs.cz/item/CS_URS_2021_01/722220111" TargetMode="External" /><Relationship Id="rId40" Type="http://schemas.openxmlformats.org/officeDocument/2006/relationships/hyperlink" Target="https://podminky.urs.cz/item/CS_URS_2021_01/722220121" TargetMode="External" /><Relationship Id="rId41" Type="http://schemas.openxmlformats.org/officeDocument/2006/relationships/hyperlink" Target="https://podminky.urs.cz/item/CS_URS_2022_02/722224115" TargetMode="External" /><Relationship Id="rId42" Type="http://schemas.openxmlformats.org/officeDocument/2006/relationships/hyperlink" Target="https://podminky.urs.cz/item/CS_URS_2022_02/722232043" TargetMode="External" /><Relationship Id="rId43" Type="http://schemas.openxmlformats.org/officeDocument/2006/relationships/hyperlink" Target="https://podminky.urs.cz/item/CS_URS_2021_01/722232044" TargetMode="External" /><Relationship Id="rId44" Type="http://schemas.openxmlformats.org/officeDocument/2006/relationships/hyperlink" Target="https://podminky.urs.cz/item/CS_URS_2021_01/722232045" TargetMode="External" /><Relationship Id="rId45" Type="http://schemas.openxmlformats.org/officeDocument/2006/relationships/hyperlink" Target="https://podminky.urs.cz/item/CS_URS_2021_01/722290229" TargetMode="External" /><Relationship Id="rId46" Type="http://schemas.openxmlformats.org/officeDocument/2006/relationships/hyperlink" Target="https://podminky.urs.cz/item/CS_URS_2021_01/722290234" TargetMode="External" /><Relationship Id="rId47" Type="http://schemas.openxmlformats.org/officeDocument/2006/relationships/hyperlink" Target="https://podminky.urs.cz/item/CS_URS_2022_02/998722201" TargetMode="External" /><Relationship Id="rId48" Type="http://schemas.openxmlformats.org/officeDocument/2006/relationships/hyperlink" Target="https://podminky.urs.cz/item/CS_URS_2022_01/725112022" TargetMode="External" /><Relationship Id="rId49" Type="http://schemas.openxmlformats.org/officeDocument/2006/relationships/hyperlink" Target="https://podminky.urs.cz/item/CS_URS_2021_01/725211602" TargetMode="External" /><Relationship Id="rId50" Type="http://schemas.openxmlformats.org/officeDocument/2006/relationships/hyperlink" Target="https://podminky.urs.cz/item/CS_URS_2021_01/725331111" TargetMode="External" /><Relationship Id="rId51" Type="http://schemas.openxmlformats.org/officeDocument/2006/relationships/hyperlink" Target="https://podminky.urs.cz/item/CS_URS_2022_01/725813111" TargetMode="External" /><Relationship Id="rId52" Type="http://schemas.openxmlformats.org/officeDocument/2006/relationships/hyperlink" Target="https://podminky.urs.cz/item/CS_URS_2022_02/998725201" TargetMode="External" /><Relationship Id="rId53" Type="http://schemas.openxmlformats.org/officeDocument/2006/relationships/hyperlink" Target="https://podminky.urs.cz/item/CS_URS_2022_02/726131001" TargetMode="External" /><Relationship Id="rId54" Type="http://schemas.openxmlformats.org/officeDocument/2006/relationships/hyperlink" Target="https://podminky.urs.cz/item/CS_URS_2022_02/726131041" TargetMode="External" /><Relationship Id="rId55" Type="http://schemas.openxmlformats.org/officeDocument/2006/relationships/hyperlink" Target="https://podminky.urs.cz/item/CS_URS_2022_02/726131061" TargetMode="External" /><Relationship Id="rId56" Type="http://schemas.openxmlformats.org/officeDocument/2006/relationships/hyperlink" Target="https://podminky.urs.cz/item/CS_URS_2021_01/998726212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20079392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REKTORÁT MASARYKOVY UNIVERZITY REKONSTRUKCE KLUBU V 1.PP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BRNO - MU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8. 11. 2022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'D141 - ZDRAVOTNĚ TECHNICK...'!J30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'D141 - ZDRAVOTNĚ TECHNICK...'!P89</f>
        <v>0</v>
      </c>
      <c r="AV55" s="120">
        <f>'D141 - ZDRAVOTNĚ TECHNICK...'!J33</f>
        <v>0</v>
      </c>
      <c r="AW55" s="120">
        <f>'D141 - ZDRAVOTNĚ TECHNICK...'!J34</f>
        <v>0</v>
      </c>
      <c r="AX55" s="120">
        <f>'D141 - ZDRAVOTNĚ TECHNICK...'!J35</f>
        <v>0</v>
      </c>
      <c r="AY55" s="120">
        <f>'D141 - ZDRAVOTNĚ TECHNICK...'!J36</f>
        <v>0</v>
      </c>
      <c r="AZ55" s="120">
        <f>'D141 - ZDRAVOTNĚ TECHNICK...'!F33</f>
        <v>0</v>
      </c>
      <c r="BA55" s="120">
        <f>'D141 - ZDRAVOTNĚ TECHNICK...'!F34</f>
        <v>0</v>
      </c>
      <c r="BB55" s="120">
        <f>'D141 - ZDRAVOTNĚ TECHNICK...'!F35</f>
        <v>0</v>
      </c>
      <c r="BC55" s="120">
        <f>'D141 - ZDRAVOTNĚ TECHNICK...'!F36</f>
        <v>0</v>
      </c>
      <c r="BD55" s="122">
        <f>'D141 - ZDRAVOTNĚ TECHNICK...'!F37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rPuky0u7YhFNTY8mb1PmlxzFg40MYIamBGTPz4RKHa0U9yKNDPWsT2Ql1FFOjlbPQrkicgjmp/H/Z+0Zjf7UMA==" hashValue="5zi0EdNcgBJuyJTsXjfaaawergVZkusNKYmj74Gnfgl2EH9nYoQ5Lou8Gpk2diuPNREcqE6VSjf9czxnfSkqvQ==" algorithmName="SHA-512" password="CF5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141 - ZDRAVOTNĚ TECHNIC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80</v>
      </c>
    </row>
    <row r="4" s="1" customFormat="1" ht="24.96" customHeight="1">
      <c r="B4" s="20"/>
      <c r="D4" s="126" t="s">
        <v>81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26.25" customHeight="1">
      <c r="B7" s="20"/>
      <c r="E7" s="129" t="str">
        <f>'Rekapitulace stavby'!K6</f>
        <v>REKTORÁT MASARYKOVY UNIVERZITY REKONSTRUKCE KLUBU V 1.PP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82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83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8. 11. 2022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tr">
        <f>IF('Rekapitulace stavby'!AN10="","",'Rekapitulace stavby'!AN10)</f>
        <v/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tr">
        <f>IF('Rekapitulace stavby'!E11="","",'Rekapitulace stavby'!E11)</f>
        <v xml:space="preserve"> </v>
      </c>
      <c r="F15" s="38"/>
      <c r="G15" s="38"/>
      <c r="H15" s="38"/>
      <c r="I15" s="128" t="s">
        <v>28</v>
      </c>
      <c r="J15" s="132" t="str">
        <f>IF('Rekapitulace stavby'!AN11="","",'Rekapitulace stavby'!AN11)</f>
        <v/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29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28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31</v>
      </c>
      <c r="E20" s="38"/>
      <c r="F20" s="38"/>
      <c r="G20" s="38"/>
      <c r="H20" s="38"/>
      <c r="I20" s="128" t="s">
        <v>26</v>
      </c>
      <c r="J20" s="132" t="str">
        <f>IF('Rekapitulace stavby'!AN16="","",'Rekapitulace stavby'!AN16)</f>
        <v/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tr">
        <f>IF('Rekapitulace stavby'!E17="","",'Rekapitulace stavby'!E17)</f>
        <v xml:space="preserve"> </v>
      </c>
      <c r="F21" s="38"/>
      <c r="G21" s="38"/>
      <c r="H21" s="38"/>
      <c r="I21" s="128" t="s">
        <v>28</v>
      </c>
      <c r="J21" s="132" t="str">
        <f>IF('Rekapitulace stavby'!AN17="","",'Rekapitulace stavby'!AN17)</f>
        <v/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33</v>
      </c>
      <c r="E23" s="38"/>
      <c r="F23" s="38"/>
      <c r="G23" s="38"/>
      <c r="H23" s="38"/>
      <c r="I23" s="128" t="s">
        <v>26</v>
      </c>
      <c r="J23" s="132" t="str">
        <f>IF('Rekapitulace stavby'!AN19="","",'Rekapitulace stavby'!AN19)</f>
        <v/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tr">
        <f>IF('Rekapitulace stavby'!E20="","",'Rekapitulace stavby'!E20)</f>
        <v xml:space="preserve"> </v>
      </c>
      <c r="F24" s="38"/>
      <c r="G24" s="38"/>
      <c r="H24" s="38"/>
      <c r="I24" s="128" t="s">
        <v>28</v>
      </c>
      <c r="J24" s="132" t="str">
        <f>IF('Rekapitulace stavby'!AN20="","",'Rekapitulace stavby'!AN20)</f>
        <v/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34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36</v>
      </c>
      <c r="E30" s="38"/>
      <c r="F30" s="38"/>
      <c r="G30" s="38"/>
      <c r="H30" s="38"/>
      <c r="I30" s="38"/>
      <c r="J30" s="140">
        <f>ROUND(J89,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38</v>
      </c>
      <c r="G32" s="38"/>
      <c r="H32" s="38"/>
      <c r="I32" s="141" t="s">
        <v>37</v>
      </c>
      <c r="J32" s="141" t="s">
        <v>39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40</v>
      </c>
      <c r="E33" s="128" t="s">
        <v>41</v>
      </c>
      <c r="F33" s="143">
        <f>ROUND((SUM(BE89:BE252)),  2)</f>
        <v>0</v>
      </c>
      <c r="G33" s="38"/>
      <c r="H33" s="38"/>
      <c r="I33" s="144">
        <v>0.20999999999999999</v>
      </c>
      <c r="J33" s="143">
        <f>ROUND(((SUM(BE89:BE252))*I33),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42</v>
      </c>
      <c r="F34" s="143">
        <f>ROUND((SUM(BF89:BF252)),  2)</f>
        <v>0</v>
      </c>
      <c r="G34" s="38"/>
      <c r="H34" s="38"/>
      <c r="I34" s="144">
        <v>0.14999999999999999</v>
      </c>
      <c r="J34" s="143">
        <f>ROUND(((SUM(BF89:BF252))*I34),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43</v>
      </c>
      <c r="F35" s="143">
        <f>ROUND((SUM(BG89:BG252)),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44</v>
      </c>
      <c r="F36" s="143">
        <f>ROUND((SUM(BH89:BH252)),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45</v>
      </c>
      <c r="F37" s="143">
        <f>ROUND((SUM(BI89:BI252)),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84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56" t="str">
        <f>E7</f>
        <v>REKTORÁT MASARYKOVY UNIVERZITY REKONSTRUKCE KLUBU V 1.PP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82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D141 - ZDRAVOTNĚ TECHNICKÉ INSTALACE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BRNO - MU</v>
      </c>
      <c r="G52" s="40"/>
      <c r="H52" s="40"/>
      <c r="I52" s="32" t="s">
        <v>23</v>
      </c>
      <c r="J52" s="72" t="str">
        <f>IF(J12="","",J12)</f>
        <v>8. 11. 2022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85</v>
      </c>
      <c r="D57" s="158"/>
      <c r="E57" s="158"/>
      <c r="F57" s="158"/>
      <c r="G57" s="158"/>
      <c r="H57" s="158"/>
      <c r="I57" s="158"/>
      <c r="J57" s="159" t="s">
        <v>86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87</v>
      </c>
    </row>
    <row r="60" s="9" customFormat="1" ht="24.96" customHeight="1">
      <c r="A60" s="9"/>
      <c r="B60" s="161"/>
      <c r="C60" s="162"/>
      <c r="D60" s="163" t="s">
        <v>88</v>
      </c>
      <c r="E60" s="164"/>
      <c r="F60" s="164"/>
      <c r="G60" s="164"/>
      <c r="H60" s="164"/>
      <c r="I60" s="164"/>
      <c r="J60" s="165">
        <f>J90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89</v>
      </c>
      <c r="E61" s="170"/>
      <c r="F61" s="170"/>
      <c r="G61" s="170"/>
      <c r="H61" s="170"/>
      <c r="I61" s="170"/>
      <c r="J61" s="171">
        <f>J91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90</v>
      </c>
      <c r="E62" s="170"/>
      <c r="F62" s="170"/>
      <c r="G62" s="170"/>
      <c r="H62" s="170"/>
      <c r="I62" s="170"/>
      <c r="J62" s="171">
        <f>J135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91</v>
      </c>
      <c r="E63" s="170"/>
      <c r="F63" s="170"/>
      <c r="G63" s="170"/>
      <c r="H63" s="170"/>
      <c r="I63" s="170"/>
      <c r="J63" s="171">
        <f>J142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92</v>
      </c>
      <c r="E64" s="170"/>
      <c r="F64" s="170"/>
      <c r="G64" s="170"/>
      <c r="H64" s="170"/>
      <c r="I64" s="170"/>
      <c r="J64" s="171">
        <f>J147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1"/>
      <c r="C65" s="162"/>
      <c r="D65" s="163" t="s">
        <v>93</v>
      </c>
      <c r="E65" s="164"/>
      <c r="F65" s="164"/>
      <c r="G65" s="164"/>
      <c r="H65" s="164"/>
      <c r="I65" s="164"/>
      <c r="J65" s="165">
        <f>J150</f>
        <v>0</v>
      </c>
      <c r="K65" s="162"/>
      <c r="L65" s="16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7"/>
      <c r="C66" s="168"/>
      <c r="D66" s="169" t="s">
        <v>94</v>
      </c>
      <c r="E66" s="170"/>
      <c r="F66" s="170"/>
      <c r="G66" s="170"/>
      <c r="H66" s="170"/>
      <c r="I66" s="170"/>
      <c r="J66" s="171">
        <f>J151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95</v>
      </c>
      <c r="E67" s="170"/>
      <c r="F67" s="170"/>
      <c r="G67" s="170"/>
      <c r="H67" s="170"/>
      <c r="I67" s="170"/>
      <c r="J67" s="171">
        <f>J187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96</v>
      </c>
      <c r="E68" s="170"/>
      <c r="F68" s="170"/>
      <c r="G68" s="170"/>
      <c r="H68" s="170"/>
      <c r="I68" s="170"/>
      <c r="J68" s="171">
        <f>J229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97</v>
      </c>
      <c r="E69" s="170"/>
      <c r="F69" s="170"/>
      <c r="G69" s="170"/>
      <c r="H69" s="170"/>
      <c r="I69" s="170"/>
      <c r="J69" s="171">
        <f>J244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98</v>
      </c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56" t="str">
        <f>E7</f>
        <v>REKTORÁT MASARYKOVY UNIVERZITY REKONSTRUKCE KLUBU V 1.PP</v>
      </c>
      <c r="F79" s="32"/>
      <c r="G79" s="32"/>
      <c r="H79" s="32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82</v>
      </c>
      <c r="D80" s="40"/>
      <c r="E80" s="40"/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D141 - ZDRAVOTNĚ TECHNICKÉ INSTALACE</v>
      </c>
      <c r="F81" s="40"/>
      <c r="G81" s="40"/>
      <c r="H81" s="40"/>
      <c r="I81" s="40"/>
      <c r="J81" s="40"/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BRNO - MU</v>
      </c>
      <c r="G83" s="40"/>
      <c r="H83" s="40"/>
      <c r="I83" s="32" t="s">
        <v>23</v>
      </c>
      <c r="J83" s="72" t="str">
        <f>IF(J12="","",J12)</f>
        <v>8. 11. 2022</v>
      </c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3"/>
      <c r="B88" s="174"/>
      <c r="C88" s="175" t="s">
        <v>99</v>
      </c>
      <c r="D88" s="176" t="s">
        <v>55</v>
      </c>
      <c r="E88" s="176" t="s">
        <v>51</v>
      </c>
      <c r="F88" s="176" t="s">
        <v>52</v>
      </c>
      <c r="G88" s="176" t="s">
        <v>100</v>
      </c>
      <c r="H88" s="176" t="s">
        <v>101</v>
      </c>
      <c r="I88" s="176" t="s">
        <v>102</v>
      </c>
      <c r="J88" s="176" t="s">
        <v>86</v>
      </c>
      <c r="K88" s="177" t="s">
        <v>103</v>
      </c>
      <c r="L88" s="178"/>
      <c r="M88" s="92" t="s">
        <v>19</v>
      </c>
      <c r="N88" s="93" t="s">
        <v>40</v>
      </c>
      <c r="O88" s="93" t="s">
        <v>104</v>
      </c>
      <c r="P88" s="93" t="s">
        <v>105</v>
      </c>
      <c r="Q88" s="93" t="s">
        <v>106</v>
      </c>
      <c r="R88" s="93" t="s">
        <v>107</v>
      </c>
      <c r="S88" s="93" t="s">
        <v>108</v>
      </c>
      <c r="T88" s="94" t="s">
        <v>109</v>
      </c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</row>
    <row r="89" s="2" customFormat="1" ht="22.8" customHeight="1">
      <c r="A89" s="38"/>
      <c r="B89" s="39"/>
      <c r="C89" s="99" t="s">
        <v>110</v>
      </c>
      <c r="D89" s="40"/>
      <c r="E89" s="40"/>
      <c r="F89" s="40"/>
      <c r="G89" s="40"/>
      <c r="H89" s="40"/>
      <c r="I89" s="40"/>
      <c r="J89" s="179">
        <f>BK89</f>
        <v>0</v>
      </c>
      <c r="K89" s="40"/>
      <c r="L89" s="44"/>
      <c r="M89" s="95"/>
      <c r="N89" s="180"/>
      <c r="O89" s="96"/>
      <c r="P89" s="181">
        <f>P90+P150</f>
        <v>0</v>
      </c>
      <c r="Q89" s="96"/>
      <c r="R89" s="181">
        <f>R90+R150</f>
        <v>2.377186</v>
      </c>
      <c r="S89" s="96"/>
      <c r="T89" s="182">
        <f>T90+T150</f>
        <v>0.2772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87</v>
      </c>
      <c r="BK89" s="183">
        <f>BK90+BK150</f>
        <v>0</v>
      </c>
    </row>
    <row r="90" s="12" customFormat="1" ht="25.92" customHeight="1">
      <c r="A90" s="12"/>
      <c r="B90" s="184"/>
      <c r="C90" s="185"/>
      <c r="D90" s="186" t="s">
        <v>69</v>
      </c>
      <c r="E90" s="187" t="s">
        <v>111</v>
      </c>
      <c r="F90" s="187" t="s">
        <v>112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P91+P135+P142+P147</f>
        <v>0</v>
      </c>
      <c r="Q90" s="192"/>
      <c r="R90" s="193">
        <f>R91+R135+R142+R147</f>
        <v>1.7103060000000001</v>
      </c>
      <c r="S90" s="192"/>
      <c r="T90" s="194">
        <f>T91+T135+T142+T147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78</v>
      </c>
      <c r="AT90" s="196" t="s">
        <v>69</v>
      </c>
      <c r="AU90" s="196" t="s">
        <v>70</v>
      </c>
      <c r="AY90" s="195" t="s">
        <v>113</v>
      </c>
      <c r="BK90" s="197">
        <f>BK91+BK135+BK142+BK147</f>
        <v>0</v>
      </c>
    </row>
    <row r="91" s="12" customFormat="1" ht="22.8" customHeight="1">
      <c r="A91" s="12"/>
      <c r="B91" s="184"/>
      <c r="C91" s="185"/>
      <c r="D91" s="186" t="s">
        <v>69</v>
      </c>
      <c r="E91" s="198" t="s">
        <v>78</v>
      </c>
      <c r="F91" s="198" t="s">
        <v>114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SUM(P92:P134)</f>
        <v>0</v>
      </c>
      <c r="Q91" s="192"/>
      <c r="R91" s="193">
        <f>SUM(R92:R134)</f>
        <v>0.90000000000000002</v>
      </c>
      <c r="S91" s="192"/>
      <c r="T91" s="194">
        <f>SUM(T92:T134)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5" t="s">
        <v>78</v>
      </c>
      <c r="AT91" s="196" t="s">
        <v>69</v>
      </c>
      <c r="AU91" s="196" t="s">
        <v>78</v>
      </c>
      <c r="AY91" s="195" t="s">
        <v>113</v>
      </c>
      <c r="BK91" s="197">
        <f>SUM(BK92:BK134)</f>
        <v>0</v>
      </c>
    </row>
    <row r="92" s="2" customFormat="1" ht="24.15" customHeight="1">
      <c r="A92" s="38"/>
      <c r="B92" s="39"/>
      <c r="C92" s="200" t="s">
        <v>78</v>
      </c>
      <c r="D92" s="200" t="s">
        <v>115</v>
      </c>
      <c r="E92" s="201" t="s">
        <v>116</v>
      </c>
      <c r="F92" s="202" t="s">
        <v>117</v>
      </c>
      <c r="G92" s="203" t="s">
        <v>118</v>
      </c>
      <c r="H92" s="204">
        <v>5.4000000000000004</v>
      </c>
      <c r="I92" s="205"/>
      <c r="J92" s="206">
        <f>ROUND(I92*H92,2)</f>
        <v>0</v>
      </c>
      <c r="K92" s="202" t="s">
        <v>119</v>
      </c>
      <c r="L92" s="44"/>
      <c r="M92" s="207" t="s">
        <v>19</v>
      </c>
      <c r="N92" s="208" t="s">
        <v>41</v>
      </c>
      <c r="O92" s="84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1" t="s">
        <v>120</v>
      </c>
      <c r="AT92" s="211" t="s">
        <v>115</v>
      </c>
      <c r="AU92" s="211" t="s">
        <v>80</v>
      </c>
      <c r="AY92" s="17" t="s">
        <v>113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7" t="s">
        <v>78</v>
      </c>
      <c r="BK92" s="212">
        <f>ROUND(I92*H92,2)</f>
        <v>0</v>
      </c>
      <c r="BL92" s="17" t="s">
        <v>120</v>
      </c>
      <c r="BM92" s="211" t="s">
        <v>121</v>
      </c>
    </row>
    <row r="93" s="2" customFormat="1">
      <c r="A93" s="38"/>
      <c r="B93" s="39"/>
      <c r="C93" s="40"/>
      <c r="D93" s="213" t="s">
        <v>122</v>
      </c>
      <c r="E93" s="40"/>
      <c r="F93" s="214" t="s">
        <v>123</v>
      </c>
      <c r="G93" s="40"/>
      <c r="H93" s="40"/>
      <c r="I93" s="215"/>
      <c r="J93" s="40"/>
      <c r="K93" s="40"/>
      <c r="L93" s="44"/>
      <c r="M93" s="216"/>
      <c r="N93" s="217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122</v>
      </c>
      <c r="AU93" s="17" t="s">
        <v>80</v>
      </c>
    </row>
    <row r="94" s="13" customFormat="1">
      <c r="A94" s="13"/>
      <c r="B94" s="218"/>
      <c r="C94" s="219"/>
      <c r="D94" s="220" t="s">
        <v>124</v>
      </c>
      <c r="E94" s="221" t="s">
        <v>19</v>
      </c>
      <c r="F94" s="222" t="s">
        <v>125</v>
      </c>
      <c r="G94" s="219"/>
      <c r="H94" s="223">
        <v>1.8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124</v>
      </c>
      <c r="AU94" s="229" t="s">
        <v>80</v>
      </c>
      <c r="AV94" s="13" t="s">
        <v>80</v>
      </c>
      <c r="AW94" s="13" t="s">
        <v>32</v>
      </c>
      <c r="AX94" s="13" t="s">
        <v>70</v>
      </c>
      <c r="AY94" s="229" t="s">
        <v>113</v>
      </c>
    </row>
    <row r="95" s="13" customFormat="1">
      <c r="A95" s="13"/>
      <c r="B95" s="218"/>
      <c r="C95" s="219"/>
      <c r="D95" s="220" t="s">
        <v>124</v>
      </c>
      <c r="E95" s="221" t="s">
        <v>19</v>
      </c>
      <c r="F95" s="222" t="s">
        <v>126</v>
      </c>
      <c r="G95" s="219"/>
      <c r="H95" s="223">
        <v>1.44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124</v>
      </c>
      <c r="AU95" s="229" t="s">
        <v>80</v>
      </c>
      <c r="AV95" s="13" t="s">
        <v>80</v>
      </c>
      <c r="AW95" s="13" t="s">
        <v>32</v>
      </c>
      <c r="AX95" s="13" t="s">
        <v>70</v>
      </c>
      <c r="AY95" s="229" t="s">
        <v>113</v>
      </c>
    </row>
    <row r="96" s="13" customFormat="1">
      <c r="A96" s="13"/>
      <c r="B96" s="218"/>
      <c r="C96" s="219"/>
      <c r="D96" s="220" t="s">
        <v>124</v>
      </c>
      <c r="E96" s="221" t="s">
        <v>19</v>
      </c>
      <c r="F96" s="222" t="s">
        <v>127</v>
      </c>
      <c r="G96" s="219"/>
      <c r="H96" s="223">
        <v>1.0800000000000001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124</v>
      </c>
      <c r="AU96" s="229" t="s">
        <v>80</v>
      </c>
      <c r="AV96" s="13" t="s">
        <v>80</v>
      </c>
      <c r="AW96" s="13" t="s">
        <v>32</v>
      </c>
      <c r="AX96" s="13" t="s">
        <v>70</v>
      </c>
      <c r="AY96" s="229" t="s">
        <v>113</v>
      </c>
    </row>
    <row r="97" s="13" customFormat="1">
      <c r="A97" s="13"/>
      <c r="B97" s="218"/>
      <c r="C97" s="219"/>
      <c r="D97" s="220" t="s">
        <v>124</v>
      </c>
      <c r="E97" s="221" t="s">
        <v>19</v>
      </c>
      <c r="F97" s="222" t="s">
        <v>127</v>
      </c>
      <c r="G97" s="219"/>
      <c r="H97" s="223">
        <v>1.0800000000000001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124</v>
      </c>
      <c r="AU97" s="229" t="s">
        <v>80</v>
      </c>
      <c r="AV97" s="13" t="s">
        <v>80</v>
      </c>
      <c r="AW97" s="13" t="s">
        <v>32</v>
      </c>
      <c r="AX97" s="13" t="s">
        <v>70</v>
      </c>
      <c r="AY97" s="229" t="s">
        <v>113</v>
      </c>
    </row>
    <row r="98" s="14" customFormat="1">
      <c r="A98" s="14"/>
      <c r="B98" s="230"/>
      <c r="C98" s="231"/>
      <c r="D98" s="220" t="s">
        <v>124</v>
      </c>
      <c r="E98" s="232" t="s">
        <v>19</v>
      </c>
      <c r="F98" s="233" t="s">
        <v>128</v>
      </c>
      <c r="G98" s="231"/>
      <c r="H98" s="234">
        <v>5.4000000000000004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124</v>
      </c>
      <c r="AU98" s="240" t="s">
        <v>80</v>
      </c>
      <c r="AV98" s="14" t="s">
        <v>120</v>
      </c>
      <c r="AW98" s="14" t="s">
        <v>32</v>
      </c>
      <c r="AX98" s="14" t="s">
        <v>78</v>
      </c>
      <c r="AY98" s="240" t="s">
        <v>113</v>
      </c>
    </row>
    <row r="99" s="2" customFormat="1" ht="55.5" customHeight="1">
      <c r="A99" s="38"/>
      <c r="B99" s="39"/>
      <c r="C99" s="200" t="s">
        <v>80</v>
      </c>
      <c r="D99" s="200" t="s">
        <v>115</v>
      </c>
      <c r="E99" s="201" t="s">
        <v>129</v>
      </c>
      <c r="F99" s="202" t="s">
        <v>130</v>
      </c>
      <c r="G99" s="203" t="s">
        <v>118</v>
      </c>
      <c r="H99" s="204">
        <v>2.7000000000000002</v>
      </c>
      <c r="I99" s="205"/>
      <c r="J99" s="206">
        <f>ROUND(I99*H99,2)</f>
        <v>0</v>
      </c>
      <c r="K99" s="202" t="s">
        <v>131</v>
      </c>
      <c r="L99" s="44"/>
      <c r="M99" s="207" t="s">
        <v>19</v>
      </c>
      <c r="N99" s="208" t="s">
        <v>41</v>
      </c>
      <c r="O99" s="84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1" t="s">
        <v>120</v>
      </c>
      <c r="AT99" s="211" t="s">
        <v>115</v>
      </c>
      <c r="AU99" s="211" t="s">
        <v>80</v>
      </c>
      <c r="AY99" s="17" t="s">
        <v>113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7" t="s">
        <v>78</v>
      </c>
      <c r="BK99" s="212">
        <f>ROUND(I99*H99,2)</f>
        <v>0</v>
      </c>
      <c r="BL99" s="17" t="s">
        <v>120</v>
      </c>
      <c r="BM99" s="211" t="s">
        <v>132</v>
      </c>
    </row>
    <row r="100" s="2" customFormat="1">
      <c r="A100" s="38"/>
      <c r="B100" s="39"/>
      <c r="C100" s="40"/>
      <c r="D100" s="213" t="s">
        <v>122</v>
      </c>
      <c r="E100" s="40"/>
      <c r="F100" s="214" t="s">
        <v>133</v>
      </c>
      <c r="G100" s="40"/>
      <c r="H100" s="40"/>
      <c r="I100" s="215"/>
      <c r="J100" s="40"/>
      <c r="K100" s="40"/>
      <c r="L100" s="44"/>
      <c r="M100" s="216"/>
      <c r="N100" s="217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122</v>
      </c>
      <c r="AU100" s="17" t="s">
        <v>80</v>
      </c>
    </row>
    <row r="101" s="13" customFormat="1">
      <c r="A101" s="13"/>
      <c r="B101" s="218"/>
      <c r="C101" s="219"/>
      <c r="D101" s="220" t="s">
        <v>124</v>
      </c>
      <c r="E101" s="221" t="s">
        <v>19</v>
      </c>
      <c r="F101" s="222" t="s">
        <v>134</v>
      </c>
      <c r="G101" s="219"/>
      <c r="H101" s="223">
        <v>0.90000000000000002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124</v>
      </c>
      <c r="AU101" s="229" t="s">
        <v>80</v>
      </c>
      <c r="AV101" s="13" t="s">
        <v>80</v>
      </c>
      <c r="AW101" s="13" t="s">
        <v>32</v>
      </c>
      <c r="AX101" s="13" t="s">
        <v>70</v>
      </c>
      <c r="AY101" s="229" t="s">
        <v>113</v>
      </c>
    </row>
    <row r="102" s="13" customFormat="1">
      <c r="A102" s="13"/>
      <c r="B102" s="218"/>
      <c r="C102" s="219"/>
      <c r="D102" s="220" t="s">
        <v>124</v>
      </c>
      <c r="E102" s="221" t="s">
        <v>19</v>
      </c>
      <c r="F102" s="222" t="s">
        <v>135</v>
      </c>
      <c r="G102" s="219"/>
      <c r="H102" s="223">
        <v>0.71999999999999997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124</v>
      </c>
      <c r="AU102" s="229" t="s">
        <v>80</v>
      </c>
      <c r="AV102" s="13" t="s">
        <v>80</v>
      </c>
      <c r="AW102" s="13" t="s">
        <v>32</v>
      </c>
      <c r="AX102" s="13" t="s">
        <v>70</v>
      </c>
      <c r="AY102" s="229" t="s">
        <v>113</v>
      </c>
    </row>
    <row r="103" s="13" customFormat="1">
      <c r="A103" s="13"/>
      <c r="B103" s="218"/>
      <c r="C103" s="219"/>
      <c r="D103" s="220" t="s">
        <v>124</v>
      </c>
      <c r="E103" s="221" t="s">
        <v>19</v>
      </c>
      <c r="F103" s="222" t="s">
        <v>136</v>
      </c>
      <c r="G103" s="219"/>
      <c r="H103" s="223">
        <v>0.54000000000000004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124</v>
      </c>
      <c r="AU103" s="229" t="s">
        <v>80</v>
      </c>
      <c r="AV103" s="13" t="s">
        <v>80</v>
      </c>
      <c r="AW103" s="13" t="s">
        <v>32</v>
      </c>
      <c r="AX103" s="13" t="s">
        <v>70</v>
      </c>
      <c r="AY103" s="229" t="s">
        <v>113</v>
      </c>
    </row>
    <row r="104" s="13" customFormat="1">
      <c r="A104" s="13"/>
      <c r="B104" s="218"/>
      <c r="C104" s="219"/>
      <c r="D104" s="220" t="s">
        <v>124</v>
      </c>
      <c r="E104" s="221" t="s">
        <v>19</v>
      </c>
      <c r="F104" s="222" t="s">
        <v>136</v>
      </c>
      <c r="G104" s="219"/>
      <c r="H104" s="223">
        <v>0.54000000000000004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124</v>
      </c>
      <c r="AU104" s="229" t="s">
        <v>80</v>
      </c>
      <c r="AV104" s="13" t="s">
        <v>80</v>
      </c>
      <c r="AW104" s="13" t="s">
        <v>32</v>
      </c>
      <c r="AX104" s="13" t="s">
        <v>70</v>
      </c>
      <c r="AY104" s="229" t="s">
        <v>113</v>
      </c>
    </row>
    <row r="105" s="14" customFormat="1">
      <c r="A105" s="14"/>
      <c r="B105" s="230"/>
      <c r="C105" s="231"/>
      <c r="D105" s="220" t="s">
        <v>124</v>
      </c>
      <c r="E105" s="232" t="s">
        <v>19</v>
      </c>
      <c r="F105" s="233" t="s">
        <v>128</v>
      </c>
      <c r="G105" s="231"/>
      <c r="H105" s="234">
        <v>2.7000000000000002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124</v>
      </c>
      <c r="AU105" s="240" t="s">
        <v>80</v>
      </c>
      <c r="AV105" s="14" t="s">
        <v>120</v>
      </c>
      <c r="AW105" s="14" t="s">
        <v>32</v>
      </c>
      <c r="AX105" s="14" t="s">
        <v>78</v>
      </c>
      <c r="AY105" s="240" t="s">
        <v>113</v>
      </c>
    </row>
    <row r="106" s="2" customFormat="1" ht="55.5" customHeight="1">
      <c r="A106" s="38"/>
      <c r="B106" s="39"/>
      <c r="C106" s="200" t="s">
        <v>137</v>
      </c>
      <c r="D106" s="200" t="s">
        <v>115</v>
      </c>
      <c r="E106" s="201" t="s">
        <v>138</v>
      </c>
      <c r="F106" s="202" t="s">
        <v>139</v>
      </c>
      <c r="G106" s="203" t="s">
        <v>118</v>
      </c>
      <c r="H106" s="204">
        <v>2.7000000000000002</v>
      </c>
      <c r="I106" s="205"/>
      <c r="J106" s="206">
        <f>ROUND(I106*H106,2)</f>
        <v>0</v>
      </c>
      <c r="K106" s="202" t="s">
        <v>131</v>
      </c>
      <c r="L106" s="44"/>
      <c r="M106" s="207" t="s">
        <v>19</v>
      </c>
      <c r="N106" s="208" t="s">
        <v>41</v>
      </c>
      <c r="O106" s="84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1" t="s">
        <v>120</v>
      </c>
      <c r="AT106" s="211" t="s">
        <v>115</v>
      </c>
      <c r="AU106" s="211" t="s">
        <v>80</v>
      </c>
      <c r="AY106" s="17" t="s">
        <v>113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78</v>
      </c>
      <c r="BK106" s="212">
        <f>ROUND(I106*H106,2)</f>
        <v>0</v>
      </c>
      <c r="BL106" s="17" t="s">
        <v>120</v>
      </c>
      <c r="BM106" s="211" t="s">
        <v>140</v>
      </c>
    </row>
    <row r="107" s="2" customFormat="1">
      <c r="A107" s="38"/>
      <c r="B107" s="39"/>
      <c r="C107" s="40"/>
      <c r="D107" s="213" t="s">
        <v>122</v>
      </c>
      <c r="E107" s="40"/>
      <c r="F107" s="214" t="s">
        <v>141</v>
      </c>
      <c r="G107" s="40"/>
      <c r="H107" s="40"/>
      <c r="I107" s="215"/>
      <c r="J107" s="40"/>
      <c r="K107" s="40"/>
      <c r="L107" s="44"/>
      <c r="M107" s="216"/>
      <c r="N107" s="21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122</v>
      </c>
      <c r="AU107" s="17" t="s">
        <v>80</v>
      </c>
    </row>
    <row r="108" s="2" customFormat="1" ht="44.25" customHeight="1">
      <c r="A108" s="38"/>
      <c r="B108" s="39"/>
      <c r="C108" s="200" t="s">
        <v>120</v>
      </c>
      <c r="D108" s="200" t="s">
        <v>115</v>
      </c>
      <c r="E108" s="201" t="s">
        <v>142</v>
      </c>
      <c r="F108" s="202" t="s">
        <v>143</v>
      </c>
      <c r="G108" s="203" t="s">
        <v>118</v>
      </c>
      <c r="H108" s="204">
        <v>2.7000000000000002</v>
      </c>
      <c r="I108" s="205"/>
      <c r="J108" s="206">
        <f>ROUND(I108*H108,2)</f>
        <v>0</v>
      </c>
      <c r="K108" s="202" t="s">
        <v>131</v>
      </c>
      <c r="L108" s="44"/>
      <c r="M108" s="207" t="s">
        <v>19</v>
      </c>
      <c r="N108" s="208" t="s">
        <v>41</v>
      </c>
      <c r="O108" s="84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1" t="s">
        <v>120</v>
      </c>
      <c r="AT108" s="211" t="s">
        <v>115</v>
      </c>
      <c r="AU108" s="211" t="s">
        <v>80</v>
      </c>
      <c r="AY108" s="17" t="s">
        <v>113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7" t="s">
        <v>78</v>
      </c>
      <c r="BK108" s="212">
        <f>ROUND(I108*H108,2)</f>
        <v>0</v>
      </c>
      <c r="BL108" s="17" t="s">
        <v>120</v>
      </c>
      <c r="BM108" s="211" t="s">
        <v>144</v>
      </c>
    </row>
    <row r="109" s="2" customFormat="1">
      <c r="A109" s="38"/>
      <c r="B109" s="39"/>
      <c r="C109" s="40"/>
      <c r="D109" s="213" t="s">
        <v>122</v>
      </c>
      <c r="E109" s="40"/>
      <c r="F109" s="214" t="s">
        <v>145</v>
      </c>
      <c r="G109" s="40"/>
      <c r="H109" s="40"/>
      <c r="I109" s="215"/>
      <c r="J109" s="40"/>
      <c r="K109" s="40"/>
      <c r="L109" s="44"/>
      <c r="M109" s="216"/>
      <c r="N109" s="217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122</v>
      </c>
      <c r="AU109" s="17" t="s">
        <v>80</v>
      </c>
    </row>
    <row r="110" s="13" customFormat="1">
      <c r="A110" s="13"/>
      <c r="B110" s="218"/>
      <c r="C110" s="219"/>
      <c r="D110" s="220" t="s">
        <v>124</v>
      </c>
      <c r="E110" s="221" t="s">
        <v>19</v>
      </c>
      <c r="F110" s="222" t="s">
        <v>134</v>
      </c>
      <c r="G110" s="219"/>
      <c r="H110" s="223">
        <v>0.90000000000000002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124</v>
      </c>
      <c r="AU110" s="229" t="s">
        <v>80</v>
      </c>
      <c r="AV110" s="13" t="s">
        <v>80</v>
      </c>
      <c r="AW110" s="13" t="s">
        <v>32</v>
      </c>
      <c r="AX110" s="13" t="s">
        <v>70</v>
      </c>
      <c r="AY110" s="229" t="s">
        <v>113</v>
      </c>
    </row>
    <row r="111" s="13" customFormat="1">
      <c r="A111" s="13"/>
      <c r="B111" s="218"/>
      <c r="C111" s="219"/>
      <c r="D111" s="220" t="s">
        <v>124</v>
      </c>
      <c r="E111" s="221" t="s">
        <v>19</v>
      </c>
      <c r="F111" s="222" t="s">
        <v>135</v>
      </c>
      <c r="G111" s="219"/>
      <c r="H111" s="223">
        <v>0.71999999999999997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124</v>
      </c>
      <c r="AU111" s="229" t="s">
        <v>80</v>
      </c>
      <c r="AV111" s="13" t="s">
        <v>80</v>
      </c>
      <c r="AW111" s="13" t="s">
        <v>32</v>
      </c>
      <c r="AX111" s="13" t="s">
        <v>70</v>
      </c>
      <c r="AY111" s="229" t="s">
        <v>113</v>
      </c>
    </row>
    <row r="112" s="13" customFormat="1">
      <c r="A112" s="13"/>
      <c r="B112" s="218"/>
      <c r="C112" s="219"/>
      <c r="D112" s="220" t="s">
        <v>124</v>
      </c>
      <c r="E112" s="221" t="s">
        <v>19</v>
      </c>
      <c r="F112" s="222" t="s">
        <v>136</v>
      </c>
      <c r="G112" s="219"/>
      <c r="H112" s="223">
        <v>0.54000000000000004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124</v>
      </c>
      <c r="AU112" s="229" t="s">
        <v>80</v>
      </c>
      <c r="AV112" s="13" t="s">
        <v>80</v>
      </c>
      <c r="AW112" s="13" t="s">
        <v>32</v>
      </c>
      <c r="AX112" s="13" t="s">
        <v>70</v>
      </c>
      <c r="AY112" s="229" t="s">
        <v>113</v>
      </c>
    </row>
    <row r="113" s="13" customFormat="1">
      <c r="A113" s="13"/>
      <c r="B113" s="218"/>
      <c r="C113" s="219"/>
      <c r="D113" s="220" t="s">
        <v>124</v>
      </c>
      <c r="E113" s="221" t="s">
        <v>19</v>
      </c>
      <c r="F113" s="222" t="s">
        <v>136</v>
      </c>
      <c r="G113" s="219"/>
      <c r="H113" s="223">
        <v>0.54000000000000004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124</v>
      </c>
      <c r="AU113" s="229" t="s">
        <v>80</v>
      </c>
      <c r="AV113" s="13" t="s">
        <v>80</v>
      </c>
      <c r="AW113" s="13" t="s">
        <v>32</v>
      </c>
      <c r="AX113" s="13" t="s">
        <v>70</v>
      </c>
      <c r="AY113" s="229" t="s">
        <v>113</v>
      </c>
    </row>
    <row r="114" s="14" customFormat="1">
      <c r="A114" s="14"/>
      <c r="B114" s="230"/>
      <c r="C114" s="231"/>
      <c r="D114" s="220" t="s">
        <v>124</v>
      </c>
      <c r="E114" s="232" t="s">
        <v>19</v>
      </c>
      <c r="F114" s="233" t="s">
        <v>128</v>
      </c>
      <c r="G114" s="231"/>
      <c r="H114" s="234">
        <v>2.7000000000000002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124</v>
      </c>
      <c r="AU114" s="240" t="s">
        <v>80</v>
      </c>
      <c r="AV114" s="14" t="s">
        <v>120</v>
      </c>
      <c r="AW114" s="14" t="s">
        <v>32</v>
      </c>
      <c r="AX114" s="14" t="s">
        <v>78</v>
      </c>
      <c r="AY114" s="240" t="s">
        <v>113</v>
      </c>
    </row>
    <row r="115" s="2" customFormat="1" ht="44.25" customHeight="1">
      <c r="A115" s="38"/>
      <c r="B115" s="39"/>
      <c r="C115" s="200" t="s">
        <v>146</v>
      </c>
      <c r="D115" s="200" t="s">
        <v>115</v>
      </c>
      <c r="E115" s="201" t="s">
        <v>147</v>
      </c>
      <c r="F115" s="202" t="s">
        <v>148</v>
      </c>
      <c r="G115" s="203" t="s">
        <v>149</v>
      </c>
      <c r="H115" s="204">
        <v>0.90000000000000002</v>
      </c>
      <c r="I115" s="205"/>
      <c r="J115" s="206">
        <f>ROUND(I115*H115,2)</f>
        <v>0</v>
      </c>
      <c r="K115" s="202" t="s">
        <v>131</v>
      </c>
      <c r="L115" s="44"/>
      <c r="M115" s="207" t="s">
        <v>19</v>
      </c>
      <c r="N115" s="208" t="s">
        <v>41</v>
      </c>
      <c r="O115" s="84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1" t="s">
        <v>120</v>
      </c>
      <c r="AT115" s="211" t="s">
        <v>115</v>
      </c>
      <c r="AU115" s="211" t="s">
        <v>80</v>
      </c>
      <c r="AY115" s="17" t="s">
        <v>113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7" t="s">
        <v>78</v>
      </c>
      <c r="BK115" s="212">
        <f>ROUND(I115*H115,2)</f>
        <v>0</v>
      </c>
      <c r="BL115" s="17" t="s">
        <v>120</v>
      </c>
      <c r="BM115" s="211" t="s">
        <v>150</v>
      </c>
    </row>
    <row r="116" s="2" customFormat="1">
      <c r="A116" s="38"/>
      <c r="B116" s="39"/>
      <c r="C116" s="40"/>
      <c r="D116" s="213" t="s">
        <v>122</v>
      </c>
      <c r="E116" s="40"/>
      <c r="F116" s="214" t="s">
        <v>151</v>
      </c>
      <c r="G116" s="40"/>
      <c r="H116" s="40"/>
      <c r="I116" s="215"/>
      <c r="J116" s="40"/>
      <c r="K116" s="40"/>
      <c r="L116" s="44"/>
      <c r="M116" s="216"/>
      <c r="N116" s="217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122</v>
      </c>
      <c r="AU116" s="17" t="s">
        <v>80</v>
      </c>
    </row>
    <row r="117" s="2" customFormat="1" ht="44.25" customHeight="1">
      <c r="A117" s="38"/>
      <c r="B117" s="39"/>
      <c r="C117" s="200" t="s">
        <v>152</v>
      </c>
      <c r="D117" s="200" t="s">
        <v>115</v>
      </c>
      <c r="E117" s="201" t="s">
        <v>153</v>
      </c>
      <c r="F117" s="202" t="s">
        <v>154</v>
      </c>
      <c r="G117" s="203" t="s">
        <v>118</v>
      </c>
      <c r="H117" s="204">
        <v>1.8</v>
      </c>
      <c r="I117" s="205"/>
      <c r="J117" s="206">
        <f>ROUND(I117*H117,2)</f>
        <v>0</v>
      </c>
      <c r="K117" s="202" t="s">
        <v>155</v>
      </c>
      <c r="L117" s="44"/>
      <c r="M117" s="207" t="s">
        <v>19</v>
      </c>
      <c r="N117" s="208" t="s">
        <v>41</v>
      </c>
      <c r="O117" s="84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1" t="s">
        <v>120</v>
      </c>
      <c r="AT117" s="211" t="s">
        <v>115</v>
      </c>
      <c r="AU117" s="211" t="s">
        <v>80</v>
      </c>
      <c r="AY117" s="17" t="s">
        <v>113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7" t="s">
        <v>78</v>
      </c>
      <c r="BK117" s="212">
        <f>ROUND(I117*H117,2)</f>
        <v>0</v>
      </c>
      <c r="BL117" s="17" t="s">
        <v>120</v>
      </c>
      <c r="BM117" s="211" t="s">
        <v>156</v>
      </c>
    </row>
    <row r="118" s="2" customFormat="1">
      <c r="A118" s="38"/>
      <c r="B118" s="39"/>
      <c r="C118" s="40"/>
      <c r="D118" s="213" t="s">
        <v>122</v>
      </c>
      <c r="E118" s="40"/>
      <c r="F118" s="214" t="s">
        <v>157</v>
      </c>
      <c r="G118" s="40"/>
      <c r="H118" s="40"/>
      <c r="I118" s="215"/>
      <c r="J118" s="40"/>
      <c r="K118" s="40"/>
      <c r="L118" s="44"/>
      <c r="M118" s="216"/>
      <c r="N118" s="217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122</v>
      </c>
      <c r="AU118" s="17" t="s">
        <v>80</v>
      </c>
    </row>
    <row r="119" s="13" customFormat="1">
      <c r="A119" s="13"/>
      <c r="B119" s="218"/>
      <c r="C119" s="219"/>
      <c r="D119" s="220" t="s">
        <v>124</v>
      </c>
      <c r="E119" s="221" t="s">
        <v>19</v>
      </c>
      <c r="F119" s="222" t="s">
        <v>158</v>
      </c>
      <c r="G119" s="219"/>
      <c r="H119" s="223">
        <v>1.8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124</v>
      </c>
      <c r="AU119" s="229" t="s">
        <v>80</v>
      </c>
      <c r="AV119" s="13" t="s">
        <v>80</v>
      </c>
      <c r="AW119" s="13" t="s">
        <v>32</v>
      </c>
      <c r="AX119" s="13" t="s">
        <v>78</v>
      </c>
      <c r="AY119" s="229" t="s">
        <v>113</v>
      </c>
    </row>
    <row r="120" s="2" customFormat="1" ht="66.75" customHeight="1">
      <c r="A120" s="38"/>
      <c r="B120" s="39"/>
      <c r="C120" s="200" t="s">
        <v>159</v>
      </c>
      <c r="D120" s="200" t="s">
        <v>115</v>
      </c>
      <c r="E120" s="201" t="s">
        <v>160</v>
      </c>
      <c r="F120" s="202" t="s">
        <v>161</v>
      </c>
      <c r="G120" s="203" t="s">
        <v>118</v>
      </c>
      <c r="H120" s="204">
        <v>2.7000000000000002</v>
      </c>
      <c r="I120" s="205"/>
      <c r="J120" s="206">
        <f>ROUND(I120*H120,2)</f>
        <v>0</v>
      </c>
      <c r="K120" s="202" t="s">
        <v>131</v>
      </c>
      <c r="L120" s="44"/>
      <c r="M120" s="207" t="s">
        <v>19</v>
      </c>
      <c r="N120" s="208" t="s">
        <v>41</v>
      </c>
      <c r="O120" s="84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1" t="s">
        <v>120</v>
      </c>
      <c r="AT120" s="211" t="s">
        <v>115</v>
      </c>
      <c r="AU120" s="211" t="s">
        <v>80</v>
      </c>
      <c r="AY120" s="17" t="s">
        <v>113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78</v>
      </c>
      <c r="BK120" s="212">
        <f>ROUND(I120*H120,2)</f>
        <v>0</v>
      </c>
      <c r="BL120" s="17" t="s">
        <v>120</v>
      </c>
      <c r="BM120" s="211" t="s">
        <v>162</v>
      </c>
    </row>
    <row r="121" s="2" customFormat="1">
      <c r="A121" s="38"/>
      <c r="B121" s="39"/>
      <c r="C121" s="40"/>
      <c r="D121" s="213" t="s">
        <v>122</v>
      </c>
      <c r="E121" s="40"/>
      <c r="F121" s="214" t="s">
        <v>163</v>
      </c>
      <c r="G121" s="40"/>
      <c r="H121" s="40"/>
      <c r="I121" s="215"/>
      <c r="J121" s="40"/>
      <c r="K121" s="40"/>
      <c r="L121" s="44"/>
      <c r="M121" s="216"/>
      <c r="N121" s="217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122</v>
      </c>
      <c r="AU121" s="17" t="s">
        <v>80</v>
      </c>
    </row>
    <row r="122" s="13" customFormat="1">
      <c r="A122" s="13"/>
      <c r="B122" s="218"/>
      <c r="C122" s="219"/>
      <c r="D122" s="220" t="s">
        <v>124</v>
      </c>
      <c r="E122" s="221" t="s">
        <v>19</v>
      </c>
      <c r="F122" s="222" t="s">
        <v>134</v>
      </c>
      <c r="G122" s="219"/>
      <c r="H122" s="223">
        <v>0.90000000000000002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124</v>
      </c>
      <c r="AU122" s="229" t="s">
        <v>80</v>
      </c>
      <c r="AV122" s="13" t="s">
        <v>80</v>
      </c>
      <c r="AW122" s="13" t="s">
        <v>32</v>
      </c>
      <c r="AX122" s="13" t="s">
        <v>70</v>
      </c>
      <c r="AY122" s="229" t="s">
        <v>113</v>
      </c>
    </row>
    <row r="123" s="13" customFormat="1">
      <c r="A123" s="13"/>
      <c r="B123" s="218"/>
      <c r="C123" s="219"/>
      <c r="D123" s="220" t="s">
        <v>124</v>
      </c>
      <c r="E123" s="221" t="s">
        <v>19</v>
      </c>
      <c r="F123" s="222" t="s">
        <v>135</v>
      </c>
      <c r="G123" s="219"/>
      <c r="H123" s="223">
        <v>0.71999999999999997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124</v>
      </c>
      <c r="AU123" s="229" t="s">
        <v>80</v>
      </c>
      <c r="AV123" s="13" t="s">
        <v>80</v>
      </c>
      <c r="AW123" s="13" t="s">
        <v>32</v>
      </c>
      <c r="AX123" s="13" t="s">
        <v>70</v>
      </c>
      <c r="AY123" s="229" t="s">
        <v>113</v>
      </c>
    </row>
    <row r="124" s="13" customFormat="1">
      <c r="A124" s="13"/>
      <c r="B124" s="218"/>
      <c r="C124" s="219"/>
      <c r="D124" s="220" t="s">
        <v>124</v>
      </c>
      <c r="E124" s="221" t="s">
        <v>19</v>
      </c>
      <c r="F124" s="222" t="s">
        <v>136</v>
      </c>
      <c r="G124" s="219"/>
      <c r="H124" s="223">
        <v>0.54000000000000004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124</v>
      </c>
      <c r="AU124" s="229" t="s">
        <v>80</v>
      </c>
      <c r="AV124" s="13" t="s">
        <v>80</v>
      </c>
      <c r="AW124" s="13" t="s">
        <v>32</v>
      </c>
      <c r="AX124" s="13" t="s">
        <v>70</v>
      </c>
      <c r="AY124" s="229" t="s">
        <v>113</v>
      </c>
    </row>
    <row r="125" s="13" customFormat="1">
      <c r="A125" s="13"/>
      <c r="B125" s="218"/>
      <c r="C125" s="219"/>
      <c r="D125" s="220" t="s">
        <v>124</v>
      </c>
      <c r="E125" s="221" t="s">
        <v>19</v>
      </c>
      <c r="F125" s="222" t="s">
        <v>136</v>
      </c>
      <c r="G125" s="219"/>
      <c r="H125" s="223">
        <v>0.54000000000000004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124</v>
      </c>
      <c r="AU125" s="229" t="s">
        <v>80</v>
      </c>
      <c r="AV125" s="13" t="s">
        <v>80</v>
      </c>
      <c r="AW125" s="13" t="s">
        <v>32</v>
      </c>
      <c r="AX125" s="13" t="s">
        <v>70</v>
      </c>
      <c r="AY125" s="229" t="s">
        <v>113</v>
      </c>
    </row>
    <row r="126" s="14" customFormat="1">
      <c r="A126" s="14"/>
      <c r="B126" s="230"/>
      <c r="C126" s="231"/>
      <c r="D126" s="220" t="s">
        <v>124</v>
      </c>
      <c r="E126" s="232" t="s">
        <v>19</v>
      </c>
      <c r="F126" s="233" t="s">
        <v>128</v>
      </c>
      <c r="G126" s="231"/>
      <c r="H126" s="234">
        <v>2.7000000000000002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124</v>
      </c>
      <c r="AU126" s="240" t="s">
        <v>80</v>
      </c>
      <c r="AV126" s="14" t="s">
        <v>120</v>
      </c>
      <c r="AW126" s="14" t="s">
        <v>32</v>
      </c>
      <c r="AX126" s="14" t="s">
        <v>78</v>
      </c>
      <c r="AY126" s="240" t="s">
        <v>113</v>
      </c>
    </row>
    <row r="127" s="2" customFormat="1" ht="16.5" customHeight="1">
      <c r="A127" s="38"/>
      <c r="B127" s="39"/>
      <c r="C127" s="241" t="s">
        <v>164</v>
      </c>
      <c r="D127" s="241" t="s">
        <v>165</v>
      </c>
      <c r="E127" s="242" t="s">
        <v>166</v>
      </c>
      <c r="F127" s="243" t="s">
        <v>167</v>
      </c>
      <c r="G127" s="244" t="s">
        <v>149</v>
      </c>
      <c r="H127" s="245">
        <v>0.90000000000000002</v>
      </c>
      <c r="I127" s="246"/>
      <c r="J127" s="247">
        <f>ROUND(I127*H127,2)</f>
        <v>0</v>
      </c>
      <c r="K127" s="243" t="s">
        <v>131</v>
      </c>
      <c r="L127" s="248"/>
      <c r="M127" s="249" t="s">
        <v>19</v>
      </c>
      <c r="N127" s="250" t="s">
        <v>41</v>
      </c>
      <c r="O127" s="84"/>
      <c r="P127" s="209">
        <f>O127*H127</f>
        <v>0</v>
      </c>
      <c r="Q127" s="209">
        <v>1</v>
      </c>
      <c r="R127" s="209">
        <f>Q127*H127</f>
        <v>0.90000000000000002</v>
      </c>
      <c r="S127" s="209">
        <v>0</v>
      </c>
      <c r="T127" s="21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1" t="s">
        <v>164</v>
      </c>
      <c r="AT127" s="211" t="s">
        <v>165</v>
      </c>
      <c r="AU127" s="211" t="s">
        <v>80</v>
      </c>
      <c r="AY127" s="17" t="s">
        <v>113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7" t="s">
        <v>78</v>
      </c>
      <c r="BK127" s="212">
        <f>ROUND(I127*H127,2)</f>
        <v>0</v>
      </c>
      <c r="BL127" s="17" t="s">
        <v>120</v>
      </c>
      <c r="BM127" s="211" t="s">
        <v>168</v>
      </c>
    </row>
    <row r="128" s="2" customFormat="1" ht="33" customHeight="1">
      <c r="A128" s="38"/>
      <c r="B128" s="39"/>
      <c r="C128" s="200" t="s">
        <v>169</v>
      </c>
      <c r="D128" s="200" t="s">
        <v>115</v>
      </c>
      <c r="E128" s="201" t="s">
        <v>170</v>
      </c>
      <c r="F128" s="202" t="s">
        <v>171</v>
      </c>
      <c r="G128" s="203" t="s">
        <v>118</v>
      </c>
      <c r="H128" s="204">
        <v>0.90000000000000002</v>
      </c>
      <c r="I128" s="205"/>
      <c r="J128" s="206">
        <f>ROUND(I128*H128,2)</f>
        <v>0</v>
      </c>
      <c r="K128" s="202" t="s">
        <v>131</v>
      </c>
      <c r="L128" s="44"/>
      <c r="M128" s="207" t="s">
        <v>19</v>
      </c>
      <c r="N128" s="208" t="s">
        <v>41</v>
      </c>
      <c r="O128" s="84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1" t="s">
        <v>120</v>
      </c>
      <c r="AT128" s="211" t="s">
        <v>115</v>
      </c>
      <c r="AU128" s="211" t="s">
        <v>80</v>
      </c>
      <c r="AY128" s="17" t="s">
        <v>113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78</v>
      </c>
      <c r="BK128" s="212">
        <f>ROUND(I128*H128,2)</f>
        <v>0</v>
      </c>
      <c r="BL128" s="17" t="s">
        <v>120</v>
      </c>
      <c r="BM128" s="211" t="s">
        <v>172</v>
      </c>
    </row>
    <row r="129" s="2" customFormat="1">
      <c r="A129" s="38"/>
      <c r="B129" s="39"/>
      <c r="C129" s="40"/>
      <c r="D129" s="213" t="s">
        <v>122</v>
      </c>
      <c r="E129" s="40"/>
      <c r="F129" s="214" t="s">
        <v>173</v>
      </c>
      <c r="G129" s="40"/>
      <c r="H129" s="40"/>
      <c r="I129" s="215"/>
      <c r="J129" s="40"/>
      <c r="K129" s="40"/>
      <c r="L129" s="44"/>
      <c r="M129" s="216"/>
      <c r="N129" s="217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122</v>
      </c>
      <c r="AU129" s="17" t="s">
        <v>80</v>
      </c>
    </row>
    <row r="130" s="13" customFormat="1">
      <c r="A130" s="13"/>
      <c r="B130" s="218"/>
      <c r="C130" s="219"/>
      <c r="D130" s="220" t="s">
        <v>124</v>
      </c>
      <c r="E130" s="221" t="s">
        <v>19</v>
      </c>
      <c r="F130" s="222" t="s">
        <v>174</v>
      </c>
      <c r="G130" s="219"/>
      <c r="H130" s="223">
        <v>0.29999999999999999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124</v>
      </c>
      <c r="AU130" s="229" t="s">
        <v>80</v>
      </c>
      <c r="AV130" s="13" t="s">
        <v>80</v>
      </c>
      <c r="AW130" s="13" t="s">
        <v>32</v>
      </c>
      <c r="AX130" s="13" t="s">
        <v>70</v>
      </c>
      <c r="AY130" s="229" t="s">
        <v>113</v>
      </c>
    </row>
    <row r="131" s="13" customFormat="1">
      <c r="A131" s="13"/>
      <c r="B131" s="218"/>
      <c r="C131" s="219"/>
      <c r="D131" s="220" t="s">
        <v>124</v>
      </c>
      <c r="E131" s="221" t="s">
        <v>19</v>
      </c>
      <c r="F131" s="222" t="s">
        <v>175</v>
      </c>
      <c r="G131" s="219"/>
      <c r="H131" s="223">
        <v>0.23999999999999999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124</v>
      </c>
      <c r="AU131" s="229" t="s">
        <v>80</v>
      </c>
      <c r="AV131" s="13" t="s">
        <v>80</v>
      </c>
      <c r="AW131" s="13" t="s">
        <v>32</v>
      </c>
      <c r="AX131" s="13" t="s">
        <v>70</v>
      </c>
      <c r="AY131" s="229" t="s">
        <v>113</v>
      </c>
    </row>
    <row r="132" s="13" customFormat="1">
      <c r="A132" s="13"/>
      <c r="B132" s="218"/>
      <c r="C132" s="219"/>
      <c r="D132" s="220" t="s">
        <v>124</v>
      </c>
      <c r="E132" s="221" t="s">
        <v>19</v>
      </c>
      <c r="F132" s="222" t="s">
        <v>176</v>
      </c>
      <c r="G132" s="219"/>
      <c r="H132" s="223">
        <v>0.17999999999999999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124</v>
      </c>
      <c r="AU132" s="229" t="s">
        <v>80</v>
      </c>
      <c r="AV132" s="13" t="s">
        <v>80</v>
      </c>
      <c r="AW132" s="13" t="s">
        <v>32</v>
      </c>
      <c r="AX132" s="13" t="s">
        <v>70</v>
      </c>
      <c r="AY132" s="229" t="s">
        <v>113</v>
      </c>
    </row>
    <row r="133" s="13" customFormat="1">
      <c r="A133" s="13"/>
      <c r="B133" s="218"/>
      <c r="C133" s="219"/>
      <c r="D133" s="220" t="s">
        <v>124</v>
      </c>
      <c r="E133" s="221" t="s">
        <v>19</v>
      </c>
      <c r="F133" s="222" t="s">
        <v>176</v>
      </c>
      <c r="G133" s="219"/>
      <c r="H133" s="223">
        <v>0.17999999999999999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124</v>
      </c>
      <c r="AU133" s="229" t="s">
        <v>80</v>
      </c>
      <c r="AV133" s="13" t="s">
        <v>80</v>
      </c>
      <c r="AW133" s="13" t="s">
        <v>32</v>
      </c>
      <c r="AX133" s="13" t="s">
        <v>70</v>
      </c>
      <c r="AY133" s="229" t="s">
        <v>113</v>
      </c>
    </row>
    <row r="134" s="14" customFormat="1">
      <c r="A134" s="14"/>
      <c r="B134" s="230"/>
      <c r="C134" s="231"/>
      <c r="D134" s="220" t="s">
        <v>124</v>
      </c>
      <c r="E134" s="232" t="s">
        <v>19</v>
      </c>
      <c r="F134" s="233" t="s">
        <v>128</v>
      </c>
      <c r="G134" s="231"/>
      <c r="H134" s="234">
        <v>0.90000000000000002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124</v>
      </c>
      <c r="AU134" s="240" t="s">
        <v>80</v>
      </c>
      <c r="AV134" s="14" t="s">
        <v>120</v>
      </c>
      <c r="AW134" s="14" t="s">
        <v>32</v>
      </c>
      <c r="AX134" s="14" t="s">
        <v>78</v>
      </c>
      <c r="AY134" s="240" t="s">
        <v>113</v>
      </c>
    </row>
    <row r="135" s="12" customFormat="1" ht="22.8" customHeight="1">
      <c r="A135" s="12"/>
      <c r="B135" s="184"/>
      <c r="C135" s="185"/>
      <c r="D135" s="186" t="s">
        <v>69</v>
      </c>
      <c r="E135" s="198" t="s">
        <v>152</v>
      </c>
      <c r="F135" s="198" t="s">
        <v>177</v>
      </c>
      <c r="G135" s="185"/>
      <c r="H135" s="185"/>
      <c r="I135" s="188"/>
      <c r="J135" s="199">
        <f>BK135</f>
        <v>0</v>
      </c>
      <c r="K135" s="185"/>
      <c r="L135" s="190"/>
      <c r="M135" s="191"/>
      <c r="N135" s="192"/>
      <c r="O135" s="192"/>
      <c r="P135" s="193">
        <f>SUM(P136:P141)</f>
        <v>0</v>
      </c>
      <c r="Q135" s="192"/>
      <c r="R135" s="193">
        <f>SUM(R136:R141)</f>
        <v>0.81030599999999997</v>
      </c>
      <c r="S135" s="192"/>
      <c r="T135" s="194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5" t="s">
        <v>78</v>
      </c>
      <c r="AT135" s="196" t="s">
        <v>69</v>
      </c>
      <c r="AU135" s="196" t="s">
        <v>78</v>
      </c>
      <c r="AY135" s="195" t="s">
        <v>113</v>
      </c>
      <c r="BK135" s="197">
        <f>SUM(BK136:BK141)</f>
        <v>0</v>
      </c>
    </row>
    <row r="136" s="2" customFormat="1" ht="21.75" customHeight="1">
      <c r="A136" s="38"/>
      <c r="B136" s="39"/>
      <c r="C136" s="200" t="s">
        <v>178</v>
      </c>
      <c r="D136" s="200" t="s">
        <v>115</v>
      </c>
      <c r="E136" s="201" t="s">
        <v>179</v>
      </c>
      <c r="F136" s="202" t="s">
        <v>180</v>
      </c>
      <c r="G136" s="203" t="s">
        <v>181</v>
      </c>
      <c r="H136" s="204">
        <v>3</v>
      </c>
      <c r="I136" s="205"/>
      <c r="J136" s="206">
        <f>ROUND(I136*H136,2)</f>
        <v>0</v>
      </c>
      <c r="K136" s="202" t="s">
        <v>155</v>
      </c>
      <c r="L136" s="44"/>
      <c r="M136" s="207" t="s">
        <v>19</v>
      </c>
      <c r="N136" s="208" t="s">
        <v>41</v>
      </c>
      <c r="O136" s="84"/>
      <c r="P136" s="209">
        <f>O136*H136</f>
        <v>0</v>
      </c>
      <c r="Q136" s="209">
        <v>0.040000000000000001</v>
      </c>
      <c r="R136" s="209">
        <f>Q136*H136</f>
        <v>0.12</v>
      </c>
      <c r="S136" s="209">
        <v>0</v>
      </c>
      <c r="T136" s="21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1" t="s">
        <v>120</v>
      </c>
      <c r="AT136" s="211" t="s">
        <v>115</v>
      </c>
      <c r="AU136" s="211" t="s">
        <v>80</v>
      </c>
      <c r="AY136" s="17" t="s">
        <v>113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7" t="s">
        <v>78</v>
      </c>
      <c r="BK136" s="212">
        <f>ROUND(I136*H136,2)</f>
        <v>0</v>
      </c>
      <c r="BL136" s="17" t="s">
        <v>120</v>
      </c>
      <c r="BM136" s="211" t="s">
        <v>182</v>
      </c>
    </row>
    <row r="137" s="2" customFormat="1">
      <c r="A137" s="38"/>
      <c r="B137" s="39"/>
      <c r="C137" s="40"/>
      <c r="D137" s="213" t="s">
        <v>122</v>
      </c>
      <c r="E137" s="40"/>
      <c r="F137" s="214" t="s">
        <v>183</v>
      </c>
      <c r="G137" s="40"/>
      <c r="H137" s="40"/>
      <c r="I137" s="215"/>
      <c r="J137" s="40"/>
      <c r="K137" s="40"/>
      <c r="L137" s="44"/>
      <c r="M137" s="216"/>
      <c r="N137" s="217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122</v>
      </c>
      <c r="AU137" s="17" t="s">
        <v>80</v>
      </c>
    </row>
    <row r="138" s="13" customFormat="1">
      <c r="A138" s="13"/>
      <c r="B138" s="218"/>
      <c r="C138" s="219"/>
      <c r="D138" s="220" t="s">
        <v>124</v>
      </c>
      <c r="E138" s="221" t="s">
        <v>19</v>
      </c>
      <c r="F138" s="222" t="s">
        <v>184</v>
      </c>
      <c r="G138" s="219"/>
      <c r="H138" s="223">
        <v>3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124</v>
      </c>
      <c r="AU138" s="229" t="s">
        <v>80</v>
      </c>
      <c r="AV138" s="13" t="s">
        <v>80</v>
      </c>
      <c r="AW138" s="13" t="s">
        <v>32</v>
      </c>
      <c r="AX138" s="13" t="s">
        <v>78</v>
      </c>
      <c r="AY138" s="229" t="s">
        <v>113</v>
      </c>
    </row>
    <row r="139" s="2" customFormat="1" ht="37.8" customHeight="1">
      <c r="A139" s="38"/>
      <c r="B139" s="39"/>
      <c r="C139" s="200" t="s">
        <v>185</v>
      </c>
      <c r="D139" s="200" t="s">
        <v>115</v>
      </c>
      <c r="E139" s="201" t="s">
        <v>186</v>
      </c>
      <c r="F139" s="202" t="s">
        <v>187</v>
      </c>
      <c r="G139" s="203" t="s">
        <v>118</v>
      </c>
      <c r="H139" s="204">
        <v>0.29999999999999999</v>
      </c>
      <c r="I139" s="205"/>
      <c r="J139" s="206">
        <f>ROUND(I139*H139,2)</f>
        <v>0</v>
      </c>
      <c r="K139" s="202" t="s">
        <v>119</v>
      </c>
      <c r="L139" s="44"/>
      <c r="M139" s="207" t="s">
        <v>19</v>
      </c>
      <c r="N139" s="208" t="s">
        <v>41</v>
      </c>
      <c r="O139" s="84"/>
      <c r="P139" s="209">
        <f>O139*H139</f>
        <v>0</v>
      </c>
      <c r="Q139" s="209">
        <v>2.3010199999999998</v>
      </c>
      <c r="R139" s="209">
        <f>Q139*H139</f>
        <v>0.69030599999999998</v>
      </c>
      <c r="S139" s="209">
        <v>0</v>
      </c>
      <c r="T139" s="21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1" t="s">
        <v>120</v>
      </c>
      <c r="AT139" s="211" t="s">
        <v>115</v>
      </c>
      <c r="AU139" s="211" t="s">
        <v>80</v>
      </c>
      <c r="AY139" s="17" t="s">
        <v>113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78</v>
      </c>
      <c r="BK139" s="212">
        <f>ROUND(I139*H139,2)</f>
        <v>0</v>
      </c>
      <c r="BL139" s="17" t="s">
        <v>120</v>
      </c>
      <c r="BM139" s="211" t="s">
        <v>188</v>
      </c>
    </row>
    <row r="140" s="2" customFormat="1">
      <c r="A140" s="38"/>
      <c r="B140" s="39"/>
      <c r="C140" s="40"/>
      <c r="D140" s="213" t="s">
        <v>122</v>
      </c>
      <c r="E140" s="40"/>
      <c r="F140" s="214" t="s">
        <v>189</v>
      </c>
      <c r="G140" s="40"/>
      <c r="H140" s="40"/>
      <c r="I140" s="215"/>
      <c r="J140" s="40"/>
      <c r="K140" s="40"/>
      <c r="L140" s="44"/>
      <c r="M140" s="216"/>
      <c r="N140" s="217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122</v>
      </c>
      <c r="AU140" s="17" t="s">
        <v>80</v>
      </c>
    </row>
    <row r="141" s="13" customFormat="1">
      <c r="A141" s="13"/>
      <c r="B141" s="218"/>
      <c r="C141" s="219"/>
      <c r="D141" s="220" t="s">
        <v>124</v>
      </c>
      <c r="E141" s="221" t="s">
        <v>19</v>
      </c>
      <c r="F141" s="222" t="s">
        <v>190</v>
      </c>
      <c r="G141" s="219"/>
      <c r="H141" s="223">
        <v>0.29999999999999999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124</v>
      </c>
      <c r="AU141" s="229" t="s">
        <v>80</v>
      </c>
      <c r="AV141" s="13" t="s">
        <v>80</v>
      </c>
      <c r="AW141" s="13" t="s">
        <v>32</v>
      </c>
      <c r="AX141" s="13" t="s">
        <v>78</v>
      </c>
      <c r="AY141" s="229" t="s">
        <v>113</v>
      </c>
    </row>
    <row r="142" s="12" customFormat="1" ht="22.8" customHeight="1">
      <c r="A142" s="12"/>
      <c r="B142" s="184"/>
      <c r="C142" s="185"/>
      <c r="D142" s="186" t="s">
        <v>69</v>
      </c>
      <c r="E142" s="198" t="s">
        <v>191</v>
      </c>
      <c r="F142" s="198" t="s">
        <v>192</v>
      </c>
      <c r="G142" s="185"/>
      <c r="H142" s="185"/>
      <c r="I142" s="188"/>
      <c r="J142" s="199">
        <f>BK142</f>
        <v>0</v>
      </c>
      <c r="K142" s="185"/>
      <c r="L142" s="190"/>
      <c r="M142" s="191"/>
      <c r="N142" s="192"/>
      <c r="O142" s="192"/>
      <c r="P142" s="193">
        <f>SUM(P143:P146)</f>
        <v>0</v>
      </c>
      <c r="Q142" s="192"/>
      <c r="R142" s="193">
        <f>SUM(R143:R146)</f>
        <v>0</v>
      </c>
      <c r="S142" s="192"/>
      <c r="T142" s="194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5" t="s">
        <v>78</v>
      </c>
      <c r="AT142" s="196" t="s">
        <v>69</v>
      </c>
      <c r="AU142" s="196" t="s">
        <v>78</v>
      </c>
      <c r="AY142" s="195" t="s">
        <v>113</v>
      </c>
      <c r="BK142" s="197">
        <f>SUM(BK143:BK146)</f>
        <v>0</v>
      </c>
    </row>
    <row r="143" s="2" customFormat="1" ht="33" customHeight="1">
      <c r="A143" s="38"/>
      <c r="B143" s="39"/>
      <c r="C143" s="200" t="s">
        <v>193</v>
      </c>
      <c r="D143" s="200" t="s">
        <v>115</v>
      </c>
      <c r="E143" s="201" t="s">
        <v>194</v>
      </c>
      <c r="F143" s="202" t="s">
        <v>195</v>
      </c>
      <c r="G143" s="203" t="s">
        <v>149</v>
      </c>
      <c r="H143" s="204">
        <v>0.27700000000000002</v>
      </c>
      <c r="I143" s="205"/>
      <c r="J143" s="206">
        <f>ROUND(I143*H143,2)</f>
        <v>0</v>
      </c>
      <c r="K143" s="202" t="s">
        <v>155</v>
      </c>
      <c r="L143" s="44"/>
      <c r="M143" s="207" t="s">
        <v>19</v>
      </c>
      <c r="N143" s="208" t="s">
        <v>41</v>
      </c>
      <c r="O143" s="84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1" t="s">
        <v>120</v>
      </c>
      <c r="AT143" s="211" t="s">
        <v>115</v>
      </c>
      <c r="AU143" s="211" t="s">
        <v>80</v>
      </c>
      <c r="AY143" s="17" t="s">
        <v>113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7" t="s">
        <v>78</v>
      </c>
      <c r="BK143" s="212">
        <f>ROUND(I143*H143,2)</f>
        <v>0</v>
      </c>
      <c r="BL143" s="17" t="s">
        <v>120</v>
      </c>
      <c r="BM143" s="211" t="s">
        <v>196</v>
      </c>
    </row>
    <row r="144" s="2" customFormat="1">
      <c r="A144" s="38"/>
      <c r="B144" s="39"/>
      <c r="C144" s="40"/>
      <c r="D144" s="213" t="s">
        <v>122</v>
      </c>
      <c r="E144" s="40"/>
      <c r="F144" s="214" t="s">
        <v>197</v>
      </c>
      <c r="G144" s="40"/>
      <c r="H144" s="40"/>
      <c r="I144" s="215"/>
      <c r="J144" s="40"/>
      <c r="K144" s="40"/>
      <c r="L144" s="44"/>
      <c r="M144" s="216"/>
      <c r="N144" s="217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122</v>
      </c>
      <c r="AU144" s="17" t="s">
        <v>80</v>
      </c>
    </row>
    <row r="145" s="2" customFormat="1" ht="44.25" customHeight="1">
      <c r="A145" s="38"/>
      <c r="B145" s="39"/>
      <c r="C145" s="200" t="s">
        <v>198</v>
      </c>
      <c r="D145" s="200" t="s">
        <v>115</v>
      </c>
      <c r="E145" s="201" t="s">
        <v>199</v>
      </c>
      <c r="F145" s="202" t="s">
        <v>200</v>
      </c>
      <c r="G145" s="203" t="s">
        <v>149</v>
      </c>
      <c r="H145" s="204">
        <v>0.27700000000000002</v>
      </c>
      <c r="I145" s="205"/>
      <c r="J145" s="206">
        <f>ROUND(I145*H145,2)</f>
        <v>0</v>
      </c>
      <c r="K145" s="202" t="s">
        <v>155</v>
      </c>
      <c r="L145" s="44"/>
      <c r="M145" s="207" t="s">
        <v>19</v>
      </c>
      <c r="N145" s="208" t="s">
        <v>41</v>
      </c>
      <c r="O145" s="84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1" t="s">
        <v>120</v>
      </c>
      <c r="AT145" s="211" t="s">
        <v>115</v>
      </c>
      <c r="AU145" s="211" t="s">
        <v>80</v>
      </c>
      <c r="AY145" s="17" t="s">
        <v>113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7" t="s">
        <v>78</v>
      </c>
      <c r="BK145" s="212">
        <f>ROUND(I145*H145,2)</f>
        <v>0</v>
      </c>
      <c r="BL145" s="17" t="s">
        <v>120</v>
      </c>
      <c r="BM145" s="211" t="s">
        <v>201</v>
      </c>
    </row>
    <row r="146" s="2" customFormat="1">
      <c r="A146" s="38"/>
      <c r="B146" s="39"/>
      <c r="C146" s="40"/>
      <c r="D146" s="213" t="s">
        <v>122</v>
      </c>
      <c r="E146" s="40"/>
      <c r="F146" s="214" t="s">
        <v>202</v>
      </c>
      <c r="G146" s="40"/>
      <c r="H146" s="40"/>
      <c r="I146" s="215"/>
      <c r="J146" s="40"/>
      <c r="K146" s="40"/>
      <c r="L146" s="44"/>
      <c r="M146" s="216"/>
      <c r="N146" s="217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122</v>
      </c>
      <c r="AU146" s="17" t="s">
        <v>80</v>
      </c>
    </row>
    <row r="147" s="12" customFormat="1" ht="22.8" customHeight="1">
      <c r="A147" s="12"/>
      <c r="B147" s="184"/>
      <c r="C147" s="185"/>
      <c r="D147" s="186" t="s">
        <v>69</v>
      </c>
      <c r="E147" s="198" t="s">
        <v>203</v>
      </c>
      <c r="F147" s="198" t="s">
        <v>204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SUM(P148:P149)</f>
        <v>0</v>
      </c>
      <c r="Q147" s="192"/>
      <c r="R147" s="193">
        <f>SUM(R148:R149)</f>
        <v>0</v>
      </c>
      <c r="S147" s="192"/>
      <c r="T147" s="194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5" t="s">
        <v>78</v>
      </c>
      <c r="AT147" s="196" t="s">
        <v>69</v>
      </c>
      <c r="AU147" s="196" t="s">
        <v>78</v>
      </c>
      <c r="AY147" s="195" t="s">
        <v>113</v>
      </c>
      <c r="BK147" s="197">
        <f>SUM(BK148:BK149)</f>
        <v>0</v>
      </c>
    </row>
    <row r="148" s="2" customFormat="1" ht="49.05" customHeight="1">
      <c r="A148" s="38"/>
      <c r="B148" s="39"/>
      <c r="C148" s="200" t="s">
        <v>205</v>
      </c>
      <c r="D148" s="200" t="s">
        <v>115</v>
      </c>
      <c r="E148" s="201" t="s">
        <v>206</v>
      </c>
      <c r="F148" s="202" t="s">
        <v>207</v>
      </c>
      <c r="G148" s="203" t="s">
        <v>149</v>
      </c>
      <c r="H148" s="204">
        <v>1.71</v>
      </c>
      <c r="I148" s="205"/>
      <c r="J148" s="206">
        <f>ROUND(I148*H148,2)</f>
        <v>0</v>
      </c>
      <c r="K148" s="202" t="s">
        <v>155</v>
      </c>
      <c r="L148" s="44"/>
      <c r="M148" s="207" t="s">
        <v>19</v>
      </c>
      <c r="N148" s="208" t="s">
        <v>41</v>
      </c>
      <c r="O148" s="84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1" t="s">
        <v>120</v>
      </c>
      <c r="AT148" s="211" t="s">
        <v>115</v>
      </c>
      <c r="AU148" s="211" t="s">
        <v>80</v>
      </c>
      <c r="AY148" s="17" t="s">
        <v>113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78</v>
      </c>
      <c r="BK148" s="212">
        <f>ROUND(I148*H148,2)</f>
        <v>0</v>
      </c>
      <c r="BL148" s="17" t="s">
        <v>120</v>
      </c>
      <c r="BM148" s="211" t="s">
        <v>208</v>
      </c>
    </row>
    <row r="149" s="2" customFormat="1">
      <c r="A149" s="38"/>
      <c r="B149" s="39"/>
      <c r="C149" s="40"/>
      <c r="D149" s="213" t="s">
        <v>122</v>
      </c>
      <c r="E149" s="40"/>
      <c r="F149" s="214" t="s">
        <v>209</v>
      </c>
      <c r="G149" s="40"/>
      <c r="H149" s="40"/>
      <c r="I149" s="215"/>
      <c r="J149" s="40"/>
      <c r="K149" s="40"/>
      <c r="L149" s="44"/>
      <c r="M149" s="216"/>
      <c r="N149" s="217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122</v>
      </c>
      <c r="AU149" s="17" t="s">
        <v>80</v>
      </c>
    </row>
    <row r="150" s="12" customFormat="1" ht="25.92" customHeight="1">
      <c r="A150" s="12"/>
      <c r="B150" s="184"/>
      <c r="C150" s="185"/>
      <c r="D150" s="186" t="s">
        <v>69</v>
      </c>
      <c r="E150" s="187" t="s">
        <v>210</v>
      </c>
      <c r="F150" s="187" t="s">
        <v>211</v>
      </c>
      <c r="G150" s="185"/>
      <c r="H150" s="185"/>
      <c r="I150" s="188"/>
      <c r="J150" s="189">
        <f>BK150</f>
        <v>0</v>
      </c>
      <c r="K150" s="185"/>
      <c r="L150" s="190"/>
      <c r="M150" s="191"/>
      <c r="N150" s="192"/>
      <c r="O150" s="192"/>
      <c r="P150" s="193">
        <f>P151+P187+P229+P244</f>
        <v>0</v>
      </c>
      <c r="Q150" s="192"/>
      <c r="R150" s="193">
        <f>R151+R187+R229+R244</f>
        <v>0.66688000000000003</v>
      </c>
      <c r="S150" s="192"/>
      <c r="T150" s="194">
        <f>T151+T187+T229+T244</f>
        <v>0.2772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5" t="s">
        <v>80</v>
      </c>
      <c r="AT150" s="196" t="s">
        <v>69</v>
      </c>
      <c r="AU150" s="196" t="s">
        <v>70</v>
      </c>
      <c r="AY150" s="195" t="s">
        <v>113</v>
      </c>
      <c r="BK150" s="197">
        <f>BK151+BK187+BK229+BK244</f>
        <v>0</v>
      </c>
    </row>
    <row r="151" s="12" customFormat="1" ht="22.8" customHeight="1">
      <c r="A151" s="12"/>
      <c r="B151" s="184"/>
      <c r="C151" s="185"/>
      <c r="D151" s="186" t="s">
        <v>69</v>
      </c>
      <c r="E151" s="198" t="s">
        <v>212</v>
      </c>
      <c r="F151" s="198" t="s">
        <v>213</v>
      </c>
      <c r="G151" s="185"/>
      <c r="H151" s="185"/>
      <c r="I151" s="188"/>
      <c r="J151" s="199">
        <f>BK151</f>
        <v>0</v>
      </c>
      <c r="K151" s="185"/>
      <c r="L151" s="190"/>
      <c r="M151" s="191"/>
      <c r="N151" s="192"/>
      <c r="O151" s="192"/>
      <c r="P151" s="193">
        <f>SUM(P152:P186)</f>
        <v>0</v>
      </c>
      <c r="Q151" s="192"/>
      <c r="R151" s="193">
        <f>SUM(R152:R186)</f>
        <v>0.17101</v>
      </c>
      <c r="S151" s="192"/>
      <c r="T151" s="194">
        <f>SUM(T152:T186)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5" t="s">
        <v>80</v>
      </c>
      <c r="AT151" s="196" t="s">
        <v>69</v>
      </c>
      <c r="AU151" s="196" t="s">
        <v>78</v>
      </c>
      <c r="AY151" s="195" t="s">
        <v>113</v>
      </c>
      <c r="BK151" s="197">
        <f>SUM(BK152:BK186)</f>
        <v>0</v>
      </c>
    </row>
    <row r="152" s="2" customFormat="1" ht="21.75" customHeight="1">
      <c r="A152" s="38"/>
      <c r="B152" s="39"/>
      <c r="C152" s="200" t="s">
        <v>214</v>
      </c>
      <c r="D152" s="200" t="s">
        <v>115</v>
      </c>
      <c r="E152" s="201" t="s">
        <v>215</v>
      </c>
      <c r="F152" s="202" t="s">
        <v>216</v>
      </c>
      <c r="G152" s="203" t="s">
        <v>217</v>
      </c>
      <c r="H152" s="204">
        <v>3</v>
      </c>
      <c r="I152" s="205"/>
      <c r="J152" s="206">
        <f>ROUND(I152*H152,2)</f>
        <v>0</v>
      </c>
      <c r="K152" s="202" t="s">
        <v>19</v>
      </c>
      <c r="L152" s="44"/>
      <c r="M152" s="207" t="s">
        <v>19</v>
      </c>
      <c r="N152" s="208" t="s">
        <v>41</v>
      </c>
      <c r="O152" s="84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1" t="s">
        <v>193</v>
      </c>
      <c r="AT152" s="211" t="s">
        <v>115</v>
      </c>
      <c r="AU152" s="211" t="s">
        <v>80</v>
      </c>
      <c r="AY152" s="17" t="s">
        <v>113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7" t="s">
        <v>78</v>
      </c>
      <c r="BK152" s="212">
        <f>ROUND(I152*H152,2)</f>
        <v>0</v>
      </c>
      <c r="BL152" s="17" t="s">
        <v>193</v>
      </c>
      <c r="BM152" s="211" t="s">
        <v>218</v>
      </c>
    </row>
    <row r="153" s="2" customFormat="1" ht="33" customHeight="1">
      <c r="A153" s="38"/>
      <c r="B153" s="39"/>
      <c r="C153" s="200" t="s">
        <v>219</v>
      </c>
      <c r="D153" s="200" t="s">
        <v>115</v>
      </c>
      <c r="E153" s="201" t="s">
        <v>220</v>
      </c>
      <c r="F153" s="202" t="s">
        <v>221</v>
      </c>
      <c r="G153" s="203" t="s">
        <v>217</v>
      </c>
      <c r="H153" s="204">
        <v>1</v>
      </c>
      <c r="I153" s="205"/>
      <c r="J153" s="206">
        <f>ROUND(I153*H153,2)</f>
        <v>0</v>
      </c>
      <c r="K153" s="202" t="s">
        <v>19</v>
      </c>
      <c r="L153" s="44"/>
      <c r="M153" s="207" t="s">
        <v>19</v>
      </c>
      <c r="N153" s="208" t="s">
        <v>41</v>
      </c>
      <c r="O153" s="84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1" t="s">
        <v>193</v>
      </c>
      <c r="AT153" s="211" t="s">
        <v>115</v>
      </c>
      <c r="AU153" s="211" t="s">
        <v>80</v>
      </c>
      <c r="AY153" s="17" t="s">
        <v>113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78</v>
      </c>
      <c r="BK153" s="212">
        <f>ROUND(I153*H153,2)</f>
        <v>0</v>
      </c>
      <c r="BL153" s="17" t="s">
        <v>193</v>
      </c>
      <c r="BM153" s="211" t="s">
        <v>222</v>
      </c>
    </row>
    <row r="154" s="2" customFormat="1" ht="24.15" customHeight="1">
      <c r="A154" s="38"/>
      <c r="B154" s="39"/>
      <c r="C154" s="200" t="s">
        <v>7</v>
      </c>
      <c r="D154" s="200" t="s">
        <v>115</v>
      </c>
      <c r="E154" s="201" t="s">
        <v>223</v>
      </c>
      <c r="F154" s="202" t="s">
        <v>224</v>
      </c>
      <c r="G154" s="203" t="s">
        <v>217</v>
      </c>
      <c r="H154" s="204">
        <v>8</v>
      </c>
      <c r="I154" s="205"/>
      <c r="J154" s="206">
        <f>ROUND(I154*H154,2)</f>
        <v>0</v>
      </c>
      <c r="K154" s="202" t="s">
        <v>119</v>
      </c>
      <c r="L154" s="44"/>
      <c r="M154" s="207" t="s">
        <v>19</v>
      </c>
      <c r="N154" s="208" t="s">
        <v>41</v>
      </c>
      <c r="O154" s="84"/>
      <c r="P154" s="209">
        <f>O154*H154</f>
        <v>0</v>
      </c>
      <c r="Q154" s="209">
        <v>0.0020300000000000001</v>
      </c>
      <c r="R154" s="209">
        <f>Q154*H154</f>
        <v>0.016240000000000001</v>
      </c>
      <c r="S154" s="209">
        <v>0</v>
      </c>
      <c r="T154" s="21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1" t="s">
        <v>193</v>
      </c>
      <c r="AT154" s="211" t="s">
        <v>115</v>
      </c>
      <c r="AU154" s="211" t="s">
        <v>80</v>
      </c>
      <c r="AY154" s="17" t="s">
        <v>113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7" t="s">
        <v>78</v>
      </c>
      <c r="BK154" s="212">
        <f>ROUND(I154*H154,2)</f>
        <v>0</v>
      </c>
      <c r="BL154" s="17" t="s">
        <v>193</v>
      </c>
      <c r="BM154" s="211" t="s">
        <v>225</v>
      </c>
    </row>
    <row r="155" s="2" customFormat="1">
      <c r="A155" s="38"/>
      <c r="B155" s="39"/>
      <c r="C155" s="40"/>
      <c r="D155" s="213" t="s">
        <v>122</v>
      </c>
      <c r="E155" s="40"/>
      <c r="F155" s="214" t="s">
        <v>226</v>
      </c>
      <c r="G155" s="40"/>
      <c r="H155" s="40"/>
      <c r="I155" s="215"/>
      <c r="J155" s="40"/>
      <c r="K155" s="40"/>
      <c r="L155" s="44"/>
      <c r="M155" s="216"/>
      <c r="N155" s="217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122</v>
      </c>
      <c r="AU155" s="17" t="s">
        <v>80</v>
      </c>
    </row>
    <row r="156" s="2" customFormat="1" ht="21.75" customHeight="1">
      <c r="A156" s="38"/>
      <c r="B156" s="39"/>
      <c r="C156" s="200" t="s">
        <v>227</v>
      </c>
      <c r="D156" s="200" t="s">
        <v>115</v>
      </c>
      <c r="E156" s="201" t="s">
        <v>228</v>
      </c>
      <c r="F156" s="202" t="s">
        <v>229</v>
      </c>
      <c r="G156" s="203" t="s">
        <v>230</v>
      </c>
      <c r="H156" s="204">
        <v>12</v>
      </c>
      <c r="I156" s="205"/>
      <c r="J156" s="206">
        <f>ROUND(I156*H156,2)</f>
        <v>0</v>
      </c>
      <c r="K156" s="202" t="s">
        <v>131</v>
      </c>
      <c r="L156" s="44"/>
      <c r="M156" s="207" t="s">
        <v>19</v>
      </c>
      <c r="N156" s="208" t="s">
        <v>41</v>
      </c>
      <c r="O156" s="84"/>
      <c r="P156" s="209">
        <f>O156*H156</f>
        <v>0</v>
      </c>
      <c r="Q156" s="209">
        <v>0.0074400000000000004</v>
      </c>
      <c r="R156" s="209">
        <f>Q156*H156</f>
        <v>0.089279999999999998</v>
      </c>
      <c r="S156" s="209">
        <v>0</v>
      </c>
      <c r="T156" s="21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1" t="s">
        <v>193</v>
      </c>
      <c r="AT156" s="211" t="s">
        <v>115</v>
      </c>
      <c r="AU156" s="211" t="s">
        <v>80</v>
      </c>
      <c r="AY156" s="17" t="s">
        <v>113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78</v>
      </c>
      <c r="BK156" s="212">
        <f>ROUND(I156*H156,2)</f>
        <v>0</v>
      </c>
      <c r="BL156" s="17" t="s">
        <v>193</v>
      </c>
      <c r="BM156" s="211" t="s">
        <v>231</v>
      </c>
    </row>
    <row r="157" s="2" customFormat="1">
      <c r="A157" s="38"/>
      <c r="B157" s="39"/>
      <c r="C157" s="40"/>
      <c r="D157" s="213" t="s">
        <v>122</v>
      </c>
      <c r="E157" s="40"/>
      <c r="F157" s="214" t="s">
        <v>232</v>
      </c>
      <c r="G157" s="40"/>
      <c r="H157" s="40"/>
      <c r="I157" s="215"/>
      <c r="J157" s="40"/>
      <c r="K157" s="40"/>
      <c r="L157" s="44"/>
      <c r="M157" s="216"/>
      <c r="N157" s="217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122</v>
      </c>
      <c r="AU157" s="17" t="s">
        <v>80</v>
      </c>
    </row>
    <row r="158" s="2" customFormat="1" ht="21.75" customHeight="1">
      <c r="A158" s="38"/>
      <c r="B158" s="39"/>
      <c r="C158" s="200" t="s">
        <v>233</v>
      </c>
      <c r="D158" s="200" t="s">
        <v>115</v>
      </c>
      <c r="E158" s="201" t="s">
        <v>234</v>
      </c>
      <c r="F158" s="202" t="s">
        <v>235</v>
      </c>
      <c r="G158" s="203" t="s">
        <v>230</v>
      </c>
      <c r="H158" s="204">
        <v>6</v>
      </c>
      <c r="I158" s="205"/>
      <c r="J158" s="206">
        <f>ROUND(I158*H158,2)</f>
        <v>0</v>
      </c>
      <c r="K158" s="202" t="s">
        <v>236</v>
      </c>
      <c r="L158" s="44"/>
      <c r="M158" s="207" t="s">
        <v>19</v>
      </c>
      <c r="N158" s="208" t="s">
        <v>41</v>
      </c>
      <c r="O158" s="84"/>
      <c r="P158" s="209">
        <f>O158*H158</f>
        <v>0</v>
      </c>
      <c r="Q158" s="209">
        <v>0.00142</v>
      </c>
      <c r="R158" s="209">
        <f>Q158*H158</f>
        <v>0.0085199999999999998</v>
      </c>
      <c r="S158" s="209">
        <v>0</v>
      </c>
      <c r="T158" s="21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1" t="s">
        <v>193</v>
      </c>
      <c r="AT158" s="211" t="s">
        <v>115</v>
      </c>
      <c r="AU158" s="211" t="s">
        <v>80</v>
      </c>
      <c r="AY158" s="17" t="s">
        <v>113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78</v>
      </c>
      <c r="BK158" s="212">
        <f>ROUND(I158*H158,2)</f>
        <v>0</v>
      </c>
      <c r="BL158" s="17" t="s">
        <v>193</v>
      </c>
      <c r="BM158" s="211" t="s">
        <v>237</v>
      </c>
    </row>
    <row r="159" s="2" customFormat="1">
      <c r="A159" s="38"/>
      <c r="B159" s="39"/>
      <c r="C159" s="40"/>
      <c r="D159" s="213" t="s">
        <v>122</v>
      </c>
      <c r="E159" s="40"/>
      <c r="F159" s="214" t="s">
        <v>238</v>
      </c>
      <c r="G159" s="40"/>
      <c r="H159" s="40"/>
      <c r="I159" s="215"/>
      <c r="J159" s="40"/>
      <c r="K159" s="40"/>
      <c r="L159" s="44"/>
      <c r="M159" s="216"/>
      <c r="N159" s="217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122</v>
      </c>
      <c r="AU159" s="17" t="s">
        <v>80</v>
      </c>
    </row>
    <row r="160" s="2" customFormat="1" ht="24.15" customHeight="1">
      <c r="A160" s="38"/>
      <c r="B160" s="39"/>
      <c r="C160" s="200" t="s">
        <v>239</v>
      </c>
      <c r="D160" s="200" t="s">
        <v>115</v>
      </c>
      <c r="E160" s="201" t="s">
        <v>240</v>
      </c>
      <c r="F160" s="202" t="s">
        <v>241</v>
      </c>
      <c r="G160" s="203" t="s">
        <v>230</v>
      </c>
      <c r="H160" s="204">
        <v>4</v>
      </c>
      <c r="I160" s="205"/>
      <c r="J160" s="206">
        <f>ROUND(I160*H160,2)</f>
        <v>0</v>
      </c>
      <c r="K160" s="202" t="s">
        <v>131</v>
      </c>
      <c r="L160" s="44"/>
      <c r="M160" s="207" t="s">
        <v>19</v>
      </c>
      <c r="N160" s="208" t="s">
        <v>41</v>
      </c>
      <c r="O160" s="84"/>
      <c r="P160" s="209">
        <f>O160*H160</f>
        <v>0</v>
      </c>
      <c r="Q160" s="209">
        <v>0.0020100000000000001</v>
      </c>
      <c r="R160" s="209">
        <f>Q160*H160</f>
        <v>0.0080400000000000003</v>
      </c>
      <c r="S160" s="209">
        <v>0</v>
      </c>
      <c r="T160" s="21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1" t="s">
        <v>193</v>
      </c>
      <c r="AT160" s="211" t="s">
        <v>115</v>
      </c>
      <c r="AU160" s="211" t="s">
        <v>80</v>
      </c>
      <c r="AY160" s="17" t="s">
        <v>113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7" t="s">
        <v>78</v>
      </c>
      <c r="BK160" s="212">
        <f>ROUND(I160*H160,2)</f>
        <v>0</v>
      </c>
      <c r="BL160" s="17" t="s">
        <v>193</v>
      </c>
      <c r="BM160" s="211" t="s">
        <v>242</v>
      </c>
    </row>
    <row r="161" s="2" customFormat="1">
      <c r="A161" s="38"/>
      <c r="B161" s="39"/>
      <c r="C161" s="40"/>
      <c r="D161" s="213" t="s">
        <v>122</v>
      </c>
      <c r="E161" s="40"/>
      <c r="F161" s="214" t="s">
        <v>243</v>
      </c>
      <c r="G161" s="40"/>
      <c r="H161" s="40"/>
      <c r="I161" s="215"/>
      <c r="J161" s="40"/>
      <c r="K161" s="40"/>
      <c r="L161" s="44"/>
      <c r="M161" s="216"/>
      <c r="N161" s="217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122</v>
      </c>
      <c r="AU161" s="17" t="s">
        <v>80</v>
      </c>
    </row>
    <row r="162" s="2" customFormat="1" ht="21.75" customHeight="1">
      <c r="A162" s="38"/>
      <c r="B162" s="39"/>
      <c r="C162" s="200" t="s">
        <v>244</v>
      </c>
      <c r="D162" s="200" t="s">
        <v>115</v>
      </c>
      <c r="E162" s="201" t="s">
        <v>245</v>
      </c>
      <c r="F162" s="202" t="s">
        <v>246</v>
      </c>
      <c r="G162" s="203" t="s">
        <v>230</v>
      </c>
      <c r="H162" s="204">
        <v>60</v>
      </c>
      <c r="I162" s="205"/>
      <c r="J162" s="206">
        <f>ROUND(I162*H162,2)</f>
        <v>0</v>
      </c>
      <c r="K162" s="202" t="s">
        <v>131</v>
      </c>
      <c r="L162" s="44"/>
      <c r="M162" s="207" t="s">
        <v>19</v>
      </c>
      <c r="N162" s="208" t="s">
        <v>41</v>
      </c>
      <c r="O162" s="84"/>
      <c r="P162" s="209">
        <f>O162*H162</f>
        <v>0</v>
      </c>
      <c r="Q162" s="209">
        <v>0.00040999999999999999</v>
      </c>
      <c r="R162" s="209">
        <f>Q162*H162</f>
        <v>0.0246</v>
      </c>
      <c r="S162" s="209">
        <v>0</v>
      </c>
      <c r="T162" s="21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1" t="s">
        <v>193</v>
      </c>
      <c r="AT162" s="211" t="s">
        <v>115</v>
      </c>
      <c r="AU162" s="211" t="s">
        <v>80</v>
      </c>
      <c r="AY162" s="17" t="s">
        <v>113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78</v>
      </c>
      <c r="BK162" s="212">
        <f>ROUND(I162*H162,2)</f>
        <v>0</v>
      </c>
      <c r="BL162" s="17" t="s">
        <v>193</v>
      </c>
      <c r="BM162" s="211" t="s">
        <v>247</v>
      </c>
    </row>
    <row r="163" s="2" customFormat="1">
      <c r="A163" s="38"/>
      <c r="B163" s="39"/>
      <c r="C163" s="40"/>
      <c r="D163" s="213" t="s">
        <v>122</v>
      </c>
      <c r="E163" s="40"/>
      <c r="F163" s="214" t="s">
        <v>248</v>
      </c>
      <c r="G163" s="40"/>
      <c r="H163" s="40"/>
      <c r="I163" s="215"/>
      <c r="J163" s="40"/>
      <c r="K163" s="40"/>
      <c r="L163" s="44"/>
      <c r="M163" s="216"/>
      <c r="N163" s="217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122</v>
      </c>
      <c r="AU163" s="17" t="s">
        <v>80</v>
      </c>
    </row>
    <row r="164" s="2" customFormat="1" ht="21.75" customHeight="1">
      <c r="A164" s="38"/>
      <c r="B164" s="39"/>
      <c r="C164" s="200" t="s">
        <v>249</v>
      </c>
      <c r="D164" s="200" t="s">
        <v>115</v>
      </c>
      <c r="E164" s="201" t="s">
        <v>250</v>
      </c>
      <c r="F164" s="202" t="s">
        <v>251</v>
      </c>
      <c r="G164" s="203" t="s">
        <v>230</v>
      </c>
      <c r="H164" s="204">
        <v>6</v>
      </c>
      <c r="I164" s="205"/>
      <c r="J164" s="206">
        <f>ROUND(I164*H164,2)</f>
        <v>0</v>
      </c>
      <c r="K164" s="202" t="s">
        <v>131</v>
      </c>
      <c r="L164" s="44"/>
      <c r="M164" s="207" t="s">
        <v>19</v>
      </c>
      <c r="N164" s="208" t="s">
        <v>41</v>
      </c>
      <c r="O164" s="84"/>
      <c r="P164" s="209">
        <f>O164*H164</f>
        <v>0</v>
      </c>
      <c r="Q164" s="209">
        <v>0.00048000000000000001</v>
      </c>
      <c r="R164" s="209">
        <f>Q164*H164</f>
        <v>0.0028800000000000002</v>
      </c>
      <c r="S164" s="209">
        <v>0</v>
      </c>
      <c r="T164" s="21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1" t="s">
        <v>193</v>
      </c>
      <c r="AT164" s="211" t="s">
        <v>115</v>
      </c>
      <c r="AU164" s="211" t="s">
        <v>80</v>
      </c>
      <c r="AY164" s="17" t="s">
        <v>113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7" t="s">
        <v>78</v>
      </c>
      <c r="BK164" s="212">
        <f>ROUND(I164*H164,2)</f>
        <v>0</v>
      </c>
      <c r="BL164" s="17" t="s">
        <v>193</v>
      </c>
      <c r="BM164" s="211" t="s">
        <v>252</v>
      </c>
    </row>
    <row r="165" s="2" customFormat="1">
      <c r="A165" s="38"/>
      <c r="B165" s="39"/>
      <c r="C165" s="40"/>
      <c r="D165" s="213" t="s">
        <v>122</v>
      </c>
      <c r="E165" s="40"/>
      <c r="F165" s="214" t="s">
        <v>253</v>
      </c>
      <c r="G165" s="40"/>
      <c r="H165" s="40"/>
      <c r="I165" s="215"/>
      <c r="J165" s="40"/>
      <c r="K165" s="40"/>
      <c r="L165" s="44"/>
      <c r="M165" s="216"/>
      <c r="N165" s="217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122</v>
      </c>
      <c r="AU165" s="17" t="s">
        <v>80</v>
      </c>
    </row>
    <row r="166" s="2" customFormat="1" ht="21.75" customHeight="1">
      <c r="A166" s="38"/>
      <c r="B166" s="39"/>
      <c r="C166" s="200" t="s">
        <v>254</v>
      </c>
      <c r="D166" s="200" t="s">
        <v>115</v>
      </c>
      <c r="E166" s="201" t="s">
        <v>255</v>
      </c>
      <c r="F166" s="202" t="s">
        <v>256</v>
      </c>
      <c r="G166" s="203" t="s">
        <v>230</v>
      </c>
      <c r="H166" s="204">
        <v>4</v>
      </c>
      <c r="I166" s="205"/>
      <c r="J166" s="206">
        <f>ROUND(I166*H166,2)</f>
        <v>0</v>
      </c>
      <c r="K166" s="202" t="s">
        <v>119</v>
      </c>
      <c r="L166" s="44"/>
      <c r="M166" s="207" t="s">
        <v>19</v>
      </c>
      <c r="N166" s="208" t="s">
        <v>41</v>
      </c>
      <c r="O166" s="84"/>
      <c r="P166" s="209">
        <f>O166*H166</f>
        <v>0</v>
      </c>
      <c r="Q166" s="209">
        <v>0.00071000000000000002</v>
      </c>
      <c r="R166" s="209">
        <f>Q166*H166</f>
        <v>0.0028400000000000001</v>
      </c>
      <c r="S166" s="209">
        <v>0</v>
      </c>
      <c r="T166" s="21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1" t="s">
        <v>193</v>
      </c>
      <c r="AT166" s="211" t="s">
        <v>115</v>
      </c>
      <c r="AU166" s="211" t="s">
        <v>80</v>
      </c>
      <c r="AY166" s="17" t="s">
        <v>113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7" t="s">
        <v>78</v>
      </c>
      <c r="BK166" s="212">
        <f>ROUND(I166*H166,2)</f>
        <v>0</v>
      </c>
      <c r="BL166" s="17" t="s">
        <v>193</v>
      </c>
      <c r="BM166" s="211" t="s">
        <v>257</v>
      </c>
    </row>
    <row r="167" s="2" customFormat="1">
      <c r="A167" s="38"/>
      <c r="B167" s="39"/>
      <c r="C167" s="40"/>
      <c r="D167" s="213" t="s">
        <v>122</v>
      </c>
      <c r="E167" s="40"/>
      <c r="F167" s="214" t="s">
        <v>258</v>
      </c>
      <c r="G167" s="40"/>
      <c r="H167" s="40"/>
      <c r="I167" s="215"/>
      <c r="J167" s="40"/>
      <c r="K167" s="40"/>
      <c r="L167" s="44"/>
      <c r="M167" s="216"/>
      <c r="N167" s="217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122</v>
      </c>
      <c r="AU167" s="17" t="s">
        <v>80</v>
      </c>
    </row>
    <row r="168" s="2" customFormat="1" ht="21.75" customHeight="1">
      <c r="A168" s="38"/>
      <c r="B168" s="39"/>
      <c r="C168" s="200" t="s">
        <v>259</v>
      </c>
      <c r="D168" s="200" t="s">
        <v>115</v>
      </c>
      <c r="E168" s="201" t="s">
        <v>260</v>
      </c>
      <c r="F168" s="202" t="s">
        <v>261</v>
      </c>
      <c r="G168" s="203" t="s">
        <v>230</v>
      </c>
      <c r="H168" s="204">
        <v>8</v>
      </c>
      <c r="I168" s="205"/>
      <c r="J168" s="206">
        <f>ROUND(I168*H168,2)</f>
        <v>0</v>
      </c>
      <c r="K168" s="202" t="s">
        <v>131</v>
      </c>
      <c r="L168" s="44"/>
      <c r="M168" s="207" t="s">
        <v>19</v>
      </c>
      <c r="N168" s="208" t="s">
        <v>41</v>
      </c>
      <c r="O168" s="84"/>
      <c r="P168" s="209">
        <f>O168*H168</f>
        <v>0</v>
      </c>
      <c r="Q168" s="209">
        <v>0.0022399999999999998</v>
      </c>
      <c r="R168" s="209">
        <f>Q168*H168</f>
        <v>0.017919999999999998</v>
      </c>
      <c r="S168" s="209">
        <v>0</v>
      </c>
      <c r="T168" s="21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1" t="s">
        <v>193</v>
      </c>
      <c r="AT168" s="211" t="s">
        <v>115</v>
      </c>
      <c r="AU168" s="211" t="s">
        <v>80</v>
      </c>
      <c r="AY168" s="17" t="s">
        <v>113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78</v>
      </c>
      <c r="BK168" s="212">
        <f>ROUND(I168*H168,2)</f>
        <v>0</v>
      </c>
      <c r="BL168" s="17" t="s">
        <v>193</v>
      </c>
      <c r="BM168" s="211" t="s">
        <v>262</v>
      </c>
    </row>
    <row r="169" s="2" customFormat="1">
      <c r="A169" s="38"/>
      <c r="B169" s="39"/>
      <c r="C169" s="40"/>
      <c r="D169" s="213" t="s">
        <v>122</v>
      </c>
      <c r="E169" s="40"/>
      <c r="F169" s="214" t="s">
        <v>263</v>
      </c>
      <c r="G169" s="40"/>
      <c r="H169" s="40"/>
      <c r="I169" s="215"/>
      <c r="J169" s="40"/>
      <c r="K169" s="40"/>
      <c r="L169" s="44"/>
      <c r="M169" s="216"/>
      <c r="N169" s="217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122</v>
      </c>
      <c r="AU169" s="17" t="s">
        <v>80</v>
      </c>
    </row>
    <row r="170" s="2" customFormat="1" ht="24.15" customHeight="1">
      <c r="A170" s="38"/>
      <c r="B170" s="39"/>
      <c r="C170" s="200" t="s">
        <v>264</v>
      </c>
      <c r="D170" s="200" t="s">
        <v>115</v>
      </c>
      <c r="E170" s="201" t="s">
        <v>265</v>
      </c>
      <c r="F170" s="202" t="s">
        <v>266</v>
      </c>
      <c r="G170" s="203" t="s">
        <v>217</v>
      </c>
      <c r="H170" s="204">
        <v>10</v>
      </c>
      <c r="I170" s="205"/>
      <c r="J170" s="206">
        <f>ROUND(I170*H170,2)</f>
        <v>0</v>
      </c>
      <c r="K170" s="202" t="s">
        <v>236</v>
      </c>
      <c r="L170" s="44"/>
      <c r="M170" s="207" t="s">
        <v>19</v>
      </c>
      <c r="N170" s="208" t="s">
        <v>41</v>
      </c>
      <c r="O170" s="84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1" t="s">
        <v>193</v>
      </c>
      <c r="AT170" s="211" t="s">
        <v>115</v>
      </c>
      <c r="AU170" s="211" t="s">
        <v>80</v>
      </c>
      <c r="AY170" s="17" t="s">
        <v>113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7" t="s">
        <v>78</v>
      </c>
      <c r="BK170" s="212">
        <f>ROUND(I170*H170,2)</f>
        <v>0</v>
      </c>
      <c r="BL170" s="17" t="s">
        <v>193</v>
      </c>
      <c r="BM170" s="211" t="s">
        <v>267</v>
      </c>
    </row>
    <row r="171" s="2" customFormat="1">
      <c r="A171" s="38"/>
      <c r="B171" s="39"/>
      <c r="C171" s="40"/>
      <c r="D171" s="213" t="s">
        <v>122</v>
      </c>
      <c r="E171" s="40"/>
      <c r="F171" s="214" t="s">
        <v>268</v>
      </c>
      <c r="G171" s="40"/>
      <c r="H171" s="40"/>
      <c r="I171" s="215"/>
      <c r="J171" s="40"/>
      <c r="K171" s="40"/>
      <c r="L171" s="44"/>
      <c r="M171" s="216"/>
      <c r="N171" s="217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122</v>
      </c>
      <c r="AU171" s="17" t="s">
        <v>80</v>
      </c>
    </row>
    <row r="172" s="2" customFormat="1" ht="24.15" customHeight="1">
      <c r="A172" s="38"/>
      <c r="B172" s="39"/>
      <c r="C172" s="200" t="s">
        <v>269</v>
      </c>
      <c r="D172" s="200" t="s">
        <v>115</v>
      </c>
      <c r="E172" s="201" t="s">
        <v>270</v>
      </c>
      <c r="F172" s="202" t="s">
        <v>271</v>
      </c>
      <c r="G172" s="203" t="s">
        <v>217</v>
      </c>
      <c r="H172" s="204">
        <v>7</v>
      </c>
      <c r="I172" s="205"/>
      <c r="J172" s="206">
        <f>ROUND(I172*H172,2)</f>
        <v>0</v>
      </c>
      <c r="K172" s="202" t="s">
        <v>131</v>
      </c>
      <c r="L172" s="44"/>
      <c r="M172" s="207" t="s">
        <v>19</v>
      </c>
      <c r="N172" s="208" t="s">
        <v>41</v>
      </c>
      <c r="O172" s="84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1" t="s">
        <v>193</v>
      </c>
      <c r="AT172" s="211" t="s">
        <v>115</v>
      </c>
      <c r="AU172" s="211" t="s">
        <v>80</v>
      </c>
      <c r="AY172" s="17" t="s">
        <v>113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7" t="s">
        <v>78</v>
      </c>
      <c r="BK172" s="212">
        <f>ROUND(I172*H172,2)</f>
        <v>0</v>
      </c>
      <c r="BL172" s="17" t="s">
        <v>193</v>
      </c>
      <c r="BM172" s="211" t="s">
        <v>272</v>
      </c>
    </row>
    <row r="173" s="2" customFormat="1">
      <c r="A173" s="38"/>
      <c r="B173" s="39"/>
      <c r="C173" s="40"/>
      <c r="D173" s="213" t="s">
        <v>122</v>
      </c>
      <c r="E173" s="40"/>
      <c r="F173" s="214" t="s">
        <v>273</v>
      </c>
      <c r="G173" s="40"/>
      <c r="H173" s="40"/>
      <c r="I173" s="215"/>
      <c r="J173" s="40"/>
      <c r="K173" s="40"/>
      <c r="L173" s="44"/>
      <c r="M173" s="216"/>
      <c r="N173" s="217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122</v>
      </c>
      <c r="AU173" s="17" t="s">
        <v>80</v>
      </c>
    </row>
    <row r="174" s="2" customFormat="1" ht="24.15" customHeight="1">
      <c r="A174" s="38"/>
      <c r="B174" s="39"/>
      <c r="C174" s="200" t="s">
        <v>274</v>
      </c>
      <c r="D174" s="200" t="s">
        <v>115</v>
      </c>
      <c r="E174" s="201" t="s">
        <v>275</v>
      </c>
      <c r="F174" s="202" t="s">
        <v>276</v>
      </c>
      <c r="G174" s="203" t="s">
        <v>217</v>
      </c>
      <c r="H174" s="204">
        <v>4</v>
      </c>
      <c r="I174" s="205"/>
      <c r="J174" s="206">
        <f>ROUND(I174*H174,2)</f>
        <v>0</v>
      </c>
      <c r="K174" s="202" t="s">
        <v>131</v>
      </c>
      <c r="L174" s="44"/>
      <c r="M174" s="207" t="s">
        <v>19</v>
      </c>
      <c r="N174" s="208" t="s">
        <v>41</v>
      </c>
      <c r="O174" s="84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1" t="s">
        <v>193</v>
      </c>
      <c r="AT174" s="211" t="s">
        <v>115</v>
      </c>
      <c r="AU174" s="211" t="s">
        <v>80</v>
      </c>
      <c r="AY174" s="17" t="s">
        <v>113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78</v>
      </c>
      <c r="BK174" s="212">
        <f>ROUND(I174*H174,2)</f>
        <v>0</v>
      </c>
      <c r="BL174" s="17" t="s">
        <v>193</v>
      </c>
      <c r="BM174" s="211" t="s">
        <v>277</v>
      </c>
    </row>
    <row r="175" s="2" customFormat="1">
      <c r="A175" s="38"/>
      <c r="B175" s="39"/>
      <c r="C175" s="40"/>
      <c r="D175" s="213" t="s">
        <v>122</v>
      </c>
      <c r="E175" s="40"/>
      <c r="F175" s="214" t="s">
        <v>278</v>
      </c>
      <c r="G175" s="40"/>
      <c r="H175" s="40"/>
      <c r="I175" s="215"/>
      <c r="J175" s="40"/>
      <c r="K175" s="40"/>
      <c r="L175" s="44"/>
      <c r="M175" s="216"/>
      <c r="N175" s="217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122</v>
      </c>
      <c r="AU175" s="17" t="s">
        <v>80</v>
      </c>
    </row>
    <row r="176" s="2" customFormat="1" ht="24.15" customHeight="1">
      <c r="A176" s="38"/>
      <c r="B176" s="39"/>
      <c r="C176" s="200" t="s">
        <v>279</v>
      </c>
      <c r="D176" s="200" t="s">
        <v>115</v>
      </c>
      <c r="E176" s="201" t="s">
        <v>280</v>
      </c>
      <c r="F176" s="202" t="s">
        <v>281</v>
      </c>
      <c r="G176" s="203" t="s">
        <v>217</v>
      </c>
      <c r="H176" s="204">
        <v>3</v>
      </c>
      <c r="I176" s="205"/>
      <c r="J176" s="206">
        <f>ROUND(I176*H176,2)</f>
        <v>0</v>
      </c>
      <c r="K176" s="202" t="s">
        <v>131</v>
      </c>
      <c r="L176" s="44"/>
      <c r="M176" s="207" t="s">
        <v>19</v>
      </c>
      <c r="N176" s="208" t="s">
        <v>41</v>
      </c>
      <c r="O176" s="84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1" t="s">
        <v>193</v>
      </c>
      <c r="AT176" s="211" t="s">
        <v>115</v>
      </c>
      <c r="AU176" s="211" t="s">
        <v>80</v>
      </c>
      <c r="AY176" s="17" t="s">
        <v>113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7" t="s">
        <v>78</v>
      </c>
      <c r="BK176" s="212">
        <f>ROUND(I176*H176,2)</f>
        <v>0</v>
      </c>
      <c r="BL176" s="17" t="s">
        <v>193</v>
      </c>
      <c r="BM176" s="211" t="s">
        <v>282</v>
      </c>
    </row>
    <row r="177" s="2" customFormat="1">
      <c r="A177" s="38"/>
      <c r="B177" s="39"/>
      <c r="C177" s="40"/>
      <c r="D177" s="213" t="s">
        <v>122</v>
      </c>
      <c r="E177" s="40"/>
      <c r="F177" s="214" t="s">
        <v>283</v>
      </c>
      <c r="G177" s="40"/>
      <c r="H177" s="40"/>
      <c r="I177" s="215"/>
      <c r="J177" s="40"/>
      <c r="K177" s="40"/>
      <c r="L177" s="44"/>
      <c r="M177" s="216"/>
      <c r="N177" s="217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122</v>
      </c>
      <c r="AU177" s="17" t="s">
        <v>80</v>
      </c>
    </row>
    <row r="178" s="2" customFormat="1" ht="24.15" customHeight="1">
      <c r="A178" s="38"/>
      <c r="B178" s="39"/>
      <c r="C178" s="200" t="s">
        <v>284</v>
      </c>
      <c r="D178" s="200" t="s">
        <v>115</v>
      </c>
      <c r="E178" s="201" t="s">
        <v>285</v>
      </c>
      <c r="F178" s="202" t="s">
        <v>286</v>
      </c>
      <c r="G178" s="203" t="s">
        <v>217</v>
      </c>
      <c r="H178" s="204">
        <v>1</v>
      </c>
      <c r="I178" s="205"/>
      <c r="J178" s="206">
        <f>ROUND(I178*H178,2)</f>
        <v>0</v>
      </c>
      <c r="K178" s="202" t="s">
        <v>236</v>
      </c>
      <c r="L178" s="44"/>
      <c r="M178" s="207" t="s">
        <v>19</v>
      </c>
      <c r="N178" s="208" t="s">
        <v>41</v>
      </c>
      <c r="O178" s="84"/>
      <c r="P178" s="209">
        <f>O178*H178</f>
        <v>0</v>
      </c>
      <c r="Q178" s="209">
        <v>0.00018000000000000001</v>
      </c>
      <c r="R178" s="209">
        <f>Q178*H178</f>
        <v>0.00018000000000000001</v>
      </c>
      <c r="S178" s="209">
        <v>0</v>
      </c>
      <c r="T178" s="21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1" t="s">
        <v>193</v>
      </c>
      <c r="AT178" s="211" t="s">
        <v>115</v>
      </c>
      <c r="AU178" s="211" t="s">
        <v>80</v>
      </c>
      <c r="AY178" s="17" t="s">
        <v>113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7" t="s">
        <v>78</v>
      </c>
      <c r="BK178" s="212">
        <f>ROUND(I178*H178,2)</f>
        <v>0</v>
      </c>
      <c r="BL178" s="17" t="s">
        <v>193</v>
      </c>
      <c r="BM178" s="211" t="s">
        <v>287</v>
      </c>
    </row>
    <row r="179" s="2" customFormat="1">
      <c r="A179" s="38"/>
      <c r="B179" s="39"/>
      <c r="C179" s="40"/>
      <c r="D179" s="213" t="s">
        <v>122</v>
      </c>
      <c r="E179" s="40"/>
      <c r="F179" s="214" t="s">
        <v>288</v>
      </c>
      <c r="G179" s="40"/>
      <c r="H179" s="40"/>
      <c r="I179" s="215"/>
      <c r="J179" s="40"/>
      <c r="K179" s="40"/>
      <c r="L179" s="44"/>
      <c r="M179" s="216"/>
      <c r="N179" s="217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122</v>
      </c>
      <c r="AU179" s="17" t="s">
        <v>80</v>
      </c>
    </row>
    <row r="180" s="2" customFormat="1" ht="24.15" customHeight="1">
      <c r="A180" s="38"/>
      <c r="B180" s="39"/>
      <c r="C180" s="200" t="s">
        <v>289</v>
      </c>
      <c r="D180" s="200" t="s">
        <v>115</v>
      </c>
      <c r="E180" s="201" t="s">
        <v>290</v>
      </c>
      <c r="F180" s="202" t="s">
        <v>291</v>
      </c>
      <c r="G180" s="203" t="s">
        <v>217</v>
      </c>
      <c r="H180" s="204">
        <v>1</v>
      </c>
      <c r="I180" s="205"/>
      <c r="J180" s="206">
        <f>ROUND(I180*H180,2)</f>
        <v>0</v>
      </c>
      <c r="K180" s="202" t="s">
        <v>236</v>
      </c>
      <c r="L180" s="44"/>
      <c r="M180" s="207" t="s">
        <v>19</v>
      </c>
      <c r="N180" s="208" t="s">
        <v>41</v>
      </c>
      <c r="O180" s="84"/>
      <c r="P180" s="209">
        <f>O180*H180</f>
        <v>0</v>
      </c>
      <c r="Q180" s="209">
        <v>0.00051000000000000004</v>
      </c>
      <c r="R180" s="209">
        <f>Q180*H180</f>
        <v>0.00051000000000000004</v>
      </c>
      <c r="S180" s="209">
        <v>0</v>
      </c>
      <c r="T180" s="21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1" t="s">
        <v>193</v>
      </c>
      <c r="AT180" s="211" t="s">
        <v>115</v>
      </c>
      <c r="AU180" s="211" t="s">
        <v>80</v>
      </c>
      <c r="AY180" s="17" t="s">
        <v>113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78</v>
      </c>
      <c r="BK180" s="212">
        <f>ROUND(I180*H180,2)</f>
        <v>0</v>
      </c>
      <c r="BL180" s="17" t="s">
        <v>193</v>
      </c>
      <c r="BM180" s="211" t="s">
        <v>292</v>
      </c>
    </row>
    <row r="181" s="2" customFormat="1">
      <c r="A181" s="38"/>
      <c r="B181" s="39"/>
      <c r="C181" s="40"/>
      <c r="D181" s="213" t="s">
        <v>122</v>
      </c>
      <c r="E181" s="40"/>
      <c r="F181" s="214" t="s">
        <v>293</v>
      </c>
      <c r="G181" s="40"/>
      <c r="H181" s="40"/>
      <c r="I181" s="215"/>
      <c r="J181" s="40"/>
      <c r="K181" s="40"/>
      <c r="L181" s="44"/>
      <c r="M181" s="216"/>
      <c r="N181" s="217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122</v>
      </c>
      <c r="AU181" s="17" t="s">
        <v>80</v>
      </c>
    </row>
    <row r="182" s="2" customFormat="1" ht="24.15" customHeight="1">
      <c r="A182" s="38"/>
      <c r="B182" s="39"/>
      <c r="C182" s="200" t="s">
        <v>294</v>
      </c>
      <c r="D182" s="200" t="s">
        <v>115</v>
      </c>
      <c r="E182" s="201" t="s">
        <v>295</v>
      </c>
      <c r="F182" s="202" t="s">
        <v>296</v>
      </c>
      <c r="G182" s="203" t="s">
        <v>230</v>
      </c>
      <c r="H182" s="204">
        <v>50</v>
      </c>
      <c r="I182" s="205"/>
      <c r="J182" s="206">
        <f>ROUND(I182*H182,2)</f>
        <v>0</v>
      </c>
      <c r="K182" s="202" t="s">
        <v>131</v>
      </c>
      <c r="L182" s="44"/>
      <c r="M182" s="207" t="s">
        <v>19</v>
      </c>
      <c r="N182" s="208" t="s">
        <v>41</v>
      </c>
      <c r="O182" s="84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1" t="s">
        <v>193</v>
      </c>
      <c r="AT182" s="211" t="s">
        <v>115</v>
      </c>
      <c r="AU182" s="211" t="s">
        <v>80</v>
      </c>
      <c r="AY182" s="17" t="s">
        <v>113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78</v>
      </c>
      <c r="BK182" s="212">
        <f>ROUND(I182*H182,2)</f>
        <v>0</v>
      </c>
      <c r="BL182" s="17" t="s">
        <v>193</v>
      </c>
      <c r="BM182" s="211" t="s">
        <v>297</v>
      </c>
    </row>
    <row r="183" s="2" customFormat="1">
      <c r="A183" s="38"/>
      <c r="B183" s="39"/>
      <c r="C183" s="40"/>
      <c r="D183" s="213" t="s">
        <v>122</v>
      </c>
      <c r="E183" s="40"/>
      <c r="F183" s="214" t="s">
        <v>298</v>
      </c>
      <c r="G183" s="40"/>
      <c r="H183" s="40"/>
      <c r="I183" s="215"/>
      <c r="J183" s="40"/>
      <c r="K183" s="40"/>
      <c r="L183" s="44"/>
      <c r="M183" s="216"/>
      <c r="N183" s="217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122</v>
      </c>
      <c r="AU183" s="17" t="s">
        <v>80</v>
      </c>
    </row>
    <row r="184" s="13" customFormat="1">
      <c r="A184" s="13"/>
      <c r="B184" s="218"/>
      <c r="C184" s="219"/>
      <c r="D184" s="220" t="s">
        <v>124</v>
      </c>
      <c r="E184" s="221" t="s">
        <v>19</v>
      </c>
      <c r="F184" s="222" t="s">
        <v>299</v>
      </c>
      <c r="G184" s="219"/>
      <c r="H184" s="223">
        <v>50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124</v>
      </c>
      <c r="AU184" s="229" t="s">
        <v>80</v>
      </c>
      <c r="AV184" s="13" t="s">
        <v>80</v>
      </c>
      <c r="AW184" s="13" t="s">
        <v>32</v>
      </c>
      <c r="AX184" s="13" t="s">
        <v>78</v>
      </c>
      <c r="AY184" s="229" t="s">
        <v>113</v>
      </c>
    </row>
    <row r="185" s="2" customFormat="1" ht="44.25" customHeight="1">
      <c r="A185" s="38"/>
      <c r="B185" s="39"/>
      <c r="C185" s="200" t="s">
        <v>300</v>
      </c>
      <c r="D185" s="200" t="s">
        <v>115</v>
      </c>
      <c r="E185" s="201" t="s">
        <v>301</v>
      </c>
      <c r="F185" s="202" t="s">
        <v>302</v>
      </c>
      <c r="G185" s="203" t="s">
        <v>303</v>
      </c>
      <c r="H185" s="251"/>
      <c r="I185" s="205"/>
      <c r="J185" s="206">
        <f>ROUND(I185*H185,2)</f>
        <v>0</v>
      </c>
      <c r="K185" s="202" t="s">
        <v>236</v>
      </c>
      <c r="L185" s="44"/>
      <c r="M185" s="207" t="s">
        <v>19</v>
      </c>
      <c r="N185" s="208" t="s">
        <v>41</v>
      </c>
      <c r="O185" s="84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1" t="s">
        <v>193</v>
      </c>
      <c r="AT185" s="211" t="s">
        <v>115</v>
      </c>
      <c r="AU185" s="211" t="s">
        <v>80</v>
      </c>
      <c r="AY185" s="17" t="s">
        <v>113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7" t="s">
        <v>78</v>
      </c>
      <c r="BK185" s="212">
        <f>ROUND(I185*H185,2)</f>
        <v>0</v>
      </c>
      <c r="BL185" s="17" t="s">
        <v>193</v>
      </c>
      <c r="BM185" s="211" t="s">
        <v>304</v>
      </c>
    </row>
    <row r="186" s="2" customFormat="1">
      <c r="A186" s="38"/>
      <c r="B186" s="39"/>
      <c r="C186" s="40"/>
      <c r="D186" s="213" t="s">
        <v>122</v>
      </c>
      <c r="E186" s="40"/>
      <c r="F186" s="214" t="s">
        <v>305</v>
      </c>
      <c r="G186" s="40"/>
      <c r="H186" s="40"/>
      <c r="I186" s="215"/>
      <c r="J186" s="40"/>
      <c r="K186" s="40"/>
      <c r="L186" s="44"/>
      <c r="M186" s="216"/>
      <c r="N186" s="217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122</v>
      </c>
      <c r="AU186" s="17" t="s">
        <v>80</v>
      </c>
    </row>
    <row r="187" s="12" customFormat="1" ht="22.8" customHeight="1">
      <c r="A187" s="12"/>
      <c r="B187" s="184"/>
      <c r="C187" s="185"/>
      <c r="D187" s="186" t="s">
        <v>69</v>
      </c>
      <c r="E187" s="198" t="s">
        <v>306</v>
      </c>
      <c r="F187" s="198" t="s">
        <v>307</v>
      </c>
      <c r="G187" s="185"/>
      <c r="H187" s="185"/>
      <c r="I187" s="188"/>
      <c r="J187" s="199">
        <f>BK187</f>
        <v>0</v>
      </c>
      <c r="K187" s="185"/>
      <c r="L187" s="190"/>
      <c r="M187" s="191"/>
      <c r="N187" s="192"/>
      <c r="O187" s="192"/>
      <c r="P187" s="193">
        <f>SUM(P188:P228)</f>
        <v>0</v>
      </c>
      <c r="Q187" s="192"/>
      <c r="R187" s="193">
        <f>SUM(R188:R228)</f>
        <v>0.32596000000000003</v>
      </c>
      <c r="S187" s="192"/>
      <c r="T187" s="194">
        <f>SUM(T188:T228)</f>
        <v>0.2772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5" t="s">
        <v>80</v>
      </c>
      <c r="AT187" s="196" t="s">
        <v>69</v>
      </c>
      <c r="AU187" s="196" t="s">
        <v>78</v>
      </c>
      <c r="AY187" s="195" t="s">
        <v>113</v>
      </c>
      <c r="BK187" s="197">
        <f>SUM(BK188:BK228)</f>
        <v>0</v>
      </c>
    </row>
    <row r="188" s="2" customFormat="1" ht="21.75" customHeight="1">
      <c r="A188" s="38"/>
      <c r="B188" s="39"/>
      <c r="C188" s="200" t="s">
        <v>308</v>
      </c>
      <c r="D188" s="200" t="s">
        <v>115</v>
      </c>
      <c r="E188" s="201" t="s">
        <v>309</v>
      </c>
      <c r="F188" s="202" t="s">
        <v>310</v>
      </c>
      <c r="G188" s="203" t="s">
        <v>217</v>
      </c>
      <c r="H188" s="204">
        <v>4</v>
      </c>
      <c r="I188" s="205"/>
      <c r="J188" s="206">
        <f>ROUND(I188*H188,2)</f>
        <v>0</v>
      </c>
      <c r="K188" s="202" t="s">
        <v>19</v>
      </c>
      <c r="L188" s="44"/>
      <c r="M188" s="207" t="s">
        <v>19</v>
      </c>
      <c r="N188" s="208" t="s">
        <v>41</v>
      </c>
      <c r="O188" s="84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1" t="s">
        <v>193</v>
      </c>
      <c r="AT188" s="211" t="s">
        <v>115</v>
      </c>
      <c r="AU188" s="211" t="s">
        <v>80</v>
      </c>
      <c r="AY188" s="17" t="s">
        <v>113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7" t="s">
        <v>78</v>
      </c>
      <c r="BK188" s="212">
        <f>ROUND(I188*H188,2)</f>
        <v>0</v>
      </c>
      <c r="BL188" s="17" t="s">
        <v>193</v>
      </c>
      <c r="BM188" s="211" t="s">
        <v>311</v>
      </c>
    </row>
    <row r="189" s="2" customFormat="1" ht="24.15" customHeight="1">
      <c r="A189" s="38"/>
      <c r="B189" s="39"/>
      <c r="C189" s="200" t="s">
        <v>312</v>
      </c>
      <c r="D189" s="200" t="s">
        <v>115</v>
      </c>
      <c r="E189" s="201" t="s">
        <v>313</v>
      </c>
      <c r="F189" s="202" t="s">
        <v>314</v>
      </c>
      <c r="G189" s="203" t="s">
        <v>230</v>
      </c>
      <c r="H189" s="204">
        <v>40</v>
      </c>
      <c r="I189" s="205"/>
      <c r="J189" s="206">
        <f>ROUND(I189*H189,2)</f>
        <v>0</v>
      </c>
      <c r="K189" s="202" t="s">
        <v>119</v>
      </c>
      <c r="L189" s="44"/>
      <c r="M189" s="207" t="s">
        <v>19</v>
      </c>
      <c r="N189" s="208" t="s">
        <v>41</v>
      </c>
      <c r="O189" s="84"/>
      <c r="P189" s="209">
        <f>O189*H189</f>
        <v>0</v>
      </c>
      <c r="Q189" s="209">
        <v>0</v>
      </c>
      <c r="R189" s="209">
        <f>Q189*H189</f>
        <v>0</v>
      </c>
      <c r="S189" s="209">
        <v>0.0067000000000000002</v>
      </c>
      <c r="T189" s="210">
        <f>S189*H189</f>
        <v>0.26800000000000002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1" t="s">
        <v>193</v>
      </c>
      <c r="AT189" s="211" t="s">
        <v>115</v>
      </c>
      <c r="AU189" s="211" t="s">
        <v>80</v>
      </c>
      <c r="AY189" s="17" t="s">
        <v>113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78</v>
      </c>
      <c r="BK189" s="212">
        <f>ROUND(I189*H189,2)</f>
        <v>0</v>
      </c>
      <c r="BL189" s="17" t="s">
        <v>193</v>
      </c>
      <c r="BM189" s="211" t="s">
        <v>315</v>
      </c>
    </row>
    <row r="190" s="2" customFormat="1">
      <c r="A190" s="38"/>
      <c r="B190" s="39"/>
      <c r="C190" s="40"/>
      <c r="D190" s="213" t="s">
        <v>122</v>
      </c>
      <c r="E190" s="40"/>
      <c r="F190" s="214" t="s">
        <v>316</v>
      </c>
      <c r="G190" s="40"/>
      <c r="H190" s="40"/>
      <c r="I190" s="215"/>
      <c r="J190" s="40"/>
      <c r="K190" s="40"/>
      <c r="L190" s="44"/>
      <c r="M190" s="216"/>
      <c r="N190" s="217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122</v>
      </c>
      <c r="AU190" s="17" t="s">
        <v>80</v>
      </c>
    </row>
    <row r="191" s="2" customFormat="1" ht="37.8" customHeight="1">
      <c r="A191" s="38"/>
      <c r="B191" s="39"/>
      <c r="C191" s="200" t="s">
        <v>317</v>
      </c>
      <c r="D191" s="200" t="s">
        <v>115</v>
      </c>
      <c r="E191" s="201" t="s">
        <v>318</v>
      </c>
      <c r="F191" s="202" t="s">
        <v>319</v>
      </c>
      <c r="G191" s="203" t="s">
        <v>320</v>
      </c>
      <c r="H191" s="204">
        <v>4</v>
      </c>
      <c r="I191" s="205"/>
      <c r="J191" s="206">
        <f>ROUND(I191*H191,2)</f>
        <v>0</v>
      </c>
      <c r="K191" s="202" t="s">
        <v>119</v>
      </c>
      <c r="L191" s="44"/>
      <c r="M191" s="207" t="s">
        <v>19</v>
      </c>
      <c r="N191" s="208" t="s">
        <v>41</v>
      </c>
      <c r="O191" s="84"/>
      <c r="P191" s="209">
        <f>O191*H191</f>
        <v>0</v>
      </c>
      <c r="Q191" s="209">
        <v>0.0085400000000000007</v>
      </c>
      <c r="R191" s="209">
        <f>Q191*H191</f>
        <v>0.034160000000000003</v>
      </c>
      <c r="S191" s="209">
        <v>0</v>
      </c>
      <c r="T191" s="21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1" t="s">
        <v>193</v>
      </c>
      <c r="AT191" s="211" t="s">
        <v>115</v>
      </c>
      <c r="AU191" s="211" t="s">
        <v>80</v>
      </c>
      <c r="AY191" s="17" t="s">
        <v>113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78</v>
      </c>
      <c r="BK191" s="212">
        <f>ROUND(I191*H191,2)</f>
        <v>0</v>
      </c>
      <c r="BL191" s="17" t="s">
        <v>193</v>
      </c>
      <c r="BM191" s="211" t="s">
        <v>321</v>
      </c>
    </row>
    <row r="192" s="2" customFormat="1">
      <c r="A192" s="38"/>
      <c r="B192" s="39"/>
      <c r="C192" s="40"/>
      <c r="D192" s="213" t="s">
        <v>122</v>
      </c>
      <c r="E192" s="40"/>
      <c r="F192" s="214" t="s">
        <v>322</v>
      </c>
      <c r="G192" s="40"/>
      <c r="H192" s="40"/>
      <c r="I192" s="215"/>
      <c r="J192" s="40"/>
      <c r="K192" s="40"/>
      <c r="L192" s="44"/>
      <c r="M192" s="216"/>
      <c r="N192" s="217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122</v>
      </c>
      <c r="AU192" s="17" t="s">
        <v>80</v>
      </c>
    </row>
    <row r="193" s="2" customFormat="1" ht="24.15" customHeight="1">
      <c r="A193" s="38"/>
      <c r="B193" s="39"/>
      <c r="C193" s="200" t="s">
        <v>323</v>
      </c>
      <c r="D193" s="200" t="s">
        <v>115</v>
      </c>
      <c r="E193" s="201" t="s">
        <v>324</v>
      </c>
      <c r="F193" s="202" t="s">
        <v>325</v>
      </c>
      <c r="G193" s="203" t="s">
        <v>230</v>
      </c>
      <c r="H193" s="204">
        <v>42</v>
      </c>
      <c r="I193" s="205"/>
      <c r="J193" s="206">
        <f>ROUND(I193*H193,2)</f>
        <v>0</v>
      </c>
      <c r="K193" s="202" t="s">
        <v>131</v>
      </c>
      <c r="L193" s="44"/>
      <c r="M193" s="207" t="s">
        <v>19</v>
      </c>
      <c r="N193" s="208" t="s">
        <v>41</v>
      </c>
      <c r="O193" s="84"/>
      <c r="P193" s="209">
        <f>O193*H193</f>
        <v>0</v>
      </c>
      <c r="Q193" s="209">
        <v>0.00072999999999999996</v>
      </c>
      <c r="R193" s="209">
        <f>Q193*H193</f>
        <v>0.03066</v>
      </c>
      <c r="S193" s="209">
        <v>0</v>
      </c>
      <c r="T193" s="21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1" t="s">
        <v>193</v>
      </c>
      <c r="AT193" s="211" t="s">
        <v>115</v>
      </c>
      <c r="AU193" s="211" t="s">
        <v>80</v>
      </c>
      <c r="AY193" s="17" t="s">
        <v>113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78</v>
      </c>
      <c r="BK193" s="212">
        <f>ROUND(I193*H193,2)</f>
        <v>0</v>
      </c>
      <c r="BL193" s="17" t="s">
        <v>193</v>
      </c>
      <c r="BM193" s="211" t="s">
        <v>326</v>
      </c>
    </row>
    <row r="194" s="2" customFormat="1">
      <c r="A194" s="38"/>
      <c r="B194" s="39"/>
      <c r="C194" s="40"/>
      <c r="D194" s="213" t="s">
        <v>122</v>
      </c>
      <c r="E194" s="40"/>
      <c r="F194" s="214" t="s">
        <v>327</v>
      </c>
      <c r="G194" s="40"/>
      <c r="H194" s="40"/>
      <c r="I194" s="215"/>
      <c r="J194" s="40"/>
      <c r="K194" s="40"/>
      <c r="L194" s="44"/>
      <c r="M194" s="216"/>
      <c r="N194" s="217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122</v>
      </c>
      <c r="AU194" s="17" t="s">
        <v>80</v>
      </c>
    </row>
    <row r="195" s="2" customFormat="1" ht="24.15" customHeight="1">
      <c r="A195" s="38"/>
      <c r="B195" s="39"/>
      <c r="C195" s="200" t="s">
        <v>328</v>
      </c>
      <c r="D195" s="200" t="s">
        <v>115</v>
      </c>
      <c r="E195" s="201" t="s">
        <v>329</v>
      </c>
      <c r="F195" s="202" t="s">
        <v>330</v>
      </c>
      <c r="G195" s="203" t="s">
        <v>230</v>
      </c>
      <c r="H195" s="204">
        <v>64</v>
      </c>
      <c r="I195" s="205"/>
      <c r="J195" s="206">
        <f>ROUND(I195*H195,2)</f>
        <v>0</v>
      </c>
      <c r="K195" s="202" t="s">
        <v>131</v>
      </c>
      <c r="L195" s="44"/>
      <c r="M195" s="207" t="s">
        <v>19</v>
      </c>
      <c r="N195" s="208" t="s">
        <v>41</v>
      </c>
      <c r="O195" s="84"/>
      <c r="P195" s="209">
        <f>O195*H195</f>
        <v>0</v>
      </c>
      <c r="Q195" s="209">
        <v>0.00097999999999999997</v>
      </c>
      <c r="R195" s="209">
        <f>Q195*H195</f>
        <v>0.062719999999999998</v>
      </c>
      <c r="S195" s="209">
        <v>0</v>
      </c>
      <c r="T195" s="21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1" t="s">
        <v>193</v>
      </c>
      <c r="AT195" s="211" t="s">
        <v>115</v>
      </c>
      <c r="AU195" s="211" t="s">
        <v>80</v>
      </c>
      <c r="AY195" s="17" t="s">
        <v>113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7" t="s">
        <v>78</v>
      </c>
      <c r="BK195" s="212">
        <f>ROUND(I195*H195,2)</f>
        <v>0</v>
      </c>
      <c r="BL195" s="17" t="s">
        <v>193</v>
      </c>
      <c r="BM195" s="211" t="s">
        <v>331</v>
      </c>
    </row>
    <row r="196" s="2" customFormat="1">
      <c r="A196" s="38"/>
      <c r="B196" s="39"/>
      <c r="C196" s="40"/>
      <c r="D196" s="213" t="s">
        <v>122</v>
      </c>
      <c r="E196" s="40"/>
      <c r="F196" s="214" t="s">
        <v>332</v>
      </c>
      <c r="G196" s="40"/>
      <c r="H196" s="40"/>
      <c r="I196" s="215"/>
      <c r="J196" s="40"/>
      <c r="K196" s="40"/>
      <c r="L196" s="44"/>
      <c r="M196" s="216"/>
      <c r="N196" s="217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122</v>
      </c>
      <c r="AU196" s="17" t="s">
        <v>80</v>
      </c>
    </row>
    <row r="197" s="2" customFormat="1" ht="24.15" customHeight="1">
      <c r="A197" s="38"/>
      <c r="B197" s="39"/>
      <c r="C197" s="200" t="s">
        <v>333</v>
      </c>
      <c r="D197" s="200" t="s">
        <v>115</v>
      </c>
      <c r="E197" s="201" t="s">
        <v>334</v>
      </c>
      <c r="F197" s="202" t="s">
        <v>335</v>
      </c>
      <c r="G197" s="203" t="s">
        <v>230</v>
      </c>
      <c r="H197" s="204">
        <v>28</v>
      </c>
      <c r="I197" s="205"/>
      <c r="J197" s="206">
        <f>ROUND(I197*H197,2)</f>
        <v>0</v>
      </c>
      <c r="K197" s="202" t="s">
        <v>131</v>
      </c>
      <c r="L197" s="44"/>
      <c r="M197" s="207" t="s">
        <v>19</v>
      </c>
      <c r="N197" s="208" t="s">
        <v>41</v>
      </c>
      <c r="O197" s="84"/>
      <c r="P197" s="209">
        <f>O197*H197</f>
        <v>0</v>
      </c>
      <c r="Q197" s="209">
        <v>0.0012999999999999999</v>
      </c>
      <c r="R197" s="209">
        <f>Q197*H197</f>
        <v>0.036400000000000002</v>
      </c>
      <c r="S197" s="209">
        <v>0</v>
      </c>
      <c r="T197" s="21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1" t="s">
        <v>193</v>
      </c>
      <c r="AT197" s="211" t="s">
        <v>115</v>
      </c>
      <c r="AU197" s="211" t="s">
        <v>80</v>
      </c>
      <c r="AY197" s="17" t="s">
        <v>113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78</v>
      </c>
      <c r="BK197" s="212">
        <f>ROUND(I197*H197,2)</f>
        <v>0</v>
      </c>
      <c r="BL197" s="17" t="s">
        <v>193</v>
      </c>
      <c r="BM197" s="211" t="s">
        <v>336</v>
      </c>
    </row>
    <row r="198" s="2" customFormat="1">
      <c r="A198" s="38"/>
      <c r="B198" s="39"/>
      <c r="C198" s="40"/>
      <c r="D198" s="213" t="s">
        <v>122</v>
      </c>
      <c r="E198" s="40"/>
      <c r="F198" s="214" t="s">
        <v>337</v>
      </c>
      <c r="G198" s="40"/>
      <c r="H198" s="40"/>
      <c r="I198" s="215"/>
      <c r="J198" s="40"/>
      <c r="K198" s="40"/>
      <c r="L198" s="44"/>
      <c r="M198" s="216"/>
      <c r="N198" s="217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122</v>
      </c>
      <c r="AU198" s="17" t="s">
        <v>80</v>
      </c>
    </row>
    <row r="199" s="2" customFormat="1" ht="55.5" customHeight="1">
      <c r="A199" s="38"/>
      <c r="B199" s="39"/>
      <c r="C199" s="200" t="s">
        <v>338</v>
      </c>
      <c r="D199" s="200" t="s">
        <v>115</v>
      </c>
      <c r="E199" s="201" t="s">
        <v>339</v>
      </c>
      <c r="F199" s="202" t="s">
        <v>340</v>
      </c>
      <c r="G199" s="203" t="s">
        <v>230</v>
      </c>
      <c r="H199" s="204">
        <v>42</v>
      </c>
      <c r="I199" s="205"/>
      <c r="J199" s="206">
        <f>ROUND(I199*H199,2)</f>
        <v>0</v>
      </c>
      <c r="K199" s="202" t="s">
        <v>131</v>
      </c>
      <c r="L199" s="44"/>
      <c r="M199" s="207" t="s">
        <v>19</v>
      </c>
      <c r="N199" s="208" t="s">
        <v>41</v>
      </c>
      <c r="O199" s="84"/>
      <c r="P199" s="209">
        <f>O199*H199</f>
        <v>0</v>
      </c>
      <c r="Q199" s="209">
        <v>0.00020000000000000001</v>
      </c>
      <c r="R199" s="209">
        <f>Q199*H199</f>
        <v>0.0084000000000000012</v>
      </c>
      <c r="S199" s="209">
        <v>0</v>
      </c>
      <c r="T199" s="21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1" t="s">
        <v>193</v>
      </c>
      <c r="AT199" s="211" t="s">
        <v>115</v>
      </c>
      <c r="AU199" s="211" t="s">
        <v>80</v>
      </c>
      <c r="AY199" s="17" t="s">
        <v>113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7" t="s">
        <v>78</v>
      </c>
      <c r="BK199" s="212">
        <f>ROUND(I199*H199,2)</f>
        <v>0</v>
      </c>
      <c r="BL199" s="17" t="s">
        <v>193</v>
      </c>
      <c r="BM199" s="211" t="s">
        <v>341</v>
      </c>
    </row>
    <row r="200" s="2" customFormat="1">
      <c r="A200" s="38"/>
      <c r="B200" s="39"/>
      <c r="C200" s="40"/>
      <c r="D200" s="213" t="s">
        <v>122</v>
      </c>
      <c r="E200" s="40"/>
      <c r="F200" s="214" t="s">
        <v>342</v>
      </c>
      <c r="G200" s="40"/>
      <c r="H200" s="40"/>
      <c r="I200" s="215"/>
      <c r="J200" s="40"/>
      <c r="K200" s="40"/>
      <c r="L200" s="44"/>
      <c r="M200" s="216"/>
      <c r="N200" s="217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122</v>
      </c>
      <c r="AU200" s="17" t="s">
        <v>80</v>
      </c>
    </row>
    <row r="201" s="2" customFormat="1" ht="55.5" customHeight="1">
      <c r="A201" s="38"/>
      <c r="B201" s="39"/>
      <c r="C201" s="200" t="s">
        <v>343</v>
      </c>
      <c r="D201" s="200" t="s">
        <v>115</v>
      </c>
      <c r="E201" s="201" t="s">
        <v>344</v>
      </c>
      <c r="F201" s="202" t="s">
        <v>345</v>
      </c>
      <c r="G201" s="203" t="s">
        <v>230</v>
      </c>
      <c r="H201" s="204">
        <v>92</v>
      </c>
      <c r="I201" s="205"/>
      <c r="J201" s="206">
        <f>ROUND(I201*H201,2)</f>
        <v>0</v>
      </c>
      <c r="K201" s="202" t="s">
        <v>131</v>
      </c>
      <c r="L201" s="44"/>
      <c r="M201" s="207" t="s">
        <v>19</v>
      </c>
      <c r="N201" s="208" t="s">
        <v>41</v>
      </c>
      <c r="O201" s="84"/>
      <c r="P201" s="209">
        <f>O201*H201</f>
        <v>0</v>
      </c>
      <c r="Q201" s="209">
        <v>0.00024000000000000001</v>
      </c>
      <c r="R201" s="209">
        <f>Q201*H201</f>
        <v>0.022079999999999999</v>
      </c>
      <c r="S201" s="209">
        <v>0</v>
      </c>
      <c r="T201" s="21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1" t="s">
        <v>193</v>
      </c>
      <c r="AT201" s="211" t="s">
        <v>115</v>
      </c>
      <c r="AU201" s="211" t="s">
        <v>80</v>
      </c>
      <c r="AY201" s="17" t="s">
        <v>113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78</v>
      </c>
      <c r="BK201" s="212">
        <f>ROUND(I201*H201,2)</f>
        <v>0</v>
      </c>
      <c r="BL201" s="17" t="s">
        <v>193</v>
      </c>
      <c r="BM201" s="211" t="s">
        <v>346</v>
      </c>
    </row>
    <row r="202" s="2" customFormat="1">
      <c r="A202" s="38"/>
      <c r="B202" s="39"/>
      <c r="C202" s="40"/>
      <c r="D202" s="213" t="s">
        <v>122</v>
      </c>
      <c r="E202" s="40"/>
      <c r="F202" s="214" t="s">
        <v>347</v>
      </c>
      <c r="G202" s="40"/>
      <c r="H202" s="40"/>
      <c r="I202" s="215"/>
      <c r="J202" s="40"/>
      <c r="K202" s="40"/>
      <c r="L202" s="44"/>
      <c r="M202" s="216"/>
      <c r="N202" s="217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122</v>
      </c>
      <c r="AU202" s="17" t="s">
        <v>80</v>
      </c>
    </row>
    <row r="203" s="13" customFormat="1">
      <c r="A203" s="13"/>
      <c r="B203" s="218"/>
      <c r="C203" s="219"/>
      <c r="D203" s="220" t="s">
        <v>124</v>
      </c>
      <c r="E203" s="221" t="s">
        <v>19</v>
      </c>
      <c r="F203" s="222" t="s">
        <v>348</v>
      </c>
      <c r="G203" s="219"/>
      <c r="H203" s="223">
        <v>92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124</v>
      </c>
      <c r="AU203" s="229" t="s">
        <v>80</v>
      </c>
      <c r="AV203" s="13" t="s">
        <v>80</v>
      </c>
      <c r="AW203" s="13" t="s">
        <v>32</v>
      </c>
      <c r="AX203" s="13" t="s">
        <v>78</v>
      </c>
      <c r="AY203" s="229" t="s">
        <v>113</v>
      </c>
    </row>
    <row r="204" s="2" customFormat="1" ht="24.15" customHeight="1">
      <c r="A204" s="38"/>
      <c r="B204" s="39"/>
      <c r="C204" s="200" t="s">
        <v>349</v>
      </c>
      <c r="D204" s="200" t="s">
        <v>115</v>
      </c>
      <c r="E204" s="201" t="s">
        <v>350</v>
      </c>
      <c r="F204" s="202" t="s">
        <v>351</v>
      </c>
      <c r="G204" s="203" t="s">
        <v>230</v>
      </c>
      <c r="H204" s="204">
        <v>40</v>
      </c>
      <c r="I204" s="205"/>
      <c r="J204" s="206">
        <f>ROUND(I204*H204,2)</f>
        <v>0</v>
      </c>
      <c r="K204" s="202" t="s">
        <v>119</v>
      </c>
      <c r="L204" s="44"/>
      <c r="M204" s="207" t="s">
        <v>19</v>
      </c>
      <c r="N204" s="208" t="s">
        <v>41</v>
      </c>
      <c r="O204" s="84"/>
      <c r="P204" s="209">
        <f>O204*H204</f>
        <v>0</v>
      </c>
      <c r="Q204" s="209">
        <v>0</v>
      </c>
      <c r="R204" s="209">
        <f>Q204*H204</f>
        <v>0</v>
      </c>
      <c r="S204" s="209">
        <v>0.00023000000000000001</v>
      </c>
      <c r="T204" s="210">
        <f>S204*H204</f>
        <v>0.0091999999999999998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1" t="s">
        <v>193</v>
      </c>
      <c r="AT204" s="211" t="s">
        <v>115</v>
      </c>
      <c r="AU204" s="211" t="s">
        <v>80</v>
      </c>
      <c r="AY204" s="17" t="s">
        <v>113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7" t="s">
        <v>78</v>
      </c>
      <c r="BK204" s="212">
        <f>ROUND(I204*H204,2)</f>
        <v>0</v>
      </c>
      <c r="BL204" s="17" t="s">
        <v>193</v>
      </c>
      <c r="BM204" s="211" t="s">
        <v>352</v>
      </c>
    </row>
    <row r="205" s="2" customFormat="1">
      <c r="A205" s="38"/>
      <c r="B205" s="39"/>
      <c r="C205" s="40"/>
      <c r="D205" s="213" t="s">
        <v>122</v>
      </c>
      <c r="E205" s="40"/>
      <c r="F205" s="214" t="s">
        <v>353</v>
      </c>
      <c r="G205" s="40"/>
      <c r="H205" s="40"/>
      <c r="I205" s="215"/>
      <c r="J205" s="40"/>
      <c r="K205" s="40"/>
      <c r="L205" s="44"/>
      <c r="M205" s="216"/>
      <c r="N205" s="217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122</v>
      </c>
      <c r="AU205" s="17" t="s">
        <v>80</v>
      </c>
    </row>
    <row r="206" s="2" customFormat="1" ht="16.5" customHeight="1">
      <c r="A206" s="38"/>
      <c r="B206" s="39"/>
      <c r="C206" s="200" t="s">
        <v>354</v>
      </c>
      <c r="D206" s="200" t="s">
        <v>115</v>
      </c>
      <c r="E206" s="201" t="s">
        <v>355</v>
      </c>
      <c r="F206" s="202" t="s">
        <v>356</v>
      </c>
      <c r="G206" s="203" t="s">
        <v>230</v>
      </c>
      <c r="H206" s="204">
        <v>16</v>
      </c>
      <c r="I206" s="205"/>
      <c r="J206" s="206">
        <f>ROUND(I206*H206,2)</f>
        <v>0</v>
      </c>
      <c r="K206" s="202" t="s">
        <v>131</v>
      </c>
      <c r="L206" s="44"/>
      <c r="M206" s="207" t="s">
        <v>19</v>
      </c>
      <c r="N206" s="208" t="s">
        <v>41</v>
      </c>
      <c r="O206" s="84"/>
      <c r="P206" s="209">
        <f>O206*H206</f>
        <v>0</v>
      </c>
      <c r="Q206" s="209">
        <v>0.0048500000000000001</v>
      </c>
      <c r="R206" s="209">
        <f>Q206*H206</f>
        <v>0.077600000000000002</v>
      </c>
      <c r="S206" s="209">
        <v>0</v>
      </c>
      <c r="T206" s="21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1" t="s">
        <v>193</v>
      </c>
      <c r="AT206" s="211" t="s">
        <v>115</v>
      </c>
      <c r="AU206" s="211" t="s">
        <v>80</v>
      </c>
      <c r="AY206" s="17" t="s">
        <v>113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7" t="s">
        <v>78</v>
      </c>
      <c r="BK206" s="212">
        <f>ROUND(I206*H206,2)</f>
        <v>0</v>
      </c>
      <c r="BL206" s="17" t="s">
        <v>193</v>
      </c>
      <c r="BM206" s="211" t="s">
        <v>357</v>
      </c>
    </row>
    <row r="207" s="2" customFormat="1">
      <c r="A207" s="38"/>
      <c r="B207" s="39"/>
      <c r="C207" s="40"/>
      <c r="D207" s="213" t="s">
        <v>122</v>
      </c>
      <c r="E207" s="40"/>
      <c r="F207" s="214" t="s">
        <v>358</v>
      </c>
      <c r="G207" s="40"/>
      <c r="H207" s="40"/>
      <c r="I207" s="215"/>
      <c r="J207" s="40"/>
      <c r="K207" s="40"/>
      <c r="L207" s="44"/>
      <c r="M207" s="216"/>
      <c r="N207" s="217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122</v>
      </c>
      <c r="AU207" s="17" t="s">
        <v>80</v>
      </c>
    </row>
    <row r="208" s="2" customFormat="1" ht="24.15" customHeight="1">
      <c r="A208" s="38"/>
      <c r="B208" s="39"/>
      <c r="C208" s="200" t="s">
        <v>359</v>
      </c>
      <c r="D208" s="200" t="s">
        <v>115</v>
      </c>
      <c r="E208" s="201" t="s">
        <v>360</v>
      </c>
      <c r="F208" s="202" t="s">
        <v>361</v>
      </c>
      <c r="G208" s="203" t="s">
        <v>217</v>
      </c>
      <c r="H208" s="204">
        <v>6</v>
      </c>
      <c r="I208" s="205"/>
      <c r="J208" s="206">
        <f>ROUND(I208*H208,2)</f>
        <v>0</v>
      </c>
      <c r="K208" s="202" t="s">
        <v>131</v>
      </c>
      <c r="L208" s="44"/>
      <c r="M208" s="207" t="s">
        <v>19</v>
      </c>
      <c r="N208" s="208" t="s">
        <v>41</v>
      </c>
      <c r="O208" s="84"/>
      <c r="P208" s="209">
        <f>O208*H208</f>
        <v>0</v>
      </c>
      <c r="Q208" s="209">
        <v>0.00012999999999999999</v>
      </c>
      <c r="R208" s="209">
        <f>Q208*H208</f>
        <v>0.00077999999999999988</v>
      </c>
      <c r="S208" s="209">
        <v>0</v>
      </c>
      <c r="T208" s="21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1" t="s">
        <v>193</v>
      </c>
      <c r="AT208" s="211" t="s">
        <v>115</v>
      </c>
      <c r="AU208" s="211" t="s">
        <v>80</v>
      </c>
      <c r="AY208" s="17" t="s">
        <v>113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7" t="s">
        <v>78</v>
      </c>
      <c r="BK208" s="212">
        <f>ROUND(I208*H208,2)</f>
        <v>0</v>
      </c>
      <c r="BL208" s="17" t="s">
        <v>193</v>
      </c>
      <c r="BM208" s="211" t="s">
        <v>362</v>
      </c>
    </row>
    <row r="209" s="2" customFormat="1">
      <c r="A209" s="38"/>
      <c r="B209" s="39"/>
      <c r="C209" s="40"/>
      <c r="D209" s="213" t="s">
        <v>122</v>
      </c>
      <c r="E209" s="40"/>
      <c r="F209" s="214" t="s">
        <v>363</v>
      </c>
      <c r="G209" s="40"/>
      <c r="H209" s="40"/>
      <c r="I209" s="215"/>
      <c r="J209" s="40"/>
      <c r="K209" s="40"/>
      <c r="L209" s="44"/>
      <c r="M209" s="216"/>
      <c r="N209" s="217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122</v>
      </c>
      <c r="AU209" s="17" t="s">
        <v>80</v>
      </c>
    </row>
    <row r="210" s="13" customFormat="1">
      <c r="A210" s="13"/>
      <c r="B210" s="218"/>
      <c r="C210" s="219"/>
      <c r="D210" s="220" t="s">
        <v>124</v>
      </c>
      <c r="E210" s="221" t="s">
        <v>19</v>
      </c>
      <c r="F210" s="222" t="s">
        <v>364</v>
      </c>
      <c r="G210" s="219"/>
      <c r="H210" s="223">
        <v>6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124</v>
      </c>
      <c r="AU210" s="229" t="s">
        <v>80</v>
      </c>
      <c r="AV210" s="13" t="s">
        <v>80</v>
      </c>
      <c r="AW210" s="13" t="s">
        <v>32</v>
      </c>
      <c r="AX210" s="13" t="s">
        <v>78</v>
      </c>
      <c r="AY210" s="229" t="s">
        <v>113</v>
      </c>
    </row>
    <row r="211" s="2" customFormat="1" ht="21.75" customHeight="1">
      <c r="A211" s="38"/>
      <c r="B211" s="39"/>
      <c r="C211" s="200" t="s">
        <v>365</v>
      </c>
      <c r="D211" s="200" t="s">
        <v>115</v>
      </c>
      <c r="E211" s="201" t="s">
        <v>366</v>
      </c>
      <c r="F211" s="202" t="s">
        <v>367</v>
      </c>
      <c r="G211" s="203" t="s">
        <v>368</v>
      </c>
      <c r="H211" s="204">
        <v>6</v>
      </c>
      <c r="I211" s="205"/>
      <c r="J211" s="206">
        <f>ROUND(I211*H211,2)</f>
        <v>0</v>
      </c>
      <c r="K211" s="202" t="s">
        <v>131</v>
      </c>
      <c r="L211" s="44"/>
      <c r="M211" s="207" t="s">
        <v>19</v>
      </c>
      <c r="N211" s="208" t="s">
        <v>41</v>
      </c>
      <c r="O211" s="84"/>
      <c r="P211" s="209">
        <f>O211*H211</f>
        <v>0</v>
      </c>
      <c r="Q211" s="209">
        <v>0.00025000000000000001</v>
      </c>
      <c r="R211" s="209">
        <f>Q211*H211</f>
        <v>0.0015</v>
      </c>
      <c r="S211" s="209">
        <v>0</v>
      </c>
      <c r="T211" s="21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1" t="s">
        <v>193</v>
      </c>
      <c r="AT211" s="211" t="s">
        <v>115</v>
      </c>
      <c r="AU211" s="211" t="s">
        <v>80</v>
      </c>
      <c r="AY211" s="17" t="s">
        <v>113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78</v>
      </c>
      <c r="BK211" s="212">
        <f>ROUND(I211*H211,2)</f>
        <v>0</v>
      </c>
      <c r="BL211" s="17" t="s">
        <v>193</v>
      </c>
      <c r="BM211" s="211" t="s">
        <v>369</v>
      </c>
    </row>
    <row r="212" s="2" customFormat="1">
      <c r="A212" s="38"/>
      <c r="B212" s="39"/>
      <c r="C212" s="40"/>
      <c r="D212" s="213" t="s">
        <v>122</v>
      </c>
      <c r="E212" s="40"/>
      <c r="F212" s="214" t="s">
        <v>370</v>
      </c>
      <c r="G212" s="40"/>
      <c r="H212" s="40"/>
      <c r="I212" s="215"/>
      <c r="J212" s="40"/>
      <c r="K212" s="40"/>
      <c r="L212" s="44"/>
      <c r="M212" s="216"/>
      <c r="N212" s="217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122</v>
      </c>
      <c r="AU212" s="17" t="s">
        <v>80</v>
      </c>
    </row>
    <row r="213" s="13" customFormat="1">
      <c r="A213" s="13"/>
      <c r="B213" s="218"/>
      <c r="C213" s="219"/>
      <c r="D213" s="220" t="s">
        <v>124</v>
      </c>
      <c r="E213" s="221" t="s">
        <v>19</v>
      </c>
      <c r="F213" s="222" t="s">
        <v>371</v>
      </c>
      <c r="G213" s="219"/>
      <c r="H213" s="223">
        <v>6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124</v>
      </c>
      <c r="AU213" s="229" t="s">
        <v>80</v>
      </c>
      <c r="AV213" s="13" t="s">
        <v>80</v>
      </c>
      <c r="AW213" s="13" t="s">
        <v>32</v>
      </c>
      <c r="AX213" s="13" t="s">
        <v>78</v>
      </c>
      <c r="AY213" s="229" t="s">
        <v>113</v>
      </c>
    </row>
    <row r="214" s="2" customFormat="1" ht="24.15" customHeight="1">
      <c r="A214" s="38"/>
      <c r="B214" s="39"/>
      <c r="C214" s="200" t="s">
        <v>372</v>
      </c>
      <c r="D214" s="200" t="s">
        <v>115</v>
      </c>
      <c r="E214" s="201" t="s">
        <v>373</v>
      </c>
      <c r="F214" s="202" t="s">
        <v>374</v>
      </c>
      <c r="G214" s="203" t="s">
        <v>217</v>
      </c>
      <c r="H214" s="204">
        <v>6</v>
      </c>
      <c r="I214" s="205"/>
      <c r="J214" s="206">
        <f>ROUND(I214*H214,2)</f>
        <v>0</v>
      </c>
      <c r="K214" s="202" t="s">
        <v>236</v>
      </c>
      <c r="L214" s="44"/>
      <c r="M214" s="207" t="s">
        <v>19</v>
      </c>
      <c r="N214" s="208" t="s">
        <v>41</v>
      </c>
      <c r="O214" s="84"/>
      <c r="P214" s="209">
        <f>O214*H214</f>
        <v>0</v>
      </c>
      <c r="Q214" s="209">
        <v>0.00022000000000000001</v>
      </c>
      <c r="R214" s="209">
        <f>Q214*H214</f>
        <v>0.00132</v>
      </c>
      <c r="S214" s="209">
        <v>0</v>
      </c>
      <c r="T214" s="21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1" t="s">
        <v>193</v>
      </c>
      <c r="AT214" s="211" t="s">
        <v>115</v>
      </c>
      <c r="AU214" s="211" t="s">
        <v>80</v>
      </c>
      <c r="AY214" s="17" t="s">
        <v>113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78</v>
      </c>
      <c r="BK214" s="212">
        <f>ROUND(I214*H214,2)</f>
        <v>0</v>
      </c>
      <c r="BL214" s="17" t="s">
        <v>193</v>
      </c>
      <c r="BM214" s="211" t="s">
        <v>375</v>
      </c>
    </row>
    <row r="215" s="2" customFormat="1">
      <c r="A215" s="38"/>
      <c r="B215" s="39"/>
      <c r="C215" s="40"/>
      <c r="D215" s="213" t="s">
        <v>122</v>
      </c>
      <c r="E215" s="40"/>
      <c r="F215" s="214" t="s">
        <v>376</v>
      </c>
      <c r="G215" s="40"/>
      <c r="H215" s="40"/>
      <c r="I215" s="215"/>
      <c r="J215" s="40"/>
      <c r="K215" s="40"/>
      <c r="L215" s="44"/>
      <c r="M215" s="216"/>
      <c r="N215" s="217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122</v>
      </c>
      <c r="AU215" s="17" t="s">
        <v>80</v>
      </c>
    </row>
    <row r="216" s="2" customFormat="1" ht="24.15" customHeight="1">
      <c r="A216" s="38"/>
      <c r="B216" s="39"/>
      <c r="C216" s="200" t="s">
        <v>377</v>
      </c>
      <c r="D216" s="200" t="s">
        <v>115</v>
      </c>
      <c r="E216" s="201" t="s">
        <v>378</v>
      </c>
      <c r="F216" s="202" t="s">
        <v>379</v>
      </c>
      <c r="G216" s="203" t="s">
        <v>217</v>
      </c>
      <c r="H216" s="204">
        <v>2</v>
      </c>
      <c r="I216" s="205"/>
      <c r="J216" s="206">
        <f>ROUND(I216*H216,2)</f>
        <v>0</v>
      </c>
      <c r="K216" s="202" t="s">
        <v>236</v>
      </c>
      <c r="L216" s="44"/>
      <c r="M216" s="207" t="s">
        <v>19</v>
      </c>
      <c r="N216" s="208" t="s">
        <v>41</v>
      </c>
      <c r="O216" s="84"/>
      <c r="P216" s="209">
        <f>O216*H216</f>
        <v>0</v>
      </c>
      <c r="Q216" s="209">
        <v>0.00021000000000000001</v>
      </c>
      <c r="R216" s="209">
        <f>Q216*H216</f>
        <v>0.00042000000000000002</v>
      </c>
      <c r="S216" s="209">
        <v>0</v>
      </c>
      <c r="T216" s="21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1" t="s">
        <v>193</v>
      </c>
      <c r="AT216" s="211" t="s">
        <v>115</v>
      </c>
      <c r="AU216" s="211" t="s">
        <v>80</v>
      </c>
      <c r="AY216" s="17" t="s">
        <v>113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7" t="s">
        <v>78</v>
      </c>
      <c r="BK216" s="212">
        <f>ROUND(I216*H216,2)</f>
        <v>0</v>
      </c>
      <c r="BL216" s="17" t="s">
        <v>193</v>
      </c>
      <c r="BM216" s="211" t="s">
        <v>380</v>
      </c>
    </row>
    <row r="217" s="2" customFormat="1">
      <c r="A217" s="38"/>
      <c r="B217" s="39"/>
      <c r="C217" s="40"/>
      <c r="D217" s="213" t="s">
        <v>122</v>
      </c>
      <c r="E217" s="40"/>
      <c r="F217" s="214" t="s">
        <v>381</v>
      </c>
      <c r="G217" s="40"/>
      <c r="H217" s="40"/>
      <c r="I217" s="215"/>
      <c r="J217" s="40"/>
      <c r="K217" s="40"/>
      <c r="L217" s="44"/>
      <c r="M217" s="216"/>
      <c r="N217" s="217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122</v>
      </c>
      <c r="AU217" s="17" t="s">
        <v>80</v>
      </c>
    </row>
    <row r="218" s="2" customFormat="1" ht="24.15" customHeight="1">
      <c r="A218" s="38"/>
      <c r="B218" s="39"/>
      <c r="C218" s="200" t="s">
        <v>382</v>
      </c>
      <c r="D218" s="200" t="s">
        <v>115</v>
      </c>
      <c r="E218" s="201" t="s">
        <v>383</v>
      </c>
      <c r="F218" s="202" t="s">
        <v>384</v>
      </c>
      <c r="G218" s="203" t="s">
        <v>217</v>
      </c>
      <c r="H218" s="204">
        <v>2</v>
      </c>
      <c r="I218" s="205"/>
      <c r="J218" s="206">
        <f>ROUND(I218*H218,2)</f>
        <v>0</v>
      </c>
      <c r="K218" s="202" t="s">
        <v>131</v>
      </c>
      <c r="L218" s="44"/>
      <c r="M218" s="207" t="s">
        <v>19</v>
      </c>
      <c r="N218" s="208" t="s">
        <v>41</v>
      </c>
      <c r="O218" s="84"/>
      <c r="P218" s="209">
        <f>O218*H218</f>
        <v>0</v>
      </c>
      <c r="Q218" s="209">
        <v>0.00034000000000000002</v>
      </c>
      <c r="R218" s="209">
        <f>Q218*H218</f>
        <v>0.00068000000000000005</v>
      </c>
      <c r="S218" s="209">
        <v>0</v>
      </c>
      <c r="T218" s="21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1" t="s">
        <v>193</v>
      </c>
      <c r="AT218" s="211" t="s">
        <v>115</v>
      </c>
      <c r="AU218" s="211" t="s">
        <v>80</v>
      </c>
      <c r="AY218" s="17" t="s">
        <v>113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7" t="s">
        <v>78</v>
      </c>
      <c r="BK218" s="212">
        <f>ROUND(I218*H218,2)</f>
        <v>0</v>
      </c>
      <c r="BL218" s="17" t="s">
        <v>193</v>
      </c>
      <c r="BM218" s="211" t="s">
        <v>385</v>
      </c>
    </row>
    <row r="219" s="2" customFormat="1">
      <c r="A219" s="38"/>
      <c r="B219" s="39"/>
      <c r="C219" s="40"/>
      <c r="D219" s="213" t="s">
        <v>122</v>
      </c>
      <c r="E219" s="40"/>
      <c r="F219" s="214" t="s">
        <v>386</v>
      </c>
      <c r="G219" s="40"/>
      <c r="H219" s="40"/>
      <c r="I219" s="215"/>
      <c r="J219" s="40"/>
      <c r="K219" s="40"/>
      <c r="L219" s="44"/>
      <c r="M219" s="216"/>
      <c r="N219" s="217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122</v>
      </c>
      <c r="AU219" s="17" t="s">
        <v>80</v>
      </c>
    </row>
    <row r="220" s="2" customFormat="1" ht="24.15" customHeight="1">
      <c r="A220" s="38"/>
      <c r="B220" s="39"/>
      <c r="C220" s="200" t="s">
        <v>387</v>
      </c>
      <c r="D220" s="200" t="s">
        <v>115</v>
      </c>
      <c r="E220" s="201" t="s">
        <v>388</v>
      </c>
      <c r="F220" s="202" t="s">
        <v>389</v>
      </c>
      <c r="G220" s="203" t="s">
        <v>217</v>
      </c>
      <c r="H220" s="204">
        <v>2</v>
      </c>
      <c r="I220" s="205"/>
      <c r="J220" s="206">
        <f>ROUND(I220*H220,2)</f>
        <v>0</v>
      </c>
      <c r="K220" s="202" t="s">
        <v>131</v>
      </c>
      <c r="L220" s="44"/>
      <c r="M220" s="207" t="s">
        <v>19</v>
      </c>
      <c r="N220" s="208" t="s">
        <v>41</v>
      </c>
      <c r="O220" s="84"/>
      <c r="P220" s="209">
        <f>O220*H220</f>
        <v>0</v>
      </c>
      <c r="Q220" s="209">
        <v>0.00050000000000000001</v>
      </c>
      <c r="R220" s="209">
        <f>Q220*H220</f>
        <v>0.001</v>
      </c>
      <c r="S220" s="209">
        <v>0</v>
      </c>
      <c r="T220" s="21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1" t="s">
        <v>193</v>
      </c>
      <c r="AT220" s="211" t="s">
        <v>115</v>
      </c>
      <c r="AU220" s="211" t="s">
        <v>80</v>
      </c>
      <c r="AY220" s="17" t="s">
        <v>113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7" t="s">
        <v>78</v>
      </c>
      <c r="BK220" s="212">
        <f>ROUND(I220*H220,2)</f>
        <v>0</v>
      </c>
      <c r="BL220" s="17" t="s">
        <v>193</v>
      </c>
      <c r="BM220" s="211" t="s">
        <v>390</v>
      </c>
    </row>
    <row r="221" s="2" customFormat="1">
      <c r="A221" s="38"/>
      <c r="B221" s="39"/>
      <c r="C221" s="40"/>
      <c r="D221" s="213" t="s">
        <v>122</v>
      </c>
      <c r="E221" s="40"/>
      <c r="F221" s="214" t="s">
        <v>391</v>
      </c>
      <c r="G221" s="40"/>
      <c r="H221" s="40"/>
      <c r="I221" s="215"/>
      <c r="J221" s="40"/>
      <c r="K221" s="40"/>
      <c r="L221" s="44"/>
      <c r="M221" s="216"/>
      <c r="N221" s="217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122</v>
      </c>
      <c r="AU221" s="17" t="s">
        <v>80</v>
      </c>
    </row>
    <row r="222" s="2" customFormat="1" ht="37.8" customHeight="1">
      <c r="A222" s="38"/>
      <c r="B222" s="39"/>
      <c r="C222" s="200" t="s">
        <v>392</v>
      </c>
      <c r="D222" s="200" t="s">
        <v>115</v>
      </c>
      <c r="E222" s="201" t="s">
        <v>393</v>
      </c>
      <c r="F222" s="202" t="s">
        <v>394</v>
      </c>
      <c r="G222" s="203" t="s">
        <v>230</v>
      </c>
      <c r="H222" s="204">
        <v>134</v>
      </c>
      <c r="I222" s="205"/>
      <c r="J222" s="206">
        <f>ROUND(I222*H222,2)</f>
        <v>0</v>
      </c>
      <c r="K222" s="202" t="s">
        <v>131</v>
      </c>
      <c r="L222" s="44"/>
      <c r="M222" s="207" t="s">
        <v>19</v>
      </c>
      <c r="N222" s="208" t="s">
        <v>41</v>
      </c>
      <c r="O222" s="84"/>
      <c r="P222" s="209">
        <f>O222*H222</f>
        <v>0</v>
      </c>
      <c r="Q222" s="209">
        <v>0.00035</v>
      </c>
      <c r="R222" s="209">
        <f>Q222*H222</f>
        <v>0.046899999999999997</v>
      </c>
      <c r="S222" s="209">
        <v>0</v>
      </c>
      <c r="T222" s="21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1" t="s">
        <v>193</v>
      </c>
      <c r="AT222" s="211" t="s">
        <v>115</v>
      </c>
      <c r="AU222" s="211" t="s">
        <v>80</v>
      </c>
      <c r="AY222" s="17" t="s">
        <v>113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7" t="s">
        <v>78</v>
      </c>
      <c r="BK222" s="212">
        <f>ROUND(I222*H222,2)</f>
        <v>0</v>
      </c>
      <c r="BL222" s="17" t="s">
        <v>193</v>
      </c>
      <c r="BM222" s="211" t="s">
        <v>395</v>
      </c>
    </row>
    <row r="223" s="2" customFormat="1">
      <c r="A223" s="38"/>
      <c r="B223" s="39"/>
      <c r="C223" s="40"/>
      <c r="D223" s="213" t="s">
        <v>122</v>
      </c>
      <c r="E223" s="40"/>
      <c r="F223" s="214" t="s">
        <v>396</v>
      </c>
      <c r="G223" s="40"/>
      <c r="H223" s="40"/>
      <c r="I223" s="215"/>
      <c r="J223" s="40"/>
      <c r="K223" s="40"/>
      <c r="L223" s="44"/>
      <c r="M223" s="216"/>
      <c r="N223" s="217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122</v>
      </c>
      <c r="AU223" s="17" t="s">
        <v>80</v>
      </c>
    </row>
    <row r="224" s="13" customFormat="1">
      <c r="A224" s="13"/>
      <c r="B224" s="218"/>
      <c r="C224" s="219"/>
      <c r="D224" s="220" t="s">
        <v>124</v>
      </c>
      <c r="E224" s="221" t="s">
        <v>19</v>
      </c>
      <c r="F224" s="222" t="s">
        <v>397</v>
      </c>
      <c r="G224" s="219"/>
      <c r="H224" s="223">
        <v>134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124</v>
      </c>
      <c r="AU224" s="229" t="s">
        <v>80</v>
      </c>
      <c r="AV224" s="13" t="s">
        <v>80</v>
      </c>
      <c r="AW224" s="13" t="s">
        <v>32</v>
      </c>
      <c r="AX224" s="13" t="s">
        <v>78</v>
      </c>
      <c r="AY224" s="229" t="s">
        <v>113</v>
      </c>
    </row>
    <row r="225" s="2" customFormat="1" ht="33" customHeight="1">
      <c r="A225" s="38"/>
      <c r="B225" s="39"/>
      <c r="C225" s="200" t="s">
        <v>398</v>
      </c>
      <c r="D225" s="200" t="s">
        <v>115</v>
      </c>
      <c r="E225" s="201" t="s">
        <v>399</v>
      </c>
      <c r="F225" s="202" t="s">
        <v>400</v>
      </c>
      <c r="G225" s="203" t="s">
        <v>230</v>
      </c>
      <c r="H225" s="204">
        <v>134</v>
      </c>
      <c r="I225" s="205"/>
      <c r="J225" s="206">
        <f>ROUND(I225*H225,2)</f>
        <v>0</v>
      </c>
      <c r="K225" s="202" t="s">
        <v>131</v>
      </c>
      <c r="L225" s="44"/>
      <c r="M225" s="207" t="s">
        <v>19</v>
      </c>
      <c r="N225" s="208" t="s">
        <v>41</v>
      </c>
      <c r="O225" s="84"/>
      <c r="P225" s="209">
        <f>O225*H225</f>
        <v>0</v>
      </c>
      <c r="Q225" s="209">
        <v>1.0000000000000001E-05</v>
      </c>
      <c r="R225" s="209">
        <f>Q225*H225</f>
        <v>0.0013400000000000001</v>
      </c>
      <c r="S225" s="209">
        <v>0</v>
      </c>
      <c r="T225" s="21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1" t="s">
        <v>193</v>
      </c>
      <c r="AT225" s="211" t="s">
        <v>115</v>
      </c>
      <c r="AU225" s="211" t="s">
        <v>80</v>
      </c>
      <c r="AY225" s="17" t="s">
        <v>113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7" t="s">
        <v>78</v>
      </c>
      <c r="BK225" s="212">
        <f>ROUND(I225*H225,2)</f>
        <v>0</v>
      </c>
      <c r="BL225" s="17" t="s">
        <v>193</v>
      </c>
      <c r="BM225" s="211" t="s">
        <v>401</v>
      </c>
    </row>
    <row r="226" s="2" customFormat="1">
      <c r="A226" s="38"/>
      <c r="B226" s="39"/>
      <c r="C226" s="40"/>
      <c r="D226" s="213" t="s">
        <v>122</v>
      </c>
      <c r="E226" s="40"/>
      <c r="F226" s="214" t="s">
        <v>402</v>
      </c>
      <c r="G226" s="40"/>
      <c r="H226" s="40"/>
      <c r="I226" s="215"/>
      <c r="J226" s="40"/>
      <c r="K226" s="40"/>
      <c r="L226" s="44"/>
      <c r="M226" s="216"/>
      <c r="N226" s="217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122</v>
      </c>
      <c r="AU226" s="17" t="s">
        <v>80</v>
      </c>
    </row>
    <row r="227" s="2" customFormat="1" ht="44.25" customHeight="1">
      <c r="A227" s="38"/>
      <c r="B227" s="39"/>
      <c r="C227" s="200" t="s">
        <v>403</v>
      </c>
      <c r="D227" s="200" t="s">
        <v>115</v>
      </c>
      <c r="E227" s="201" t="s">
        <v>404</v>
      </c>
      <c r="F227" s="202" t="s">
        <v>405</v>
      </c>
      <c r="G227" s="203" t="s">
        <v>303</v>
      </c>
      <c r="H227" s="251"/>
      <c r="I227" s="205"/>
      <c r="J227" s="206">
        <f>ROUND(I227*H227,2)</f>
        <v>0</v>
      </c>
      <c r="K227" s="202" t="s">
        <v>236</v>
      </c>
      <c r="L227" s="44"/>
      <c r="M227" s="207" t="s">
        <v>19</v>
      </c>
      <c r="N227" s="208" t="s">
        <v>41</v>
      </c>
      <c r="O227" s="84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1" t="s">
        <v>193</v>
      </c>
      <c r="AT227" s="211" t="s">
        <v>115</v>
      </c>
      <c r="AU227" s="211" t="s">
        <v>80</v>
      </c>
      <c r="AY227" s="17" t="s">
        <v>113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7" t="s">
        <v>78</v>
      </c>
      <c r="BK227" s="212">
        <f>ROUND(I227*H227,2)</f>
        <v>0</v>
      </c>
      <c r="BL227" s="17" t="s">
        <v>193</v>
      </c>
      <c r="BM227" s="211" t="s">
        <v>406</v>
      </c>
    </row>
    <row r="228" s="2" customFormat="1">
      <c r="A228" s="38"/>
      <c r="B228" s="39"/>
      <c r="C228" s="40"/>
      <c r="D228" s="213" t="s">
        <v>122</v>
      </c>
      <c r="E228" s="40"/>
      <c r="F228" s="214" t="s">
        <v>407</v>
      </c>
      <c r="G228" s="40"/>
      <c r="H228" s="40"/>
      <c r="I228" s="215"/>
      <c r="J228" s="40"/>
      <c r="K228" s="40"/>
      <c r="L228" s="44"/>
      <c r="M228" s="216"/>
      <c r="N228" s="217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122</v>
      </c>
      <c r="AU228" s="17" t="s">
        <v>80</v>
      </c>
    </row>
    <row r="229" s="12" customFormat="1" ht="22.8" customHeight="1">
      <c r="A229" s="12"/>
      <c r="B229" s="184"/>
      <c r="C229" s="185"/>
      <c r="D229" s="186" t="s">
        <v>69</v>
      </c>
      <c r="E229" s="198" t="s">
        <v>408</v>
      </c>
      <c r="F229" s="198" t="s">
        <v>409</v>
      </c>
      <c r="G229" s="185"/>
      <c r="H229" s="185"/>
      <c r="I229" s="188"/>
      <c r="J229" s="199">
        <f>BK229</f>
        <v>0</v>
      </c>
      <c r="K229" s="185"/>
      <c r="L229" s="190"/>
      <c r="M229" s="191"/>
      <c r="N229" s="192"/>
      <c r="O229" s="192"/>
      <c r="P229" s="193">
        <f>SUM(P230:P243)</f>
        <v>0</v>
      </c>
      <c r="Q229" s="192"/>
      <c r="R229" s="193">
        <f>SUM(R230:R243)</f>
        <v>0.10221</v>
      </c>
      <c r="S229" s="192"/>
      <c r="T229" s="194">
        <f>SUM(T230:T243)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5" t="s">
        <v>80</v>
      </c>
      <c r="AT229" s="196" t="s">
        <v>69</v>
      </c>
      <c r="AU229" s="196" t="s">
        <v>78</v>
      </c>
      <c r="AY229" s="195" t="s">
        <v>113</v>
      </c>
      <c r="BK229" s="197">
        <f>SUM(BK230:BK243)</f>
        <v>0</v>
      </c>
    </row>
    <row r="230" s="2" customFormat="1" ht="24.15" customHeight="1">
      <c r="A230" s="38"/>
      <c r="B230" s="39"/>
      <c r="C230" s="200" t="s">
        <v>410</v>
      </c>
      <c r="D230" s="200" t="s">
        <v>115</v>
      </c>
      <c r="E230" s="201" t="s">
        <v>411</v>
      </c>
      <c r="F230" s="202" t="s">
        <v>412</v>
      </c>
      <c r="G230" s="203" t="s">
        <v>217</v>
      </c>
      <c r="H230" s="204">
        <v>1</v>
      </c>
      <c r="I230" s="205"/>
      <c r="J230" s="206">
        <f>ROUND(I230*H230,2)</f>
        <v>0</v>
      </c>
      <c r="K230" s="202" t="s">
        <v>19</v>
      </c>
      <c r="L230" s="44"/>
      <c r="M230" s="207" t="s">
        <v>19</v>
      </c>
      <c r="N230" s="208" t="s">
        <v>41</v>
      </c>
      <c r="O230" s="84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1" t="s">
        <v>193</v>
      </c>
      <c r="AT230" s="211" t="s">
        <v>115</v>
      </c>
      <c r="AU230" s="211" t="s">
        <v>80</v>
      </c>
      <c r="AY230" s="17" t="s">
        <v>113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7" t="s">
        <v>78</v>
      </c>
      <c r="BK230" s="212">
        <f>ROUND(I230*H230,2)</f>
        <v>0</v>
      </c>
      <c r="BL230" s="17" t="s">
        <v>193</v>
      </c>
      <c r="BM230" s="211" t="s">
        <v>413</v>
      </c>
    </row>
    <row r="231" s="2" customFormat="1" ht="33" customHeight="1">
      <c r="A231" s="38"/>
      <c r="B231" s="39"/>
      <c r="C231" s="200" t="s">
        <v>414</v>
      </c>
      <c r="D231" s="200" t="s">
        <v>115</v>
      </c>
      <c r="E231" s="201" t="s">
        <v>415</v>
      </c>
      <c r="F231" s="202" t="s">
        <v>416</v>
      </c>
      <c r="G231" s="203" t="s">
        <v>320</v>
      </c>
      <c r="H231" s="204">
        <v>2</v>
      </c>
      <c r="I231" s="205"/>
      <c r="J231" s="206">
        <f>ROUND(I231*H231,2)</f>
        <v>0</v>
      </c>
      <c r="K231" s="202" t="s">
        <v>119</v>
      </c>
      <c r="L231" s="44"/>
      <c r="M231" s="207" t="s">
        <v>19</v>
      </c>
      <c r="N231" s="208" t="s">
        <v>41</v>
      </c>
      <c r="O231" s="84"/>
      <c r="P231" s="209">
        <f>O231*H231</f>
        <v>0</v>
      </c>
      <c r="Q231" s="209">
        <v>0.016969999999999999</v>
      </c>
      <c r="R231" s="209">
        <f>Q231*H231</f>
        <v>0.033939999999999998</v>
      </c>
      <c r="S231" s="209">
        <v>0</v>
      </c>
      <c r="T231" s="21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1" t="s">
        <v>193</v>
      </c>
      <c r="AT231" s="211" t="s">
        <v>115</v>
      </c>
      <c r="AU231" s="211" t="s">
        <v>80</v>
      </c>
      <c r="AY231" s="17" t="s">
        <v>113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7" t="s">
        <v>78</v>
      </c>
      <c r="BK231" s="212">
        <f>ROUND(I231*H231,2)</f>
        <v>0</v>
      </c>
      <c r="BL231" s="17" t="s">
        <v>193</v>
      </c>
      <c r="BM231" s="211" t="s">
        <v>417</v>
      </c>
    </row>
    <row r="232" s="2" customFormat="1">
      <c r="A232" s="38"/>
      <c r="B232" s="39"/>
      <c r="C232" s="40"/>
      <c r="D232" s="213" t="s">
        <v>122</v>
      </c>
      <c r="E232" s="40"/>
      <c r="F232" s="214" t="s">
        <v>418</v>
      </c>
      <c r="G232" s="40"/>
      <c r="H232" s="40"/>
      <c r="I232" s="215"/>
      <c r="J232" s="40"/>
      <c r="K232" s="40"/>
      <c r="L232" s="44"/>
      <c r="M232" s="216"/>
      <c r="N232" s="217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122</v>
      </c>
      <c r="AU232" s="17" t="s">
        <v>80</v>
      </c>
    </row>
    <row r="233" s="2" customFormat="1" ht="37.8" customHeight="1">
      <c r="A233" s="38"/>
      <c r="B233" s="39"/>
      <c r="C233" s="200" t="s">
        <v>419</v>
      </c>
      <c r="D233" s="200" t="s">
        <v>115</v>
      </c>
      <c r="E233" s="201" t="s">
        <v>420</v>
      </c>
      <c r="F233" s="202" t="s">
        <v>421</v>
      </c>
      <c r="G233" s="203" t="s">
        <v>320</v>
      </c>
      <c r="H233" s="204">
        <v>3</v>
      </c>
      <c r="I233" s="205"/>
      <c r="J233" s="206">
        <f>ROUND(I233*H233,2)</f>
        <v>0</v>
      </c>
      <c r="K233" s="202" t="s">
        <v>131</v>
      </c>
      <c r="L233" s="44"/>
      <c r="M233" s="207" t="s">
        <v>19</v>
      </c>
      <c r="N233" s="208" t="s">
        <v>41</v>
      </c>
      <c r="O233" s="84"/>
      <c r="P233" s="209">
        <f>O233*H233</f>
        <v>0</v>
      </c>
      <c r="Q233" s="209">
        <v>0.014970000000000001</v>
      </c>
      <c r="R233" s="209">
        <f>Q233*H233</f>
        <v>0.044910000000000005</v>
      </c>
      <c r="S233" s="209">
        <v>0</v>
      </c>
      <c r="T233" s="21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1" t="s">
        <v>193</v>
      </c>
      <c r="AT233" s="211" t="s">
        <v>115</v>
      </c>
      <c r="AU233" s="211" t="s">
        <v>80</v>
      </c>
      <c r="AY233" s="17" t="s">
        <v>113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78</v>
      </c>
      <c r="BK233" s="212">
        <f>ROUND(I233*H233,2)</f>
        <v>0</v>
      </c>
      <c r="BL233" s="17" t="s">
        <v>193</v>
      </c>
      <c r="BM233" s="211" t="s">
        <v>422</v>
      </c>
    </row>
    <row r="234" s="2" customFormat="1">
      <c r="A234" s="38"/>
      <c r="B234" s="39"/>
      <c r="C234" s="40"/>
      <c r="D234" s="213" t="s">
        <v>122</v>
      </c>
      <c r="E234" s="40"/>
      <c r="F234" s="214" t="s">
        <v>423</v>
      </c>
      <c r="G234" s="40"/>
      <c r="H234" s="40"/>
      <c r="I234" s="215"/>
      <c r="J234" s="40"/>
      <c r="K234" s="40"/>
      <c r="L234" s="44"/>
      <c r="M234" s="216"/>
      <c r="N234" s="217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122</v>
      </c>
      <c r="AU234" s="17" t="s">
        <v>80</v>
      </c>
    </row>
    <row r="235" s="2" customFormat="1" ht="16.5" customHeight="1">
      <c r="A235" s="38"/>
      <c r="B235" s="39"/>
      <c r="C235" s="241" t="s">
        <v>424</v>
      </c>
      <c r="D235" s="241" t="s">
        <v>165</v>
      </c>
      <c r="E235" s="242" t="s">
        <v>425</v>
      </c>
      <c r="F235" s="243" t="s">
        <v>426</v>
      </c>
      <c r="G235" s="244" t="s">
        <v>217</v>
      </c>
      <c r="H235" s="245">
        <v>3</v>
      </c>
      <c r="I235" s="246"/>
      <c r="J235" s="247">
        <f>ROUND(I235*H235,2)</f>
        <v>0</v>
      </c>
      <c r="K235" s="243" t="s">
        <v>131</v>
      </c>
      <c r="L235" s="248"/>
      <c r="M235" s="249" t="s">
        <v>19</v>
      </c>
      <c r="N235" s="250" t="s">
        <v>41</v>
      </c>
      <c r="O235" s="84"/>
      <c r="P235" s="209">
        <f>O235*H235</f>
        <v>0</v>
      </c>
      <c r="Q235" s="209">
        <v>0.00147</v>
      </c>
      <c r="R235" s="209">
        <f>Q235*H235</f>
        <v>0.0044099999999999999</v>
      </c>
      <c r="S235" s="209">
        <v>0</v>
      </c>
      <c r="T235" s="21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1" t="s">
        <v>284</v>
      </c>
      <c r="AT235" s="211" t="s">
        <v>165</v>
      </c>
      <c r="AU235" s="211" t="s">
        <v>80</v>
      </c>
      <c r="AY235" s="17" t="s">
        <v>113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7" t="s">
        <v>78</v>
      </c>
      <c r="BK235" s="212">
        <f>ROUND(I235*H235,2)</f>
        <v>0</v>
      </c>
      <c r="BL235" s="17" t="s">
        <v>193</v>
      </c>
      <c r="BM235" s="211" t="s">
        <v>427</v>
      </c>
    </row>
    <row r="236" s="2" customFormat="1" ht="37.8" customHeight="1">
      <c r="A236" s="38"/>
      <c r="B236" s="39"/>
      <c r="C236" s="200" t="s">
        <v>428</v>
      </c>
      <c r="D236" s="200" t="s">
        <v>115</v>
      </c>
      <c r="E236" s="201" t="s">
        <v>429</v>
      </c>
      <c r="F236" s="202" t="s">
        <v>430</v>
      </c>
      <c r="G236" s="203" t="s">
        <v>320</v>
      </c>
      <c r="H236" s="204">
        <v>1</v>
      </c>
      <c r="I236" s="205"/>
      <c r="J236" s="206">
        <f>ROUND(I236*H236,2)</f>
        <v>0</v>
      </c>
      <c r="K236" s="202" t="s">
        <v>131</v>
      </c>
      <c r="L236" s="44"/>
      <c r="M236" s="207" t="s">
        <v>19</v>
      </c>
      <c r="N236" s="208" t="s">
        <v>41</v>
      </c>
      <c r="O236" s="84"/>
      <c r="P236" s="209">
        <f>O236*H236</f>
        <v>0</v>
      </c>
      <c r="Q236" s="209">
        <v>0.014749999999999999</v>
      </c>
      <c r="R236" s="209">
        <f>Q236*H236</f>
        <v>0.014749999999999999</v>
      </c>
      <c r="S236" s="209">
        <v>0</v>
      </c>
      <c r="T236" s="21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1" t="s">
        <v>193</v>
      </c>
      <c r="AT236" s="211" t="s">
        <v>115</v>
      </c>
      <c r="AU236" s="211" t="s">
        <v>80</v>
      </c>
      <c r="AY236" s="17" t="s">
        <v>113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78</v>
      </c>
      <c r="BK236" s="212">
        <f>ROUND(I236*H236,2)</f>
        <v>0</v>
      </c>
      <c r="BL236" s="17" t="s">
        <v>193</v>
      </c>
      <c r="BM236" s="211" t="s">
        <v>431</v>
      </c>
    </row>
    <row r="237" s="2" customFormat="1">
      <c r="A237" s="38"/>
      <c r="B237" s="39"/>
      <c r="C237" s="40"/>
      <c r="D237" s="213" t="s">
        <v>122</v>
      </c>
      <c r="E237" s="40"/>
      <c r="F237" s="214" t="s">
        <v>432</v>
      </c>
      <c r="G237" s="40"/>
      <c r="H237" s="40"/>
      <c r="I237" s="215"/>
      <c r="J237" s="40"/>
      <c r="K237" s="40"/>
      <c r="L237" s="44"/>
      <c r="M237" s="216"/>
      <c r="N237" s="217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122</v>
      </c>
      <c r="AU237" s="17" t="s">
        <v>80</v>
      </c>
    </row>
    <row r="238" s="2" customFormat="1" ht="24.15" customHeight="1">
      <c r="A238" s="38"/>
      <c r="B238" s="39"/>
      <c r="C238" s="241" t="s">
        <v>433</v>
      </c>
      <c r="D238" s="241" t="s">
        <v>165</v>
      </c>
      <c r="E238" s="242" t="s">
        <v>434</v>
      </c>
      <c r="F238" s="243" t="s">
        <v>435</v>
      </c>
      <c r="G238" s="244" t="s">
        <v>217</v>
      </c>
      <c r="H238" s="245">
        <v>1</v>
      </c>
      <c r="I238" s="246"/>
      <c r="J238" s="247">
        <f>ROUND(I238*H238,2)</f>
        <v>0</v>
      </c>
      <c r="K238" s="243" t="s">
        <v>131</v>
      </c>
      <c r="L238" s="248"/>
      <c r="M238" s="249" t="s">
        <v>19</v>
      </c>
      <c r="N238" s="250" t="s">
        <v>41</v>
      </c>
      <c r="O238" s="84"/>
      <c r="P238" s="209">
        <f>O238*H238</f>
        <v>0</v>
      </c>
      <c r="Q238" s="209">
        <v>0.0018</v>
      </c>
      <c r="R238" s="209">
        <f>Q238*H238</f>
        <v>0.0018</v>
      </c>
      <c r="S238" s="209">
        <v>0</v>
      </c>
      <c r="T238" s="21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1" t="s">
        <v>284</v>
      </c>
      <c r="AT238" s="211" t="s">
        <v>165</v>
      </c>
      <c r="AU238" s="211" t="s">
        <v>80</v>
      </c>
      <c r="AY238" s="17" t="s">
        <v>113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7" t="s">
        <v>78</v>
      </c>
      <c r="BK238" s="212">
        <f>ROUND(I238*H238,2)</f>
        <v>0</v>
      </c>
      <c r="BL238" s="17" t="s">
        <v>193</v>
      </c>
      <c r="BM238" s="211" t="s">
        <v>436</v>
      </c>
    </row>
    <row r="239" s="2" customFormat="1" ht="24.15" customHeight="1">
      <c r="A239" s="38"/>
      <c r="B239" s="39"/>
      <c r="C239" s="200" t="s">
        <v>437</v>
      </c>
      <c r="D239" s="200" t="s">
        <v>115</v>
      </c>
      <c r="E239" s="201" t="s">
        <v>438</v>
      </c>
      <c r="F239" s="202" t="s">
        <v>439</v>
      </c>
      <c r="G239" s="203" t="s">
        <v>320</v>
      </c>
      <c r="H239" s="204">
        <v>10</v>
      </c>
      <c r="I239" s="205"/>
      <c r="J239" s="206">
        <f>ROUND(I239*H239,2)</f>
        <v>0</v>
      </c>
      <c r="K239" s="202" t="s">
        <v>119</v>
      </c>
      <c r="L239" s="44"/>
      <c r="M239" s="207" t="s">
        <v>19</v>
      </c>
      <c r="N239" s="208" t="s">
        <v>41</v>
      </c>
      <c r="O239" s="84"/>
      <c r="P239" s="209">
        <f>O239*H239</f>
        <v>0</v>
      </c>
      <c r="Q239" s="209">
        <v>0.00024000000000000001</v>
      </c>
      <c r="R239" s="209">
        <f>Q239*H239</f>
        <v>0.0024000000000000002</v>
      </c>
      <c r="S239" s="209">
        <v>0</v>
      </c>
      <c r="T239" s="21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1" t="s">
        <v>193</v>
      </c>
      <c r="AT239" s="211" t="s">
        <v>115</v>
      </c>
      <c r="AU239" s="211" t="s">
        <v>80</v>
      </c>
      <c r="AY239" s="17" t="s">
        <v>113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78</v>
      </c>
      <c r="BK239" s="212">
        <f>ROUND(I239*H239,2)</f>
        <v>0</v>
      </c>
      <c r="BL239" s="17" t="s">
        <v>193</v>
      </c>
      <c r="BM239" s="211" t="s">
        <v>440</v>
      </c>
    </row>
    <row r="240" s="2" customFormat="1">
      <c r="A240" s="38"/>
      <c r="B240" s="39"/>
      <c r="C240" s="40"/>
      <c r="D240" s="213" t="s">
        <v>122</v>
      </c>
      <c r="E240" s="40"/>
      <c r="F240" s="214" t="s">
        <v>441</v>
      </c>
      <c r="G240" s="40"/>
      <c r="H240" s="40"/>
      <c r="I240" s="215"/>
      <c r="J240" s="40"/>
      <c r="K240" s="40"/>
      <c r="L240" s="44"/>
      <c r="M240" s="216"/>
      <c r="N240" s="217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122</v>
      </c>
      <c r="AU240" s="17" t="s">
        <v>80</v>
      </c>
    </row>
    <row r="241" s="13" customFormat="1">
      <c r="A241" s="13"/>
      <c r="B241" s="218"/>
      <c r="C241" s="219"/>
      <c r="D241" s="220" t="s">
        <v>124</v>
      </c>
      <c r="E241" s="221" t="s">
        <v>19</v>
      </c>
      <c r="F241" s="222" t="s">
        <v>442</v>
      </c>
      <c r="G241" s="219"/>
      <c r="H241" s="223">
        <v>10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124</v>
      </c>
      <c r="AU241" s="229" t="s">
        <v>80</v>
      </c>
      <c r="AV241" s="13" t="s">
        <v>80</v>
      </c>
      <c r="AW241" s="13" t="s">
        <v>32</v>
      </c>
      <c r="AX241" s="13" t="s">
        <v>78</v>
      </c>
      <c r="AY241" s="229" t="s">
        <v>113</v>
      </c>
    </row>
    <row r="242" s="2" customFormat="1" ht="44.25" customHeight="1">
      <c r="A242" s="38"/>
      <c r="B242" s="39"/>
      <c r="C242" s="200" t="s">
        <v>443</v>
      </c>
      <c r="D242" s="200" t="s">
        <v>115</v>
      </c>
      <c r="E242" s="201" t="s">
        <v>444</v>
      </c>
      <c r="F242" s="202" t="s">
        <v>445</v>
      </c>
      <c r="G242" s="203" t="s">
        <v>303</v>
      </c>
      <c r="H242" s="251"/>
      <c r="I242" s="205"/>
      <c r="J242" s="206">
        <f>ROUND(I242*H242,2)</f>
        <v>0</v>
      </c>
      <c r="K242" s="202" t="s">
        <v>236</v>
      </c>
      <c r="L242" s="44"/>
      <c r="M242" s="207" t="s">
        <v>19</v>
      </c>
      <c r="N242" s="208" t="s">
        <v>41</v>
      </c>
      <c r="O242" s="84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1" t="s">
        <v>193</v>
      </c>
      <c r="AT242" s="211" t="s">
        <v>115</v>
      </c>
      <c r="AU242" s="211" t="s">
        <v>80</v>
      </c>
      <c r="AY242" s="17" t="s">
        <v>113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78</v>
      </c>
      <c r="BK242" s="212">
        <f>ROUND(I242*H242,2)</f>
        <v>0</v>
      </c>
      <c r="BL242" s="17" t="s">
        <v>193</v>
      </c>
      <c r="BM242" s="211" t="s">
        <v>446</v>
      </c>
    </row>
    <row r="243" s="2" customFormat="1">
      <c r="A243" s="38"/>
      <c r="B243" s="39"/>
      <c r="C243" s="40"/>
      <c r="D243" s="213" t="s">
        <v>122</v>
      </c>
      <c r="E243" s="40"/>
      <c r="F243" s="214" t="s">
        <v>447</v>
      </c>
      <c r="G243" s="40"/>
      <c r="H243" s="40"/>
      <c r="I243" s="215"/>
      <c r="J243" s="40"/>
      <c r="K243" s="40"/>
      <c r="L243" s="44"/>
      <c r="M243" s="216"/>
      <c r="N243" s="217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122</v>
      </c>
      <c r="AU243" s="17" t="s">
        <v>80</v>
      </c>
    </row>
    <row r="244" s="12" customFormat="1" ht="22.8" customHeight="1">
      <c r="A244" s="12"/>
      <c r="B244" s="184"/>
      <c r="C244" s="185"/>
      <c r="D244" s="186" t="s">
        <v>69</v>
      </c>
      <c r="E244" s="198" t="s">
        <v>448</v>
      </c>
      <c r="F244" s="198" t="s">
        <v>449</v>
      </c>
      <c r="G244" s="185"/>
      <c r="H244" s="185"/>
      <c r="I244" s="188"/>
      <c r="J244" s="199">
        <f>BK244</f>
        <v>0</v>
      </c>
      <c r="K244" s="185"/>
      <c r="L244" s="190"/>
      <c r="M244" s="191"/>
      <c r="N244" s="192"/>
      <c r="O244" s="192"/>
      <c r="P244" s="193">
        <f>SUM(P245:P252)</f>
        <v>0</v>
      </c>
      <c r="Q244" s="192"/>
      <c r="R244" s="193">
        <f>SUM(R245:R252)</f>
        <v>0.067699999999999996</v>
      </c>
      <c r="S244" s="192"/>
      <c r="T244" s="194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5" t="s">
        <v>80</v>
      </c>
      <c r="AT244" s="196" t="s">
        <v>69</v>
      </c>
      <c r="AU244" s="196" t="s">
        <v>78</v>
      </c>
      <c r="AY244" s="195" t="s">
        <v>113</v>
      </c>
      <c r="BK244" s="197">
        <f>SUM(BK245:BK252)</f>
        <v>0</v>
      </c>
    </row>
    <row r="245" s="2" customFormat="1" ht="37.8" customHeight="1">
      <c r="A245" s="38"/>
      <c r="B245" s="39"/>
      <c r="C245" s="200" t="s">
        <v>450</v>
      </c>
      <c r="D245" s="200" t="s">
        <v>115</v>
      </c>
      <c r="E245" s="201" t="s">
        <v>451</v>
      </c>
      <c r="F245" s="202" t="s">
        <v>452</v>
      </c>
      <c r="G245" s="203" t="s">
        <v>320</v>
      </c>
      <c r="H245" s="204">
        <v>3</v>
      </c>
      <c r="I245" s="205"/>
      <c r="J245" s="206">
        <f>ROUND(I245*H245,2)</f>
        <v>0</v>
      </c>
      <c r="K245" s="202" t="s">
        <v>236</v>
      </c>
      <c r="L245" s="44"/>
      <c r="M245" s="207" t="s">
        <v>19</v>
      </c>
      <c r="N245" s="208" t="s">
        <v>41</v>
      </c>
      <c r="O245" s="84"/>
      <c r="P245" s="209">
        <f>O245*H245</f>
        <v>0</v>
      </c>
      <c r="Q245" s="209">
        <v>0.012</v>
      </c>
      <c r="R245" s="209">
        <f>Q245*H245</f>
        <v>0.036000000000000004</v>
      </c>
      <c r="S245" s="209">
        <v>0</v>
      </c>
      <c r="T245" s="21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1" t="s">
        <v>193</v>
      </c>
      <c r="AT245" s="211" t="s">
        <v>115</v>
      </c>
      <c r="AU245" s="211" t="s">
        <v>80</v>
      </c>
      <c r="AY245" s="17" t="s">
        <v>113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7" t="s">
        <v>78</v>
      </c>
      <c r="BK245" s="212">
        <f>ROUND(I245*H245,2)</f>
        <v>0</v>
      </c>
      <c r="BL245" s="17" t="s">
        <v>193</v>
      </c>
      <c r="BM245" s="211" t="s">
        <v>453</v>
      </c>
    </row>
    <row r="246" s="2" customFormat="1">
      <c r="A246" s="38"/>
      <c r="B246" s="39"/>
      <c r="C246" s="40"/>
      <c r="D246" s="213" t="s">
        <v>122</v>
      </c>
      <c r="E246" s="40"/>
      <c r="F246" s="214" t="s">
        <v>454</v>
      </c>
      <c r="G246" s="40"/>
      <c r="H246" s="40"/>
      <c r="I246" s="215"/>
      <c r="J246" s="40"/>
      <c r="K246" s="40"/>
      <c r="L246" s="44"/>
      <c r="M246" s="216"/>
      <c r="N246" s="217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122</v>
      </c>
      <c r="AU246" s="17" t="s">
        <v>80</v>
      </c>
    </row>
    <row r="247" s="2" customFormat="1" ht="37.8" customHeight="1">
      <c r="A247" s="38"/>
      <c r="B247" s="39"/>
      <c r="C247" s="200" t="s">
        <v>455</v>
      </c>
      <c r="D247" s="200" t="s">
        <v>115</v>
      </c>
      <c r="E247" s="201" t="s">
        <v>456</v>
      </c>
      <c r="F247" s="202" t="s">
        <v>457</v>
      </c>
      <c r="G247" s="203" t="s">
        <v>320</v>
      </c>
      <c r="H247" s="204">
        <v>1</v>
      </c>
      <c r="I247" s="205"/>
      <c r="J247" s="206">
        <f>ROUND(I247*H247,2)</f>
        <v>0</v>
      </c>
      <c r="K247" s="202" t="s">
        <v>236</v>
      </c>
      <c r="L247" s="44"/>
      <c r="M247" s="207" t="s">
        <v>19</v>
      </c>
      <c r="N247" s="208" t="s">
        <v>41</v>
      </c>
      <c r="O247" s="84"/>
      <c r="P247" s="209">
        <f>O247*H247</f>
        <v>0</v>
      </c>
      <c r="Q247" s="209">
        <v>0.016650000000000002</v>
      </c>
      <c r="R247" s="209">
        <f>Q247*H247</f>
        <v>0.016650000000000002</v>
      </c>
      <c r="S247" s="209">
        <v>0</v>
      </c>
      <c r="T247" s="21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1" t="s">
        <v>193</v>
      </c>
      <c r="AT247" s="211" t="s">
        <v>115</v>
      </c>
      <c r="AU247" s="211" t="s">
        <v>80</v>
      </c>
      <c r="AY247" s="17" t="s">
        <v>113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78</v>
      </c>
      <c r="BK247" s="212">
        <f>ROUND(I247*H247,2)</f>
        <v>0</v>
      </c>
      <c r="BL247" s="17" t="s">
        <v>193</v>
      </c>
      <c r="BM247" s="211" t="s">
        <v>458</v>
      </c>
    </row>
    <row r="248" s="2" customFormat="1">
      <c r="A248" s="38"/>
      <c r="B248" s="39"/>
      <c r="C248" s="40"/>
      <c r="D248" s="213" t="s">
        <v>122</v>
      </c>
      <c r="E248" s="40"/>
      <c r="F248" s="214" t="s">
        <v>459</v>
      </c>
      <c r="G248" s="40"/>
      <c r="H248" s="40"/>
      <c r="I248" s="215"/>
      <c r="J248" s="40"/>
      <c r="K248" s="40"/>
      <c r="L248" s="44"/>
      <c r="M248" s="216"/>
      <c r="N248" s="217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122</v>
      </c>
      <c r="AU248" s="17" t="s">
        <v>80</v>
      </c>
    </row>
    <row r="249" s="2" customFormat="1" ht="37.8" customHeight="1">
      <c r="A249" s="38"/>
      <c r="B249" s="39"/>
      <c r="C249" s="200" t="s">
        <v>460</v>
      </c>
      <c r="D249" s="200" t="s">
        <v>115</v>
      </c>
      <c r="E249" s="201" t="s">
        <v>461</v>
      </c>
      <c r="F249" s="202" t="s">
        <v>462</v>
      </c>
      <c r="G249" s="203" t="s">
        <v>320</v>
      </c>
      <c r="H249" s="204">
        <v>1</v>
      </c>
      <c r="I249" s="205"/>
      <c r="J249" s="206">
        <f>ROUND(I249*H249,2)</f>
        <v>0</v>
      </c>
      <c r="K249" s="202" t="s">
        <v>236</v>
      </c>
      <c r="L249" s="44"/>
      <c r="M249" s="207" t="s">
        <v>19</v>
      </c>
      <c r="N249" s="208" t="s">
        <v>41</v>
      </c>
      <c r="O249" s="84"/>
      <c r="P249" s="209">
        <f>O249*H249</f>
        <v>0</v>
      </c>
      <c r="Q249" s="209">
        <v>0.015049999999999999</v>
      </c>
      <c r="R249" s="209">
        <f>Q249*H249</f>
        <v>0.015049999999999999</v>
      </c>
      <c r="S249" s="209">
        <v>0</v>
      </c>
      <c r="T249" s="21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1" t="s">
        <v>193</v>
      </c>
      <c r="AT249" s="211" t="s">
        <v>115</v>
      </c>
      <c r="AU249" s="211" t="s">
        <v>80</v>
      </c>
      <c r="AY249" s="17" t="s">
        <v>113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78</v>
      </c>
      <c r="BK249" s="212">
        <f>ROUND(I249*H249,2)</f>
        <v>0</v>
      </c>
      <c r="BL249" s="17" t="s">
        <v>193</v>
      </c>
      <c r="BM249" s="211" t="s">
        <v>463</v>
      </c>
    </row>
    <row r="250" s="2" customFormat="1">
      <c r="A250" s="38"/>
      <c r="B250" s="39"/>
      <c r="C250" s="40"/>
      <c r="D250" s="213" t="s">
        <v>122</v>
      </c>
      <c r="E250" s="40"/>
      <c r="F250" s="214" t="s">
        <v>464</v>
      </c>
      <c r="G250" s="40"/>
      <c r="H250" s="40"/>
      <c r="I250" s="215"/>
      <c r="J250" s="40"/>
      <c r="K250" s="40"/>
      <c r="L250" s="44"/>
      <c r="M250" s="216"/>
      <c r="N250" s="217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122</v>
      </c>
      <c r="AU250" s="17" t="s">
        <v>80</v>
      </c>
    </row>
    <row r="251" s="2" customFormat="1" ht="44.25" customHeight="1">
      <c r="A251" s="38"/>
      <c r="B251" s="39"/>
      <c r="C251" s="200" t="s">
        <v>465</v>
      </c>
      <c r="D251" s="200" t="s">
        <v>115</v>
      </c>
      <c r="E251" s="201" t="s">
        <v>466</v>
      </c>
      <c r="F251" s="202" t="s">
        <v>467</v>
      </c>
      <c r="G251" s="203" t="s">
        <v>303</v>
      </c>
      <c r="H251" s="251"/>
      <c r="I251" s="205"/>
      <c r="J251" s="206">
        <f>ROUND(I251*H251,2)</f>
        <v>0</v>
      </c>
      <c r="K251" s="202" t="s">
        <v>131</v>
      </c>
      <c r="L251" s="44"/>
      <c r="M251" s="207" t="s">
        <v>19</v>
      </c>
      <c r="N251" s="208" t="s">
        <v>41</v>
      </c>
      <c r="O251" s="84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1" t="s">
        <v>193</v>
      </c>
      <c r="AT251" s="211" t="s">
        <v>115</v>
      </c>
      <c r="AU251" s="211" t="s">
        <v>80</v>
      </c>
      <c r="AY251" s="17" t="s">
        <v>113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7" t="s">
        <v>78</v>
      </c>
      <c r="BK251" s="212">
        <f>ROUND(I251*H251,2)</f>
        <v>0</v>
      </c>
      <c r="BL251" s="17" t="s">
        <v>193</v>
      </c>
      <c r="BM251" s="211" t="s">
        <v>468</v>
      </c>
    </row>
    <row r="252" s="2" customFormat="1">
      <c r="A252" s="38"/>
      <c r="B252" s="39"/>
      <c r="C252" s="40"/>
      <c r="D252" s="213" t="s">
        <v>122</v>
      </c>
      <c r="E252" s="40"/>
      <c r="F252" s="214" t="s">
        <v>469</v>
      </c>
      <c r="G252" s="40"/>
      <c r="H252" s="40"/>
      <c r="I252" s="215"/>
      <c r="J252" s="40"/>
      <c r="K252" s="40"/>
      <c r="L252" s="44"/>
      <c r="M252" s="252"/>
      <c r="N252" s="253"/>
      <c r="O252" s="254"/>
      <c r="P252" s="254"/>
      <c r="Q252" s="254"/>
      <c r="R252" s="254"/>
      <c r="S252" s="254"/>
      <c r="T252" s="25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122</v>
      </c>
      <c r="AU252" s="17" t="s">
        <v>80</v>
      </c>
    </row>
    <row r="253" s="2" customFormat="1" ht="6.96" customHeight="1">
      <c r="A253" s="38"/>
      <c r="B253" s="59"/>
      <c r="C253" s="60"/>
      <c r="D253" s="60"/>
      <c r="E253" s="60"/>
      <c r="F253" s="60"/>
      <c r="G253" s="60"/>
      <c r="H253" s="60"/>
      <c r="I253" s="60"/>
      <c r="J253" s="60"/>
      <c r="K253" s="60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N9PIXGLfMsbEE6AszCybtOM3DXGQ25ZfatTFOG9FvzoXm6EdPdtrzPjw73r+zdjBpHlkNIM1Co1oadnF23sjdw==" hashValue="Dbhy1KFoFFInwOPvZaSXYp+1zPwsMNQnokcYIZVXagTFiomAf5dUzlT8FT8BTzuN/I1K6oL4hxe+e7hhpof/rw==" algorithmName="SHA-512" password="CF50"/>
  <autoFilter ref="C88:K25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1/139751101"/>
    <hyperlink ref="F100" r:id="rId2" display="https://podminky.urs.cz/item/CS_URS_2021_01/162211221"/>
    <hyperlink ref="F107" r:id="rId3" display="https://podminky.urs.cz/item/CS_URS_2021_01/162211229"/>
    <hyperlink ref="F109" r:id="rId4" display="https://podminky.urs.cz/item/CS_URS_2021_01/171151103"/>
    <hyperlink ref="F116" r:id="rId5" display="https://podminky.urs.cz/item/CS_URS_2021_01/171201221"/>
    <hyperlink ref="F118" r:id="rId6" display="https://podminky.urs.cz/item/CS_URS_2021_02/174111102"/>
    <hyperlink ref="F121" r:id="rId7" display="https://podminky.urs.cz/item/CS_URS_2021_01/175111101"/>
    <hyperlink ref="F129" r:id="rId8" display="https://podminky.urs.cz/item/CS_URS_2021_01/451573111"/>
    <hyperlink ref="F137" r:id="rId9" display="https://podminky.urs.cz/item/CS_URS_2021_02/612135101"/>
    <hyperlink ref="F140" r:id="rId10" display="https://podminky.urs.cz/item/CS_URS_2022_01/631311121"/>
    <hyperlink ref="F144" r:id="rId11" display="https://podminky.urs.cz/item/CS_URS_2021_02/997013501"/>
    <hyperlink ref="F146" r:id="rId12" display="https://podminky.urs.cz/item/CS_URS_2021_02/997013509"/>
    <hyperlink ref="F149" r:id="rId13" display="https://podminky.urs.cz/item/CS_URS_2021_02/998276101"/>
    <hyperlink ref="F155" r:id="rId14" display="https://podminky.urs.cz/item/CS_URS_2022_01/721171917"/>
    <hyperlink ref="F157" r:id="rId15" display="https://podminky.urs.cz/item/CS_URS_2021_01/721173402"/>
    <hyperlink ref="F159" r:id="rId16" display="https://podminky.urs.cz/item/CS_URS_2022_02/721173401"/>
    <hyperlink ref="F161" r:id="rId17" display="https://podminky.urs.cz/item/CS_URS_2021_01/721174025"/>
    <hyperlink ref="F163" r:id="rId18" display="https://podminky.urs.cz/item/CS_URS_2021_01/721174042"/>
    <hyperlink ref="F165" r:id="rId19" display="https://podminky.urs.cz/item/CS_URS_2021_01/721174043"/>
    <hyperlink ref="F167" r:id="rId20" display="https://podminky.urs.cz/item/CS_URS_2022_01/721174044"/>
    <hyperlink ref="F169" r:id="rId21" display="https://podminky.urs.cz/item/CS_URS_2021_01/721174045"/>
    <hyperlink ref="F171" r:id="rId22" display="https://podminky.urs.cz/item/CS_URS_2022_02/721194103"/>
    <hyperlink ref="F173" r:id="rId23" display="https://podminky.urs.cz/item/CS_URS_2021_01/721194104"/>
    <hyperlink ref="F175" r:id="rId24" display="https://podminky.urs.cz/item/CS_URS_2021_01/721194105"/>
    <hyperlink ref="F177" r:id="rId25" display="https://podminky.urs.cz/item/CS_URS_2021_01/721194109"/>
    <hyperlink ref="F179" r:id="rId26" display="https://podminky.urs.cz/item/CS_URS_2022_02/721211911"/>
    <hyperlink ref="F181" r:id="rId27" display="https://podminky.urs.cz/item/CS_URS_2022_02/721274103"/>
    <hyperlink ref="F183" r:id="rId28" display="https://podminky.urs.cz/item/CS_URS_2021_01/721290112"/>
    <hyperlink ref="F186" r:id="rId29" display="https://podminky.urs.cz/item/CS_URS_2022_02/998721201"/>
    <hyperlink ref="F190" r:id="rId30" display="https://podminky.urs.cz/item/CS_URS_2022_01/722130803"/>
    <hyperlink ref="F192" r:id="rId31" display="https://podminky.urs.cz/item/CS_URS_2022_01/722131916"/>
    <hyperlink ref="F194" r:id="rId32" display="https://podminky.urs.cz/item/CS_URS_2021_01/722175002"/>
    <hyperlink ref="F196" r:id="rId33" display="https://podminky.urs.cz/item/CS_URS_2021_01/722175003"/>
    <hyperlink ref="F198" r:id="rId34" display="https://podminky.urs.cz/item/CS_URS_2021_01/722175004"/>
    <hyperlink ref="F200" r:id="rId35" display="https://podminky.urs.cz/item/CS_URS_2021_01/722181251"/>
    <hyperlink ref="F202" r:id="rId36" display="https://podminky.urs.cz/item/CS_URS_2021_01/722181252"/>
    <hyperlink ref="F205" r:id="rId37" display="https://podminky.urs.cz/item/CS_URS_2022_01/722181812"/>
    <hyperlink ref="F207" r:id="rId38" display="https://podminky.urs.cz/item/CS_URS_2021_01/722182017"/>
    <hyperlink ref="F209" r:id="rId39" display="https://podminky.urs.cz/item/CS_URS_2021_01/722220111"/>
    <hyperlink ref="F212" r:id="rId40" display="https://podminky.urs.cz/item/CS_URS_2021_01/722220121"/>
    <hyperlink ref="F215" r:id="rId41" display="https://podminky.urs.cz/item/CS_URS_2022_02/722224115"/>
    <hyperlink ref="F217" r:id="rId42" display="https://podminky.urs.cz/item/CS_URS_2022_02/722232043"/>
    <hyperlink ref="F219" r:id="rId43" display="https://podminky.urs.cz/item/CS_URS_2021_01/722232044"/>
    <hyperlink ref="F221" r:id="rId44" display="https://podminky.urs.cz/item/CS_URS_2021_01/722232045"/>
    <hyperlink ref="F223" r:id="rId45" display="https://podminky.urs.cz/item/CS_URS_2021_01/722290229"/>
    <hyperlink ref="F226" r:id="rId46" display="https://podminky.urs.cz/item/CS_URS_2021_01/722290234"/>
    <hyperlink ref="F228" r:id="rId47" display="https://podminky.urs.cz/item/CS_URS_2022_02/998722201"/>
    <hyperlink ref="F232" r:id="rId48" display="https://podminky.urs.cz/item/CS_URS_2022_01/725112022"/>
    <hyperlink ref="F234" r:id="rId49" display="https://podminky.urs.cz/item/CS_URS_2021_01/725211602"/>
    <hyperlink ref="F237" r:id="rId50" display="https://podminky.urs.cz/item/CS_URS_2021_01/725331111"/>
    <hyperlink ref="F240" r:id="rId51" display="https://podminky.urs.cz/item/CS_URS_2022_01/725813111"/>
    <hyperlink ref="F243" r:id="rId52" display="https://podminky.urs.cz/item/CS_URS_2022_02/998725201"/>
    <hyperlink ref="F246" r:id="rId53" display="https://podminky.urs.cz/item/CS_URS_2022_02/726131001"/>
    <hyperlink ref="F248" r:id="rId54" display="https://podminky.urs.cz/item/CS_URS_2022_02/726131041"/>
    <hyperlink ref="F250" r:id="rId55" display="https://podminky.urs.cz/item/CS_URS_2022_02/726131061"/>
    <hyperlink ref="F252" r:id="rId56" display="https://podminky.urs.cz/item/CS_URS_2021_01/998726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5" customFormat="1" ht="45" customHeight="1">
      <c r="B3" s="260"/>
      <c r="C3" s="261" t="s">
        <v>470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471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472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473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474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475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476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477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478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479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480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77</v>
      </c>
      <c r="F18" s="267" t="s">
        <v>481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482</v>
      </c>
      <c r="F19" s="267" t="s">
        <v>483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484</v>
      </c>
      <c r="F20" s="267" t="s">
        <v>485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486</v>
      </c>
      <c r="F21" s="267" t="s">
        <v>487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488</v>
      </c>
      <c r="F22" s="267" t="s">
        <v>489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490</v>
      </c>
      <c r="F23" s="267" t="s">
        <v>491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492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493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494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495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496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497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498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499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500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99</v>
      </c>
      <c r="F36" s="267"/>
      <c r="G36" s="267" t="s">
        <v>501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502</v>
      </c>
      <c r="F37" s="267"/>
      <c r="G37" s="267" t="s">
        <v>503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51</v>
      </c>
      <c r="F38" s="267"/>
      <c r="G38" s="267" t="s">
        <v>504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52</v>
      </c>
      <c r="F39" s="267"/>
      <c r="G39" s="267" t="s">
        <v>505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100</v>
      </c>
      <c r="F40" s="267"/>
      <c r="G40" s="267" t="s">
        <v>506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101</v>
      </c>
      <c r="F41" s="267"/>
      <c r="G41" s="267" t="s">
        <v>507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508</v>
      </c>
      <c r="F42" s="267"/>
      <c r="G42" s="267" t="s">
        <v>509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510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511</v>
      </c>
      <c r="F44" s="267"/>
      <c r="G44" s="267" t="s">
        <v>512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103</v>
      </c>
      <c r="F45" s="267"/>
      <c r="G45" s="267" t="s">
        <v>513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514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515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516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517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518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519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520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521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522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523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524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525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526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527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528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529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530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531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532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533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534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535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536</v>
      </c>
      <c r="D76" s="285"/>
      <c r="E76" s="285"/>
      <c r="F76" s="285" t="s">
        <v>537</v>
      </c>
      <c r="G76" s="286"/>
      <c r="H76" s="285" t="s">
        <v>52</v>
      </c>
      <c r="I76" s="285" t="s">
        <v>55</v>
      </c>
      <c r="J76" s="285" t="s">
        <v>538</v>
      </c>
      <c r="K76" s="284"/>
    </row>
    <row r="77" s="1" customFormat="1" ht="17.25" customHeight="1">
      <c r="B77" s="282"/>
      <c r="C77" s="287" t="s">
        <v>539</v>
      </c>
      <c r="D77" s="287"/>
      <c r="E77" s="287"/>
      <c r="F77" s="288" t="s">
        <v>540</v>
      </c>
      <c r="G77" s="289"/>
      <c r="H77" s="287"/>
      <c r="I77" s="287"/>
      <c r="J77" s="287" t="s">
        <v>541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51</v>
      </c>
      <c r="D79" s="292"/>
      <c r="E79" s="292"/>
      <c r="F79" s="293" t="s">
        <v>542</v>
      </c>
      <c r="G79" s="294"/>
      <c r="H79" s="270" t="s">
        <v>543</v>
      </c>
      <c r="I79" s="270" t="s">
        <v>544</v>
      </c>
      <c r="J79" s="270">
        <v>20</v>
      </c>
      <c r="K79" s="284"/>
    </row>
    <row r="80" s="1" customFormat="1" ht="15" customHeight="1">
      <c r="B80" s="282"/>
      <c r="C80" s="270" t="s">
        <v>545</v>
      </c>
      <c r="D80" s="270"/>
      <c r="E80" s="270"/>
      <c r="F80" s="293" t="s">
        <v>542</v>
      </c>
      <c r="G80" s="294"/>
      <c r="H80" s="270" t="s">
        <v>546</v>
      </c>
      <c r="I80" s="270" t="s">
        <v>544</v>
      </c>
      <c r="J80" s="270">
        <v>120</v>
      </c>
      <c r="K80" s="284"/>
    </row>
    <row r="81" s="1" customFormat="1" ht="15" customHeight="1">
      <c r="B81" s="295"/>
      <c r="C81" s="270" t="s">
        <v>547</v>
      </c>
      <c r="D81" s="270"/>
      <c r="E81" s="270"/>
      <c r="F81" s="293" t="s">
        <v>548</v>
      </c>
      <c r="G81" s="294"/>
      <c r="H81" s="270" t="s">
        <v>549</v>
      </c>
      <c r="I81" s="270" t="s">
        <v>544</v>
      </c>
      <c r="J81" s="270">
        <v>50</v>
      </c>
      <c r="K81" s="284"/>
    </row>
    <row r="82" s="1" customFormat="1" ht="15" customHeight="1">
      <c r="B82" s="295"/>
      <c r="C82" s="270" t="s">
        <v>550</v>
      </c>
      <c r="D82" s="270"/>
      <c r="E82" s="270"/>
      <c r="F82" s="293" t="s">
        <v>542</v>
      </c>
      <c r="G82" s="294"/>
      <c r="H82" s="270" t="s">
        <v>551</v>
      </c>
      <c r="I82" s="270" t="s">
        <v>552</v>
      </c>
      <c r="J82" s="270"/>
      <c r="K82" s="284"/>
    </row>
    <row r="83" s="1" customFormat="1" ht="15" customHeight="1">
      <c r="B83" s="295"/>
      <c r="C83" s="296" t="s">
        <v>553</v>
      </c>
      <c r="D83" s="296"/>
      <c r="E83" s="296"/>
      <c r="F83" s="297" t="s">
        <v>548</v>
      </c>
      <c r="G83" s="296"/>
      <c r="H83" s="296" t="s">
        <v>554</v>
      </c>
      <c r="I83" s="296" t="s">
        <v>544</v>
      </c>
      <c r="J83" s="296">
        <v>15</v>
      </c>
      <c r="K83" s="284"/>
    </row>
    <row r="84" s="1" customFormat="1" ht="15" customHeight="1">
      <c r="B84" s="295"/>
      <c r="C84" s="296" t="s">
        <v>555</v>
      </c>
      <c r="D84" s="296"/>
      <c r="E84" s="296"/>
      <c r="F84" s="297" t="s">
        <v>548</v>
      </c>
      <c r="G84" s="296"/>
      <c r="H84" s="296" t="s">
        <v>556</v>
      </c>
      <c r="I84" s="296" t="s">
        <v>544</v>
      </c>
      <c r="J84" s="296">
        <v>15</v>
      </c>
      <c r="K84" s="284"/>
    </row>
    <row r="85" s="1" customFormat="1" ht="15" customHeight="1">
      <c r="B85" s="295"/>
      <c r="C85" s="296" t="s">
        <v>557</v>
      </c>
      <c r="D85" s="296"/>
      <c r="E85" s="296"/>
      <c r="F85" s="297" t="s">
        <v>548</v>
      </c>
      <c r="G85" s="296"/>
      <c r="H85" s="296" t="s">
        <v>558</v>
      </c>
      <c r="I85" s="296" t="s">
        <v>544</v>
      </c>
      <c r="J85" s="296">
        <v>20</v>
      </c>
      <c r="K85" s="284"/>
    </row>
    <row r="86" s="1" customFormat="1" ht="15" customHeight="1">
      <c r="B86" s="295"/>
      <c r="C86" s="296" t="s">
        <v>559</v>
      </c>
      <c r="D86" s="296"/>
      <c r="E86" s="296"/>
      <c r="F86" s="297" t="s">
        <v>548</v>
      </c>
      <c r="G86" s="296"/>
      <c r="H86" s="296" t="s">
        <v>560</v>
      </c>
      <c r="I86" s="296" t="s">
        <v>544</v>
      </c>
      <c r="J86" s="296">
        <v>20</v>
      </c>
      <c r="K86" s="284"/>
    </row>
    <row r="87" s="1" customFormat="1" ht="15" customHeight="1">
      <c r="B87" s="295"/>
      <c r="C87" s="270" t="s">
        <v>561</v>
      </c>
      <c r="D87" s="270"/>
      <c r="E87" s="270"/>
      <c r="F87" s="293" t="s">
        <v>548</v>
      </c>
      <c r="G87" s="294"/>
      <c r="H87" s="270" t="s">
        <v>562</v>
      </c>
      <c r="I87" s="270" t="s">
        <v>544</v>
      </c>
      <c r="J87" s="270">
        <v>50</v>
      </c>
      <c r="K87" s="284"/>
    </row>
    <row r="88" s="1" customFormat="1" ht="15" customHeight="1">
      <c r="B88" s="295"/>
      <c r="C88" s="270" t="s">
        <v>563</v>
      </c>
      <c r="D88" s="270"/>
      <c r="E88" s="270"/>
      <c r="F88" s="293" t="s">
        <v>548</v>
      </c>
      <c r="G88" s="294"/>
      <c r="H88" s="270" t="s">
        <v>564</v>
      </c>
      <c r="I88" s="270" t="s">
        <v>544</v>
      </c>
      <c r="J88" s="270">
        <v>20</v>
      </c>
      <c r="K88" s="284"/>
    </row>
    <row r="89" s="1" customFormat="1" ht="15" customHeight="1">
      <c r="B89" s="295"/>
      <c r="C89" s="270" t="s">
        <v>565</v>
      </c>
      <c r="D89" s="270"/>
      <c r="E89" s="270"/>
      <c r="F89" s="293" t="s">
        <v>548</v>
      </c>
      <c r="G89" s="294"/>
      <c r="H89" s="270" t="s">
        <v>566</v>
      </c>
      <c r="I89" s="270" t="s">
        <v>544</v>
      </c>
      <c r="J89" s="270">
        <v>20</v>
      </c>
      <c r="K89" s="284"/>
    </row>
    <row r="90" s="1" customFormat="1" ht="15" customHeight="1">
      <c r="B90" s="295"/>
      <c r="C90" s="270" t="s">
        <v>567</v>
      </c>
      <c r="D90" s="270"/>
      <c r="E90" s="270"/>
      <c r="F90" s="293" t="s">
        <v>548</v>
      </c>
      <c r="G90" s="294"/>
      <c r="H90" s="270" t="s">
        <v>568</v>
      </c>
      <c r="I90" s="270" t="s">
        <v>544</v>
      </c>
      <c r="J90" s="270">
        <v>50</v>
      </c>
      <c r="K90" s="284"/>
    </row>
    <row r="91" s="1" customFormat="1" ht="15" customHeight="1">
      <c r="B91" s="295"/>
      <c r="C91" s="270" t="s">
        <v>569</v>
      </c>
      <c r="D91" s="270"/>
      <c r="E91" s="270"/>
      <c r="F91" s="293" t="s">
        <v>548</v>
      </c>
      <c r="G91" s="294"/>
      <c r="H91" s="270" t="s">
        <v>569</v>
      </c>
      <c r="I91" s="270" t="s">
        <v>544</v>
      </c>
      <c r="J91" s="270">
        <v>50</v>
      </c>
      <c r="K91" s="284"/>
    </row>
    <row r="92" s="1" customFormat="1" ht="15" customHeight="1">
      <c r="B92" s="295"/>
      <c r="C92" s="270" t="s">
        <v>570</v>
      </c>
      <c r="D92" s="270"/>
      <c r="E92" s="270"/>
      <c r="F92" s="293" t="s">
        <v>548</v>
      </c>
      <c r="G92" s="294"/>
      <c r="H92" s="270" t="s">
        <v>571</v>
      </c>
      <c r="I92" s="270" t="s">
        <v>544</v>
      </c>
      <c r="J92" s="270">
        <v>255</v>
      </c>
      <c r="K92" s="284"/>
    </row>
    <row r="93" s="1" customFormat="1" ht="15" customHeight="1">
      <c r="B93" s="295"/>
      <c r="C93" s="270" t="s">
        <v>572</v>
      </c>
      <c r="D93" s="270"/>
      <c r="E93" s="270"/>
      <c r="F93" s="293" t="s">
        <v>542</v>
      </c>
      <c r="G93" s="294"/>
      <c r="H93" s="270" t="s">
        <v>573</v>
      </c>
      <c r="I93" s="270" t="s">
        <v>574</v>
      </c>
      <c r="J93" s="270"/>
      <c r="K93" s="284"/>
    </row>
    <row r="94" s="1" customFormat="1" ht="15" customHeight="1">
      <c r="B94" s="295"/>
      <c r="C94" s="270" t="s">
        <v>575</v>
      </c>
      <c r="D94" s="270"/>
      <c r="E94" s="270"/>
      <c r="F94" s="293" t="s">
        <v>542</v>
      </c>
      <c r="G94" s="294"/>
      <c r="H94" s="270" t="s">
        <v>576</v>
      </c>
      <c r="I94" s="270" t="s">
        <v>577</v>
      </c>
      <c r="J94" s="270"/>
      <c r="K94" s="284"/>
    </row>
    <row r="95" s="1" customFormat="1" ht="15" customHeight="1">
      <c r="B95" s="295"/>
      <c r="C95" s="270" t="s">
        <v>578</v>
      </c>
      <c r="D95" s="270"/>
      <c r="E95" s="270"/>
      <c r="F95" s="293" t="s">
        <v>542</v>
      </c>
      <c r="G95" s="294"/>
      <c r="H95" s="270" t="s">
        <v>578</v>
      </c>
      <c r="I95" s="270" t="s">
        <v>577</v>
      </c>
      <c r="J95" s="270"/>
      <c r="K95" s="284"/>
    </row>
    <row r="96" s="1" customFormat="1" ht="15" customHeight="1">
      <c r="B96" s="295"/>
      <c r="C96" s="270" t="s">
        <v>36</v>
      </c>
      <c r="D96" s="270"/>
      <c r="E96" s="270"/>
      <c r="F96" s="293" t="s">
        <v>542</v>
      </c>
      <c r="G96" s="294"/>
      <c r="H96" s="270" t="s">
        <v>579</v>
      </c>
      <c r="I96" s="270" t="s">
        <v>577</v>
      </c>
      <c r="J96" s="270"/>
      <c r="K96" s="284"/>
    </row>
    <row r="97" s="1" customFormat="1" ht="15" customHeight="1">
      <c r="B97" s="295"/>
      <c r="C97" s="270" t="s">
        <v>46</v>
      </c>
      <c r="D97" s="270"/>
      <c r="E97" s="270"/>
      <c r="F97" s="293" t="s">
        <v>542</v>
      </c>
      <c r="G97" s="294"/>
      <c r="H97" s="270" t="s">
        <v>580</v>
      </c>
      <c r="I97" s="270" t="s">
        <v>577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581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536</v>
      </c>
      <c r="D103" s="285"/>
      <c r="E103" s="285"/>
      <c r="F103" s="285" t="s">
        <v>537</v>
      </c>
      <c r="G103" s="286"/>
      <c r="H103" s="285" t="s">
        <v>52</v>
      </c>
      <c r="I103" s="285" t="s">
        <v>55</v>
      </c>
      <c r="J103" s="285" t="s">
        <v>538</v>
      </c>
      <c r="K103" s="284"/>
    </row>
    <row r="104" s="1" customFormat="1" ht="17.25" customHeight="1">
      <c r="B104" s="282"/>
      <c r="C104" s="287" t="s">
        <v>539</v>
      </c>
      <c r="D104" s="287"/>
      <c r="E104" s="287"/>
      <c r="F104" s="288" t="s">
        <v>540</v>
      </c>
      <c r="G104" s="289"/>
      <c r="H104" s="287"/>
      <c r="I104" s="287"/>
      <c r="J104" s="287" t="s">
        <v>541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51</v>
      </c>
      <c r="D106" s="292"/>
      <c r="E106" s="292"/>
      <c r="F106" s="293" t="s">
        <v>542</v>
      </c>
      <c r="G106" s="270"/>
      <c r="H106" s="270" t="s">
        <v>582</v>
      </c>
      <c r="I106" s="270" t="s">
        <v>544</v>
      </c>
      <c r="J106" s="270">
        <v>20</v>
      </c>
      <c r="K106" s="284"/>
    </row>
    <row r="107" s="1" customFormat="1" ht="15" customHeight="1">
      <c r="B107" s="282"/>
      <c r="C107" s="270" t="s">
        <v>545</v>
      </c>
      <c r="D107" s="270"/>
      <c r="E107" s="270"/>
      <c r="F107" s="293" t="s">
        <v>542</v>
      </c>
      <c r="G107" s="270"/>
      <c r="H107" s="270" t="s">
        <v>582</v>
      </c>
      <c r="I107" s="270" t="s">
        <v>544</v>
      </c>
      <c r="J107" s="270">
        <v>120</v>
      </c>
      <c r="K107" s="284"/>
    </row>
    <row r="108" s="1" customFormat="1" ht="15" customHeight="1">
      <c r="B108" s="295"/>
      <c r="C108" s="270" t="s">
        <v>547</v>
      </c>
      <c r="D108" s="270"/>
      <c r="E108" s="270"/>
      <c r="F108" s="293" t="s">
        <v>548</v>
      </c>
      <c r="G108" s="270"/>
      <c r="H108" s="270" t="s">
        <v>582</v>
      </c>
      <c r="I108" s="270" t="s">
        <v>544</v>
      </c>
      <c r="J108" s="270">
        <v>50</v>
      </c>
      <c r="K108" s="284"/>
    </row>
    <row r="109" s="1" customFormat="1" ht="15" customHeight="1">
      <c r="B109" s="295"/>
      <c r="C109" s="270" t="s">
        <v>550</v>
      </c>
      <c r="D109" s="270"/>
      <c r="E109" s="270"/>
      <c r="F109" s="293" t="s">
        <v>542</v>
      </c>
      <c r="G109" s="270"/>
      <c r="H109" s="270" t="s">
        <v>582</v>
      </c>
      <c r="I109" s="270" t="s">
        <v>552</v>
      </c>
      <c r="J109" s="270"/>
      <c r="K109" s="284"/>
    </row>
    <row r="110" s="1" customFormat="1" ht="15" customHeight="1">
      <c r="B110" s="295"/>
      <c r="C110" s="270" t="s">
        <v>561</v>
      </c>
      <c r="D110" s="270"/>
      <c r="E110" s="270"/>
      <c r="F110" s="293" t="s">
        <v>548</v>
      </c>
      <c r="G110" s="270"/>
      <c r="H110" s="270" t="s">
        <v>582</v>
      </c>
      <c r="I110" s="270" t="s">
        <v>544</v>
      </c>
      <c r="J110" s="270">
        <v>50</v>
      </c>
      <c r="K110" s="284"/>
    </row>
    <row r="111" s="1" customFormat="1" ht="15" customHeight="1">
      <c r="B111" s="295"/>
      <c r="C111" s="270" t="s">
        <v>569</v>
      </c>
      <c r="D111" s="270"/>
      <c r="E111" s="270"/>
      <c r="F111" s="293" t="s">
        <v>548</v>
      </c>
      <c r="G111" s="270"/>
      <c r="H111" s="270" t="s">
        <v>582</v>
      </c>
      <c r="I111" s="270" t="s">
        <v>544</v>
      </c>
      <c r="J111" s="270">
        <v>50</v>
      </c>
      <c r="K111" s="284"/>
    </row>
    <row r="112" s="1" customFormat="1" ht="15" customHeight="1">
      <c r="B112" s="295"/>
      <c r="C112" s="270" t="s">
        <v>567</v>
      </c>
      <c r="D112" s="270"/>
      <c r="E112" s="270"/>
      <c r="F112" s="293" t="s">
        <v>548</v>
      </c>
      <c r="G112" s="270"/>
      <c r="H112" s="270" t="s">
        <v>582</v>
      </c>
      <c r="I112" s="270" t="s">
        <v>544</v>
      </c>
      <c r="J112" s="270">
        <v>50</v>
      </c>
      <c r="K112" s="284"/>
    </row>
    <row r="113" s="1" customFormat="1" ht="15" customHeight="1">
      <c r="B113" s="295"/>
      <c r="C113" s="270" t="s">
        <v>51</v>
      </c>
      <c r="D113" s="270"/>
      <c r="E113" s="270"/>
      <c r="F113" s="293" t="s">
        <v>542</v>
      </c>
      <c r="G113" s="270"/>
      <c r="H113" s="270" t="s">
        <v>583</v>
      </c>
      <c r="I113" s="270" t="s">
        <v>544</v>
      </c>
      <c r="J113" s="270">
        <v>20</v>
      </c>
      <c r="K113" s="284"/>
    </row>
    <row r="114" s="1" customFormat="1" ht="15" customHeight="1">
      <c r="B114" s="295"/>
      <c r="C114" s="270" t="s">
        <v>584</v>
      </c>
      <c r="D114" s="270"/>
      <c r="E114" s="270"/>
      <c r="F114" s="293" t="s">
        <v>542</v>
      </c>
      <c r="G114" s="270"/>
      <c r="H114" s="270" t="s">
        <v>585</v>
      </c>
      <c r="I114" s="270" t="s">
        <v>544</v>
      </c>
      <c r="J114" s="270">
        <v>120</v>
      </c>
      <c r="K114" s="284"/>
    </row>
    <row r="115" s="1" customFormat="1" ht="15" customHeight="1">
      <c r="B115" s="295"/>
      <c r="C115" s="270" t="s">
        <v>36</v>
      </c>
      <c r="D115" s="270"/>
      <c r="E115" s="270"/>
      <c r="F115" s="293" t="s">
        <v>542</v>
      </c>
      <c r="G115" s="270"/>
      <c r="H115" s="270" t="s">
        <v>586</v>
      </c>
      <c r="I115" s="270" t="s">
        <v>577</v>
      </c>
      <c r="J115" s="270"/>
      <c r="K115" s="284"/>
    </row>
    <row r="116" s="1" customFormat="1" ht="15" customHeight="1">
      <c r="B116" s="295"/>
      <c r="C116" s="270" t="s">
        <v>46</v>
      </c>
      <c r="D116" s="270"/>
      <c r="E116" s="270"/>
      <c r="F116" s="293" t="s">
        <v>542</v>
      </c>
      <c r="G116" s="270"/>
      <c r="H116" s="270" t="s">
        <v>587</v>
      </c>
      <c r="I116" s="270" t="s">
        <v>577</v>
      </c>
      <c r="J116" s="270"/>
      <c r="K116" s="284"/>
    </row>
    <row r="117" s="1" customFormat="1" ht="15" customHeight="1">
      <c r="B117" s="295"/>
      <c r="C117" s="270" t="s">
        <v>55</v>
      </c>
      <c r="D117" s="270"/>
      <c r="E117" s="270"/>
      <c r="F117" s="293" t="s">
        <v>542</v>
      </c>
      <c r="G117" s="270"/>
      <c r="H117" s="270" t="s">
        <v>588</v>
      </c>
      <c r="I117" s="270" t="s">
        <v>589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590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536</v>
      </c>
      <c r="D123" s="285"/>
      <c r="E123" s="285"/>
      <c r="F123" s="285" t="s">
        <v>537</v>
      </c>
      <c r="G123" s="286"/>
      <c r="H123" s="285" t="s">
        <v>52</v>
      </c>
      <c r="I123" s="285" t="s">
        <v>55</v>
      </c>
      <c r="J123" s="285" t="s">
        <v>538</v>
      </c>
      <c r="K123" s="314"/>
    </row>
    <row r="124" s="1" customFormat="1" ht="17.25" customHeight="1">
      <c r="B124" s="313"/>
      <c r="C124" s="287" t="s">
        <v>539</v>
      </c>
      <c r="D124" s="287"/>
      <c r="E124" s="287"/>
      <c r="F124" s="288" t="s">
        <v>540</v>
      </c>
      <c r="G124" s="289"/>
      <c r="H124" s="287"/>
      <c r="I124" s="287"/>
      <c r="J124" s="287" t="s">
        <v>541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545</v>
      </c>
      <c r="D126" s="292"/>
      <c r="E126" s="292"/>
      <c r="F126" s="293" t="s">
        <v>542</v>
      </c>
      <c r="G126" s="270"/>
      <c r="H126" s="270" t="s">
        <v>582</v>
      </c>
      <c r="I126" s="270" t="s">
        <v>544</v>
      </c>
      <c r="J126" s="270">
        <v>120</v>
      </c>
      <c r="K126" s="318"/>
    </row>
    <row r="127" s="1" customFormat="1" ht="15" customHeight="1">
      <c r="B127" s="315"/>
      <c r="C127" s="270" t="s">
        <v>591</v>
      </c>
      <c r="D127" s="270"/>
      <c r="E127" s="270"/>
      <c r="F127" s="293" t="s">
        <v>542</v>
      </c>
      <c r="G127" s="270"/>
      <c r="H127" s="270" t="s">
        <v>592</v>
      </c>
      <c r="I127" s="270" t="s">
        <v>544</v>
      </c>
      <c r="J127" s="270" t="s">
        <v>593</v>
      </c>
      <c r="K127" s="318"/>
    </row>
    <row r="128" s="1" customFormat="1" ht="15" customHeight="1">
      <c r="B128" s="315"/>
      <c r="C128" s="270" t="s">
        <v>490</v>
      </c>
      <c r="D128" s="270"/>
      <c r="E128" s="270"/>
      <c r="F128" s="293" t="s">
        <v>542</v>
      </c>
      <c r="G128" s="270"/>
      <c r="H128" s="270" t="s">
        <v>594</v>
      </c>
      <c r="I128" s="270" t="s">
        <v>544</v>
      </c>
      <c r="J128" s="270" t="s">
        <v>593</v>
      </c>
      <c r="K128" s="318"/>
    </row>
    <row r="129" s="1" customFormat="1" ht="15" customHeight="1">
      <c r="B129" s="315"/>
      <c r="C129" s="270" t="s">
        <v>553</v>
      </c>
      <c r="D129" s="270"/>
      <c r="E129" s="270"/>
      <c r="F129" s="293" t="s">
        <v>548</v>
      </c>
      <c r="G129" s="270"/>
      <c r="H129" s="270" t="s">
        <v>554</v>
      </c>
      <c r="I129" s="270" t="s">
        <v>544</v>
      </c>
      <c r="J129" s="270">
        <v>15</v>
      </c>
      <c r="K129" s="318"/>
    </row>
    <row r="130" s="1" customFormat="1" ht="15" customHeight="1">
      <c r="B130" s="315"/>
      <c r="C130" s="296" t="s">
        <v>555</v>
      </c>
      <c r="D130" s="296"/>
      <c r="E130" s="296"/>
      <c r="F130" s="297" t="s">
        <v>548</v>
      </c>
      <c r="G130" s="296"/>
      <c r="H130" s="296" t="s">
        <v>556</v>
      </c>
      <c r="I130" s="296" t="s">
        <v>544</v>
      </c>
      <c r="J130" s="296">
        <v>15</v>
      </c>
      <c r="K130" s="318"/>
    </row>
    <row r="131" s="1" customFormat="1" ht="15" customHeight="1">
      <c r="B131" s="315"/>
      <c r="C131" s="296" t="s">
        <v>557</v>
      </c>
      <c r="D131" s="296"/>
      <c r="E131" s="296"/>
      <c r="F131" s="297" t="s">
        <v>548</v>
      </c>
      <c r="G131" s="296"/>
      <c r="H131" s="296" t="s">
        <v>558</v>
      </c>
      <c r="I131" s="296" t="s">
        <v>544</v>
      </c>
      <c r="J131" s="296">
        <v>20</v>
      </c>
      <c r="K131" s="318"/>
    </row>
    <row r="132" s="1" customFormat="1" ht="15" customHeight="1">
      <c r="B132" s="315"/>
      <c r="C132" s="296" t="s">
        <v>559</v>
      </c>
      <c r="D132" s="296"/>
      <c r="E132" s="296"/>
      <c r="F132" s="297" t="s">
        <v>548</v>
      </c>
      <c r="G132" s="296"/>
      <c r="H132" s="296" t="s">
        <v>560</v>
      </c>
      <c r="I132" s="296" t="s">
        <v>544</v>
      </c>
      <c r="J132" s="296">
        <v>20</v>
      </c>
      <c r="K132" s="318"/>
    </row>
    <row r="133" s="1" customFormat="1" ht="15" customHeight="1">
      <c r="B133" s="315"/>
      <c r="C133" s="270" t="s">
        <v>547</v>
      </c>
      <c r="D133" s="270"/>
      <c r="E133" s="270"/>
      <c r="F133" s="293" t="s">
        <v>548</v>
      </c>
      <c r="G133" s="270"/>
      <c r="H133" s="270" t="s">
        <v>582</v>
      </c>
      <c r="I133" s="270" t="s">
        <v>544</v>
      </c>
      <c r="J133" s="270">
        <v>50</v>
      </c>
      <c r="K133" s="318"/>
    </row>
    <row r="134" s="1" customFormat="1" ht="15" customHeight="1">
      <c r="B134" s="315"/>
      <c r="C134" s="270" t="s">
        <v>561</v>
      </c>
      <c r="D134" s="270"/>
      <c r="E134" s="270"/>
      <c r="F134" s="293" t="s">
        <v>548</v>
      </c>
      <c r="G134" s="270"/>
      <c r="H134" s="270" t="s">
        <v>582</v>
      </c>
      <c r="I134" s="270" t="s">
        <v>544</v>
      </c>
      <c r="J134" s="270">
        <v>50</v>
      </c>
      <c r="K134" s="318"/>
    </row>
    <row r="135" s="1" customFormat="1" ht="15" customHeight="1">
      <c r="B135" s="315"/>
      <c r="C135" s="270" t="s">
        <v>567</v>
      </c>
      <c r="D135" s="270"/>
      <c r="E135" s="270"/>
      <c r="F135" s="293" t="s">
        <v>548</v>
      </c>
      <c r="G135" s="270"/>
      <c r="H135" s="270" t="s">
        <v>582</v>
      </c>
      <c r="I135" s="270" t="s">
        <v>544</v>
      </c>
      <c r="J135" s="270">
        <v>50</v>
      </c>
      <c r="K135" s="318"/>
    </row>
    <row r="136" s="1" customFormat="1" ht="15" customHeight="1">
      <c r="B136" s="315"/>
      <c r="C136" s="270" t="s">
        <v>569</v>
      </c>
      <c r="D136" s="270"/>
      <c r="E136" s="270"/>
      <c r="F136" s="293" t="s">
        <v>548</v>
      </c>
      <c r="G136" s="270"/>
      <c r="H136" s="270" t="s">
        <v>582</v>
      </c>
      <c r="I136" s="270" t="s">
        <v>544</v>
      </c>
      <c r="J136" s="270">
        <v>50</v>
      </c>
      <c r="K136" s="318"/>
    </row>
    <row r="137" s="1" customFormat="1" ht="15" customHeight="1">
      <c r="B137" s="315"/>
      <c r="C137" s="270" t="s">
        <v>570</v>
      </c>
      <c r="D137" s="270"/>
      <c r="E137" s="270"/>
      <c r="F137" s="293" t="s">
        <v>548</v>
      </c>
      <c r="G137" s="270"/>
      <c r="H137" s="270" t="s">
        <v>595</v>
      </c>
      <c r="I137" s="270" t="s">
        <v>544</v>
      </c>
      <c r="J137" s="270">
        <v>255</v>
      </c>
      <c r="K137" s="318"/>
    </row>
    <row r="138" s="1" customFormat="1" ht="15" customHeight="1">
      <c r="B138" s="315"/>
      <c r="C138" s="270" t="s">
        <v>572</v>
      </c>
      <c r="D138" s="270"/>
      <c r="E138" s="270"/>
      <c r="F138" s="293" t="s">
        <v>542</v>
      </c>
      <c r="G138" s="270"/>
      <c r="H138" s="270" t="s">
        <v>596</v>
      </c>
      <c r="I138" s="270" t="s">
        <v>574</v>
      </c>
      <c r="J138" s="270"/>
      <c r="K138" s="318"/>
    </row>
    <row r="139" s="1" customFormat="1" ht="15" customHeight="1">
      <c r="B139" s="315"/>
      <c r="C139" s="270" t="s">
        <v>575</v>
      </c>
      <c r="D139" s="270"/>
      <c r="E139" s="270"/>
      <c r="F139" s="293" t="s">
        <v>542</v>
      </c>
      <c r="G139" s="270"/>
      <c r="H139" s="270" t="s">
        <v>597</v>
      </c>
      <c r="I139" s="270" t="s">
        <v>577</v>
      </c>
      <c r="J139" s="270"/>
      <c r="K139" s="318"/>
    </row>
    <row r="140" s="1" customFormat="1" ht="15" customHeight="1">
      <c r="B140" s="315"/>
      <c r="C140" s="270" t="s">
        <v>578</v>
      </c>
      <c r="D140" s="270"/>
      <c r="E140" s="270"/>
      <c r="F140" s="293" t="s">
        <v>542</v>
      </c>
      <c r="G140" s="270"/>
      <c r="H140" s="270" t="s">
        <v>578</v>
      </c>
      <c r="I140" s="270" t="s">
        <v>577</v>
      </c>
      <c r="J140" s="270"/>
      <c r="K140" s="318"/>
    </row>
    <row r="141" s="1" customFormat="1" ht="15" customHeight="1">
      <c r="B141" s="315"/>
      <c r="C141" s="270" t="s">
        <v>36</v>
      </c>
      <c r="D141" s="270"/>
      <c r="E141" s="270"/>
      <c r="F141" s="293" t="s">
        <v>542</v>
      </c>
      <c r="G141" s="270"/>
      <c r="H141" s="270" t="s">
        <v>598</v>
      </c>
      <c r="I141" s="270" t="s">
        <v>577</v>
      </c>
      <c r="J141" s="270"/>
      <c r="K141" s="318"/>
    </row>
    <row r="142" s="1" customFormat="1" ht="15" customHeight="1">
      <c r="B142" s="315"/>
      <c r="C142" s="270" t="s">
        <v>599</v>
      </c>
      <c r="D142" s="270"/>
      <c r="E142" s="270"/>
      <c r="F142" s="293" t="s">
        <v>542</v>
      </c>
      <c r="G142" s="270"/>
      <c r="H142" s="270" t="s">
        <v>600</v>
      </c>
      <c r="I142" s="270" t="s">
        <v>577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601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536</v>
      </c>
      <c r="D148" s="285"/>
      <c r="E148" s="285"/>
      <c r="F148" s="285" t="s">
        <v>537</v>
      </c>
      <c r="G148" s="286"/>
      <c r="H148" s="285" t="s">
        <v>52</v>
      </c>
      <c r="I148" s="285" t="s">
        <v>55</v>
      </c>
      <c r="J148" s="285" t="s">
        <v>538</v>
      </c>
      <c r="K148" s="284"/>
    </row>
    <row r="149" s="1" customFormat="1" ht="17.25" customHeight="1">
      <c r="B149" s="282"/>
      <c r="C149" s="287" t="s">
        <v>539</v>
      </c>
      <c r="D149" s="287"/>
      <c r="E149" s="287"/>
      <c r="F149" s="288" t="s">
        <v>540</v>
      </c>
      <c r="G149" s="289"/>
      <c r="H149" s="287"/>
      <c r="I149" s="287"/>
      <c r="J149" s="287" t="s">
        <v>541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545</v>
      </c>
      <c r="D151" s="270"/>
      <c r="E151" s="270"/>
      <c r="F151" s="323" t="s">
        <v>542</v>
      </c>
      <c r="G151" s="270"/>
      <c r="H151" s="322" t="s">
        <v>582</v>
      </c>
      <c r="I151" s="322" t="s">
        <v>544</v>
      </c>
      <c r="J151" s="322">
        <v>120</v>
      </c>
      <c r="K151" s="318"/>
    </row>
    <row r="152" s="1" customFormat="1" ht="15" customHeight="1">
      <c r="B152" s="295"/>
      <c r="C152" s="322" t="s">
        <v>591</v>
      </c>
      <c r="D152" s="270"/>
      <c r="E152" s="270"/>
      <c r="F152" s="323" t="s">
        <v>542</v>
      </c>
      <c r="G152" s="270"/>
      <c r="H152" s="322" t="s">
        <v>602</v>
      </c>
      <c r="I152" s="322" t="s">
        <v>544</v>
      </c>
      <c r="J152" s="322" t="s">
        <v>593</v>
      </c>
      <c r="K152" s="318"/>
    </row>
    <row r="153" s="1" customFormat="1" ht="15" customHeight="1">
      <c r="B153" s="295"/>
      <c r="C153" s="322" t="s">
        <v>490</v>
      </c>
      <c r="D153" s="270"/>
      <c r="E153" s="270"/>
      <c r="F153" s="323" t="s">
        <v>542</v>
      </c>
      <c r="G153" s="270"/>
      <c r="H153" s="322" t="s">
        <v>603</v>
      </c>
      <c r="I153" s="322" t="s">
        <v>544</v>
      </c>
      <c r="J153" s="322" t="s">
        <v>593</v>
      </c>
      <c r="K153" s="318"/>
    </row>
    <row r="154" s="1" customFormat="1" ht="15" customHeight="1">
      <c r="B154" s="295"/>
      <c r="C154" s="322" t="s">
        <v>547</v>
      </c>
      <c r="D154" s="270"/>
      <c r="E154" s="270"/>
      <c r="F154" s="323" t="s">
        <v>548</v>
      </c>
      <c r="G154" s="270"/>
      <c r="H154" s="322" t="s">
        <v>582</v>
      </c>
      <c r="I154" s="322" t="s">
        <v>544</v>
      </c>
      <c r="J154" s="322">
        <v>50</v>
      </c>
      <c r="K154" s="318"/>
    </row>
    <row r="155" s="1" customFormat="1" ht="15" customHeight="1">
      <c r="B155" s="295"/>
      <c r="C155" s="322" t="s">
        <v>550</v>
      </c>
      <c r="D155" s="270"/>
      <c r="E155" s="270"/>
      <c r="F155" s="323" t="s">
        <v>542</v>
      </c>
      <c r="G155" s="270"/>
      <c r="H155" s="322" t="s">
        <v>582</v>
      </c>
      <c r="I155" s="322" t="s">
        <v>552</v>
      </c>
      <c r="J155" s="322"/>
      <c r="K155" s="318"/>
    </row>
    <row r="156" s="1" customFormat="1" ht="15" customHeight="1">
      <c r="B156" s="295"/>
      <c r="C156" s="322" t="s">
        <v>561</v>
      </c>
      <c r="D156" s="270"/>
      <c r="E156" s="270"/>
      <c r="F156" s="323" t="s">
        <v>548</v>
      </c>
      <c r="G156" s="270"/>
      <c r="H156" s="322" t="s">
        <v>582</v>
      </c>
      <c r="I156" s="322" t="s">
        <v>544</v>
      </c>
      <c r="J156" s="322">
        <v>50</v>
      </c>
      <c r="K156" s="318"/>
    </row>
    <row r="157" s="1" customFormat="1" ht="15" customHeight="1">
      <c r="B157" s="295"/>
      <c r="C157" s="322" t="s">
        <v>569</v>
      </c>
      <c r="D157" s="270"/>
      <c r="E157" s="270"/>
      <c r="F157" s="323" t="s">
        <v>548</v>
      </c>
      <c r="G157" s="270"/>
      <c r="H157" s="322" t="s">
        <v>582</v>
      </c>
      <c r="I157" s="322" t="s">
        <v>544</v>
      </c>
      <c r="J157" s="322">
        <v>50</v>
      </c>
      <c r="K157" s="318"/>
    </row>
    <row r="158" s="1" customFormat="1" ht="15" customHeight="1">
      <c r="B158" s="295"/>
      <c r="C158" s="322" t="s">
        <v>567</v>
      </c>
      <c r="D158" s="270"/>
      <c r="E158" s="270"/>
      <c r="F158" s="323" t="s">
        <v>548</v>
      </c>
      <c r="G158" s="270"/>
      <c r="H158" s="322" t="s">
        <v>582</v>
      </c>
      <c r="I158" s="322" t="s">
        <v>544</v>
      </c>
      <c r="J158" s="322">
        <v>50</v>
      </c>
      <c r="K158" s="318"/>
    </row>
    <row r="159" s="1" customFormat="1" ht="15" customHeight="1">
      <c r="B159" s="295"/>
      <c r="C159" s="322" t="s">
        <v>85</v>
      </c>
      <c r="D159" s="270"/>
      <c r="E159" s="270"/>
      <c r="F159" s="323" t="s">
        <v>542</v>
      </c>
      <c r="G159" s="270"/>
      <c r="H159" s="322" t="s">
        <v>604</v>
      </c>
      <c r="I159" s="322" t="s">
        <v>544</v>
      </c>
      <c r="J159" s="322" t="s">
        <v>605</v>
      </c>
      <c r="K159" s="318"/>
    </row>
    <row r="160" s="1" customFormat="1" ht="15" customHeight="1">
      <c r="B160" s="295"/>
      <c r="C160" s="322" t="s">
        <v>606</v>
      </c>
      <c r="D160" s="270"/>
      <c r="E160" s="270"/>
      <c r="F160" s="323" t="s">
        <v>542</v>
      </c>
      <c r="G160" s="270"/>
      <c r="H160" s="322" t="s">
        <v>607</v>
      </c>
      <c r="I160" s="322" t="s">
        <v>577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608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536</v>
      </c>
      <c r="D166" s="285"/>
      <c r="E166" s="285"/>
      <c r="F166" s="285" t="s">
        <v>537</v>
      </c>
      <c r="G166" s="327"/>
      <c r="H166" s="328" t="s">
        <v>52</v>
      </c>
      <c r="I166" s="328" t="s">
        <v>55</v>
      </c>
      <c r="J166" s="285" t="s">
        <v>538</v>
      </c>
      <c r="K166" s="262"/>
    </row>
    <row r="167" s="1" customFormat="1" ht="17.25" customHeight="1">
      <c r="B167" s="263"/>
      <c r="C167" s="287" t="s">
        <v>539</v>
      </c>
      <c r="D167" s="287"/>
      <c r="E167" s="287"/>
      <c r="F167" s="288" t="s">
        <v>540</v>
      </c>
      <c r="G167" s="329"/>
      <c r="H167" s="330"/>
      <c r="I167" s="330"/>
      <c r="J167" s="287" t="s">
        <v>541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545</v>
      </c>
      <c r="D169" s="270"/>
      <c r="E169" s="270"/>
      <c r="F169" s="293" t="s">
        <v>542</v>
      </c>
      <c r="G169" s="270"/>
      <c r="H169" s="270" t="s">
        <v>582</v>
      </c>
      <c r="I169" s="270" t="s">
        <v>544</v>
      </c>
      <c r="J169" s="270">
        <v>120</v>
      </c>
      <c r="K169" s="318"/>
    </row>
    <row r="170" s="1" customFormat="1" ht="15" customHeight="1">
      <c r="B170" s="295"/>
      <c r="C170" s="270" t="s">
        <v>591</v>
      </c>
      <c r="D170" s="270"/>
      <c r="E170" s="270"/>
      <c r="F170" s="293" t="s">
        <v>542</v>
      </c>
      <c r="G170" s="270"/>
      <c r="H170" s="270" t="s">
        <v>592</v>
      </c>
      <c r="I170" s="270" t="s">
        <v>544</v>
      </c>
      <c r="J170" s="270" t="s">
        <v>593</v>
      </c>
      <c r="K170" s="318"/>
    </row>
    <row r="171" s="1" customFormat="1" ht="15" customHeight="1">
      <c r="B171" s="295"/>
      <c r="C171" s="270" t="s">
        <v>490</v>
      </c>
      <c r="D171" s="270"/>
      <c r="E171" s="270"/>
      <c r="F171" s="293" t="s">
        <v>542</v>
      </c>
      <c r="G171" s="270"/>
      <c r="H171" s="270" t="s">
        <v>609</v>
      </c>
      <c r="I171" s="270" t="s">
        <v>544</v>
      </c>
      <c r="J171" s="270" t="s">
        <v>593</v>
      </c>
      <c r="K171" s="318"/>
    </row>
    <row r="172" s="1" customFormat="1" ht="15" customHeight="1">
      <c r="B172" s="295"/>
      <c r="C172" s="270" t="s">
        <v>547</v>
      </c>
      <c r="D172" s="270"/>
      <c r="E172" s="270"/>
      <c r="F172" s="293" t="s">
        <v>548</v>
      </c>
      <c r="G172" s="270"/>
      <c r="H172" s="270" t="s">
        <v>609</v>
      </c>
      <c r="I172" s="270" t="s">
        <v>544</v>
      </c>
      <c r="J172" s="270">
        <v>50</v>
      </c>
      <c r="K172" s="318"/>
    </row>
    <row r="173" s="1" customFormat="1" ht="15" customHeight="1">
      <c r="B173" s="295"/>
      <c r="C173" s="270" t="s">
        <v>550</v>
      </c>
      <c r="D173" s="270"/>
      <c r="E173" s="270"/>
      <c r="F173" s="293" t="s">
        <v>542</v>
      </c>
      <c r="G173" s="270"/>
      <c r="H173" s="270" t="s">
        <v>609</v>
      </c>
      <c r="I173" s="270" t="s">
        <v>552</v>
      </c>
      <c r="J173" s="270"/>
      <c r="K173" s="318"/>
    </row>
    <row r="174" s="1" customFormat="1" ht="15" customHeight="1">
      <c r="B174" s="295"/>
      <c r="C174" s="270" t="s">
        <v>561</v>
      </c>
      <c r="D174" s="270"/>
      <c r="E174" s="270"/>
      <c r="F174" s="293" t="s">
        <v>548</v>
      </c>
      <c r="G174" s="270"/>
      <c r="H174" s="270" t="s">
        <v>609</v>
      </c>
      <c r="I174" s="270" t="s">
        <v>544</v>
      </c>
      <c r="J174" s="270">
        <v>50</v>
      </c>
      <c r="K174" s="318"/>
    </row>
    <row r="175" s="1" customFormat="1" ht="15" customHeight="1">
      <c r="B175" s="295"/>
      <c r="C175" s="270" t="s">
        <v>569</v>
      </c>
      <c r="D175" s="270"/>
      <c r="E175" s="270"/>
      <c r="F175" s="293" t="s">
        <v>548</v>
      </c>
      <c r="G175" s="270"/>
      <c r="H175" s="270" t="s">
        <v>609</v>
      </c>
      <c r="I175" s="270" t="s">
        <v>544</v>
      </c>
      <c r="J175" s="270">
        <v>50</v>
      </c>
      <c r="K175" s="318"/>
    </row>
    <row r="176" s="1" customFormat="1" ht="15" customHeight="1">
      <c r="B176" s="295"/>
      <c r="C176" s="270" t="s">
        <v>567</v>
      </c>
      <c r="D176" s="270"/>
      <c r="E176" s="270"/>
      <c r="F176" s="293" t="s">
        <v>548</v>
      </c>
      <c r="G176" s="270"/>
      <c r="H176" s="270" t="s">
        <v>609</v>
      </c>
      <c r="I176" s="270" t="s">
        <v>544</v>
      </c>
      <c r="J176" s="270">
        <v>50</v>
      </c>
      <c r="K176" s="318"/>
    </row>
    <row r="177" s="1" customFormat="1" ht="15" customHeight="1">
      <c r="B177" s="295"/>
      <c r="C177" s="270" t="s">
        <v>99</v>
      </c>
      <c r="D177" s="270"/>
      <c r="E177" s="270"/>
      <c r="F177" s="293" t="s">
        <v>542</v>
      </c>
      <c r="G177" s="270"/>
      <c r="H177" s="270" t="s">
        <v>610</v>
      </c>
      <c r="I177" s="270" t="s">
        <v>611</v>
      </c>
      <c r="J177" s="270"/>
      <c r="K177" s="318"/>
    </row>
    <row r="178" s="1" customFormat="1" ht="15" customHeight="1">
      <c r="B178" s="295"/>
      <c r="C178" s="270" t="s">
        <v>55</v>
      </c>
      <c r="D178" s="270"/>
      <c r="E178" s="270"/>
      <c r="F178" s="293" t="s">
        <v>542</v>
      </c>
      <c r="G178" s="270"/>
      <c r="H178" s="270" t="s">
        <v>612</v>
      </c>
      <c r="I178" s="270" t="s">
        <v>613</v>
      </c>
      <c r="J178" s="270">
        <v>1</v>
      </c>
      <c r="K178" s="318"/>
    </row>
    <row r="179" s="1" customFormat="1" ht="15" customHeight="1">
      <c r="B179" s="295"/>
      <c r="C179" s="270" t="s">
        <v>51</v>
      </c>
      <c r="D179" s="270"/>
      <c r="E179" s="270"/>
      <c r="F179" s="293" t="s">
        <v>542</v>
      </c>
      <c r="G179" s="270"/>
      <c r="H179" s="270" t="s">
        <v>614</v>
      </c>
      <c r="I179" s="270" t="s">
        <v>544</v>
      </c>
      <c r="J179" s="270">
        <v>20</v>
      </c>
      <c r="K179" s="318"/>
    </row>
    <row r="180" s="1" customFormat="1" ht="15" customHeight="1">
      <c r="B180" s="295"/>
      <c r="C180" s="270" t="s">
        <v>52</v>
      </c>
      <c r="D180" s="270"/>
      <c r="E180" s="270"/>
      <c r="F180" s="293" t="s">
        <v>542</v>
      </c>
      <c r="G180" s="270"/>
      <c r="H180" s="270" t="s">
        <v>615</v>
      </c>
      <c r="I180" s="270" t="s">
        <v>544</v>
      </c>
      <c r="J180" s="270">
        <v>255</v>
      </c>
      <c r="K180" s="318"/>
    </row>
    <row r="181" s="1" customFormat="1" ht="15" customHeight="1">
      <c r="B181" s="295"/>
      <c r="C181" s="270" t="s">
        <v>100</v>
      </c>
      <c r="D181" s="270"/>
      <c r="E181" s="270"/>
      <c r="F181" s="293" t="s">
        <v>542</v>
      </c>
      <c r="G181" s="270"/>
      <c r="H181" s="270" t="s">
        <v>506</v>
      </c>
      <c r="I181" s="270" t="s">
        <v>544</v>
      </c>
      <c r="J181" s="270">
        <v>10</v>
      </c>
      <c r="K181" s="318"/>
    </row>
    <row r="182" s="1" customFormat="1" ht="15" customHeight="1">
      <c r="B182" s="295"/>
      <c r="C182" s="270" t="s">
        <v>101</v>
      </c>
      <c r="D182" s="270"/>
      <c r="E182" s="270"/>
      <c r="F182" s="293" t="s">
        <v>542</v>
      </c>
      <c r="G182" s="270"/>
      <c r="H182" s="270" t="s">
        <v>616</v>
      </c>
      <c r="I182" s="270" t="s">
        <v>577</v>
      </c>
      <c r="J182" s="270"/>
      <c r="K182" s="318"/>
    </row>
    <row r="183" s="1" customFormat="1" ht="15" customHeight="1">
      <c r="B183" s="295"/>
      <c r="C183" s="270" t="s">
        <v>617</v>
      </c>
      <c r="D183" s="270"/>
      <c r="E183" s="270"/>
      <c r="F183" s="293" t="s">
        <v>542</v>
      </c>
      <c r="G183" s="270"/>
      <c r="H183" s="270" t="s">
        <v>618</v>
      </c>
      <c r="I183" s="270" t="s">
        <v>577</v>
      </c>
      <c r="J183" s="270"/>
      <c r="K183" s="318"/>
    </row>
    <row r="184" s="1" customFormat="1" ht="15" customHeight="1">
      <c r="B184" s="295"/>
      <c r="C184" s="270" t="s">
        <v>606</v>
      </c>
      <c r="D184" s="270"/>
      <c r="E184" s="270"/>
      <c r="F184" s="293" t="s">
        <v>542</v>
      </c>
      <c r="G184" s="270"/>
      <c r="H184" s="270" t="s">
        <v>619</v>
      </c>
      <c r="I184" s="270" t="s">
        <v>577</v>
      </c>
      <c r="J184" s="270"/>
      <c r="K184" s="318"/>
    </row>
    <row r="185" s="1" customFormat="1" ht="15" customHeight="1">
      <c r="B185" s="295"/>
      <c r="C185" s="270" t="s">
        <v>103</v>
      </c>
      <c r="D185" s="270"/>
      <c r="E185" s="270"/>
      <c r="F185" s="293" t="s">
        <v>548</v>
      </c>
      <c r="G185" s="270"/>
      <c r="H185" s="270" t="s">
        <v>620</v>
      </c>
      <c r="I185" s="270" t="s">
        <v>544</v>
      </c>
      <c r="J185" s="270">
        <v>50</v>
      </c>
      <c r="K185" s="318"/>
    </row>
    <row r="186" s="1" customFormat="1" ht="15" customHeight="1">
      <c r="B186" s="295"/>
      <c r="C186" s="270" t="s">
        <v>621</v>
      </c>
      <c r="D186" s="270"/>
      <c r="E186" s="270"/>
      <c r="F186" s="293" t="s">
        <v>548</v>
      </c>
      <c r="G186" s="270"/>
      <c r="H186" s="270" t="s">
        <v>622</v>
      </c>
      <c r="I186" s="270" t="s">
        <v>623</v>
      </c>
      <c r="J186" s="270"/>
      <c r="K186" s="318"/>
    </row>
    <row r="187" s="1" customFormat="1" ht="15" customHeight="1">
      <c r="B187" s="295"/>
      <c r="C187" s="270" t="s">
        <v>624</v>
      </c>
      <c r="D187" s="270"/>
      <c r="E187" s="270"/>
      <c r="F187" s="293" t="s">
        <v>548</v>
      </c>
      <c r="G187" s="270"/>
      <c r="H187" s="270" t="s">
        <v>625</v>
      </c>
      <c r="I187" s="270" t="s">
        <v>623</v>
      </c>
      <c r="J187" s="270"/>
      <c r="K187" s="318"/>
    </row>
    <row r="188" s="1" customFormat="1" ht="15" customHeight="1">
      <c r="B188" s="295"/>
      <c r="C188" s="270" t="s">
        <v>626</v>
      </c>
      <c r="D188" s="270"/>
      <c r="E188" s="270"/>
      <c r="F188" s="293" t="s">
        <v>548</v>
      </c>
      <c r="G188" s="270"/>
      <c r="H188" s="270" t="s">
        <v>627</v>
      </c>
      <c r="I188" s="270" t="s">
        <v>623</v>
      </c>
      <c r="J188" s="270"/>
      <c r="K188" s="318"/>
    </row>
    <row r="189" s="1" customFormat="1" ht="15" customHeight="1">
      <c r="B189" s="295"/>
      <c r="C189" s="331" t="s">
        <v>628</v>
      </c>
      <c r="D189" s="270"/>
      <c r="E189" s="270"/>
      <c r="F189" s="293" t="s">
        <v>548</v>
      </c>
      <c r="G189" s="270"/>
      <c r="H189" s="270" t="s">
        <v>629</v>
      </c>
      <c r="I189" s="270" t="s">
        <v>630</v>
      </c>
      <c r="J189" s="332" t="s">
        <v>631</v>
      </c>
      <c r="K189" s="318"/>
    </row>
    <row r="190" s="1" customFormat="1" ht="15" customHeight="1">
      <c r="B190" s="295"/>
      <c r="C190" s="331" t="s">
        <v>40</v>
      </c>
      <c r="D190" s="270"/>
      <c r="E190" s="270"/>
      <c r="F190" s="293" t="s">
        <v>542</v>
      </c>
      <c r="G190" s="270"/>
      <c r="H190" s="267" t="s">
        <v>632</v>
      </c>
      <c r="I190" s="270" t="s">
        <v>633</v>
      </c>
      <c r="J190" s="270"/>
      <c r="K190" s="318"/>
    </row>
    <row r="191" s="1" customFormat="1" ht="15" customHeight="1">
      <c r="B191" s="295"/>
      <c r="C191" s="331" t="s">
        <v>634</v>
      </c>
      <c r="D191" s="270"/>
      <c r="E191" s="270"/>
      <c r="F191" s="293" t="s">
        <v>542</v>
      </c>
      <c r="G191" s="270"/>
      <c r="H191" s="270" t="s">
        <v>635</v>
      </c>
      <c r="I191" s="270" t="s">
        <v>577</v>
      </c>
      <c r="J191" s="270"/>
      <c r="K191" s="318"/>
    </row>
    <row r="192" s="1" customFormat="1" ht="15" customHeight="1">
      <c r="B192" s="295"/>
      <c r="C192" s="331" t="s">
        <v>636</v>
      </c>
      <c r="D192" s="270"/>
      <c r="E192" s="270"/>
      <c r="F192" s="293" t="s">
        <v>542</v>
      </c>
      <c r="G192" s="270"/>
      <c r="H192" s="270" t="s">
        <v>637</v>
      </c>
      <c r="I192" s="270" t="s">
        <v>577</v>
      </c>
      <c r="J192" s="270"/>
      <c r="K192" s="318"/>
    </row>
    <row r="193" s="1" customFormat="1" ht="15" customHeight="1">
      <c r="B193" s="295"/>
      <c r="C193" s="331" t="s">
        <v>638</v>
      </c>
      <c r="D193" s="270"/>
      <c r="E193" s="270"/>
      <c r="F193" s="293" t="s">
        <v>548</v>
      </c>
      <c r="G193" s="270"/>
      <c r="H193" s="270" t="s">
        <v>639</v>
      </c>
      <c r="I193" s="270" t="s">
        <v>577</v>
      </c>
      <c r="J193" s="270"/>
      <c r="K193" s="318"/>
    </row>
    <row r="194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640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34" t="s">
        <v>641</v>
      </c>
      <c r="D200" s="334"/>
      <c r="E200" s="334"/>
      <c r="F200" s="334" t="s">
        <v>642</v>
      </c>
      <c r="G200" s="335"/>
      <c r="H200" s="334" t="s">
        <v>643</v>
      </c>
      <c r="I200" s="334"/>
      <c r="J200" s="334"/>
      <c r="K200" s="262"/>
    </row>
    <row r="20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="1" customFormat="1" ht="15" customHeight="1">
      <c r="B202" s="295"/>
      <c r="C202" s="270" t="s">
        <v>633</v>
      </c>
      <c r="D202" s="270"/>
      <c r="E202" s="270"/>
      <c r="F202" s="293" t="s">
        <v>41</v>
      </c>
      <c r="G202" s="270"/>
      <c r="H202" s="270" t="s">
        <v>644</v>
      </c>
      <c r="I202" s="270"/>
      <c r="J202" s="270"/>
      <c r="K202" s="318"/>
    </row>
    <row r="203" s="1" customFormat="1" ht="15" customHeight="1">
      <c r="B203" s="295"/>
      <c r="C203" s="270"/>
      <c r="D203" s="270"/>
      <c r="E203" s="270"/>
      <c r="F203" s="293" t="s">
        <v>42</v>
      </c>
      <c r="G203" s="270"/>
      <c r="H203" s="270" t="s">
        <v>645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45</v>
      </c>
      <c r="G204" s="270"/>
      <c r="H204" s="270" t="s">
        <v>646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43</v>
      </c>
      <c r="G205" s="270"/>
      <c r="H205" s="270" t="s">
        <v>647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44</v>
      </c>
      <c r="G206" s="270"/>
      <c r="H206" s="270" t="s">
        <v>648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/>
      <c r="G207" s="270"/>
      <c r="H207" s="270"/>
      <c r="I207" s="270"/>
      <c r="J207" s="270"/>
      <c r="K207" s="318"/>
    </row>
    <row r="208" s="1" customFormat="1" ht="15" customHeight="1">
      <c r="B208" s="295"/>
      <c r="C208" s="270" t="s">
        <v>589</v>
      </c>
      <c r="D208" s="270"/>
      <c r="E208" s="270"/>
      <c r="F208" s="293" t="s">
        <v>77</v>
      </c>
      <c r="G208" s="270"/>
      <c r="H208" s="270" t="s">
        <v>649</v>
      </c>
      <c r="I208" s="270"/>
      <c r="J208" s="270"/>
      <c r="K208" s="318"/>
    </row>
    <row r="209" s="1" customFormat="1" ht="15" customHeight="1">
      <c r="B209" s="295"/>
      <c r="C209" s="270"/>
      <c r="D209" s="270"/>
      <c r="E209" s="270"/>
      <c r="F209" s="293" t="s">
        <v>484</v>
      </c>
      <c r="G209" s="270"/>
      <c r="H209" s="270" t="s">
        <v>485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482</v>
      </c>
      <c r="G210" s="270"/>
      <c r="H210" s="270" t="s">
        <v>650</v>
      </c>
      <c r="I210" s="270"/>
      <c r="J210" s="270"/>
      <c r="K210" s="318"/>
    </row>
    <row r="211" s="1" customFormat="1" ht="15" customHeight="1">
      <c r="B211" s="336"/>
      <c r="C211" s="270"/>
      <c r="D211" s="270"/>
      <c r="E211" s="270"/>
      <c r="F211" s="293" t="s">
        <v>486</v>
      </c>
      <c r="G211" s="331"/>
      <c r="H211" s="322" t="s">
        <v>487</v>
      </c>
      <c r="I211" s="322"/>
      <c r="J211" s="322"/>
      <c r="K211" s="337"/>
    </row>
    <row r="212" s="1" customFormat="1" ht="15" customHeight="1">
      <c r="B212" s="336"/>
      <c r="C212" s="270"/>
      <c r="D212" s="270"/>
      <c r="E212" s="270"/>
      <c r="F212" s="293" t="s">
        <v>488</v>
      </c>
      <c r="G212" s="331"/>
      <c r="H212" s="322" t="s">
        <v>651</v>
      </c>
      <c r="I212" s="322"/>
      <c r="J212" s="322"/>
      <c r="K212" s="337"/>
    </row>
    <row r="213" s="1" customFormat="1" ht="15" customHeight="1">
      <c r="B213" s="336"/>
      <c r="C213" s="270"/>
      <c r="D213" s="270"/>
      <c r="E213" s="270"/>
      <c r="F213" s="293"/>
      <c r="G213" s="331"/>
      <c r="H213" s="322"/>
      <c r="I213" s="322"/>
      <c r="J213" s="322"/>
      <c r="K213" s="337"/>
    </row>
    <row r="214" s="1" customFormat="1" ht="15" customHeight="1">
      <c r="B214" s="336"/>
      <c r="C214" s="270" t="s">
        <v>613</v>
      </c>
      <c r="D214" s="270"/>
      <c r="E214" s="270"/>
      <c r="F214" s="293">
        <v>1</v>
      </c>
      <c r="G214" s="331"/>
      <c r="H214" s="322" t="s">
        <v>652</v>
      </c>
      <c r="I214" s="322"/>
      <c r="J214" s="322"/>
      <c r="K214" s="337"/>
    </row>
    <row r="215" s="1" customFormat="1" ht="15" customHeight="1">
      <c r="B215" s="336"/>
      <c r="C215" s="270"/>
      <c r="D215" s="270"/>
      <c r="E215" s="270"/>
      <c r="F215" s="293">
        <v>2</v>
      </c>
      <c r="G215" s="331"/>
      <c r="H215" s="322" t="s">
        <v>653</v>
      </c>
      <c r="I215" s="322"/>
      <c r="J215" s="322"/>
      <c r="K215" s="337"/>
    </row>
    <row r="216" s="1" customFormat="1" ht="15" customHeight="1">
      <c r="B216" s="336"/>
      <c r="C216" s="270"/>
      <c r="D216" s="270"/>
      <c r="E216" s="270"/>
      <c r="F216" s="293">
        <v>3</v>
      </c>
      <c r="G216" s="331"/>
      <c r="H216" s="322" t="s">
        <v>654</v>
      </c>
      <c r="I216" s="322"/>
      <c r="J216" s="322"/>
      <c r="K216" s="337"/>
    </row>
    <row r="217" s="1" customFormat="1" ht="15" customHeight="1">
      <c r="B217" s="336"/>
      <c r="C217" s="270"/>
      <c r="D217" s="270"/>
      <c r="E217" s="270"/>
      <c r="F217" s="293">
        <v>4</v>
      </c>
      <c r="G217" s="331"/>
      <c r="H217" s="322" t="s">
        <v>655</v>
      </c>
      <c r="I217" s="322"/>
      <c r="J217" s="322"/>
      <c r="K217" s="337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Helena Nováčková</dc:creator>
  <cp:lastModifiedBy>Helena Nováčková</cp:lastModifiedBy>
  <dcterms:created xsi:type="dcterms:W3CDTF">2022-11-14T09:34:11Z</dcterms:created>
  <dcterms:modified xsi:type="dcterms:W3CDTF">2022-11-14T09:34:15Z</dcterms:modified>
</cp:coreProperties>
</file>