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DNS\DNS_Reklamni_predmety_2022_2025\02_RP_standard_fakultni_set_2023\01_Vyzva\"/>
    </mc:Choice>
  </mc:AlternateContent>
  <xr:revisionPtr revIDLastSave="0" documentId="13_ncr:1_{D24E2B97-07AE-453F-AACC-6AD728E1C8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dardní rekl. předměty" sheetId="2" r:id="rId1"/>
    <sheet name="Výpočet NC pro účely hodnocení" sheetId="4" r:id="rId2"/>
    <sheet name="Ilustrační ukázka RP" sheetId="5" r:id="rId3"/>
    <sheet name="List1" sheetId="1" state="hidden" r:id="rId4"/>
  </sheets>
  <definedNames>
    <definedName name="_xlnm._FilterDatabase" localSheetId="0" hidden="1">'Standardní rekl. předměty'!$B$4:$H$20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4" l="1"/>
  <c r="C17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3" i="4"/>
  <c r="C22" i="4" l="1"/>
  <c r="G22" i="4"/>
  <c r="E10" i="4" s="1"/>
  <c r="E16" i="4" l="1"/>
  <c r="E20" i="4"/>
  <c r="E8" i="4"/>
  <c r="E11" i="4"/>
  <c r="E7" i="4"/>
  <c r="E18" i="4"/>
  <c r="E14" i="4"/>
  <c r="E6" i="4"/>
  <c r="E4" i="4"/>
  <c r="E9" i="4"/>
  <c r="E15" i="4"/>
  <c r="E3" i="4"/>
  <c r="E12" i="4"/>
  <c r="E13" i="4"/>
  <c r="E19" i="4"/>
  <c r="E5" i="4"/>
  <c r="E22" i="4" l="1"/>
</calcChain>
</file>

<file path=xl/sharedStrings.xml><?xml version="1.0" encoding="utf-8"?>
<sst xmlns="http://schemas.openxmlformats.org/spreadsheetml/2006/main" count="215" uniqueCount="176">
  <si>
    <t xml:space="preserve"> </t>
  </si>
  <si>
    <t>Předmět</t>
  </si>
  <si>
    <t>Rozměry</t>
  </si>
  <si>
    <t>Materiál</t>
  </si>
  <si>
    <t>Barevnost</t>
  </si>
  <si>
    <t>Předpokládaný počet ks po dobu trvání smlouvy*</t>
  </si>
  <si>
    <t>Poznámka</t>
  </si>
  <si>
    <t>modrá, bílá, matně stříbrná + stříbrné detaily (lesklý kov), dva stříbrné kroužky ve střední části</t>
  </si>
  <si>
    <t>např.: logo fakulty, název konference, logo katedry, název fakultní akce, …</t>
  </si>
  <si>
    <t>Propiska kovová s povrchem soft</t>
  </si>
  <si>
    <t>Placka se zavíracím špendlíkem</t>
  </si>
  <si>
    <t>průměr 37 mm</t>
  </si>
  <si>
    <t>12 barevných variant (10 fakult, celouniverzitní modrá, bílá)</t>
  </si>
  <si>
    <t xml:space="preserve">Čokoládky samostatně </t>
  </si>
  <si>
    <t>Mikro USB 32 GB</t>
  </si>
  <si>
    <t>3,2 cm délka, 0,45 výška, 1,2 šířka</t>
  </si>
  <si>
    <t>kov</t>
  </si>
  <si>
    <t>7 až 8 cm délka, 1,8 šířka, 1,2 cm výška</t>
  </si>
  <si>
    <t>laserem</t>
  </si>
  <si>
    <t>netkaná textilie 100 g/m2</t>
  </si>
  <si>
    <t>bílá, modrá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</si>
  <si>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</si>
  <si>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</si>
  <si>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</si>
  <si>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</si>
  <si>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</si>
  <si>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</si>
  <si>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</si>
  <si>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</si>
  <si>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</si>
  <si>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</si>
  <si>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</si>
  <si>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</si>
  <si>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</si>
  <si>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</si>
  <si>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</si>
  <si>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Předměty MUNI najdete na stránkách MUNISHOPU https://munishop.muni.cz/ </t>
  </si>
  <si>
    <t>ILUSTRATIVNÍ FOTO</t>
  </si>
  <si>
    <t>Předměty nemusí být totožné s novou specifikací, slouží pro představu dodavatele o stávající nabídce Munishopu.</t>
  </si>
  <si>
    <t>Popis zboží (rozměry, materiál, …)</t>
  </si>
  <si>
    <t>Rozsah objednávaného zboží</t>
  </si>
  <si>
    <t>1001 a více ks</t>
  </si>
  <si>
    <t>Název položky</t>
  </si>
  <si>
    <t>Nabídková cena za jednotku v Kč (bez DPH)</t>
  </si>
  <si>
    <t xml:space="preserve">12 barevných variant (10 fakult, celouniverzitní modrá, bílá) 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</si>
  <si>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 Tento předpoklad odráží stanovení vah, které jsou uvedeny na vedlejším listu.</t>
  </si>
  <si>
    <t>16.</t>
  </si>
  <si>
    <t>17.</t>
  </si>
  <si>
    <t>Propisovací pero kovové slim s funkcí touch pen</t>
  </si>
  <si>
    <t>Propiska kov, s funkcí touch pen, s pérovacím klipem</t>
  </si>
  <si>
    <t xml:space="preserve">Propiska kovová s gelovou náplní pro psaní v nízkých teplotách </t>
  </si>
  <si>
    <t>Sada značkových dárkových per v krabičce</t>
  </si>
  <si>
    <t xml:space="preserve">Konferenční šňůrky </t>
  </si>
  <si>
    <t>Konferenční plastová cedulka (ID visačka)</t>
  </si>
  <si>
    <t xml:space="preserve">Bonbony samostatně </t>
  </si>
  <si>
    <t>USB 16 GB 3.0</t>
  </si>
  <si>
    <t>Plátěná taška s dlouhým uchem barevný potisk</t>
  </si>
  <si>
    <t xml:space="preserve">Plátěná taška s dlouhým uchem jednobarevný tisk </t>
  </si>
  <si>
    <t>Taška z netkané textilie</t>
  </si>
  <si>
    <t>Příloha č. 1 Technická specifikace a rozpočet: Standard 01 drobné předměty, Fakultní set</t>
  </si>
  <si>
    <t>Aplikace potisku/výšivky</t>
  </si>
  <si>
    <t>0,6 až 1,3 x 13,3 cm</t>
  </si>
  <si>
    <t>modro bílé komponenty, kovový klip</t>
  </si>
  <si>
    <t>tampontisk</t>
  </si>
  <si>
    <t>bez obalu, v krabičkách po 50 až 100 ks</t>
  </si>
  <si>
    <t>0,8 x 13,6 až 13,9 cm</t>
  </si>
  <si>
    <t>aplikace loga laserem</t>
  </si>
  <si>
    <t>0,9 až 1,1 x 13,8 až 14 cm</t>
  </si>
  <si>
    <t>bílá, lesklá s lakovaným povrchem,  + stříbrné detaily (lesklý kov), dva stříbrné kroužky ve střední části, touch v bílé barvě</t>
  </si>
  <si>
    <t>tampon tisk 2 barvy, obě strany</t>
  </si>
  <si>
    <t>2 barvy tampon tisku, požadováno na konference</t>
  </si>
  <si>
    <t>0,8 x 13,9 až 14,2 cm</t>
  </si>
  <si>
    <t>modrá, bílá, případně další barvy vhodné pro fakulty MUNI + stříbrné detaily (lesklý kov)</t>
  </si>
  <si>
    <t>laser např.: logo fakulty, název konference, logo katedry, název fakultní akce, …</t>
  </si>
  <si>
    <t>1 x 14 až 14,2 cm</t>
  </si>
  <si>
    <t xml:space="preserve">modrá, stříbrná, červená, zelená fialová, případně další barvy vhodné pro fakulty MUNI </t>
  </si>
  <si>
    <t>černo stříbrné komponenty</t>
  </si>
  <si>
    <t>laser</t>
  </si>
  <si>
    <t xml:space="preserve">kov (hliník) + čirá folie, zcela průhledná nikoli zamražená </t>
  </si>
  <si>
    <t>přímý potisk loga na celou přední plochu placky</t>
  </si>
  <si>
    <t xml:space="preserve"> Nabídková cena za jednotku (při objednaném množství v rozsahu uvedeném ve sloupci "I") bez DPH</t>
  </si>
  <si>
    <t xml:space="preserve">délka 46 cm (ve složeném tvaru), sešitý obvod šňůrky 87 cm, sešito 2,5 cm nad karabinkou, š. 2 cm </t>
  </si>
  <si>
    <t>hladká tkanina a kovové doplňky</t>
  </si>
  <si>
    <t xml:space="preserve">sublimační tisk  </t>
  </si>
  <si>
    <t>kovová karabinka, plastové pouzdro na konferenční vizitku 10 x 8,8 cm, objednávky od 200 ks</t>
  </si>
  <si>
    <t>mléčný průsvitný plast</t>
  </si>
  <si>
    <t>tampon tisk 2 barvy</t>
  </si>
  <si>
    <t>3,3 x 3,4 cm (vč. přebalu)</t>
  </si>
  <si>
    <t>přebal 12 barevných variant (10 fakult, celouniverzitní modrá, bílá)</t>
  </si>
  <si>
    <t>CMYK na přebalu čokoládek 1/0</t>
  </si>
  <si>
    <t>přebal celofán s mašličkou</t>
  </si>
  <si>
    <t>CMYK na přebalu bonbónů</t>
  </si>
  <si>
    <t xml:space="preserve">poutko na upevnění do kroužku </t>
  </si>
  <si>
    <t>kov a pogumovaný povrch, kroužek na klíče, otočné</t>
  </si>
  <si>
    <t>papír, kroucená papírová ucha</t>
  </si>
  <si>
    <t>36 x42mm - ucho 70cm, materiál: netkaná textílie 100g/m2</t>
  </si>
  <si>
    <t>38 x 43 cm, ucho 58 cm</t>
  </si>
  <si>
    <t>bavlněná přírodní tkanina 220 g/m2</t>
  </si>
  <si>
    <t>plnobarevný digitální transfer tisk (DTF - ve CMYK) na obj. menšího počtu kusů</t>
  </si>
  <si>
    <t>hliníkové kuličkové pero s dotykovým gumovým hrotem (touch open), modrá náplň, zapínání otočením</t>
  </si>
  <si>
    <t>hliníkové kuličkové pero s dotykovým hrotem, modrá náplň</t>
  </si>
  <si>
    <t>hliníkové kuličkové pero s gumovým povrchem, modrá náplň</t>
  </si>
  <si>
    <t>hliníkové kuličkové pero s lesklým povrchem, modrá gelová náplň, mačkací technika, protiskluzová úprava v dolní části + stříbrné detaily (lesklý kov), pérovací klip</t>
  </si>
  <si>
    <t>kuličkové pero z modrého a bílého plastu s klipem, zdrsněný povrch frézováním pro lepší držení ve spodní třetině pera, modrá část hrubší povrch a zasílený grip gumový modrý blízko pantone 286</t>
  </si>
  <si>
    <t>sada s kuličkovým perem a rollerem,  s modrou náplní, tělo per z černého tvrdého plastu a kovu, lesklý povrch, klip a frézovaná hliníková dekorace ve střední části, v černé dárkové krabičce s horním otevíráním</t>
  </si>
  <si>
    <t>pevné plastové pouzdro na všechny druhy karet (kreditní, identifikační) k ochraně karet před mechanickým poškozením nebo k identifikačním šňůrkám, tvrdý plast, očko na karabinu</t>
  </si>
  <si>
    <t>Propisovací pero plastové s funkcí touch pen</t>
  </si>
  <si>
    <t>NC 1: Propisovací pero plastové s funkcí touch pen</t>
  </si>
  <si>
    <t>NC 2: Propisovací pero kovové slim s funkcí touch pen</t>
  </si>
  <si>
    <t>NC 3: Propiska kov, s funkcí touch pen, s pérovacím klipem</t>
  </si>
  <si>
    <t>NC 4: Propiska kovová s povrchem soft</t>
  </si>
  <si>
    <t xml:space="preserve">NC 5: Propiska kovová s gelovou náplní pro psaní v nízkých teplotách </t>
  </si>
  <si>
    <t>NC 6: Sada značkových dárkových per v krabičce</t>
  </si>
  <si>
    <t>NC 7: Placka se zavíracím špendlíkem</t>
  </si>
  <si>
    <t xml:space="preserve">NC 8: Konferenční šňůrky </t>
  </si>
  <si>
    <t>NC 9: Konferenční plastová cedulka (ID visačka)</t>
  </si>
  <si>
    <t xml:space="preserve">NC 10: Čokoládky samostatně </t>
  </si>
  <si>
    <t xml:space="preserve">NC 11: Bonbony samostatně </t>
  </si>
  <si>
    <t>NC 12: Mikro USB 32 GB</t>
  </si>
  <si>
    <t>NC 13: USB 16 GB 3.0</t>
  </si>
  <si>
    <t>propiska touch pen kov</t>
  </si>
  <si>
    <t>propisk soft povrch</t>
  </si>
  <si>
    <t>propiska kovová</t>
  </si>
  <si>
    <t>pero gelové kovové</t>
  </si>
  <si>
    <t>pero plastové modro bílé</t>
  </si>
  <si>
    <t>ovocné nebo mentolové bonbony s mašličkou</t>
  </si>
  <si>
    <t>konferenční šňůrka s cedulkou</t>
  </si>
  <si>
    <t>čokoládky jednotlivé</t>
  </si>
  <si>
    <t>placka na zavírací špendlík</t>
  </si>
  <si>
    <t xml:space="preserve">ID pouzdro </t>
  </si>
  <si>
    <t>plátěná taška s dlouhým uchem</t>
  </si>
  <si>
    <t>USB micro 32 GB</t>
  </si>
  <si>
    <t>USB 16 GB otočné v krabičce</t>
  </si>
  <si>
    <t>papírová taška se sítotiskem</t>
  </si>
  <si>
    <t>sada dárkových per v krabičce</t>
  </si>
  <si>
    <t>taška z netkané textilie na barevný digitisk</t>
  </si>
  <si>
    <t>v krabičkách s logem výrobce nebo potisk loga na horní víko, přednost má jednodílná krabička</t>
  </si>
  <si>
    <t>300 - 1000 ks</t>
  </si>
  <si>
    <t>10 - 100 ks</t>
  </si>
  <si>
    <t>101 a více ks</t>
  </si>
  <si>
    <t>zavírací špendlík zespodu v délce 2,6 cm</t>
  </si>
  <si>
    <t>100 - 500 ks</t>
  </si>
  <si>
    <t>501 a více ks</t>
  </si>
  <si>
    <t>dilčí objednávky v menších počtech</t>
  </si>
  <si>
    <t>4001 a více ks</t>
  </si>
  <si>
    <t>příchuť ovocná a mentolová, objednávky budou v kg, minimum je 10 kg = cca 2750 ks</t>
  </si>
  <si>
    <t>2750 - 5500 ks</t>
  </si>
  <si>
    <t>stříbrná</t>
  </si>
  <si>
    <t>stříbrná a modrá nebo stříbrná a černá</t>
  </si>
  <si>
    <t>100 - 300 ks</t>
  </si>
  <si>
    <t>301 a více ks</t>
  </si>
  <si>
    <t>modrá (10 log fakult + celouniverzitní projektová loga), ucha ve stejné barvě</t>
  </si>
  <si>
    <t>přírodní nebo v barvách fakult a modré</t>
  </si>
  <si>
    <t>2 x sítotisk (bílá, přední a zadní strana)</t>
  </si>
  <si>
    <r>
      <t>sítotisk</t>
    </r>
    <r>
      <rPr>
        <sz val="10"/>
        <color theme="1"/>
        <rFont val="Calibri"/>
        <family val="2"/>
        <charset val="238"/>
        <scheme val="minor"/>
      </rPr>
      <t>, přímé barvy Pantone</t>
    </r>
  </si>
  <si>
    <t>vhodné k potisku barevných log projektů, barevný potisk 20 x 20 cm, menší počty na konference</t>
  </si>
  <si>
    <t>100 % bavlna, není požadovaný certifikát</t>
  </si>
  <si>
    <t>50 - 300 ks</t>
  </si>
  <si>
    <t>50 - 500 ks</t>
  </si>
  <si>
    <t xml:space="preserve">preferujeme elegantní design, včetně poplatků OSA a za likvidaci odpadu </t>
  </si>
  <si>
    <t xml:space="preserve">přebal hliníková folie a papír </t>
  </si>
  <si>
    <t>Šířka: 90 mm, Výška: 58 mm, Vnitřní rozměr: 86 x 56 mm, vzadu oválné okénko 5,8 cm x 2,5 cm</t>
  </si>
  <si>
    <t>18.</t>
  </si>
  <si>
    <t>Papírová taška modrá s potiskem na jedné straně</t>
  </si>
  <si>
    <t>Papírová taška modrá s potiskem na obou stranách</t>
  </si>
  <si>
    <t>plocha potisku 27 šířka x 10 výška</t>
  </si>
  <si>
    <t xml:space="preserve">NC 16: Taška z netkané textilie </t>
  </si>
  <si>
    <t>NC 17: Plátěná taška s dlouhým uchem barevný potisk</t>
  </si>
  <si>
    <t xml:space="preserve">NC 18: Plátěná taška s dlouhým uchem jednobarevný tisk </t>
  </si>
  <si>
    <t>NC 14: Papírová taška modrá s jedním potiskem</t>
  </si>
  <si>
    <t>NC 15: Papírová taška modrá se dvěma potisky</t>
  </si>
  <si>
    <t>31,5 X 43 cm, dno a bok šířka 13,6 cm</t>
  </si>
  <si>
    <t>mléčná čokoláda, baleno po 1 ks ve stříbrné hliník. fólii, minimum je 2000, lze objednat společně pro více fakult</t>
  </si>
  <si>
    <t>2000 - 4000 ks</t>
  </si>
  <si>
    <t>5501 a více ks</t>
  </si>
  <si>
    <t>NC=0,05*NC1+0,02*NC2+0,08*NC3+0,05*NC4+0,03*NC5+0,01*NC6+0,02*NC7+0,10*NC8+0,03*NC9+0,20*NC10+0,29*NC11+0,01*NC12+0,01*NC13+0,03*NC14+0,02*NC15+0,01*NC16+0,02*NC17+0,05*NC18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</si>
</sst>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0207E0"/>
      <name val="Arial"/>
      <family val="2"/>
      <charset val="238"/>
    </font>
    <font>
      <sz val="11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sz val="20"/>
      <color theme="1"/>
      <name val="Arial Black"/>
      <family val="2"/>
      <charset val="238"/>
    </font>
    <font>
      <sz val="11"/>
      <color rgb="FF0207E0"/>
      <name val="Arial"/>
      <family val="2"/>
      <charset val="238"/>
    </font>
    <font>
      <b/>
      <sz val="11"/>
      <color theme="1"/>
      <name val="Arial Black"/>
      <family val="2"/>
      <charset val="238"/>
    </font>
    <font>
      <u/>
      <sz val="20"/>
      <color theme="10"/>
      <name val="Arial"/>
      <family val="2"/>
      <charset val="238"/>
    </font>
    <font>
      <u/>
      <sz val="11"/>
      <color theme="1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65" fontId="0" fillId="0" borderId="0" xfId="1" applyNumberFormat="1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9" fontId="0" fillId="0" borderId="0" xfId="3" applyFont="1"/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5" fillId="0" borderId="2" xfId="0" applyFont="1" applyBorder="1"/>
    <xf numFmtId="165" fontId="5" fillId="0" borderId="0" xfId="1" applyNumberFormat="1" applyFont="1" applyBorder="1"/>
    <xf numFmtId="166" fontId="5" fillId="0" borderId="1" xfId="1" applyNumberFormat="1" applyFont="1" applyBorder="1" applyAlignment="1">
      <alignment horizontal="right" vertical="center" wrapText="1"/>
    </xf>
    <xf numFmtId="166" fontId="5" fillId="4" borderId="1" xfId="0" applyNumberFormat="1" applyFont="1" applyFill="1" applyBorder="1" applyAlignment="1">
      <alignment horizontal="right" vertical="center"/>
    </xf>
    <xf numFmtId="0" fontId="5" fillId="3" borderId="0" xfId="0" applyFont="1" applyFill="1"/>
    <xf numFmtId="0" fontId="8" fillId="0" borderId="9" xfId="0" applyFont="1" applyBorder="1"/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8" fillId="0" borderId="13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2" applyFont="1"/>
    <xf numFmtId="0" fontId="23" fillId="0" borderId="0" xfId="2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6" fontId="13" fillId="0" borderId="1" xfId="1" applyNumberFormat="1" applyFont="1" applyBorder="1" applyAlignment="1">
      <alignment horizontal="right" vertical="center" wrapText="1"/>
    </xf>
    <xf numFmtId="0" fontId="13" fillId="4" borderId="5" xfId="0" applyFont="1" applyFill="1" applyBorder="1" applyAlignment="1">
      <alignment horizontal="center" vertical="center" wrapText="1"/>
    </xf>
    <xf numFmtId="9" fontId="0" fillId="0" borderId="1" xfId="0" applyNumberFormat="1" applyBorder="1"/>
    <xf numFmtId="0" fontId="0" fillId="0" borderId="1" xfId="0" applyBorder="1"/>
    <xf numFmtId="9" fontId="0" fillId="3" borderId="1" xfId="0" applyNumberFormat="1" applyFill="1" applyBorder="1"/>
    <xf numFmtId="0" fontId="0" fillId="3" borderId="1" xfId="0" applyFill="1" applyBorder="1"/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</cellXfs>
  <cellStyles count="4">
    <cellStyle name="Čárka 2" xfId="1" xr:uid="{00000000-0005-0000-0000-000000000000}"/>
    <cellStyle name="Hypertextový odkaz" xfId="2" builtinId="8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115519</xdr:colOff>
      <xdr:row>24</xdr:row>
      <xdr:rowOff>89447</xdr:rowOff>
    </xdr:from>
    <xdr:to>
      <xdr:col>24</xdr:col>
      <xdr:colOff>310431</xdr:colOff>
      <xdr:row>37</xdr:row>
      <xdr:rowOff>185574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17F71A-58F1-4ABB-8E28-A0AB8337A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282" b="8235"/>
        <a:stretch/>
      </xdr:blipFill>
      <xdr:spPr>
        <a:xfrm>
          <a:off x="10850194" y="5947322"/>
          <a:ext cx="3852512" cy="3144127"/>
        </a:xfrm>
        <a:prstGeom prst="rect">
          <a:avLst/>
        </a:prstGeom>
      </xdr:spPr>
    </xdr:pic>
    <xdr:clientData/>
  </xdr:twoCellAnchor>
  <xdr:twoCellAnchor editAs="oneCell">
    <xdr:from>
      <xdr:col>6</xdr:col>
      <xdr:colOff>508299</xdr:colOff>
      <xdr:row>26</xdr:row>
      <xdr:rowOff>150413</xdr:rowOff>
    </xdr:from>
    <xdr:to>
      <xdr:col>14</xdr:col>
      <xdr:colOff>438150</xdr:colOff>
      <xdr:row>43</xdr:row>
      <xdr:rowOff>25825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80B0BC-6CFC-4541-996A-7D98C171B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599" y="6484538"/>
          <a:ext cx="4911426" cy="3828287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177833</xdr:colOff>
      <xdr:row>43</xdr:row>
      <xdr:rowOff>151460</xdr:rowOff>
    </xdr:from>
    <xdr:to>
      <xdr:col>34</xdr:col>
      <xdr:colOff>162910</xdr:colOff>
      <xdr:row>73</xdr:row>
      <xdr:rowOff>175016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0D96FBB-39A3-4102-A01B-4DDB4332B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0" t="33821" r="8279" b="8278"/>
        <a:stretch/>
      </xdr:blipFill>
      <xdr:spPr>
        <a:xfrm>
          <a:off x="15636908" y="10533710"/>
          <a:ext cx="4861877" cy="65481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13607</xdr:rowOff>
    </xdr:from>
    <xdr:to>
      <xdr:col>5</xdr:col>
      <xdr:colOff>353785</xdr:colOff>
      <xdr:row>55</xdr:row>
      <xdr:rowOff>209550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FC6875C-894E-47B3-8500-844A6D8D0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4" t="24907" r="24751" b="28142"/>
        <a:stretch/>
      </xdr:blipFill>
      <xdr:spPr>
        <a:xfrm>
          <a:off x="0" y="11110232"/>
          <a:ext cx="3401785" cy="2291443"/>
        </a:xfrm>
        <a:prstGeom prst="rect">
          <a:avLst/>
        </a:prstGeom>
      </xdr:spPr>
    </xdr:pic>
    <xdr:clientData/>
  </xdr:twoCellAnchor>
  <xdr:twoCellAnchor editAs="oneCell">
    <xdr:from>
      <xdr:col>0</xdr:col>
      <xdr:colOff>226785</xdr:colOff>
      <xdr:row>25</xdr:row>
      <xdr:rowOff>152010</xdr:rowOff>
    </xdr:from>
    <xdr:to>
      <xdr:col>5</xdr:col>
      <xdr:colOff>90715</xdr:colOff>
      <xdr:row>36</xdr:row>
      <xdr:rowOff>84407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1FA85B3-F582-48C5-A47D-0B2AED807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8" t="2564" r="11572"/>
        <a:stretch/>
      </xdr:blipFill>
      <xdr:spPr>
        <a:xfrm>
          <a:off x="226785" y="6248010"/>
          <a:ext cx="2911930" cy="2551772"/>
        </a:xfrm>
        <a:prstGeom prst="rect">
          <a:avLst/>
        </a:prstGeom>
      </xdr:spPr>
    </xdr:pic>
    <xdr:clientData/>
  </xdr:twoCellAnchor>
  <xdr:twoCellAnchor editAs="oneCell">
    <xdr:from>
      <xdr:col>0</xdr:col>
      <xdr:colOff>87084</xdr:colOff>
      <xdr:row>3</xdr:row>
      <xdr:rowOff>32656</xdr:rowOff>
    </xdr:from>
    <xdr:to>
      <xdr:col>8</xdr:col>
      <xdr:colOff>174171</xdr:colOff>
      <xdr:row>18</xdr:row>
      <xdr:rowOff>73552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F07E7AF-86FE-49AA-B5C1-76257E8B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4" y="889906"/>
          <a:ext cx="4963887" cy="3612771"/>
        </a:xfrm>
        <a:prstGeom prst="rect">
          <a:avLst/>
        </a:prstGeom>
      </xdr:spPr>
    </xdr:pic>
    <xdr:clientData/>
  </xdr:twoCellAnchor>
  <xdr:twoCellAnchor editAs="oneCell">
    <xdr:from>
      <xdr:col>18</xdr:col>
      <xdr:colOff>15139</xdr:colOff>
      <xdr:row>42</xdr:row>
      <xdr:rowOff>152401</xdr:rowOff>
    </xdr:from>
    <xdr:to>
      <xdr:col>24</xdr:col>
      <xdr:colOff>519382</xdr:colOff>
      <xdr:row>68</xdr:row>
      <xdr:rowOff>1376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B31E68C-C08B-4036-97C1-4B1722168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3573" t="27051" r="59473" b="20440"/>
        <a:stretch/>
      </xdr:blipFill>
      <xdr:spPr>
        <a:xfrm>
          <a:off x="10749814" y="10296526"/>
          <a:ext cx="4161843" cy="5468725"/>
        </a:xfrm>
        <a:prstGeom prst="rect">
          <a:avLst/>
        </a:prstGeom>
      </xdr:spPr>
    </xdr:pic>
    <xdr:clientData/>
  </xdr:twoCellAnchor>
  <xdr:twoCellAnchor editAs="oneCell">
    <xdr:from>
      <xdr:col>22</xdr:col>
      <xdr:colOff>558800</xdr:colOff>
      <xdr:row>3</xdr:row>
      <xdr:rowOff>101600</xdr:rowOff>
    </xdr:from>
    <xdr:to>
      <xdr:col>30</xdr:col>
      <xdr:colOff>241300</xdr:colOff>
      <xdr:row>18</xdr:row>
      <xdr:rowOff>114300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649958F-0D62-49F9-A890-3B64502E8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56" t="11784" r="15904" b="10870"/>
        <a:stretch/>
      </xdr:blipFill>
      <xdr:spPr>
        <a:xfrm>
          <a:off x="13655675" y="958850"/>
          <a:ext cx="4559300" cy="3584575"/>
        </a:xfrm>
        <a:prstGeom prst="rect">
          <a:avLst/>
        </a:prstGeom>
      </xdr:spPr>
    </xdr:pic>
    <xdr:clientData/>
  </xdr:twoCellAnchor>
  <xdr:twoCellAnchor editAs="oneCell">
    <xdr:from>
      <xdr:col>8</xdr:col>
      <xdr:colOff>279400</xdr:colOff>
      <xdr:row>4</xdr:row>
      <xdr:rowOff>25400</xdr:rowOff>
    </xdr:from>
    <xdr:to>
      <xdr:col>15</xdr:col>
      <xdr:colOff>196850</xdr:colOff>
      <xdr:row>18</xdr:row>
      <xdr:rowOff>177800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B84D118-59F6-40E7-9D57-197F8B0F8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2" t="25971" r="18716" b="7095"/>
        <a:stretch/>
      </xdr:blipFill>
      <xdr:spPr>
        <a:xfrm>
          <a:off x="5003800" y="1120775"/>
          <a:ext cx="4289425" cy="3486150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165100</xdr:colOff>
      <xdr:row>45</xdr:row>
      <xdr:rowOff>162684</xdr:rowOff>
    </xdr:from>
    <xdr:to>
      <xdr:col>11</xdr:col>
      <xdr:colOff>482645</xdr:colOff>
      <xdr:row>58</xdr:row>
      <xdr:rowOff>250824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1F302F9-438A-4496-8BB4-17BA87BBB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400" y="11021184"/>
          <a:ext cx="3479845" cy="2945640"/>
        </a:xfrm>
        <a:prstGeom prst="rect">
          <a:avLst/>
        </a:prstGeom>
      </xdr:spPr>
    </xdr:pic>
    <xdr:clientData/>
  </xdr:twoCellAnchor>
  <xdr:twoCellAnchor editAs="oneCell">
    <xdr:from>
      <xdr:col>30</xdr:col>
      <xdr:colOff>342900</xdr:colOff>
      <xdr:row>3</xdr:row>
      <xdr:rowOff>64503</xdr:rowOff>
    </xdr:from>
    <xdr:to>
      <xdr:col>38</xdr:col>
      <xdr:colOff>190499</xdr:colOff>
      <xdr:row>18</xdr:row>
      <xdr:rowOff>79375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D17468A-F592-4FDA-82C0-715652A7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4175" y="921753"/>
          <a:ext cx="4724399" cy="3586747"/>
        </a:xfrm>
        <a:prstGeom prst="rect">
          <a:avLst/>
        </a:prstGeom>
      </xdr:spPr>
    </xdr:pic>
    <xdr:clientData/>
  </xdr:twoCellAnchor>
  <xdr:twoCellAnchor editAs="oneCell">
    <xdr:from>
      <xdr:col>16</xdr:col>
      <xdr:colOff>63500</xdr:colOff>
      <xdr:row>3</xdr:row>
      <xdr:rowOff>208634</xdr:rowOff>
    </xdr:from>
    <xdr:to>
      <xdr:col>23</xdr:col>
      <xdr:colOff>95250</xdr:colOff>
      <xdr:row>17</xdr:row>
      <xdr:rowOff>142876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6B55C21-1380-4602-9A26-812861292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075" y="1065884"/>
          <a:ext cx="4298950" cy="3267992"/>
        </a:xfrm>
        <a:prstGeom prst="rect">
          <a:avLst/>
        </a:prstGeom>
      </xdr:spPr>
    </xdr:pic>
    <xdr:clientData/>
  </xdr:twoCellAnchor>
  <xdr:twoCellAnchor editAs="oneCell">
    <xdr:from>
      <xdr:col>33</xdr:col>
      <xdr:colOff>444500</xdr:colOff>
      <xdr:row>45</xdr:row>
      <xdr:rowOff>151798</xdr:rowOff>
    </xdr:from>
    <xdr:to>
      <xdr:col>43</xdr:col>
      <xdr:colOff>501650</xdr:colOff>
      <xdr:row>67</xdr:row>
      <xdr:rowOff>55512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65606D6B-22A5-4C97-80EF-EBA06079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7425" y="11010298"/>
          <a:ext cx="6153150" cy="4618589"/>
        </a:xfrm>
        <a:prstGeom prst="rect">
          <a:avLst/>
        </a:prstGeom>
      </xdr:spPr>
    </xdr:pic>
    <xdr:clientData/>
  </xdr:twoCellAnchor>
  <xdr:twoCellAnchor editAs="oneCell">
    <xdr:from>
      <xdr:col>25</xdr:col>
      <xdr:colOff>381000</xdr:colOff>
      <xdr:row>23</xdr:row>
      <xdr:rowOff>135467</xdr:rowOff>
    </xdr:from>
    <xdr:to>
      <xdr:col>33</xdr:col>
      <xdr:colOff>158751</xdr:colOff>
      <xdr:row>39</xdr:row>
      <xdr:rowOff>6351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3723D346-CC48-4FE1-87AB-0CA754C72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9525" y="5755217"/>
          <a:ext cx="4654551" cy="3538009"/>
        </a:xfrm>
        <a:prstGeom prst="rect">
          <a:avLst/>
        </a:prstGeom>
      </xdr:spPr>
    </xdr:pic>
    <xdr:clientData/>
  </xdr:twoCellAnchor>
  <xdr:twoCellAnchor editAs="oneCell">
    <xdr:from>
      <xdr:col>33</xdr:col>
      <xdr:colOff>38100</xdr:colOff>
      <xdr:row>24</xdr:row>
      <xdr:rowOff>101600</xdr:rowOff>
    </xdr:from>
    <xdr:to>
      <xdr:col>39</xdr:col>
      <xdr:colOff>63500</xdr:colOff>
      <xdr:row>38</xdr:row>
      <xdr:rowOff>209550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EE4F78A4-888A-4E72-8606-79BA2E9F7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7" t="18966" r="30190" b="34780"/>
        <a:stretch/>
      </xdr:blipFill>
      <xdr:spPr>
        <a:xfrm>
          <a:off x="19631025" y="5959475"/>
          <a:ext cx="3683000" cy="3346450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515470</xdr:colOff>
      <xdr:row>64</xdr:row>
      <xdr:rowOff>86264</xdr:rowOff>
    </xdr:from>
    <xdr:to>
      <xdr:col>13</xdr:col>
      <xdr:colOff>132225</xdr:colOff>
      <xdr:row>94</xdr:row>
      <xdr:rowOff>159684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3B74D814-1A27-4DA9-AEA3-06D0445D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15916814"/>
          <a:ext cx="7646330" cy="693142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25</xdr:col>
      <xdr:colOff>425210</xdr:colOff>
      <xdr:row>98</xdr:row>
      <xdr:rowOff>102439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767AE3BF-50A6-4212-ABE6-E3379130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16544925"/>
          <a:ext cx="6521210" cy="7341439"/>
        </a:xfrm>
        <a:prstGeom prst="rect">
          <a:avLst/>
        </a:prstGeom>
      </xdr:spPr>
    </xdr:pic>
    <xdr:clientData/>
  </xdr:twoCellAnchor>
  <xdr:twoCellAnchor editAs="oneCell">
    <xdr:from>
      <xdr:col>28</xdr:col>
      <xdr:colOff>28755</xdr:colOff>
      <xdr:row>73</xdr:row>
      <xdr:rowOff>100642</xdr:rowOff>
    </xdr:from>
    <xdr:to>
      <xdr:col>37</xdr:col>
      <xdr:colOff>505364</xdr:colOff>
      <xdr:row>94</xdr:row>
      <xdr:rowOff>143774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B332D1CF-9469-4ED2-BEC4-37057AE2D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930" y="18074317"/>
          <a:ext cx="5963009" cy="5043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43"/>
  <sheetViews>
    <sheetView tabSelected="1" topLeftCell="A34" zoomScale="80" zoomScaleNormal="80" workbookViewId="0">
      <selection activeCell="J41" sqref="J6:J41"/>
    </sheetView>
  </sheetViews>
  <sheetFormatPr defaultRowHeight="14.4" x14ac:dyDescent="0.3"/>
  <cols>
    <col min="1" max="1" width="3.88671875" customWidth="1"/>
    <col min="2" max="2" width="22.109375" customWidth="1"/>
    <col min="3" max="3" width="24.33203125" customWidth="1"/>
    <col min="4" max="4" width="42.33203125" customWidth="1"/>
    <col min="5" max="5" width="29.33203125" customWidth="1"/>
    <col min="6" max="6" width="24.88671875" customWidth="1"/>
    <col min="7" max="7" width="28.33203125" customWidth="1"/>
    <col min="8" max="8" width="15.109375" customWidth="1"/>
    <col min="9" max="9" width="17.5546875" style="1" customWidth="1"/>
    <col min="10" max="10" width="20.6640625" customWidth="1"/>
    <col min="11" max="11" width="30.6640625" customWidth="1"/>
    <col min="12" max="12" width="8.88671875" customWidth="1"/>
    <col min="13" max="13" width="9.109375" customWidth="1"/>
  </cols>
  <sheetData>
    <row r="1" spans="1:11" x14ac:dyDescent="0.3">
      <c r="B1" t="s">
        <v>0</v>
      </c>
    </row>
    <row r="2" spans="1:11" ht="15.6" x14ac:dyDescent="0.3">
      <c r="B2" s="2" t="s">
        <v>59</v>
      </c>
      <c r="C2" s="3"/>
      <c r="D2" s="3"/>
      <c r="E2" s="3"/>
      <c r="F2" s="3"/>
      <c r="H2" s="4"/>
    </row>
    <row r="3" spans="1:11" ht="15" thickBot="1" x14ac:dyDescent="0.35">
      <c r="C3" s="4"/>
      <c r="D3" s="4"/>
      <c r="E3" s="4"/>
      <c r="F3" s="4"/>
      <c r="H3" s="4"/>
    </row>
    <row r="4" spans="1:11" s="13" customFormat="1" ht="69.599999999999994" thickBot="1" x14ac:dyDescent="0.35">
      <c r="A4" s="10"/>
      <c r="B4" s="10" t="s">
        <v>1</v>
      </c>
      <c r="C4" s="10" t="s">
        <v>2</v>
      </c>
      <c r="D4" s="10" t="s">
        <v>3</v>
      </c>
      <c r="E4" s="10" t="s">
        <v>4</v>
      </c>
      <c r="F4" s="10" t="s">
        <v>60</v>
      </c>
      <c r="G4" s="10" t="s">
        <v>6</v>
      </c>
      <c r="H4" s="11" t="s">
        <v>5</v>
      </c>
      <c r="I4" s="11" t="s">
        <v>40</v>
      </c>
      <c r="J4" s="12" t="s">
        <v>80</v>
      </c>
      <c r="K4" s="12" t="s">
        <v>39</v>
      </c>
    </row>
    <row r="5" spans="1:11" s="13" customFormat="1" ht="13.8" x14ac:dyDescent="0.3">
      <c r="B5" s="14"/>
      <c r="C5" s="14"/>
      <c r="D5" s="14"/>
      <c r="E5" s="14"/>
      <c r="F5" s="14"/>
      <c r="G5" s="15"/>
      <c r="I5" s="16"/>
      <c r="K5" s="15"/>
    </row>
    <row r="6" spans="1:11" s="13" customFormat="1" ht="33" customHeight="1" x14ac:dyDescent="0.3">
      <c r="A6" s="43" t="s">
        <v>21</v>
      </c>
      <c r="B6" s="45" t="s">
        <v>106</v>
      </c>
      <c r="C6" s="47" t="s">
        <v>61</v>
      </c>
      <c r="D6" s="49" t="s">
        <v>103</v>
      </c>
      <c r="E6" s="49" t="s">
        <v>62</v>
      </c>
      <c r="F6" s="49" t="s">
        <v>63</v>
      </c>
      <c r="G6" s="47" t="s">
        <v>64</v>
      </c>
      <c r="H6" s="53">
        <v>5000</v>
      </c>
      <c r="I6" s="17" t="s">
        <v>137</v>
      </c>
      <c r="J6" s="18"/>
      <c r="K6" s="55"/>
    </row>
    <row r="7" spans="1:11" s="13" customFormat="1" ht="33" customHeight="1" x14ac:dyDescent="0.3">
      <c r="A7" s="44"/>
      <c r="B7" s="46"/>
      <c r="C7" s="48"/>
      <c r="D7" s="50"/>
      <c r="E7" s="50"/>
      <c r="F7" s="50"/>
      <c r="G7" s="48"/>
      <c r="H7" s="54"/>
      <c r="I7" s="17" t="s">
        <v>41</v>
      </c>
      <c r="J7" s="18"/>
      <c r="K7" s="56"/>
    </row>
    <row r="8" spans="1:11" s="13" customFormat="1" ht="33" customHeight="1" x14ac:dyDescent="0.3">
      <c r="A8" s="43" t="s">
        <v>22</v>
      </c>
      <c r="B8" s="45" t="s">
        <v>48</v>
      </c>
      <c r="C8" s="47" t="s">
        <v>65</v>
      </c>
      <c r="D8" s="49" t="s">
        <v>99</v>
      </c>
      <c r="E8" s="49" t="s">
        <v>7</v>
      </c>
      <c r="F8" s="49" t="s">
        <v>66</v>
      </c>
      <c r="G8" s="47" t="s">
        <v>8</v>
      </c>
      <c r="H8" s="53">
        <v>2000</v>
      </c>
      <c r="I8" s="17" t="s">
        <v>137</v>
      </c>
      <c r="J8" s="18"/>
      <c r="K8" s="55"/>
    </row>
    <row r="9" spans="1:11" s="13" customFormat="1" ht="33" customHeight="1" x14ac:dyDescent="0.3">
      <c r="A9" s="44"/>
      <c r="B9" s="46"/>
      <c r="C9" s="48"/>
      <c r="D9" s="50"/>
      <c r="E9" s="50"/>
      <c r="F9" s="50"/>
      <c r="G9" s="48"/>
      <c r="H9" s="54"/>
      <c r="I9" s="17" t="s">
        <v>41</v>
      </c>
      <c r="J9" s="18"/>
      <c r="K9" s="56"/>
    </row>
    <row r="10" spans="1:11" s="13" customFormat="1" ht="33" customHeight="1" x14ac:dyDescent="0.3">
      <c r="A10" s="43" t="s">
        <v>23</v>
      </c>
      <c r="B10" s="45" t="s">
        <v>49</v>
      </c>
      <c r="C10" s="49" t="s">
        <v>67</v>
      </c>
      <c r="D10" s="49" t="s">
        <v>100</v>
      </c>
      <c r="E10" s="49" t="s">
        <v>68</v>
      </c>
      <c r="F10" s="49" t="s">
        <v>69</v>
      </c>
      <c r="G10" s="47" t="s">
        <v>70</v>
      </c>
      <c r="H10" s="53">
        <v>8000</v>
      </c>
      <c r="I10" s="17" t="s">
        <v>137</v>
      </c>
      <c r="J10" s="18"/>
      <c r="K10" s="55"/>
    </row>
    <row r="11" spans="1:11" s="13" customFormat="1" ht="33" customHeight="1" x14ac:dyDescent="0.3">
      <c r="A11" s="44"/>
      <c r="B11" s="46"/>
      <c r="C11" s="50"/>
      <c r="D11" s="50"/>
      <c r="E11" s="50"/>
      <c r="F11" s="50"/>
      <c r="G11" s="48"/>
      <c r="H11" s="54"/>
      <c r="I11" s="17" t="s">
        <v>41</v>
      </c>
      <c r="J11" s="18"/>
      <c r="K11" s="56"/>
    </row>
    <row r="12" spans="1:11" s="13" customFormat="1" ht="33" customHeight="1" x14ac:dyDescent="0.3">
      <c r="A12" s="43" t="s">
        <v>24</v>
      </c>
      <c r="B12" s="45" t="s">
        <v>9</v>
      </c>
      <c r="C12" s="49" t="s">
        <v>71</v>
      </c>
      <c r="D12" s="49" t="s">
        <v>101</v>
      </c>
      <c r="E12" s="49" t="s">
        <v>72</v>
      </c>
      <c r="F12" s="49" t="s">
        <v>66</v>
      </c>
      <c r="G12" s="47" t="s">
        <v>73</v>
      </c>
      <c r="H12" s="53">
        <v>5000</v>
      </c>
      <c r="I12" s="17" t="s">
        <v>137</v>
      </c>
      <c r="J12" s="18"/>
      <c r="K12" s="55"/>
    </row>
    <row r="13" spans="1:11" s="13" customFormat="1" ht="33" customHeight="1" x14ac:dyDescent="0.3">
      <c r="A13" s="44"/>
      <c r="B13" s="46"/>
      <c r="C13" s="50"/>
      <c r="D13" s="50"/>
      <c r="E13" s="50"/>
      <c r="F13" s="50"/>
      <c r="G13" s="48"/>
      <c r="H13" s="54"/>
      <c r="I13" s="17" t="s">
        <v>41</v>
      </c>
      <c r="J13" s="18"/>
      <c r="K13" s="56"/>
    </row>
    <row r="14" spans="1:11" s="13" customFormat="1" ht="33" customHeight="1" x14ac:dyDescent="0.3">
      <c r="A14" s="43" t="s">
        <v>25</v>
      </c>
      <c r="B14" s="45" t="s">
        <v>50</v>
      </c>
      <c r="C14" s="49" t="s">
        <v>74</v>
      </c>
      <c r="D14" s="49" t="s">
        <v>102</v>
      </c>
      <c r="E14" s="49" t="s">
        <v>75</v>
      </c>
      <c r="F14" s="49" t="s">
        <v>66</v>
      </c>
      <c r="G14" s="47" t="s">
        <v>73</v>
      </c>
      <c r="H14" s="53">
        <v>3000</v>
      </c>
      <c r="I14" s="17" t="s">
        <v>137</v>
      </c>
      <c r="J14" s="18"/>
      <c r="K14" s="55"/>
    </row>
    <row r="15" spans="1:11" s="13" customFormat="1" ht="33" customHeight="1" x14ac:dyDescent="0.3">
      <c r="A15" s="44"/>
      <c r="B15" s="46"/>
      <c r="C15" s="50"/>
      <c r="D15" s="50"/>
      <c r="E15" s="50"/>
      <c r="F15" s="50"/>
      <c r="G15" s="48"/>
      <c r="H15" s="54"/>
      <c r="I15" s="17" t="s">
        <v>41</v>
      </c>
      <c r="J15" s="18"/>
      <c r="K15" s="56"/>
    </row>
    <row r="16" spans="1:11" s="13" customFormat="1" ht="33" customHeight="1" x14ac:dyDescent="0.3">
      <c r="A16" s="43" t="s">
        <v>26</v>
      </c>
      <c r="B16" s="45" t="s">
        <v>51</v>
      </c>
      <c r="C16" s="49" t="s">
        <v>61</v>
      </c>
      <c r="D16" s="49" t="s">
        <v>104</v>
      </c>
      <c r="E16" s="49" t="s">
        <v>76</v>
      </c>
      <c r="F16" s="47" t="s">
        <v>77</v>
      </c>
      <c r="G16" s="47" t="s">
        <v>136</v>
      </c>
      <c r="H16" s="60">
        <v>600</v>
      </c>
      <c r="I16" s="35" t="s">
        <v>138</v>
      </c>
      <c r="J16" s="18"/>
      <c r="K16" s="55"/>
    </row>
    <row r="17" spans="1:71" s="13" customFormat="1" ht="33" customHeight="1" x14ac:dyDescent="0.3">
      <c r="A17" s="44"/>
      <c r="B17" s="46"/>
      <c r="C17" s="50"/>
      <c r="D17" s="50"/>
      <c r="E17" s="50"/>
      <c r="F17" s="48"/>
      <c r="G17" s="48"/>
      <c r="H17" s="62"/>
      <c r="I17" s="35" t="s">
        <v>139</v>
      </c>
      <c r="J17" s="18"/>
      <c r="K17" s="56"/>
    </row>
    <row r="18" spans="1:71" s="13" customFormat="1" ht="33" customHeight="1" x14ac:dyDescent="0.3">
      <c r="A18" s="43" t="s">
        <v>27</v>
      </c>
      <c r="B18" s="45" t="s">
        <v>10</v>
      </c>
      <c r="C18" s="49" t="s">
        <v>11</v>
      </c>
      <c r="D18" s="49" t="s">
        <v>78</v>
      </c>
      <c r="E18" s="49" t="s">
        <v>44</v>
      </c>
      <c r="F18" s="47" t="s">
        <v>79</v>
      </c>
      <c r="G18" s="51" t="s">
        <v>140</v>
      </c>
      <c r="H18" s="53">
        <v>2000</v>
      </c>
      <c r="I18" s="17" t="s">
        <v>137</v>
      </c>
      <c r="J18" s="18"/>
      <c r="K18" s="55"/>
    </row>
    <row r="19" spans="1:71" s="13" customFormat="1" ht="33" customHeight="1" x14ac:dyDescent="0.3">
      <c r="A19" s="44"/>
      <c r="B19" s="46"/>
      <c r="C19" s="50"/>
      <c r="D19" s="50"/>
      <c r="E19" s="50"/>
      <c r="F19" s="48"/>
      <c r="G19" s="52"/>
      <c r="H19" s="54"/>
      <c r="I19" s="17" t="s">
        <v>41</v>
      </c>
      <c r="J19" s="18"/>
      <c r="K19" s="56"/>
    </row>
    <row r="20" spans="1:71" s="19" customFormat="1" ht="33" customHeight="1" x14ac:dyDescent="0.3">
      <c r="A20" s="43" t="s">
        <v>28</v>
      </c>
      <c r="B20" s="45" t="s">
        <v>52</v>
      </c>
      <c r="C20" s="49" t="s">
        <v>81</v>
      </c>
      <c r="D20" s="49" t="s">
        <v>82</v>
      </c>
      <c r="E20" s="49" t="s">
        <v>12</v>
      </c>
      <c r="F20" s="47" t="s">
        <v>83</v>
      </c>
      <c r="G20" s="51" t="s">
        <v>84</v>
      </c>
      <c r="H20" s="53">
        <v>10000</v>
      </c>
      <c r="I20" s="17" t="s">
        <v>137</v>
      </c>
      <c r="J20" s="18"/>
      <c r="K20" s="55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</row>
    <row r="21" spans="1:71" s="19" customFormat="1" ht="33" customHeight="1" x14ac:dyDescent="0.3">
      <c r="A21" s="44"/>
      <c r="B21" s="46"/>
      <c r="C21" s="50"/>
      <c r="D21" s="50"/>
      <c r="E21" s="50"/>
      <c r="F21" s="48"/>
      <c r="G21" s="52"/>
      <c r="H21" s="54"/>
      <c r="I21" s="17" t="s">
        <v>41</v>
      </c>
      <c r="J21" s="18"/>
      <c r="K21" s="5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</row>
    <row r="22" spans="1:71" s="19" customFormat="1" ht="33" customHeight="1" x14ac:dyDescent="0.3">
      <c r="A22" s="43" t="s">
        <v>29</v>
      </c>
      <c r="B22" s="45" t="s">
        <v>53</v>
      </c>
      <c r="C22" s="47" t="s">
        <v>161</v>
      </c>
      <c r="D22" s="47" t="s">
        <v>105</v>
      </c>
      <c r="E22" s="49" t="s">
        <v>85</v>
      </c>
      <c r="F22" s="49" t="s">
        <v>86</v>
      </c>
      <c r="G22" s="51" t="s">
        <v>143</v>
      </c>
      <c r="H22" s="53">
        <v>3000</v>
      </c>
      <c r="I22" s="17" t="s">
        <v>141</v>
      </c>
      <c r="J22" s="18"/>
      <c r="K22" s="55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</row>
    <row r="23" spans="1:71" s="19" customFormat="1" ht="33" customHeight="1" x14ac:dyDescent="0.3">
      <c r="A23" s="44"/>
      <c r="B23" s="46"/>
      <c r="C23" s="48"/>
      <c r="D23" s="48"/>
      <c r="E23" s="50"/>
      <c r="F23" s="50"/>
      <c r="G23" s="52"/>
      <c r="H23" s="54"/>
      <c r="I23" s="17" t="s">
        <v>142</v>
      </c>
      <c r="J23" s="18"/>
      <c r="K23" s="5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</row>
    <row r="24" spans="1:71" s="19" customFormat="1" ht="33" customHeight="1" x14ac:dyDescent="0.3">
      <c r="A24" s="43" t="s">
        <v>30</v>
      </c>
      <c r="B24" s="45" t="s">
        <v>13</v>
      </c>
      <c r="C24" s="47" t="s">
        <v>87</v>
      </c>
      <c r="D24" s="49" t="s">
        <v>160</v>
      </c>
      <c r="E24" s="49" t="s">
        <v>88</v>
      </c>
      <c r="F24" s="49" t="s">
        <v>89</v>
      </c>
      <c r="G24" s="47" t="s">
        <v>172</v>
      </c>
      <c r="H24" s="60">
        <v>20000</v>
      </c>
      <c r="I24" s="35" t="s">
        <v>173</v>
      </c>
      <c r="J24" s="18"/>
      <c r="K24" s="6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</row>
    <row r="25" spans="1:71" s="19" customFormat="1" ht="33" customHeight="1" x14ac:dyDescent="0.3">
      <c r="A25" s="44"/>
      <c r="B25" s="46"/>
      <c r="C25" s="48"/>
      <c r="D25" s="50"/>
      <c r="E25" s="50"/>
      <c r="F25" s="50"/>
      <c r="G25" s="48"/>
      <c r="H25" s="62"/>
      <c r="I25" s="35" t="s">
        <v>144</v>
      </c>
      <c r="J25" s="18"/>
      <c r="K25" s="64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</row>
    <row r="26" spans="1:71" s="19" customFormat="1" ht="33" customHeight="1" x14ac:dyDescent="0.3">
      <c r="A26" s="43" t="s">
        <v>31</v>
      </c>
      <c r="B26" s="45" t="s">
        <v>54</v>
      </c>
      <c r="C26" s="47" t="s">
        <v>87</v>
      </c>
      <c r="D26" s="49" t="s">
        <v>90</v>
      </c>
      <c r="E26" s="49" t="s">
        <v>88</v>
      </c>
      <c r="F26" s="49" t="s">
        <v>91</v>
      </c>
      <c r="G26" s="51" t="s">
        <v>145</v>
      </c>
      <c r="H26" s="60">
        <v>30000</v>
      </c>
      <c r="I26" s="35" t="s">
        <v>146</v>
      </c>
      <c r="J26" s="18"/>
      <c r="K26" s="55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</row>
    <row r="27" spans="1:71" s="19" customFormat="1" ht="33" customHeight="1" x14ac:dyDescent="0.3">
      <c r="A27" s="44"/>
      <c r="B27" s="46"/>
      <c r="C27" s="48"/>
      <c r="D27" s="50"/>
      <c r="E27" s="50"/>
      <c r="F27" s="50"/>
      <c r="G27" s="52"/>
      <c r="H27" s="62"/>
      <c r="I27" s="35" t="s">
        <v>174</v>
      </c>
      <c r="J27" s="18"/>
      <c r="K27" s="5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</row>
    <row r="28" spans="1:71" s="19" customFormat="1" ht="33" customHeight="1" x14ac:dyDescent="0.3">
      <c r="A28" s="43" t="s">
        <v>32</v>
      </c>
      <c r="B28" s="45" t="s">
        <v>14</v>
      </c>
      <c r="C28" s="47" t="s">
        <v>15</v>
      </c>
      <c r="D28" s="47" t="s">
        <v>16</v>
      </c>
      <c r="E28" s="47" t="s">
        <v>147</v>
      </c>
      <c r="F28" s="49" t="s">
        <v>18</v>
      </c>
      <c r="G28" s="51" t="s">
        <v>92</v>
      </c>
      <c r="H28" s="60">
        <v>600</v>
      </c>
      <c r="I28" s="35" t="s">
        <v>149</v>
      </c>
      <c r="J28" s="18"/>
      <c r="K28" s="55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</row>
    <row r="29" spans="1:71" s="19" customFormat="1" ht="33" customHeight="1" x14ac:dyDescent="0.3">
      <c r="A29" s="44"/>
      <c r="B29" s="46"/>
      <c r="C29" s="48"/>
      <c r="D29" s="48"/>
      <c r="E29" s="48"/>
      <c r="F29" s="65"/>
      <c r="G29" s="52"/>
      <c r="H29" s="62"/>
      <c r="I29" s="35" t="s">
        <v>150</v>
      </c>
      <c r="J29" s="18"/>
      <c r="K29" s="56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</row>
    <row r="30" spans="1:71" s="19" customFormat="1" ht="33" customHeight="1" x14ac:dyDescent="0.3">
      <c r="A30" s="43" t="s">
        <v>33</v>
      </c>
      <c r="B30" s="45" t="s">
        <v>55</v>
      </c>
      <c r="C30" s="47" t="s">
        <v>17</v>
      </c>
      <c r="D30" s="49" t="s">
        <v>93</v>
      </c>
      <c r="E30" s="47" t="s">
        <v>148</v>
      </c>
      <c r="F30" s="49" t="s">
        <v>18</v>
      </c>
      <c r="G30" s="51" t="s">
        <v>159</v>
      </c>
      <c r="H30" s="60">
        <v>600</v>
      </c>
      <c r="I30" s="35" t="s">
        <v>149</v>
      </c>
      <c r="J30" s="18"/>
      <c r="K30" s="55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</row>
    <row r="31" spans="1:71" s="19" customFormat="1" ht="33" customHeight="1" x14ac:dyDescent="0.3">
      <c r="A31" s="44"/>
      <c r="B31" s="46"/>
      <c r="C31" s="68"/>
      <c r="D31" s="65"/>
      <c r="E31" s="68"/>
      <c r="F31" s="65"/>
      <c r="G31" s="66"/>
      <c r="H31" s="61"/>
      <c r="I31" s="35" t="s">
        <v>150</v>
      </c>
      <c r="J31" s="18"/>
      <c r="K31" s="6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</row>
    <row r="32" spans="1:71" s="19" customFormat="1" ht="33" customHeight="1" x14ac:dyDescent="0.3">
      <c r="A32" s="43" t="s">
        <v>34</v>
      </c>
      <c r="B32" s="57" t="s">
        <v>163</v>
      </c>
      <c r="C32" s="47" t="s">
        <v>171</v>
      </c>
      <c r="D32" s="49" t="s">
        <v>94</v>
      </c>
      <c r="E32" s="49" t="s">
        <v>151</v>
      </c>
      <c r="F32" s="49" t="s">
        <v>153</v>
      </c>
      <c r="G32" s="51" t="s">
        <v>165</v>
      </c>
      <c r="H32" s="53">
        <v>3000</v>
      </c>
      <c r="I32" s="35" t="s">
        <v>137</v>
      </c>
      <c r="J32" s="18"/>
      <c r="K32" s="55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</row>
    <row r="33" spans="1:71" s="19" customFormat="1" ht="33" customHeight="1" x14ac:dyDescent="0.3">
      <c r="A33" s="44"/>
      <c r="B33" s="58"/>
      <c r="C33" s="48"/>
      <c r="D33" s="50"/>
      <c r="E33" s="50"/>
      <c r="F33" s="50"/>
      <c r="G33" s="52"/>
      <c r="H33" s="54"/>
      <c r="I33" s="35" t="s">
        <v>41</v>
      </c>
      <c r="J33" s="18"/>
      <c r="K33" s="5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</row>
    <row r="34" spans="1:71" s="19" customFormat="1" ht="33" customHeight="1" x14ac:dyDescent="0.3">
      <c r="A34" s="69" t="s">
        <v>35</v>
      </c>
      <c r="B34" s="57" t="s">
        <v>164</v>
      </c>
      <c r="C34" s="47" t="s">
        <v>171</v>
      </c>
      <c r="D34" s="49" t="s">
        <v>94</v>
      </c>
      <c r="E34" s="49" t="s">
        <v>151</v>
      </c>
      <c r="F34" s="49" t="s">
        <v>153</v>
      </c>
      <c r="G34" s="51" t="s">
        <v>165</v>
      </c>
      <c r="H34" s="53">
        <v>2000</v>
      </c>
      <c r="I34" s="35" t="s">
        <v>137</v>
      </c>
      <c r="J34" s="18"/>
      <c r="K34" s="3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</row>
    <row r="35" spans="1:71" s="19" customFormat="1" ht="33" customHeight="1" x14ac:dyDescent="0.3">
      <c r="A35" s="70"/>
      <c r="B35" s="58"/>
      <c r="C35" s="48"/>
      <c r="D35" s="50"/>
      <c r="E35" s="50"/>
      <c r="F35" s="50"/>
      <c r="G35" s="52"/>
      <c r="H35" s="54"/>
      <c r="I35" s="35" t="s">
        <v>41</v>
      </c>
      <c r="J35" s="18"/>
      <c r="K35" s="3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</row>
    <row r="36" spans="1:71" s="19" customFormat="1" ht="33" customHeight="1" x14ac:dyDescent="0.3">
      <c r="A36" s="43" t="s">
        <v>46</v>
      </c>
      <c r="B36" s="45" t="s">
        <v>58</v>
      </c>
      <c r="C36" s="47" t="s">
        <v>95</v>
      </c>
      <c r="D36" s="49" t="s">
        <v>19</v>
      </c>
      <c r="E36" s="49" t="s">
        <v>20</v>
      </c>
      <c r="F36" s="49" t="s">
        <v>98</v>
      </c>
      <c r="G36" s="51" t="s">
        <v>155</v>
      </c>
      <c r="H36" s="60">
        <v>600</v>
      </c>
      <c r="I36" s="35" t="s">
        <v>157</v>
      </c>
      <c r="J36" s="18"/>
      <c r="K36" s="55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</row>
    <row r="37" spans="1:71" s="19" customFormat="1" ht="33" customHeight="1" x14ac:dyDescent="0.3">
      <c r="A37" s="44"/>
      <c r="B37" s="46"/>
      <c r="C37" s="48"/>
      <c r="D37" s="50"/>
      <c r="E37" s="50"/>
      <c r="F37" s="50"/>
      <c r="G37" s="52"/>
      <c r="H37" s="62"/>
      <c r="I37" s="35" t="s">
        <v>150</v>
      </c>
      <c r="J37" s="18"/>
      <c r="K37" s="56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</row>
    <row r="38" spans="1:71" s="19" customFormat="1" ht="33" customHeight="1" x14ac:dyDescent="0.3">
      <c r="A38" s="43" t="s">
        <v>47</v>
      </c>
      <c r="B38" s="57" t="s">
        <v>56</v>
      </c>
      <c r="C38" s="47" t="s">
        <v>96</v>
      </c>
      <c r="D38" s="49" t="s">
        <v>97</v>
      </c>
      <c r="E38" s="49" t="s">
        <v>152</v>
      </c>
      <c r="F38" s="49" t="s">
        <v>98</v>
      </c>
      <c r="G38" s="51" t="s">
        <v>156</v>
      </c>
      <c r="H38" s="53">
        <v>2000</v>
      </c>
      <c r="I38" s="35" t="s">
        <v>158</v>
      </c>
      <c r="J38" s="18"/>
      <c r="K38" s="5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</row>
    <row r="39" spans="1:71" s="19" customFormat="1" ht="33" customHeight="1" x14ac:dyDescent="0.3">
      <c r="A39" s="44"/>
      <c r="B39" s="58"/>
      <c r="C39" s="48"/>
      <c r="D39" s="50"/>
      <c r="E39" s="50"/>
      <c r="F39" s="50"/>
      <c r="G39" s="52"/>
      <c r="H39" s="54"/>
      <c r="I39" s="17" t="s">
        <v>142</v>
      </c>
      <c r="J39" s="18"/>
      <c r="K39" s="56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</row>
    <row r="40" spans="1:71" s="19" customFormat="1" ht="33" customHeight="1" x14ac:dyDescent="0.3">
      <c r="A40" s="43" t="s">
        <v>162</v>
      </c>
      <c r="B40" s="45" t="s">
        <v>57</v>
      </c>
      <c r="C40" s="47" t="s">
        <v>96</v>
      </c>
      <c r="D40" s="49" t="s">
        <v>97</v>
      </c>
      <c r="E40" s="49" t="s">
        <v>152</v>
      </c>
      <c r="F40" s="49" t="s">
        <v>154</v>
      </c>
      <c r="G40" s="51" t="s">
        <v>156</v>
      </c>
      <c r="H40" s="53">
        <v>5000</v>
      </c>
      <c r="I40" s="17" t="s">
        <v>137</v>
      </c>
      <c r="J40" s="18"/>
      <c r="K40" s="55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</row>
    <row r="41" spans="1:71" s="19" customFormat="1" ht="33" customHeight="1" x14ac:dyDescent="0.3">
      <c r="A41" s="44"/>
      <c r="B41" s="46"/>
      <c r="C41" s="48"/>
      <c r="D41" s="50"/>
      <c r="E41" s="50"/>
      <c r="F41" s="50"/>
      <c r="G41" s="52"/>
      <c r="H41" s="54"/>
      <c r="I41" s="17" t="s">
        <v>41</v>
      </c>
      <c r="J41" s="18"/>
      <c r="K41" s="56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</row>
    <row r="42" spans="1:71" ht="30" customHeight="1" x14ac:dyDescent="0.3">
      <c r="B42" s="59" t="s">
        <v>45</v>
      </c>
      <c r="C42" s="59"/>
      <c r="D42" s="59"/>
      <c r="E42" s="59"/>
      <c r="F42" s="59"/>
      <c r="G42" s="59"/>
      <c r="H42" s="59"/>
      <c r="I42" s="59"/>
      <c r="J42" s="59"/>
      <c r="K42" s="59"/>
    </row>
    <row r="43" spans="1:71" x14ac:dyDescent="0.3">
      <c r="B43" s="5"/>
    </row>
  </sheetData>
  <mergeCells count="162">
    <mergeCell ref="B34:B35"/>
    <mergeCell ref="C34:C35"/>
    <mergeCell ref="D34:D35"/>
    <mergeCell ref="E34:E35"/>
    <mergeCell ref="F34:F35"/>
    <mergeCell ref="H34:H35"/>
    <mergeCell ref="G34:G35"/>
    <mergeCell ref="G36:G37"/>
    <mergeCell ref="K36:K37"/>
    <mergeCell ref="A36:A37"/>
    <mergeCell ref="B36:B37"/>
    <mergeCell ref="C36:C37"/>
    <mergeCell ref="D36:D37"/>
    <mergeCell ref="E36:E37"/>
    <mergeCell ref="F36:F37"/>
    <mergeCell ref="G30:G31"/>
    <mergeCell ref="K30:K31"/>
    <mergeCell ref="A32:A33"/>
    <mergeCell ref="B32:B33"/>
    <mergeCell ref="C32:C33"/>
    <mergeCell ref="D32:D33"/>
    <mergeCell ref="E32:E33"/>
    <mergeCell ref="F32:F33"/>
    <mergeCell ref="G32:G33"/>
    <mergeCell ref="K32:K33"/>
    <mergeCell ref="A30:A31"/>
    <mergeCell ref="B30:B31"/>
    <mergeCell ref="C30:C31"/>
    <mergeCell ref="D30:D31"/>
    <mergeCell ref="E30:E31"/>
    <mergeCell ref="F30:F31"/>
    <mergeCell ref="A34:A35"/>
    <mergeCell ref="G26:G27"/>
    <mergeCell ref="K26:K27"/>
    <mergeCell ref="A28:A29"/>
    <mergeCell ref="B28:B29"/>
    <mergeCell ref="C28:C29"/>
    <mergeCell ref="D28:D29"/>
    <mergeCell ref="E28:E29"/>
    <mergeCell ref="F28:F29"/>
    <mergeCell ref="G28:G29"/>
    <mergeCell ref="K28:K29"/>
    <mergeCell ref="A26:A27"/>
    <mergeCell ref="B26:B27"/>
    <mergeCell ref="C26:C27"/>
    <mergeCell ref="D26:D27"/>
    <mergeCell ref="E26:E27"/>
    <mergeCell ref="F26:F27"/>
    <mergeCell ref="H26:H27"/>
    <mergeCell ref="H28:H29"/>
    <mergeCell ref="G22:G23"/>
    <mergeCell ref="K22:K23"/>
    <mergeCell ref="A24:A25"/>
    <mergeCell ref="B24:B25"/>
    <mergeCell ref="C24:C25"/>
    <mergeCell ref="D24:D25"/>
    <mergeCell ref="E24:E25"/>
    <mergeCell ref="F24:F25"/>
    <mergeCell ref="G24:G25"/>
    <mergeCell ref="K24:K25"/>
    <mergeCell ref="A22:A23"/>
    <mergeCell ref="B22:B23"/>
    <mergeCell ref="C22:C23"/>
    <mergeCell ref="D22:D23"/>
    <mergeCell ref="E22:E23"/>
    <mergeCell ref="F22:F23"/>
    <mergeCell ref="H22:H23"/>
    <mergeCell ref="H24:H25"/>
    <mergeCell ref="G18:G19"/>
    <mergeCell ref="K18:K19"/>
    <mergeCell ref="A20:A21"/>
    <mergeCell ref="B20:B21"/>
    <mergeCell ref="C20:C21"/>
    <mergeCell ref="D20:D21"/>
    <mergeCell ref="E20:E21"/>
    <mergeCell ref="F20:F21"/>
    <mergeCell ref="G20:G21"/>
    <mergeCell ref="K20:K21"/>
    <mergeCell ref="A18:A19"/>
    <mergeCell ref="B18:B19"/>
    <mergeCell ref="C18:C19"/>
    <mergeCell ref="D18:D19"/>
    <mergeCell ref="E18:E19"/>
    <mergeCell ref="F18:F19"/>
    <mergeCell ref="H18:H19"/>
    <mergeCell ref="H20:H21"/>
    <mergeCell ref="G14:G15"/>
    <mergeCell ref="K14:K15"/>
    <mergeCell ref="A16:A17"/>
    <mergeCell ref="B16:B17"/>
    <mergeCell ref="C16:C17"/>
    <mergeCell ref="D16:D17"/>
    <mergeCell ref="E16:E17"/>
    <mergeCell ref="F16:F17"/>
    <mergeCell ref="G16:G17"/>
    <mergeCell ref="K16:K17"/>
    <mergeCell ref="A14:A15"/>
    <mergeCell ref="B14:B15"/>
    <mergeCell ref="C14:C15"/>
    <mergeCell ref="D14:D15"/>
    <mergeCell ref="E14:E15"/>
    <mergeCell ref="F14:F15"/>
    <mergeCell ref="H14:H15"/>
    <mergeCell ref="H16:H17"/>
    <mergeCell ref="A12:A13"/>
    <mergeCell ref="B12:B13"/>
    <mergeCell ref="C12:C13"/>
    <mergeCell ref="D12:D13"/>
    <mergeCell ref="E12:E13"/>
    <mergeCell ref="F12:F13"/>
    <mergeCell ref="G12:G13"/>
    <mergeCell ref="K12:K13"/>
    <mergeCell ref="G10:G11"/>
    <mergeCell ref="F10:F11"/>
    <mergeCell ref="E10:E11"/>
    <mergeCell ref="D10:D11"/>
    <mergeCell ref="C10:C11"/>
    <mergeCell ref="B10:B11"/>
    <mergeCell ref="H10:H11"/>
    <mergeCell ref="H12:H13"/>
    <mergeCell ref="B42:K42"/>
    <mergeCell ref="H30:H31"/>
    <mergeCell ref="H32:H33"/>
    <mergeCell ref="H36:H37"/>
    <mergeCell ref="G6:G7"/>
    <mergeCell ref="K6:K7"/>
    <mergeCell ref="A8:A9"/>
    <mergeCell ref="B8:B9"/>
    <mergeCell ref="C8:C9"/>
    <mergeCell ref="D8:D9"/>
    <mergeCell ref="E8:E9"/>
    <mergeCell ref="F8:F9"/>
    <mergeCell ref="G8:G9"/>
    <mergeCell ref="K8:K9"/>
    <mergeCell ref="B6:B7"/>
    <mergeCell ref="A6:A7"/>
    <mergeCell ref="C6:C7"/>
    <mergeCell ref="D6:D7"/>
    <mergeCell ref="E6:E7"/>
    <mergeCell ref="F6:F7"/>
    <mergeCell ref="H6:H7"/>
    <mergeCell ref="H8:H9"/>
    <mergeCell ref="A10:A11"/>
    <mergeCell ref="K10:K1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A40:A41"/>
    <mergeCell ref="B40:B41"/>
    <mergeCell ref="C40:C41"/>
    <mergeCell ref="D40:D41"/>
    <mergeCell ref="E40:E41"/>
    <mergeCell ref="F40:F41"/>
    <mergeCell ref="G40:G41"/>
    <mergeCell ref="H40:H41"/>
    <mergeCell ref="K40:K41"/>
  </mergeCells>
  <phoneticPr fontId="10" type="noConversion"/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A7E-3A64-4556-A01D-A96D69A678A6}">
  <dimension ref="B1:G22"/>
  <sheetViews>
    <sheetView workbookViewId="0">
      <selection activeCell="C23" sqref="C23"/>
    </sheetView>
  </sheetViews>
  <sheetFormatPr defaultRowHeight="14.4" x14ac:dyDescent="0.3"/>
  <cols>
    <col min="2" max="2" width="61.44140625" customWidth="1"/>
    <col min="3" max="3" width="25.33203125" style="32" customWidth="1"/>
    <col min="4" max="4" width="19.6640625" customWidth="1"/>
    <col min="5" max="5" width="12.6640625" customWidth="1"/>
  </cols>
  <sheetData>
    <row r="1" spans="2:7" ht="15" thickBot="1" x14ac:dyDescent="0.35">
      <c r="F1" s="8"/>
    </row>
    <row r="2" spans="2:7" ht="29.4" thickBot="1" x14ac:dyDescent="0.35">
      <c r="B2" s="6" t="s">
        <v>42</v>
      </c>
      <c r="C2" s="6" t="s">
        <v>43</v>
      </c>
    </row>
    <row r="3" spans="2:7" x14ac:dyDescent="0.3">
      <c r="B3" s="20" t="s">
        <v>107</v>
      </c>
      <c r="C3" s="33" t="e">
        <f>AVERAGE('Standardní rekl. předměty'!J6:J7)</f>
        <v>#DIV/0!</v>
      </c>
      <c r="E3" s="37">
        <f>G3/G22</f>
        <v>4.8828125E-2</v>
      </c>
      <c r="F3" s="38"/>
      <c r="G3" s="38">
        <v>5000</v>
      </c>
    </row>
    <row r="4" spans="2:7" x14ac:dyDescent="0.3">
      <c r="B4" s="21" t="s">
        <v>108</v>
      </c>
      <c r="C4" s="34" t="e">
        <f>AVERAGE('Standardní rekl. předměty'!J8:J9)</f>
        <v>#DIV/0!</v>
      </c>
      <c r="E4" s="37">
        <f>G4/G22</f>
        <v>1.953125E-2</v>
      </c>
      <c r="F4" s="38"/>
      <c r="G4" s="38">
        <v>2000</v>
      </c>
    </row>
    <row r="5" spans="2:7" x14ac:dyDescent="0.3">
      <c r="B5" s="21" t="s">
        <v>109</v>
      </c>
      <c r="C5" s="34" t="e">
        <f>AVERAGE('Standardní rekl. předměty'!J10:J11)</f>
        <v>#DIV/0!</v>
      </c>
      <c r="E5" s="37">
        <f>G5/G22</f>
        <v>7.8125E-2</v>
      </c>
      <c r="F5" s="38"/>
      <c r="G5" s="38">
        <v>8000</v>
      </c>
    </row>
    <row r="6" spans="2:7" x14ac:dyDescent="0.3">
      <c r="B6" s="22" t="s">
        <v>110</v>
      </c>
      <c r="C6" s="34" t="e">
        <f>AVERAGE('Standardní rekl. předměty'!J12:J13)</f>
        <v>#DIV/0!</v>
      </c>
      <c r="E6" s="37">
        <f>G6/G22</f>
        <v>4.8828125E-2</v>
      </c>
      <c r="F6" s="38"/>
      <c r="G6" s="38">
        <v>5000</v>
      </c>
    </row>
    <row r="7" spans="2:7" x14ac:dyDescent="0.3">
      <c r="B7" s="22" t="s">
        <v>111</v>
      </c>
      <c r="C7" s="34" t="e">
        <f>AVERAGE('Standardní rekl. předměty'!J14:J15)</f>
        <v>#DIV/0!</v>
      </c>
      <c r="E7" s="37">
        <f>G7/G22</f>
        <v>2.9296875E-2</v>
      </c>
      <c r="F7" s="38"/>
      <c r="G7" s="38">
        <v>3000</v>
      </c>
    </row>
    <row r="8" spans="2:7" x14ac:dyDescent="0.3">
      <c r="B8" s="22" t="s">
        <v>112</v>
      </c>
      <c r="C8" s="34" t="e">
        <f>AVERAGE('Standardní rekl. předměty'!J16:J17)</f>
        <v>#DIV/0!</v>
      </c>
      <c r="E8" s="39">
        <f>G8/G22</f>
        <v>5.859375E-3</v>
      </c>
      <c r="F8" s="40"/>
      <c r="G8" s="40">
        <v>600</v>
      </c>
    </row>
    <row r="9" spans="2:7" x14ac:dyDescent="0.3">
      <c r="B9" s="22" t="s">
        <v>113</v>
      </c>
      <c r="C9" s="34" t="e">
        <f>AVERAGE('Standardní rekl. předměty'!J18:J19)</f>
        <v>#DIV/0!</v>
      </c>
      <c r="E9" s="39">
        <f>G9/G22</f>
        <v>1.953125E-2</v>
      </c>
      <c r="F9" s="40"/>
      <c r="G9" s="40">
        <v>2000</v>
      </c>
    </row>
    <row r="10" spans="2:7" x14ac:dyDescent="0.3">
      <c r="B10" s="22" t="s">
        <v>114</v>
      </c>
      <c r="C10" s="34" t="e">
        <f>AVERAGE('Standardní rekl. předměty'!J20:J21)</f>
        <v>#DIV/0!</v>
      </c>
      <c r="E10" s="39">
        <f>G10/G22</f>
        <v>9.765625E-2</v>
      </c>
      <c r="F10" s="40"/>
      <c r="G10" s="40">
        <v>10000</v>
      </c>
    </row>
    <row r="11" spans="2:7" x14ac:dyDescent="0.3">
      <c r="B11" s="22" t="s">
        <v>115</v>
      </c>
      <c r="C11" s="34" t="e">
        <f>AVERAGE('Standardní rekl. předměty'!J22:J23)</f>
        <v>#DIV/0!</v>
      </c>
      <c r="E11" s="39">
        <f>G11/G22</f>
        <v>2.9296875E-2</v>
      </c>
      <c r="F11" s="40"/>
      <c r="G11" s="40">
        <v>3000</v>
      </c>
    </row>
    <row r="12" spans="2:7" x14ac:dyDescent="0.3">
      <c r="B12" s="22" t="s">
        <v>116</v>
      </c>
      <c r="C12" s="34" t="e">
        <f>AVERAGE('Standardní rekl. předměty'!J24:J25)</f>
        <v>#DIV/0!</v>
      </c>
      <c r="E12" s="39">
        <f>G12/G22</f>
        <v>0.1953125</v>
      </c>
      <c r="F12" s="40"/>
      <c r="G12" s="40">
        <v>20000</v>
      </c>
    </row>
    <row r="13" spans="2:7" x14ac:dyDescent="0.3">
      <c r="B13" s="22" t="s">
        <v>117</v>
      </c>
      <c r="C13" s="34" t="e">
        <f>AVERAGE('Standardní rekl. předměty'!J26:J27)</f>
        <v>#DIV/0!</v>
      </c>
      <c r="E13" s="39">
        <f>G13/G22</f>
        <v>0.29296875</v>
      </c>
      <c r="F13" s="40"/>
      <c r="G13" s="40">
        <v>30000</v>
      </c>
    </row>
    <row r="14" spans="2:7" x14ac:dyDescent="0.3">
      <c r="B14" s="22" t="s">
        <v>118</v>
      </c>
      <c r="C14" s="34" t="e">
        <f>AVERAGE('Standardní rekl. předměty'!J28:J29)</f>
        <v>#DIV/0!</v>
      </c>
      <c r="E14" s="39">
        <f>G14/G22</f>
        <v>5.859375E-3</v>
      </c>
      <c r="F14" s="40"/>
      <c r="G14" s="40">
        <v>600</v>
      </c>
    </row>
    <row r="15" spans="2:7" x14ac:dyDescent="0.3">
      <c r="B15" s="22" t="s">
        <v>119</v>
      </c>
      <c r="C15" s="34" t="e">
        <f>AVERAGE('Standardní rekl. předměty'!J30:J31)</f>
        <v>#DIV/0!</v>
      </c>
      <c r="E15" s="39">
        <f>G15/G22</f>
        <v>5.859375E-3</v>
      </c>
      <c r="F15" s="40"/>
      <c r="G15" s="40">
        <v>600</v>
      </c>
    </row>
    <row r="16" spans="2:7" x14ac:dyDescent="0.3">
      <c r="B16" s="22" t="s">
        <v>169</v>
      </c>
      <c r="C16" s="34" t="e">
        <f>AVERAGE('Standardní rekl. předměty'!J32:J33)</f>
        <v>#DIV/0!</v>
      </c>
      <c r="E16" s="39">
        <f>G16/G22</f>
        <v>2.9296875E-2</v>
      </c>
      <c r="F16" s="40"/>
      <c r="G16" s="40">
        <v>3000</v>
      </c>
    </row>
    <row r="17" spans="2:7" x14ac:dyDescent="0.3">
      <c r="B17" s="22" t="s">
        <v>170</v>
      </c>
      <c r="C17" s="34" t="e">
        <f>AVERAGE('Standardní rekl. předměty'!J33:J34)</f>
        <v>#DIV/0!</v>
      </c>
      <c r="E17" s="39">
        <f>G17/G22</f>
        <v>1.953125E-2</v>
      </c>
      <c r="F17" s="40"/>
      <c r="G17" s="40">
        <v>2000</v>
      </c>
    </row>
    <row r="18" spans="2:7" x14ac:dyDescent="0.3">
      <c r="B18" s="21" t="s">
        <v>166</v>
      </c>
      <c r="C18" s="34" t="e">
        <f>AVERAGE('Standardní rekl. předměty'!J36:J37)</f>
        <v>#DIV/0!</v>
      </c>
      <c r="E18" s="39">
        <f>G18/G22</f>
        <v>5.859375E-3</v>
      </c>
      <c r="F18" s="40"/>
      <c r="G18" s="40">
        <v>600</v>
      </c>
    </row>
    <row r="19" spans="2:7" x14ac:dyDescent="0.3">
      <c r="B19" s="21" t="s">
        <v>167</v>
      </c>
      <c r="C19" s="34" t="e">
        <f>AVERAGE('Standardní rekl. předměty'!J37:J38)</f>
        <v>#DIV/0!</v>
      </c>
      <c r="E19" s="39">
        <f>G19/G22</f>
        <v>1.953125E-2</v>
      </c>
      <c r="F19" s="40"/>
      <c r="G19" s="40">
        <v>2000</v>
      </c>
    </row>
    <row r="20" spans="2:7" ht="15" thickBot="1" x14ac:dyDescent="0.35">
      <c r="B20" s="23" t="s">
        <v>168</v>
      </c>
      <c r="C20" s="34" t="e">
        <f>AVERAGE('Standardní rekl. předměty'!J38:J39)</f>
        <v>#DIV/0!</v>
      </c>
      <c r="E20" s="39">
        <f>G20/G22</f>
        <v>4.8828125E-2</v>
      </c>
      <c r="F20" s="40"/>
      <c r="G20" s="40">
        <v>5000</v>
      </c>
    </row>
    <row r="21" spans="2:7" ht="15" thickBot="1" x14ac:dyDescent="0.35"/>
    <row r="22" spans="2:7" ht="42.75" customHeight="1" thickBot="1" x14ac:dyDescent="0.35">
      <c r="B22" s="7" t="s">
        <v>175</v>
      </c>
      <c r="C22" s="9" t="e">
        <f>0.05*C3+0.02*C4+0.08*C5+0.05*C6+0.03*C7+0.01*C8+0.02*C9+0.1*C10+0.03*C11+0.2*C12+0.29*C13+0.01*C14+0.01*C15+0.03*C16+0.02*C17+0.01*C18+0.02*C19+0.05*C20</f>
        <v>#DIV/0!</v>
      </c>
      <c r="E22" s="41">
        <f>SUM(E3:E21)</f>
        <v>1</v>
      </c>
      <c r="F22" s="42"/>
      <c r="G22" s="42">
        <f>SUM(G3:G20)</f>
        <v>102400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90BD-1735-4714-A291-214C913BCA83}">
  <dimension ref="A1:AG73"/>
  <sheetViews>
    <sheetView zoomScale="40" zoomScaleNormal="40" workbookViewId="0">
      <selection activeCell="E20" sqref="E20"/>
    </sheetView>
  </sheetViews>
  <sheetFormatPr defaultColWidth="8.88671875" defaultRowHeight="17.399999999999999" x14ac:dyDescent="0.45"/>
  <cols>
    <col min="1" max="9" width="8.88671875" style="25"/>
    <col min="10" max="10" width="9.109375" style="25" customWidth="1"/>
    <col min="11" max="11" width="10.109375" style="25" customWidth="1"/>
    <col min="12" max="16384" width="8.88671875" style="25"/>
  </cols>
  <sheetData>
    <row r="1" spans="1:33" ht="25.2" x14ac:dyDescent="0.45">
      <c r="A1" s="24" t="s">
        <v>36</v>
      </c>
    </row>
    <row r="3" spans="1:33" ht="21" x14ac:dyDescent="0.5">
      <c r="A3" s="26" t="s">
        <v>120</v>
      </c>
      <c r="J3" s="25" t="s">
        <v>121</v>
      </c>
      <c r="Q3" s="25" t="s">
        <v>122</v>
      </c>
      <c r="Y3" s="25" t="s">
        <v>123</v>
      </c>
      <c r="AG3" s="25" t="s">
        <v>124</v>
      </c>
    </row>
    <row r="23" spans="1:27" x14ac:dyDescent="0.45">
      <c r="AA23" s="25" t="s">
        <v>125</v>
      </c>
    </row>
    <row r="24" spans="1:27" x14ac:dyDescent="0.45">
      <c r="S24" s="25" t="s">
        <v>126</v>
      </c>
    </row>
    <row r="25" spans="1:27" x14ac:dyDescent="0.45">
      <c r="A25" s="25" t="s">
        <v>127</v>
      </c>
      <c r="H25" s="25" t="s">
        <v>128</v>
      </c>
    </row>
    <row r="42" spans="2:27" x14ac:dyDescent="0.45">
      <c r="S42" s="25" t="s">
        <v>129</v>
      </c>
      <c r="AA42" s="25" t="s">
        <v>130</v>
      </c>
    </row>
    <row r="45" spans="2:27" x14ac:dyDescent="0.45">
      <c r="B45" s="25" t="s">
        <v>131</v>
      </c>
      <c r="I45" s="25" t="s">
        <v>132</v>
      </c>
    </row>
    <row r="48" spans="2:27" ht="30" x14ac:dyDescent="0.7">
      <c r="C48" s="27"/>
      <c r="D48" s="27"/>
    </row>
    <row r="59" spans="2:21" ht="25.2" x14ac:dyDescent="0.45">
      <c r="B59" s="24" t="s">
        <v>37</v>
      </c>
    </row>
    <row r="60" spans="2:21" x14ac:dyDescent="0.45">
      <c r="B60" s="25" t="s">
        <v>38</v>
      </c>
    </row>
    <row r="62" spans="2:21" ht="25.2" x14ac:dyDescent="0.45">
      <c r="B62" s="24"/>
      <c r="C62" s="28"/>
      <c r="D62" s="28"/>
      <c r="E62" s="28"/>
      <c r="F62" s="28"/>
      <c r="G62" s="28"/>
      <c r="H62" s="28"/>
      <c r="I62" s="28"/>
      <c r="J62" s="28"/>
      <c r="K62" s="28"/>
      <c r="U62" s="29"/>
    </row>
    <row r="63" spans="2:21" ht="25.2" x14ac:dyDescent="0.45">
      <c r="B63" s="30"/>
    </row>
    <row r="64" spans="2:21" x14ac:dyDescent="0.45">
      <c r="B64" s="25" t="s">
        <v>133</v>
      </c>
    </row>
    <row r="65" spans="2:29" x14ac:dyDescent="0.45">
      <c r="B65" s="31"/>
    </row>
    <row r="66" spans="2:29" x14ac:dyDescent="0.45">
      <c r="B66" s="31"/>
      <c r="P66" s="25" t="s">
        <v>134</v>
      </c>
    </row>
    <row r="67" spans="2:29" x14ac:dyDescent="0.45">
      <c r="B67" s="31"/>
    </row>
    <row r="68" spans="2:29" x14ac:dyDescent="0.45">
      <c r="B68" s="31"/>
    </row>
    <row r="69" spans="2:29" x14ac:dyDescent="0.45">
      <c r="B69" s="31"/>
    </row>
    <row r="73" spans="2:29" x14ac:dyDescent="0.45">
      <c r="AC73" s="25" t="s">
        <v>135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Standardní rekl. předměty</vt:lpstr>
      <vt:lpstr>Výpočet NC pro účely hodnocení</vt:lpstr>
      <vt:lpstr>Ilustrační ukázka RP</vt:lpstr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Slováková</dc:creator>
  <cp:lastModifiedBy>Dana Faitová</cp:lastModifiedBy>
  <cp:lastPrinted>2023-02-22T13:40:58Z</cp:lastPrinted>
  <dcterms:created xsi:type="dcterms:W3CDTF">2021-06-07T11:10:27Z</dcterms:created>
  <dcterms:modified xsi:type="dcterms:W3CDTF">2023-03-01T13:14:26Z</dcterms:modified>
</cp:coreProperties>
</file>