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space\_2019-Kubza\05 - MUNI učebny změna 03-2023\změna 03-2023 EX\"/>
    </mc:Choice>
  </mc:AlternateContent>
  <xr:revisionPtr revIDLastSave="0" documentId="13_ncr:1_{11D96E3A-A1F3-4AE4-9603-06065233677E}" xr6:coauthVersionLast="47" xr6:coauthVersionMax="47" xr10:uidLastSave="{00000000-0000-0000-0000-000000000000}"/>
  <bookViews>
    <workbookView xWindow="1995" yWindow="840" windowWidth="26805" windowHeight="15360" xr2:uid="{00000000-000D-0000-FFFF-FFFF00000000}"/>
  </bookViews>
  <sheets>
    <sheet name="Rekapitulace" sheetId="1" r:id="rId1"/>
    <sheet name="silno" sheetId="2" r:id="rId2"/>
    <sheet name="slabo" sheetId="5" r:id="rId3"/>
  </sheets>
  <definedNames>
    <definedName name="_xlnm.Print_Titles" localSheetId="0">Rekapitulace!$1:$6</definedName>
    <definedName name="_xlnm.Print_Titles" localSheetId="1">silno!$1:$7</definedName>
    <definedName name="_xlnm.Print_Titles" localSheetId="2">slabo!$1:$7</definedName>
    <definedName name="_xlnm.Print_Area" localSheetId="0">Rekapitulace!$A$1:$C$35</definedName>
    <definedName name="_xlnm.Print_Area" localSheetId="1">silno!$A$1:$F$82</definedName>
    <definedName name="_xlnm.Print_Area" localSheetId="2">slabo!$A$1:$F$29</definedName>
  </definedNames>
  <calcPr calcId="181029" concurrentCalc="0"/>
</workbook>
</file>

<file path=xl/calcChain.xml><?xml version="1.0" encoding="utf-8"?>
<calcChain xmlns="http://schemas.openxmlformats.org/spreadsheetml/2006/main">
  <c r="F68" i="2" l="1"/>
  <c r="F67" i="2"/>
  <c r="F22" i="5"/>
  <c r="F16" i="5"/>
  <c r="F14" i="5"/>
  <c r="F15" i="5"/>
  <c r="F17" i="5"/>
  <c r="F18" i="5"/>
  <c r="F19" i="5"/>
  <c r="C26" i="1"/>
  <c r="F23" i="5"/>
  <c r="F27" i="5"/>
  <c r="F48" i="2"/>
  <c r="C14" i="1"/>
  <c r="F52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7" i="2"/>
  <c r="C27" i="1"/>
  <c r="F69" i="2"/>
  <c r="F70" i="2"/>
  <c r="F71" i="2"/>
  <c r="F72" i="2"/>
  <c r="F73" i="2"/>
  <c r="F74" i="2"/>
  <c r="F75" i="2"/>
  <c r="F76" i="2"/>
  <c r="F80" i="2"/>
  <c r="C13" i="1"/>
  <c r="F59" i="2"/>
  <c r="C15" i="1"/>
  <c r="F60" i="2"/>
  <c r="F61" i="2"/>
  <c r="F128" i="1"/>
  <c r="C16" i="1"/>
  <c r="C17" i="1"/>
  <c r="C18" i="1"/>
  <c r="C28" i="1"/>
  <c r="C21" i="1"/>
</calcChain>
</file>

<file path=xl/sharedStrings.xml><?xml version="1.0" encoding="utf-8"?>
<sst xmlns="http://schemas.openxmlformats.org/spreadsheetml/2006/main" count="260" uniqueCount="144">
  <si>
    <t>STAVBA:</t>
  </si>
  <si>
    <t>OBJEKT:</t>
  </si>
  <si>
    <t>ČÁST:</t>
  </si>
  <si>
    <t/>
  </si>
  <si>
    <t>Č. P.</t>
  </si>
  <si>
    <t>ZKRÁCENÝ POPIS</t>
  </si>
  <si>
    <t>CELKEM</t>
  </si>
  <si>
    <t>1.</t>
  </si>
  <si>
    <t>2.</t>
  </si>
  <si>
    <t>3.</t>
  </si>
  <si>
    <t>4.</t>
  </si>
  <si>
    <t>5.</t>
  </si>
  <si>
    <t>6.</t>
  </si>
  <si>
    <t>VYPRACOVAL: Jaroslava Nováková</t>
  </si>
  <si>
    <t>M.J.</t>
  </si>
  <si>
    <t>MNOŽSTVÍ</t>
  </si>
  <si>
    <t>JEDN. CENA</t>
  </si>
  <si>
    <t>KS</t>
  </si>
  <si>
    <t>M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</si>
  <si>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</si>
  <si>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</si>
  <si>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</si>
  <si>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</si>
  <si>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</si>
  <si>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</si>
  <si>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</si>
  <si>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</si>
  <si>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</si>
  <si>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</si>
  <si>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</si>
  <si>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KPL</t>
  </si>
  <si>
    <t>UKONČENÍ VODIČE V ROZV. DO 2,5 mm2</t>
  </si>
  <si>
    <t>PŘIDRUŽENÉ PRACOVNÍ VÝKONY</t>
  </si>
  <si>
    <t>HOD</t>
  </si>
  <si>
    <t>SPOLUPRÁCE S REVIZNÍM TECHNIKEM</t>
  </si>
  <si>
    <t>REVIZNÍ TECHNIK</t>
  </si>
  <si>
    <t>KRABICE KU 68 SE SVORKAMI (1903)</t>
  </si>
  <si>
    <t>18.</t>
  </si>
  <si>
    <t>19.</t>
  </si>
  <si>
    <t>20.</t>
  </si>
  <si>
    <t>21.</t>
  </si>
  <si>
    <t>KABEL CYKY-J 3x2,5</t>
  </si>
  <si>
    <t>22.</t>
  </si>
  <si>
    <t>23.</t>
  </si>
  <si>
    <t>24.</t>
  </si>
  <si>
    <t>25.</t>
  </si>
  <si>
    <t>26.</t>
  </si>
  <si>
    <t>27.</t>
  </si>
  <si>
    <t>28.</t>
  </si>
  <si>
    <t>POPISKA NA KABEL</t>
  </si>
  <si>
    <t>PODRUŽNÝ MATERIÁL</t>
  </si>
  <si>
    <t>%</t>
  </si>
  <si>
    <t>STAVEBNÍ VÝPOMOC</t>
  </si>
  <si>
    <t>MATERIÁL CELKEM</t>
  </si>
  <si>
    <t>MONTÁŽE CELKEM KČ:</t>
  </si>
  <si>
    <t>A)</t>
  </si>
  <si>
    <t xml:space="preserve">   A1:</t>
  </si>
  <si>
    <t xml:space="preserve">    A2 :</t>
  </si>
  <si>
    <t>B)</t>
  </si>
  <si>
    <t xml:space="preserve"> </t>
  </si>
  <si>
    <t>A2</t>
  </si>
  <si>
    <t>pozn.:</t>
  </si>
  <si>
    <t>ELEKTROMONTÁŽE  VNITŘNÍ - MATERIÁL NOSNÝ</t>
  </si>
  <si>
    <t>ELEKTROMONTÁŽE  VNITŘNÍ - MONTÁŽNÍ PRÁCE</t>
  </si>
  <si>
    <t>ks</t>
  </si>
  <si>
    <t xml:space="preserve">    A1</t>
  </si>
  <si>
    <t>ELEKTROMONTÁŽE  VNITŘNÍ - MATERIÁL NOSNÝ BEZ SVÍTIDEL</t>
  </si>
  <si>
    <t>A1</t>
  </si>
  <si>
    <t xml:space="preserve">ELEKTROMONTÁŽE  VNITŘNÍ  -  MATERIÁL  CELKEM </t>
  </si>
  <si>
    <t xml:space="preserve">ELEKTROMONTÁŽE  VNITŘNÍ  -  MONTÁŽE  CELKEM </t>
  </si>
  <si>
    <t xml:space="preserve">   A1.1</t>
  </si>
  <si>
    <t xml:space="preserve">   A1.3</t>
  </si>
  <si>
    <t xml:space="preserve">C E L K O V Á     R E K A P I T U L A C E </t>
  </si>
  <si>
    <t>UVEDENÉ  CENY  NEZAHRNUJÍ  DPH.</t>
  </si>
  <si>
    <t xml:space="preserve">TRUBKA INSTALAČNÍ 2323 LPE-2 125N BÍLÁ VNITŘNÍ </t>
  </si>
  <si>
    <t xml:space="preserve">KABEL CYKY-J 3x1,5 </t>
  </si>
  <si>
    <t xml:space="preserve">KABEL CYKY-0 3x1,5 </t>
  </si>
  <si>
    <t xml:space="preserve">               MEZISOUČET</t>
  </si>
  <si>
    <t xml:space="preserve">     + PODRUŽNÝ MATERIÁL  (%3 z A1.1+A1.2)</t>
  </si>
  <si>
    <t>A)   SILNOPROUD VNITŘNÍ  /rodinný dům/</t>
  </si>
  <si>
    <r>
      <t xml:space="preserve">A)   SILNOPROUD  VNITŘNÍ  CELKEM                                         </t>
    </r>
    <r>
      <rPr>
        <sz val="8.5"/>
        <rFont val="Broadway"/>
        <family val="5"/>
      </rPr>
      <t>∑ A =</t>
    </r>
  </si>
  <si>
    <t xml:space="preserve">SILNOPROUD  VNITŘNÍ  </t>
  </si>
  <si>
    <t>KRABICE KP 67/2 PŘÍSTROJOVÁ DO ŘADY, P.OM</t>
  </si>
  <si>
    <t xml:space="preserve">NASTŘELOVACÍ KOTVA STROP - různé druhy </t>
  </si>
  <si>
    <t xml:space="preserve"> Při zapuštění zásuvek do nábytku bude zadek přístroj.krabic  </t>
  </si>
  <si>
    <t xml:space="preserve"> ze zadní stěny nábytku vyčnívat volně ven, je zde nutné použít </t>
  </si>
  <si>
    <t xml:space="preserve">MEZISOUČET -  SVÍTIDLA  ARCHITEKT  </t>
  </si>
  <si>
    <t>MEZISOUČET - MATERIÁL BEZ SVÍTIDEL</t>
  </si>
  <si>
    <t xml:space="preserve">NOSNÝ MATERIÁL  VČETNĚ  VŠECH SVÍTIDEL </t>
  </si>
  <si>
    <t>MONTÁŽNÍ  PRÁCE DLE  KAPITOLY "MATERIÁL NOSNÝ ", BEZ SVÍTIDEL ARCHITEKTA I NOUZOVÉHO OSVĚTLENÍ</t>
  </si>
  <si>
    <t>MONTÁŽ SVÍTIDEL ARCHITEKTA</t>
  </si>
  <si>
    <t>146.</t>
  </si>
  <si>
    <t xml:space="preserve">     + SVÍTIDLA ARCHITEKT</t>
  </si>
  <si>
    <t>B1.</t>
  </si>
  <si>
    <t>B2.</t>
  </si>
  <si>
    <t>MUNI PdF</t>
  </si>
  <si>
    <t xml:space="preserve">RÁMEČEK DVOJNÁSOBNÝ   1) </t>
  </si>
  <si>
    <t>RÁMEČEK TROJNÁSOBNÝ    1)</t>
  </si>
  <si>
    <t>RÁMEČEK PĚTINÁSOBNÝ     1)</t>
  </si>
  <si>
    <t>SPÍNAČ ZAP.6 stavebnice do krabice IP20        1)</t>
  </si>
  <si>
    <t>STMÍVAČ výkon otoč.DALI, IP20 staveb. IP20    1)</t>
  </si>
  <si>
    <t>ZÁS. 2PE 230V~16A  stavebnice do krabice IP20    1)</t>
  </si>
  <si>
    <t xml:space="preserve">     DTTO, ALE NAVÍC S PŘEPĚŤ.                               1), 2)</t>
  </si>
  <si>
    <t>1)  přístroje do interiéru - vzhled dle interiéru, výběr  typů a</t>
  </si>
  <si>
    <t xml:space="preserve"> barev je nutné respektovat.  Odsouhlasit architektem</t>
  </si>
  <si>
    <t xml:space="preserve"> typy vhodné do hořlavých podkladů, dtto v akustic. obkladu </t>
  </si>
  <si>
    <t>2) zásuvky s přepěť. ochranou = na pracovištích v sestavách</t>
  </si>
  <si>
    <t>A, B, C, na stanovištích TV, tisku, PC</t>
  </si>
  <si>
    <t>jističochránič 10B/1N/0.03 - 1modul</t>
  </si>
  <si>
    <t>jističochránič 16B/1N/0.03 - 1modul</t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</si>
  <si>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SC2 - závěsné LED 40W 4K 3400 lm DALI černé      3) </t>
    </r>
  </si>
  <si>
    <t xml:space="preserve">ceny svítidel jsou uvedeny včetně recyklačních poplatků, </t>
  </si>
  <si>
    <t>DALI driverů a montýžního příslušenství</t>
  </si>
  <si>
    <t xml:space="preserve">KABEL JE-Y(ST)Y 2x2x0,8 </t>
  </si>
  <si>
    <t>KOVOVÁ HMOŽDINKA DO BETONU, DO zdiva - RŮZNÉ</t>
  </si>
  <si>
    <t xml:space="preserve">SVORKA BEZŠROUB. DO 5x2,5mm2 </t>
  </si>
  <si>
    <t xml:space="preserve">RÁMEČEK JEDNONÁSOBNÝ   1) </t>
  </si>
  <si>
    <t>PODROBNÁ KOO S INTERIÉREM</t>
  </si>
  <si>
    <t>ÚPRAVA STÁVAJÍCÍCH ROZVADĚČŮ</t>
  </si>
  <si>
    <t>VYHLEDÁNÍ A PŘÍPRAVA ST. KABEL. TRAS</t>
  </si>
  <si>
    <t xml:space="preserve">S L A B O P R O U D </t>
  </si>
  <si>
    <t>TRUBKA INSTALAČNÍ 2316 LPT-2</t>
  </si>
  <si>
    <t>TRUBKA INSTALAČNÍ 2323 LPT-2</t>
  </si>
  <si>
    <t>DRÁT CY 1,5 PROTAHOVACÍ</t>
  </si>
  <si>
    <t>POPISKA NA KABELY a KRABICE</t>
  </si>
  <si>
    <t>MONTÁŽ POL. 1-17</t>
  </si>
  <si>
    <t>ZEDNICKÁ VÝPOMOC vč. SDK</t>
  </si>
  <si>
    <t>B:</t>
  </si>
  <si>
    <t>DOPLŇKY  A  ÚPRAVY  MÍSTNÍ  DATOVÉ  SÍTĚ</t>
  </si>
  <si>
    <t>B</t>
  </si>
  <si>
    <t>CELKEM  DATOVÁ SÍŤ</t>
  </si>
  <si>
    <t>ZÁS.1xRJ45 do cat.6, GB přenos, st.p/om. kompl.      1)</t>
  </si>
  <si>
    <t xml:space="preserve">KABEL UTP 4P do cat.6  </t>
  </si>
  <si>
    <t>OPJAK - Úpravy interiérového vybavení</t>
  </si>
  <si>
    <t xml:space="preserve">   A1.2</t>
  </si>
  <si>
    <t xml:space="preserve">B)  Doplňky a úprava místní datové sítě   </t>
  </si>
  <si>
    <t>Datová síť - MATERIÁL</t>
  </si>
  <si>
    <t>Datová síť - MONTÁŽE</t>
  </si>
  <si>
    <t>DATUM: 2022-10</t>
  </si>
  <si>
    <t xml:space="preserve">     Elektroinstalace</t>
  </si>
  <si>
    <t>1 )  MÍSTNOSTI P7 4016, P7 4015, P 4014, P7 4013</t>
  </si>
  <si>
    <t xml:space="preserve">    3) technické podrobnosti viz popisy ve výpisu ATEH</t>
  </si>
  <si>
    <r>
      <t>S V Í T I D L A  -  A R C H I T E K T</t>
    </r>
    <r>
      <rPr>
        <sz val="9"/>
        <rFont val="Arial CE"/>
        <charset val="238"/>
      </rPr>
      <t xml:space="preserve">             3),  </t>
    </r>
  </si>
  <si>
    <t>B)  CELKEN                                                                                 ∑ B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</si>
</sst>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4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12"/>
      <name val="Broadway"/>
      <family val="5"/>
    </font>
    <font>
      <u/>
      <sz val="8"/>
      <name val="Arial Black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11"/>
      <name val="Calibri"/>
      <family val="2"/>
      <charset val="238"/>
    </font>
    <font>
      <sz val="11"/>
      <name val="Broadway"/>
      <family val="5"/>
    </font>
    <font>
      <u/>
      <sz val="9"/>
      <name val="Arial Black"/>
      <family val="2"/>
      <charset val="238"/>
    </font>
    <font>
      <u/>
      <sz val="14"/>
      <name val="Broadway"/>
      <family val="5"/>
    </font>
    <font>
      <b/>
      <sz val="10"/>
      <name val="Arial Black"/>
      <family val="2"/>
      <charset val="238"/>
    </font>
    <font>
      <u/>
      <sz val="9"/>
      <name val="Arial CE"/>
      <charset val="238"/>
    </font>
    <font>
      <sz val="8.5"/>
      <name val="Arial CE"/>
    </font>
    <font>
      <b/>
      <sz val="8.5"/>
      <name val="Arial CE"/>
    </font>
    <font>
      <sz val="8.5"/>
      <name val="Arial CE"/>
      <charset val="238"/>
    </font>
    <font>
      <sz val="8.5"/>
      <name val="Arial Black"/>
      <family val="2"/>
      <charset val="238"/>
    </font>
    <font>
      <sz val="8.5"/>
      <name val="Broadway"/>
      <family val="5"/>
    </font>
    <font>
      <b/>
      <sz val="8.5"/>
      <name val="Arial Black"/>
      <family val="2"/>
      <charset val="238"/>
    </font>
    <font>
      <u/>
      <sz val="8.5"/>
      <name val="Arial Black"/>
      <family val="2"/>
      <charset val="238"/>
    </font>
    <font>
      <b/>
      <sz val="8.5"/>
      <name val="Arial CE"/>
      <charset val="238"/>
    </font>
    <font>
      <sz val="9"/>
      <name val="Arial CE"/>
      <family val="2"/>
      <charset val="238"/>
    </font>
    <font>
      <i/>
      <u/>
      <sz val="10"/>
      <name val="Arial"/>
      <family val="2"/>
      <charset val="238"/>
    </font>
    <font>
      <i/>
      <u/>
      <sz val="9"/>
      <name val="Arial CE"/>
      <charset val="238"/>
    </font>
    <font>
      <sz val="9"/>
      <name val="Arial Black"/>
      <family val="2"/>
      <charset val="238"/>
    </font>
    <font>
      <sz val="11"/>
      <name val="Arial Black"/>
      <family val="2"/>
      <charset val="238"/>
    </font>
    <font>
      <u/>
      <sz val="11"/>
      <name val="Arial CE"/>
      <charset val="238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81B4FF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/>
    <xf numFmtId="164" fontId="14" fillId="0" borderId="0" xfId="0" applyNumberFormat="1" applyFont="1" applyAlignment="1">
      <alignment vertical="center"/>
    </xf>
    <xf numFmtId="0" fontId="8" fillId="3" borderId="4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16" fillId="3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4" fillId="0" borderId="0" xfId="0" applyFont="1" applyAlignment="1">
      <alignment horizontal="right" indent="2"/>
    </xf>
    <xf numFmtId="0" fontId="19" fillId="0" borderId="0" xfId="0" applyFont="1" applyAlignment="1">
      <alignment vertical="center"/>
    </xf>
    <xf numFmtId="0" fontId="19" fillId="0" borderId="0" xfId="0" applyFont="1" applyAlignment="1">
      <alignment wrapText="1"/>
    </xf>
    <xf numFmtId="164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164" fontId="20" fillId="0" borderId="0" xfId="0" applyNumberFormat="1" applyFont="1" applyAlignment="1">
      <alignment vertical="center"/>
    </xf>
    <xf numFmtId="0" fontId="21" fillId="2" borderId="2" xfId="0" applyFont="1" applyFill="1" applyBorder="1" applyAlignment="1">
      <alignment vertical="center"/>
    </xf>
    <xf numFmtId="0" fontId="22" fillId="2" borderId="2" xfId="0" applyFont="1" applyFill="1" applyBorder="1"/>
    <xf numFmtId="164" fontId="24" fillId="2" borderId="2" xfId="0" applyNumberFormat="1" applyFont="1" applyFill="1" applyBorder="1" applyAlignment="1">
      <alignment vertical="center"/>
    </xf>
    <xf numFmtId="0" fontId="21" fillId="0" borderId="0" xfId="0" applyFont="1" applyAlignment="1">
      <alignment vertical="top"/>
    </xf>
    <xf numFmtId="0" fontId="21" fillId="0" borderId="0" xfId="0" applyFont="1" applyAlignment="1">
      <alignment vertical="center"/>
    </xf>
    <xf numFmtId="0" fontId="25" fillId="0" borderId="0" xfId="0" applyFont="1"/>
    <xf numFmtId="0" fontId="21" fillId="0" borderId="0" xfId="0" applyFont="1"/>
    <xf numFmtId="164" fontId="21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164" fontId="26" fillId="0" borderId="0" xfId="0" applyNumberFormat="1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4" fillId="0" borderId="2" xfId="0" applyFont="1" applyBorder="1"/>
    <xf numFmtId="164" fontId="4" fillId="0" borderId="2" xfId="0" applyNumberFormat="1" applyFont="1" applyBorder="1"/>
    <xf numFmtId="0" fontId="1" fillId="0" borderId="2" xfId="0" applyFont="1" applyBorder="1"/>
    <xf numFmtId="0" fontId="4" fillId="2" borderId="3" xfId="0" applyFont="1" applyFill="1" applyBorder="1"/>
    <xf numFmtId="0" fontId="15" fillId="2" borderId="0" xfId="0" applyFont="1" applyFill="1"/>
    <xf numFmtId="0" fontId="4" fillId="0" borderId="0" xfId="0" applyFont="1" applyAlignment="1">
      <alignment horizontal="right" indent="1"/>
    </xf>
    <xf numFmtId="0" fontId="10" fillId="0" borderId="0" xfId="0" applyFont="1" applyAlignment="1">
      <alignment horizontal="right" indent="2"/>
    </xf>
    <xf numFmtId="0" fontId="4" fillId="0" borderId="2" xfId="0" applyFont="1" applyBorder="1" applyAlignment="1">
      <alignment horizontal="right" indent="1"/>
    </xf>
    <xf numFmtId="0" fontId="18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4" fillId="0" borderId="3" xfId="0" applyFont="1" applyBorder="1" applyAlignment="1">
      <alignment horizontal="right" indent="1"/>
    </xf>
    <xf numFmtId="0" fontId="4" fillId="0" borderId="3" xfId="0" applyFont="1" applyBorder="1" applyAlignment="1">
      <alignment wrapText="1"/>
    </xf>
    <xf numFmtId="0" fontId="1" fillId="0" borderId="3" xfId="0" applyFont="1" applyBorder="1"/>
    <xf numFmtId="0" fontId="4" fillId="0" borderId="3" xfId="0" applyFont="1" applyBorder="1"/>
    <xf numFmtId="164" fontId="28" fillId="0" borderId="2" xfId="0" applyNumberFormat="1" applyFont="1" applyBorder="1"/>
    <xf numFmtId="0" fontId="29" fillId="0" borderId="0" xfId="0" applyFont="1" applyAlignment="1">
      <alignment wrapText="1"/>
    </xf>
    <xf numFmtId="0" fontId="30" fillId="2" borderId="3" xfId="0" applyFont="1" applyFill="1" applyBorder="1"/>
    <xf numFmtId="164" fontId="30" fillId="2" borderId="3" xfId="0" applyNumberFormat="1" applyFont="1" applyFill="1" applyBorder="1"/>
    <xf numFmtId="0" fontId="10" fillId="0" borderId="2" xfId="0" applyFont="1" applyBorder="1"/>
    <xf numFmtId="164" fontId="10" fillId="0" borderId="2" xfId="0" applyNumberFormat="1" applyFont="1" applyBorder="1"/>
    <xf numFmtId="0" fontId="4" fillId="0" borderId="2" xfId="0" applyFont="1" applyBorder="1" applyAlignment="1">
      <alignment horizontal="right" indent="2"/>
    </xf>
    <xf numFmtId="0" fontId="30" fillId="2" borderId="3" xfId="0" applyFont="1" applyFill="1" applyBorder="1" applyAlignment="1">
      <alignment horizontal="right" indent="2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8" fillId="4" borderId="0" xfId="1" applyFont="1" applyFill="1"/>
    <xf numFmtId="0" fontId="9" fillId="4" borderId="0" xfId="1" applyFont="1" applyFill="1"/>
    <xf numFmtId="0" fontId="4" fillId="4" borderId="0" xfId="1" applyFont="1" applyFill="1" applyAlignment="1">
      <alignment horizontal="center"/>
    </xf>
    <xf numFmtId="0" fontId="4" fillId="4" borderId="0" xfId="1" applyFont="1" applyFill="1"/>
    <xf numFmtId="0" fontId="5" fillId="0" borderId="0" xfId="1" applyFont="1" applyAlignment="1">
      <alignment wrapText="1"/>
    </xf>
    <xf numFmtId="0" fontId="4" fillId="0" borderId="0" xfId="1" applyFont="1" applyAlignment="1">
      <alignment horizontal="right" vertical="top" wrapText="1" indent="1"/>
    </xf>
    <xf numFmtId="164" fontId="4" fillId="0" borderId="0" xfId="1" applyNumberFormat="1" applyFont="1" applyAlignment="1">
      <alignment vertical="top"/>
    </xf>
    <xf numFmtId="0" fontId="4" fillId="0" borderId="0" xfId="1" applyFont="1" applyAlignment="1">
      <alignment horizontal="right" indent="1"/>
    </xf>
    <xf numFmtId="0" fontId="4" fillId="0" borderId="0" xfId="1" applyFont="1" applyAlignment="1">
      <alignment wrapText="1"/>
    </xf>
    <xf numFmtId="164" fontId="4" fillId="0" borderId="0" xfId="1" applyNumberFormat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10" fillId="4" borderId="0" xfId="1" applyFont="1" applyFill="1"/>
    <xf numFmtId="0" fontId="5" fillId="4" borderId="2" xfId="1" applyFont="1" applyFill="1" applyBorder="1" applyAlignment="1">
      <alignment wrapText="1"/>
    </xf>
    <xf numFmtId="0" fontId="4" fillId="4" borderId="2" xfId="1" applyFont="1" applyFill="1" applyBorder="1" applyAlignment="1">
      <alignment horizontal="center"/>
    </xf>
    <xf numFmtId="0" fontId="4" fillId="4" borderId="2" xfId="1" applyFont="1" applyFill="1" applyBorder="1"/>
    <xf numFmtId="164" fontId="4" fillId="4" borderId="2" xfId="1" applyNumberFormat="1" applyFont="1" applyFill="1" applyBorder="1"/>
    <xf numFmtId="0" fontId="10" fillId="0" borderId="0" xfId="1" applyFont="1"/>
    <xf numFmtId="0" fontId="13" fillId="0" borderId="0" xfId="1"/>
    <xf numFmtId="0" fontId="13" fillId="0" borderId="0" xfId="1" applyAlignment="1">
      <alignment horizontal="center"/>
    </xf>
    <xf numFmtId="0" fontId="21" fillId="4" borderId="2" xfId="0" applyFont="1" applyFill="1" applyBorder="1" applyAlignment="1">
      <alignment vertical="center"/>
    </xf>
    <xf numFmtId="0" fontId="22" fillId="4" borderId="2" xfId="0" applyFont="1" applyFill="1" applyBorder="1"/>
    <xf numFmtId="164" fontId="24" fillId="4" borderId="2" xfId="0" applyNumberFormat="1" applyFont="1" applyFill="1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6699FF"/>
      <color rgb="FF00CC66"/>
      <color rgb="FF69FFD8"/>
      <color rgb="FF95B850"/>
      <color rgb="FF99CC00"/>
      <color rgb="FF81B4FF"/>
      <color rgb="FFFFFF89"/>
      <color rgb="FFFFFF9B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99FF"/>
  </sheetPr>
  <dimension ref="A1:F128"/>
  <sheetViews>
    <sheetView tabSelected="1" topLeftCell="A13" zoomScale="130" zoomScaleNormal="130" zoomScaleSheetLayoutView="115" workbookViewId="0">
      <selection activeCell="C27" sqref="C27"/>
    </sheetView>
  </sheetViews>
  <sheetFormatPr defaultRowHeight="15" x14ac:dyDescent="0.25"/>
  <cols>
    <col min="1" max="1" width="8.85546875" customWidth="1"/>
    <col min="2" max="2" width="61.85546875" customWidth="1"/>
    <col min="3" max="3" width="18.28515625" customWidth="1"/>
  </cols>
  <sheetData>
    <row r="1" spans="1:3" s="2" customFormat="1" ht="18" customHeight="1" x14ac:dyDescent="0.2">
      <c r="A1" s="8" t="s">
        <v>0</v>
      </c>
      <c r="B1" s="109" t="s">
        <v>95</v>
      </c>
      <c r="C1" s="6"/>
    </row>
    <row r="2" spans="1:3" s="2" customFormat="1" ht="15" customHeight="1" x14ac:dyDescent="0.2">
      <c r="A2" s="8" t="s">
        <v>1</v>
      </c>
      <c r="B2" s="110" t="s">
        <v>133</v>
      </c>
      <c r="C2" s="6"/>
    </row>
    <row r="3" spans="1:3" s="2" customFormat="1" ht="15" customHeight="1" x14ac:dyDescent="0.2">
      <c r="A3" s="8" t="s">
        <v>2</v>
      </c>
      <c r="B3" s="27" t="s">
        <v>140</v>
      </c>
      <c r="C3" s="6"/>
    </row>
    <row r="4" spans="1:3" s="2" customFormat="1" ht="15" customHeight="1" x14ac:dyDescent="0.2">
      <c r="A4" s="8" t="s">
        <v>59</v>
      </c>
      <c r="B4" s="111" t="s">
        <v>139</v>
      </c>
      <c r="C4" s="6"/>
    </row>
    <row r="5" spans="1:3" s="2" customFormat="1" ht="3" customHeight="1" x14ac:dyDescent="0.2">
      <c r="A5" s="2" t="s">
        <v>3</v>
      </c>
    </row>
    <row r="6" spans="1:3" s="7" customFormat="1" ht="13.5" thickBot="1" x14ac:dyDescent="0.3"/>
    <row r="7" spans="1:3" s="10" customFormat="1" ht="21.95" customHeight="1" thickTop="1" thickBot="1" x14ac:dyDescent="0.25">
      <c r="A7" s="23" t="s">
        <v>3</v>
      </c>
      <c r="B7" s="25" t="s">
        <v>72</v>
      </c>
      <c r="C7" s="24"/>
    </row>
    <row r="8" spans="1:3" s="2" customFormat="1" ht="9.9499999999999993" customHeight="1" thickTop="1" x14ac:dyDescent="0.2"/>
    <row r="9" spans="1:3" s="2" customFormat="1" ht="9.9499999999999993" customHeight="1" x14ac:dyDescent="0.2">
      <c r="A9" s="46" t="s">
        <v>4</v>
      </c>
      <c r="B9" s="46" t="s">
        <v>5</v>
      </c>
      <c r="C9" s="47" t="s">
        <v>6</v>
      </c>
    </row>
    <row r="10" spans="1:3" s="2" customFormat="1" ht="9.9499999999999993" customHeight="1" x14ac:dyDescent="0.2">
      <c r="A10" s="9"/>
      <c r="B10" s="9"/>
      <c r="C10" s="9"/>
    </row>
    <row r="11" spans="1:3" s="41" customFormat="1" ht="17.100000000000001" customHeight="1" x14ac:dyDescent="0.25">
      <c r="A11" s="39" t="s">
        <v>3</v>
      </c>
      <c r="B11" s="40" t="s">
        <v>79</v>
      </c>
      <c r="C11" s="39"/>
    </row>
    <row r="12" spans="1:3" s="12" customFormat="1" ht="3.75" customHeight="1" x14ac:dyDescent="0.25">
      <c r="A12" s="5" t="s">
        <v>3</v>
      </c>
      <c r="B12" s="6"/>
      <c r="C12" s="13"/>
    </row>
    <row r="13" spans="1:3" s="12" customFormat="1" ht="17.100000000000001" customHeight="1" x14ac:dyDescent="0.2">
      <c r="A13" s="29" t="s">
        <v>70</v>
      </c>
      <c r="B13" s="30" t="s">
        <v>66</v>
      </c>
      <c r="C13" s="31">
        <f>SUM(silno!F12:'silno'!F36)</f>
        <v>0</v>
      </c>
    </row>
    <row r="14" spans="1:3" s="12" customFormat="1" ht="17.100000000000001" customHeight="1" x14ac:dyDescent="0.2">
      <c r="A14" s="29" t="s">
        <v>134</v>
      </c>
      <c r="B14" s="30" t="s">
        <v>92</v>
      </c>
      <c r="C14" s="31">
        <f>SUM(silno!F48:'silno'!F51)</f>
        <v>0</v>
      </c>
    </row>
    <row r="15" spans="1:3" s="12" customFormat="1" ht="17.100000000000001" customHeight="1" x14ac:dyDescent="0.2">
      <c r="A15" s="29"/>
      <c r="B15" s="30" t="s">
        <v>77</v>
      </c>
      <c r="C15" s="31">
        <f>SUM(C13:C14)</f>
        <v>0</v>
      </c>
    </row>
    <row r="16" spans="1:3" s="12" customFormat="1" ht="17.100000000000001" customHeight="1" x14ac:dyDescent="0.2">
      <c r="A16" s="29" t="s">
        <v>71</v>
      </c>
      <c r="B16" s="30" t="s">
        <v>78</v>
      </c>
      <c r="C16" s="31">
        <f>0.03*C15</f>
        <v>0</v>
      </c>
    </row>
    <row r="17" spans="1:6" s="12" customFormat="1" ht="17.100000000000001" customHeight="1" x14ac:dyDescent="0.25">
      <c r="A17" s="32" t="s">
        <v>67</v>
      </c>
      <c r="B17" s="33" t="s">
        <v>68</v>
      </c>
      <c r="C17" s="34">
        <f>SUM(C13:C14)+C16</f>
        <v>0</v>
      </c>
    </row>
    <row r="18" spans="1:6" s="12" customFormat="1" ht="17.100000000000001" customHeight="1" x14ac:dyDescent="0.25">
      <c r="A18" s="32" t="s">
        <v>60</v>
      </c>
      <c r="B18" s="33" t="s">
        <v>69</v>
      </c>
      <c r="C18" s="34">
        <f>SUM(silno!F67:F76)</f>
        <v>0</v>
      </c>
    </row>
    <row r="19" spans="1:6" s="12" customFormat="1" ht="17.100000000000001" customHeight="1" x14ac:dyDescent="0.2">
      <c r="A19" s="32"/>
      <c r="B19" s="33"/>
      <c r="C19" s="34"/>
      <c r="D19" s="4"/>
      <c r="E19" s="4"/>
      <c r="F19" s="21"/>
    </row>
    <row r="20" spans="1:6" s="12" customFormat="1" ht="17.100000000000001" customHeight="1" x14ac:dyDescent="0.25">
      <c r="A20" s="32"/>
      <c r="B20" s="33"/>
      <c r="C20" s="34"/>
    </row>
    <row r="21" spans="1:6" s="38" customFormat="1" ht="17.100000000000001" customHeight="1" x14ac:dyDescent="0.25">
      <c r="A21" s="35"/>
      <c r="B21" s="36" t="s">
        <v>80</v>
      </c>
      <c r="C21" s="37">
        <f>SUM(C17:C20)</f>
        <v>0</v>
      </c>
    </row>
    <row r="22" spans="1:6" s="12" customFormat="1" ht="15" customHeight="1" x14ac:dyDescent="0.25">
      <c r="A22" s="9"/>
      <c r="B22" s="19"/>
      <c r="C22" s="20"/>
    </row>
    <row r="23" spans="1:6" s="12" customFormat="1" ht="15" customHeight="1" x14ac:dyDescent="0.25">
      <c r="A23" s="9"/>
      <c r="B23" s="19"/>
      <c r="C23" s="20"/>
    </row>
    <row r="24" spans="1:6" s="38" customFormat="1" ht="17.100000000000001" customHeight="1" x14ac:dyDescent="0.25">
      <c r="A24" s="39"/>
      <c r="B24" s="40" t="s">
        <v>135</v>
      </c>
      <c r="C24" s="42"/>
    </row>
    <row r="25" spans="1:6" s="12" customFormat="1" ht="3.75" customHeight="1" x14ac:dyDescent="0.25">
      <c r="A25" s="5"/>
      <c r="B25" s="6"/>
      <c r="C25" s="13"/>
    </row>
    <row r="26" spans="1:6" s="38" customFormat="1" ht="17.100000000000001" customHeight="1" x14ac:dyDescent="0.25">
      <c r="A26" s="43" t="s">
        <v>93</v>
      </c>
      <c r="B26" s="44" t="s">
        <v>136</v>
      </c>
      <c r="C26" s="45">
        <f>SUM(slabo!F14:'slabo'!F21)</f>
        <v>0</v>
      </c>
    </row>
    <row r="27" spans="1:6" s="38" customFormat="1" ht="17.100000000000001" customHeight="1" x14ac:dyDescent="0.25">
      <c r="A27" s="43" t="s">
        <v>94</v>
      </c>
      <c r="B27" s="44" t="s">
        <v>137</v>
      </c>
      <c r="C27" s="45">
        <f>SUM(slabo!F22:'slabo'!F23)</f>
        <v>0</v>
      </c>
    </row>
    <row r="28" spans="1:6" s="41" customFormat="1" ht="17.100000000000001" customHeight="1" x14ac:dyDescent="0.25">
      <c r="A28" s="106"/>
      <c r="B28" s="107" t="s">
        <v>143</v>
      </c>
      <c r="C28" s="108">
        <f>SUM(C26:C27)</f>
        <v>0</v>
      </c>
    </row>
    <row r="29" spans="1:6" s="12" customFormat="1" ht="15" customHeight="1" x14ac:dyDescent="0.25">
      <c r="A29" s="9"/>
      <c r="B29" s="19"/>
      <c r="C29" s="20"/>
    </row>
    <row r="30" spans="1:6" s="12" customFormat="1" ht="15" customHeight="1" x14ac:dyDescent="0.25">
      <c r="A30" s="9"/>
      <c r="B30" s="19"/>
      <c r="C30" s="20"/>
    </row>
    <row r="31" spans="1:6" s="12" customFormat="1" ht="15" customHeight="1" x14ac:dyDescent="0.25">
      <c r="A31" s="9"/>
      <c r="B31" s="19"/>
      <c r="C31" s="20"/>
    </row>
    <row r="32" spans="1:6" s="2" customFormat="1" ht="18" customHeight="1" x14ac:dyDescent="0.2">
      <c r="A32" s="9"/>
      <c r="B32" s="26" t="s">
        <v>73</v>
      </c>
      <c r="C32" s="9"/>
    </row>
    <row r="33" spans="1:3" s="2" customFormat="1" ht="24.95" customHeight="1" x14ac:dyDescent="0.2">
      <c r="A33" s="9"/>
      <c r="B33" s="4" t="s">
        <v>138</v>
      </c>
      <c r="C33" s="22"/>
    </row>
    <row r="34" spans="1:3" s="2" customFormat="1" ht="18" customHeight="1" x14ac:dyDescent="0.2">
      <c r="A34" s="5" t="s">
        <v>3</v>
      </c>
      <c r="B34" s="14" t="s">
        <v>13</v>
      </c>
    </row>
    <row r="35" spans="1:3" s="4" customFormat="1" ht="18" customHeight="1" x14ac:dyDescent="0.2">
      <c r="A35" s="9" t="s">
        <v>3</v>
      </c>
    </row>
    <row r="36" spans="1:3" s="11" customFormat="1" ht="18" customHeight="1" x14ac:dyDescent="0.25">
      <c r="A36" s="9" t="s">
        <v>3</v>
      </c>
    </row>
    <row r="37" spans="1:3" ht="18" customHeight="1" x14ac:dyDescent="0.25"/>
    <row r="38" spans="1:3" ht="18" customHeight="1" x14ac:dyDescent="0.25"/>
    <row r="39" spans="1:3" ht="18" customHeight="1" x14ac:dyDescent="0.25"/>
    <row r="40" spans="1:3" ht="18" customHeight="1" x14ac:dyDescent="0.25">
      <c r="C40" s="5"/>
    </row>
    <row r="41" spans="1:3" ht="18" customHeight="1" x14ac:dyDescent="0.25">
      <c r="C41" s="9"/>
    </row>
    <row r="42" spans="1:3" ht="18" customHeight="1" x14ac:dyDescent="0.25">
      <c r="C42" s="9"/>
    </row>
    <row r="43" spans="1:3" ht="18" customHeight="1" x14ac:dyDescent="0.25"/>
    <row r="44" spans="1:3" ht="18" customHeight="1" x14ac:dyDescent="0.25"/>
    <row r="45" spans="1:3" ht="18" customHeight="1" x14ac:dyDescent="0.25"/>
    <row r="46" spans="1:3" ht="18" customHeight="1" x14ac:dyDescent="0.25"/>
    <row r="47" spans="1:3" ht="18" customHeight="1" x14ac:dyDescent="0.25"/>
    <row r="48" spans="1:3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128" spans="6:6" x14ac:dyDescent="0.25">
      <c r="F128" t="e">
        <f>Rekapitulace!C19=SUM(silno!#REF!)+SUM(silno!#REF!)</f>
        <v>#REF!</v>
      </c>
    </row>
  </sheetData>
  <phoneticPr fontId="0" type="noConversion"/>
  <pageMargins left="0.78740157480314965" right="0.39370078740157483" top="0.39370078740157483" bottom="0.78740157480314965" header="0.51181102362204722" footer="0.51181102362204722"/>
  <pageSetup orientation="portrait" r:id="rId1"/>
  <headerFooter>
    <oddFooter>&amp;C&amp;C&amp;P</oddFooter>
  </headerFooter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G82"/>
  <sheetViews>
    <sheetView topLeftCell="A2" zoomScale="130" zoomScaleNormal="130" zoomScaleSheetLayoutView="115" workbookViewId="0">
      <selection activeCell="H73" sqref="H73"/>
    </sheetView>
  </sheetViews>
  <sheetFormatPr defaultColWidth="9.140625" defaultRowHeight="15" x14ac:dyDescent="0.25"/>
  <cols>
    <col min="1" max="1" width="7.7109375" customWidth="1"/>
    <col min="2" max="2" width="49.7109375" customWidth="1"/>
    <col min="3" max="3" width="4.85546875" customWidth="1"/>
    <col min="4" max="4" width="4.5703125" customWidth="1"/>
    <col min="5" max="5" width="12.5703125" customWidth="1"/>
    <col min="6" max="6" width="16.140625" customWidth="1"/>
  </cols>
  <sheetData>
    <row r="1" spans="1:7" s="2" customFormat="1" ht="18" customHeight="1" x14ac:dyDescent="0.2">
      <c r="A1" s="8" t="s">
        <v>0</v>
      </c>
      <c r="B1" s="109" t="s">
        <v>95</v>
      </c>
      <c r="C1" s="6"/>
    </row>
    <row r="2" spans="1:7" s="2" customFormat="1" ht="15" customHeight="1" x14ac:dyDescent="0.2">
      <c r="A2" s="8" t="s">
        <v>1</v>
      </c>
      <c r="B2" s="110" t="s">
        <v>133</v>
      </c>
      <c r="C2" s="6"/>
    </row>
    <row r="3" spans="1:7" s="2" customFormat="1" ht="15" customHeight="1" x14ac:dyDescent="0.2">
      <c r="A3" s="8" t="s">
        <v>2</v>
      </c>
      <c r="B3" s="27" t="s">
        <v>140</v>
      </c>
      <c r="C3" s="6"/>
    </row>
    <row r="4" spans="1:7" s="2" customFormat="1" ht="15" customHeight="1" x14ac:dyDescent="0.2">
      <c r="A4" s="8" t="s">
        <v>59</v>
      </c>
      <c r="B4" s="111" t="s">
        <v>139</v>
      </c>
      <c r="C4" s="6"/>
    </row>
    <row r="5" spans="1:7" s="2" customFormat="1" ht="6.95" customHeight="1" x14ac:dyDescent="0.2">
      <c r="A5" s="2" t="s">
        <v>3</v>
      </c>
    </row>
    <row r="6" spans="1:7" s="8" customFormat="1" ht="14.25" customHeight="1" x14ac:dyDescent="0.25">
      <c r="A6" s="46" t="s">
        <v>4</v>
      </c>
      <c r="B6" s="46" t="s">
        <v>5</v>
      </c>
      <c r="C6" s="46" t="s">
        <v>14</v>
      </c>
      <c r="D6" s="46" t="s">
        <v>15</v>
      </c>
      <c r="E6" s="48" t="s">
        <v>16</v>
      </c>
      <c r="F6" s="47" t="s">
        <v>6</v>
      </c>
    </row>
    <row r="7" spans="1:7" s="2" customFormat="1" ht="6.75" customHeight="1" x14ac:dyDescent="0.2">
      <c r="C7" s="3"/>
      <c r="D7" s="3"/>
      <c r="E7" s="3"/>
      <c r="F7" s="3"/>
      <c r="G7" s="3"/>
    </row>
    <row r="8" spans="1:7" s="1" customFormat="1" ht="17.25" customHeight="1" x14ac:dyDescent="0.3">
      <c r="A8" s="17" t="s">
        <v>55</v>
      </c>
      <c r="B8" s="53" t="s">
        <v>81</v>
      </c>
      <c r="C8" s="16"/>
      <c r="D8" s="16"/>
      <c r="E8" s="16"/>
      <c r="F8" s="16"/>
      <c r="G8" s="18"/>
    </row>
    <row r="9" spans="1:7" s="1" customFormat="1" ht="17.25" customHeight="1" x14ac:dyDescent="0.2">
      <c r="A9" s="15" t="s">
        <v>56</v>
      </c>
      <c r="B9" s="15" t="s">
        <v>62</v>
      </c>
      <c r="C9" s="4"/>
      <c r="D9" s="4"/>
      <c r="E9" s="4"/>
      <c r="F9" s="4"/>
    </row>
    <row r="10" spans="1:7" s="4" customFormat="1" ht="7.9" customHeight="1" x14ac:dyDescent="0.2">
      <c r="A10" s="4" t="s">
        <v>3</v>
      </c>
    </row>
    <row r="11" spans="1:7" s="4" customFormat="1" ht="7.9" customHeight="1" x14ac:dyDescent="0.2"/>
    <row r="12" spans="1:7" s="1" customFormat="1" ht="15" customHeight="1" x14ac:dyDescent="0.2">
      <c r="A12" s="54" t="s">
        <v>7</v>
      </c>
      <c r="B12" s="14" t="s">
        <v>82</v>
      </c>
      <c r="C12" s="4" t="s">
        <v>17</v>
      </c>
      <c r="D12" s="4">
        <v>16</v>
      </c>
      <c r="E12" s="21">
        <v>0</v>
      </c>
      <c r="F12" s="21">
        <f t="shared" ref="F12:F23" si="0">D12*E12</f>
        <v>0</v>
      </c>
    </row>
    <row r="13" spans="1:7" s="1" customFormat="1" ht="15" customHeight="1" x14ac:dyDescent="0.2">
      <c r="A13" s="54" t="s">
        <v>8</v>
      </c>
      <c r="B13" s="14" t="s">
        <v>115</v>
      </c>
      <c r="C13" s="4" t="s">
        <v>17</v>
      </c>
      <c r="D13" s="4">
        <v>8</v>
      </c>
      <c r="E13" s="21">
        <v>0</v>
      </c>
      <c r="F13" s="21">
        <f t="shared" si="0"/>
        <v>0</v>
      </c>
    </row>
    <row r="14" spans="1:7" s="1" customFormat="1" ht="15" customHeight="1" x14ac:dyDescent="0.2">
      <c r="A14" s="54" t="s">
        <v>9</v>
      </c>
      <c r="B14" s="14" t="s">
        <v>36</v>
      </c>
      <c r="C14" s="4" t="s">
        <v>17</v>
      </c>
      <c r="D14" s="4">
        <v>4</v>
      </c>
      <c r="E14" s="21">
        <v>0</v>
      </c>
      <c r="F14" s="21">
        <f t="shared" si="0"/>
        <v>0</v>
      </c>
    </row>
    <row r="15" spans="1:7" s="1" customFormat="1" ht="15" customHeight="1" x14ac:dyDescent="0.2">
      <c r="A15" s="54" t="s">
        <v>10</v>
      </c>
      <c r="B15" s="14" t="s">
        <v>74</v>
      </c>
      <c r="C15" s="4" t="s">
        <v>18</v>
      </c>
      <c r="D15" s="4">
        <v>12</v>
      </c>
      <c r="E15" s="21">
        <v>0</v>
      </c>
      <c r="F15" s="21">
        <f t="shared" si="0"/>
        <v>0</v>
      </c>
    </row>
    <row r="16" spans="1:7" s="1" customFormat="1" ht="15" customHeight="1" x14ac:dyDescent="0.2">
      <c r="A16" s="54" t="s">
        <v>11</v>
      </c>
      <c r="B16" s="14" t="s">
        <v>96</v>
      </c>
      <c r="C16" s="4" t="s">
        <v>17</v>
      </c>
      <c r="D16" s="4">
        <v>1</v>
      </c>
      <c r="E16" s="21">
        <v>0</v>
      </c>
      <c r="F16" s="21">
        <f t="shared" si="0"/>
        <v>0</v>
      </c>
    </row>
    <row r="17" spans="1:6" s="1" customFormat="1" ht="15" customHeight="1" x14ac:dyDescent="0.2">
      <c r="A17" s="54" t="s">
        <v>12</v>
      </c>
      <c r="B17" s="14" t="s">
        <v>97</v>
      </c>
      <c r="C17" s="4" t="s">
        <v>17</v>
      </c>
      <c r="D17" s="4">
        <v>1</v>
      </c>
      <c r="E17" s="21">
        <v>0</v>
      </c>
      <c r="F17" s="21">
        <f t="shared" si="0"/>
        <v>0</v>
      </c>
    </row>
    <row r="18" spans="1:6" s="1" customFormat="1" ht="15" customHeight="1" x14ac:dyDescent="0.2">
      <c r="A18" s="54" t="s">
        <v>19</v>
      </c>
      <c r="B18" s="14" t="s">
        <v>98</v>
      </c>
      <c r="C18" s="4" t="s">
        <v>17</v>
      </c>
      <c r="D18" s="4">
        <v>1</v>
      </c>
      <c r="E18" s="21">
        <v>0</v>
      </c>
      <c r="F18" s="21">
        <f t="shared" si="0"/>
        <v>0</v>
      </c>
    </row>
    <row r="19" spans="1:6" s="1" customFormat="1" ht="15" customHeight="1" x14ac:dyDescent="0.2">
      <c r="A19" s="54" t="s">
        <v>20</v>
      </c>
      <c r="B19" s="14" t="s">
        <v>49</v>
      </c>
      <c r="C19" s="4" t="s">
        <v>17</v>
      </c>
      <c r="D19" s="4">
        <v>10</v>
      </c>
      <c r="E19" s="21">
        <v>0</v>
      </c>
      <c r="F19" s="21">
        <f t="shared" si="0"/>
        <v>0</v>
      </c>
    </row>
    <row r="20" spans="1:6" s="1" customFormat="1" ht="15" customHeight="1" x14ac:dyDescent="0.2">
      <c r="A20" s="54" t="s">
        <v>21</v>
      </c>
      <c r="B20" s="14" t="s">
        <v>75</v>
      </c>
      <c r="C20" s="4" t="s">
        <v>18</v>
      </c>
      <c r="D20" s="4">
        <v>65</v>
      </c>
      <c r="E20" s="21">
        <v>0</v>
      </c>
      <c r="F20" s="21">
        <f t="shared" si="0"/>
        <v>0</v>
      </c>
    </row>
    <row r="21" spans="1:6" s="1" customFormat="1" ht="15" customHeight="1" x14ac:dyDescent="0.2">
      <c r="A21" s="54" t="s">
        <v>22</v>
      </c>
      <c r="B21" s="14" t="s">
        <v>76</v>
      </c>
      <c r="C21" s="4" t="s">
        <v>18</v>
      </c>
      <c r="D21" s="4">
        <v>10</v>
      </c>
      <c r="E21" s="21">
        <v>0</v>
      </c>
      <c r="F21" s="21">
        <f t="shared" si="0"/>
        <v>0</v>
      </c>
    </row>
    <row r="22" spans="1:6" s="1" customFormat="1" ht="15" customHeight="1" x14ac:dyDescent="0.2">
      <c r="A22" s="54" t="s">
        <v>23</v>
      </c>
      <c r="B22" s="14" t="s">
        <v>41</v>
      </c>
      <c r="C22" s="4" t="s">
        <v>18</v>
      </c>
      <c r="D22" s="4">
        <v>74</v>
      </c>
      <c r="E22" s="21">
        <v>0</v>
      </c>
      <c r="F22" s="21">
        <f t="shared" si="0"/>
        <v>0</v>
      </c>
    </row>
    <row r="23" spans="1:6" s="1" customFormat="1" ht="15" customHeight="1" x14ac:dyDescent="0.2">
      <c r="A23" s="54" t="s">
        <v>24</v>
      </c>
      <c r="B23" s="14" t="s">
        <v>113</v>
      </c>
      <c r="C23" s="4" t="s">
        <v>18</v>
      </c>
      <c r="D23" s="4">
        <v>70</v>
      </c>
      <c r="E23" s="21">
        <v>0</v>
      </c>
      <c r="F23" s="21">
        <f t="shared" si="0"/>
        <v>0</v>
      </c>
    </row>
    <row r="24" spans="1:6" s="1" customFormat="1" ht="15" customHeight="1" x14ac:dyDescent="0.2">
      <c r="A24" s="54" t="s">
        <v>25</v>
      </c>
      <c r="B24" s="14" t="s">
        <v>116</v>
      </c>
      <c r="C24" s="4" t="s">
        <v>17</v>
      </c>
      <c r="D24" s="4">
        <v>2</v>
      </c>
      <c r="E24" s="21">
        <v>0</v>
      </c>
      <c r="F24" s="21">
        <f t="shared" ref="F24" si="1">D24*E24</f>
        <v>0</v>
      </c>
    </row>
    <row r="25" spans="1:6" s="1" customFormat="1" ht="15" customHeight="1" x14ac:dyDescent="0.2">
      <c r="A25" s="54" t="s">
        <v>26</v>
      </c>
      <c r="B25" s="14" t="s">
        <v>99</v>
      </c>
      <c r="C25" s="4" t="s">
        <v>17</v>
      </c>
      <c r="D25" s="4">
        <v>1</v>
      </c>
      <c r="E25" s="21">
        <v>0</v>
      </c>
      <c r="F25" s="21">
        <f>D25*E25</f>
        <v>0</v>
      </c>
    </row>
    <row r="26" spans="1:6" s="1" customFormat="1" ht="15" customHeight="1" x14ac:dyDescent="0.2">
      <c r="A26" s="54" t="s">
        <v>27</v>
      </c>
      <c r="B26" s="14" t="s">
        <v>100</v>
      </c>
      <c r="C26" s="4" t="s">
        <v>17</v>
      </c>
      <c r="D26" s="4">
        <v>1</v>
      </c>
      <c r="E26" s="21">
        <v>0</v>
      </c>
      <c r="F26" s="21">
        <f t="shared" ref="F26" si="2">D26*E26</f>
        <v>0</v>
      </c>
    </row>
    <row r="27" spans="1:6" s="1" customFormat="1" ht="15" customHeight="1" x14ac:dyDescent="0.2">
      <c r="A27" s="54" t="s">
        <v>28</v>
      </c>
      <c r="B27" s="14" t="s">
        <v>101</v>
      </c>
      <c r="C27" s="4" t="s">
        <v>17</v>
      </c>
      <c r="D27" s="4">
        <v>8</v>
      </c>
      <c r="E27" s="21">
        <v>0</v>
      </c>
      <c r="F27" s="21">
        <f t="shared" ref="F27:F28" si="3">D27*E27</f>
        <v>0</v>
      </c>
    </row>
    <row r="28" spans="1:6" s="1" customFormat="1" ht="15" customHeight="1" x14ac:dyDescent="0.2">
      <c r="A28" s="54" t="s">
        <v>29</v>
      </c>
      <c r="B28" s="14" t="s">
        <v>102</v>
      </c>
      <c r="C28" s="4" t="s">
        <v>17</v>
      </c>
      <c r="D28" s="4">
        <v>1</v>
      </c>
      <c r="E28" s="21">
        <v>0</v>
      </c>
      <c r="F28" s="21">
        <f t="shared" si="3"/>
        <v>0</v>
      </c>
    </row>
    <row r="29" spans="1:6" s="1" customFormat="1" ht="15" customHeight="1" x14ac:dyDescent="0.2">
      <c r="A29" s="54" t="s">
        <v>37</v>
      </c>
      <c r="B29" s="14" t="s">
        <v>108</v>
      </c>
      <c r="C29" s="4" t="s">
        <v>17</v>
      </c>
      <c r="D29" s="4">
        <v>3</v>
      </c>
      <c r="E29" s="21">
        <v>0</v>
      </c>
      <c r="F29" s="21">
        <f>D29*E29</f>
        <v>0</v>
      </c>
    </row>
    <row r="30" spans="1:6" s="1" customFormat="1" ht="15" customHeight="1" x14ac:dyDescent="0.2">
      <c r="A30" s="54" t="s">
        <v>38</v>
      </c>
      <c r="B30" s="14" t="s">
        <v>109</v>
      </c>
      <c r="C30" s="4" t="s">
        <v>17</v>
      </c>
      <c r="D30" s="4">
        <v>2</v>
      </c>
      <c r="E30" s="21">
        <v>0</v>
      </c>
      <c r="F30" s="21">
        <f>D30*E30</f>
        <v>0</v>
      </c>
    </row>
    <row r="31" spans="1:6" s="1" customFormat="1" ht="15" customHeight="1" x14ac:dyDescent="0.2">
      <c r="A31" s="54" t="s">
        <v>39</v>
      </c>
      <c r="B31" s="14" t="s">
        <v>114</v>
      </c>
      <c r="C31" s="4" t="s">
        <v>64</v>
      </c>
      <c r="D31" s="4">
        <v>20</v>
      </c>
      <c r="E31" s="21">
        <v>0</v>
      </c>
      <c r="F31" s="21">
        <f t="shared" ref="F31:F32" si="4">D31*E31</f>
        <v>0</v>
      </c>
    </row>
    <row r="32" spans="1:6" s="1" customFormat="1" ht="15" customHeight="1" x14ac:dyDescent="0.2">
      <c r="A32" s="54" t="s">
        <v>40</v>
      </c>
      <c r="B32" s="14" t="s">
        <v>83</v>
      </c>
      <c r="C32" s="4" t="s">
        <v>64</v>
      </c>
      <c r="D32" s="4">
        <v>20</v>
      </c>
      <c r="E32" s="21">
        <v>0</v>
      </c>
      <c r="F32" s="21">
        <f t="shared" si="4"/>
        <v>0</v>
      </c>
    </row>
    <row r="33" spans="1:7" s="1" customFormat="1" ht="15" customHeight="1" x14ac:dyDescent="0.2">
      <c r="A33" s="54" t="s">
        <v>42</v>
      </c>
      <c r="B33" s="14"/>
      <c r="C33" s="4"/>
      <c r="D33" s="4"/>
      <c r="E33" s="21"/>
      <c r="F33" s="21"/>
    </row>
    <row r="34" spans="1:7" s="1" customFormat="1" ht="15" customHeight="1" x14ac:dyDescent="0.2">
      <c r="A34" s="54" t="s">
        <v>43</v>
      </c>
      <c r="B34" s="14"/>
      <c r="C34" s="4"/>
      <c r="D34" s="4"/>
      <c r="E34" s="21"/>
      <c r="F34" s="21"/>
    </row>
    <row r="35" spans="1:7" s="1" customFormat="1" ht="15" customHeight="1" x14ac:dyDescent="0.2">
      <c r="A35" s="54" t="s">
        <v>44</v>
      </c>
    </row>
    <row r="36" spans="1:7" s="1" customFormat="1" ht="15" customHeight="1" x14ac:dyDescent="0.2">
      <c r="A36" s="54" t="s">
        <v>45</v>
      </c>
      <c r="B36" s="60" t="s">
        <v>59</v>
      </c>
      <c r="C36" s="62" t="s">
        <v>59</v>
      </c>
      <c r="D36" s="62" t="s">
        <v>59</v>
      </c>
      <c r="E36" s="21" t="s">
        <v>59</v>
      </c>
      <c r="F36" s="21" t="s">
        <v>59</v>
      </c>
    </row>
    <row r="37" spans="1:7" s="1" customFormat="1" ht="19.5" customHeight="1" x14ac:dyDescent="0.2">
      <c r="A37" s="56"/>
      <c r="B37" s="64" t="s">
        <v>87</v>
      </c>
      <c r="C37" s="4"/>
      <c r="D37" s="4"/>
      <c r="E37" s="50"/>
      <c r="F37" s="63">
        <f>SUM(F12:F36)</f>
        <v>0</v>
      </c>
      <c r="G37" s="51"/>
    </row>
    <row r="38" spans="1:7" s="1" customFormat="1" ht="15" customHeight="1" x14ac:dyDescent="0.2">
      <c r="A38" s="54" t="s">
        <v>61</v>
      </c>
      <c r="B38" s="4" t="s">
        <v>103</v>
      </c>
      <c r="C38" s="4"/>
      <c r="D38" s="4"/>
      <c r="E38" s="21"/>
      <c r="F38" s="21"/>
    </row>
    <row r="39" spans="1:7" s="1" customFormat="1" ht="15" customHeight="1" x14ac:dyDescent="0.2">
      <c r="A39" s="54"/>
      <c r="B39" s="4" t="s">
        <v>104</v>
      </c>
      <c r="C39" s="4"/>
      <c r="D39" s="4"/>
      <c r="E39" s="21"/>
      <c r="F39" s="21"/>
    </row>
    <row r="40" spans="1:7" s="1" customFormat="1" ht="15" customHeight="1" x14ac:dyDescent="0.2">
      <c r="A40" s="54"/>
      <c r="B40" s="4" t="s">
        <v>84</v>
      </c>
      <c r="C40" s="4"/>
      <c r="D40" s="4"/>
      <c r="E40" s="21"/>
      <c r="F40" s="21"/>
    </row>
    <row r="41" spans="1:7" s="1" customFormat="1" ht="15" customHeight="1" x14ac:dyDescent="0.2">
      <c r="A41" s="54"/>
      <c r="B41" s="4" t="s">
        <v>85</v>
      </c>
      <c r="C41" s="4"/>
      <c r="D41" s="4"/>
      <c r="E41" s="21"/>
      <c r="F41" s="21"/>
    </row>
    <row r="42" spans="1:7" s="1" customFormat="1" ht="15" customHeight="1" x14ac:dyDescent="0.2">
      <c r="A42" s="54"/>
      <c r="B42" s="4" t="s">
        <v>105</v>
      </c>
      <c r="C42" s="4"/>
      <c r="D42" s="4"/>
      <c r="E42" s="21"/>
      <c r="F42" s="21"/>
    </row>
    <row r="43" spans="1:7" s="1" customFormat="1" ht="15" customHeight="1" x14ac:dyDescent="0.2">
      <c r="A43" s="54"/>
      <c r="B43" s="4" t="s">
        <v>106</v>
      </c>
      <c r="C43" s="4"/>
      <c r="D43" s="4"/>
      <c r="E43" s="21"/>
      <c r="F43" s="21"/>
    </row>
    <row r="44" spans="1:7" s="1" customFormat="1" ht="15" customHeight="1" x14ac:dyDescent="0.2">
      <c r="A44" s="54"/>
      <c r="B44" s="4" t="s">
        <v>107</v>
      </c>
      <c r="C44" s="4"/>
      <c r="D44" s="4"/>
      <c r="E44" s="21"/>
      <c r="F44" s="21"/>
    </row>
    <row r="45" spans="1:7" s="1" customFormat="1" ht="15" customHeight="1" x14ac:dyDescent="0.2">
      <c r="A45" s="54"/>
      <c r="B45" s="4"/>
      <c r="C45" s="4"/>
      <c r="D45" s="4"/>
      <c r="E45" s="21"/>
      <c r="F45" s="21"/>
    </row>
    <row r="46" spans="1:7" s="1" customFormat="1" ht="15" customHeight="1" x14ac:dyDescent="0.2">
      <c r="A46" s="54"/>
      <c r="B46" s="14"/>
      <c r="C46" s="4"/>
      <c r="D46" s="4"/>
      <c r="E46" s="21"/>
      <c r="F46" s="21"/>
    </row>
    <row r="47" spans="1:7" s="1" customFormat="1" ht="15" customHeight="1" x14ac:dyDescent="0.2">
      <c r="A47" s="54"/>
      <c r="B47" s="57" t="s">
        <v>142</v>
      </c>
      <c r="C47" s="4"/>
      <c r="D47" s="4"/>
      <c r="E47" s="21"/>
      <c r="F47" s="21"/>
    </row>
    <row r="48" spans="1:7" s="1" customFormat="1" ht="15" customHeight="1" x14ac:dyDescent="0.2">
      <c r="A48" s="54" t="s">
        <v>46</v>
      </c>
      <c r="B48" s="58" t="s">
        <v>110</v>
      </c>
      <c r="C48" s="4" t="s">
        <v>17</v>
      </c>
      <c r="D48" s="4">
        <v>9</v>
      </c>
      <c r="E48" s="21">
        <v>0</v>
      </c>
      <c r="F48" s="21">
        <f t="shared" ref="F48" si="5">D48*E48</f>
        <v>0</v>
      </c>
    </row>
    <row r="49" spans="1:7" s="1" customFormat="1" ht="15" customHeight="1" x14ac:dyDescent="0.2">
      <c r="A49" s="54" t="s">
        <v>47</v>
      </c>
      <c r="B49" s="14"/>
      <c r="C49" s="4"/>
      <c r="D49" s="4"/>
      <c r="E49" s="21"/>
      <c r="F49" s="21"/>
    </row>
    <row r="50" spans="1:7" s="1" customFormat="1" ht="15" customHeight="1" x14ac:dyDescent="0.2">
      <c r="A50" s="54" t="s">
        <v>48</v>
      </c>
      <c r="B50" s="58"/>
      <c r="C50" s="4"/>
      <c r="D50" s="4"/>
      <c r="E50" s="21"/>
      <c r="F50" s="21"/>
    </row>
    <row r="51" spans="1:7" s="1" customFormat="1" ht="15" customHeight="1" x14ac:dyDescent="0.2">
      <c r="A51" s="59" t="s">
        <v>59</v>
      </c>
      <c r="B51" s="61"/>
    </row>
    <row r="52" spans="1:7" s="1" customFormat="1" ht="15" customHeight="1" x14ac:dyDescent="0.2">
      <c r="A52" s="28"/>
      <c r="B52" s="64" t="s">
        <v>86</v>
      </c>
      <c r="C52" s="49"/>
      <c r="D52" s="49"/>
      <c r="E52" s="50"/>
      <c r="F52" s="63">
        <f>SUM(F48:F51)</f>
        <v>0</v>
      </c>
    </row>
    <row r="53" spans="1:7" s="1" customFormat="1" ht="15" customHeight="1" x14ac:dyDescent="0.2">
      <c r="A53" s="28" t="s">
        <v>61</v>
      </c>
      <c r="B53" s="4" t="s">
        <v>111</v>
      </c>
      <c r="C53" s="4"/>
      <c r="D53" s="4"/>
      <c r="E53" s="21"/>
      <c r="F53" s="21"/>
    </row>
    <row r="54" spans="1:7" s="1" customFormat="1" ht="15" customHeight="1" x14ac:dyDescent="0.2">
      <c r="A54" s="28"/>
      <c r="B54" s="4" t="s">
        <v>112</v>
      </c>
      <c r="C54" s="4"/>
      <c r="D54" s="4"/>
      <c r="E54" s="21"/>
      <c r="F54" s="21"/>
    </row>
    <row r="55" spans="1:7" s="1" customFormat="1" ht="15" customHeight="1" x14ac:dyDescent="0.2">
      <c r="A55" s="28"/>
      <c r="B55" s="4" t="s">
        <v>141</v>
      </c>
      <c r="C55" s="4"/>
      <c r="D55" s="4"/>
      <c r="E55" s="21"/>
      <c r="F55" s="21"/>
    </row>
    <row r="56" spans="1:7" s="1" customFormat="1" ht="15" customHeight="1" x14ac:dyDescent="0.2">
      <c r="A56" s="28"/>
      <c r="B56" s="4"/>
      <c r="C56" s="4"/>
      <c r="D56" s="4"/>
      <c r="E56" s="21"/>
      <c r="F56" s="21"/>
    </row>
    <row r="57" spans="1:7" s="1" customFormat="1" ht="15" customHeight="1" x14ac:dyDescent="0.2">
      <c r="A57" s="28"/>
      <c r="B57" s="4"/>
      <c r="C57" s="4"/>
      <c r="D57" s="4"/>
      <c r="E57" s="21"/>
      <c r="F57" s="21"/>
    </row>
    <row r="58" spans="1:7" s="1" customFormat="1" ht="15" customHeight="1" x14ac:dyDescent="0.2">
      <c r="A58" s="28"/>
      <c r="B58" s="14"/>
      <c r="C58" s="4"/>
      <c r="D58" s="4"/>
      <c r="E58" s="21"/>
      <c r="F58" s="21"/>
    </row>
    <row r="59" spans="1:7" s="1" customFormat="1" ht="15" customHeight="1" x14ac:dyDescent="0.2">
      <c r="A59" s="69" t="s">
        <v>3</v>
      </c>
      <c r="B59" s="67" t="s">
        <v>88</v>
      </c>
      <c r="C59" s="49"/>
      <c r="D59" s="49"/>
      <c r="E59" s="49"/>
      <c r="F59" s="68">
        <f>SUM(F12:F36)+SUM(F48:F51)</f>
        <v>0</v>
      </c>
    </row>
    <row r="60" spans="1:7" s="1" customFormat="1" ht="15" customHeight="1" x14ac:dyDescent="0.2">
      <c r="A60" s="54" t="s">
        <v>91</v>
      </c>
      <c r="B60" s="4" t="s">
        <v>50</v>
      </c>
      <c r="C60" s="4" t="s">
        <v>51</v>
      </c>
      <c r="D60" s="4">
        <v>3</v>
      </c>
      <c r="E60" s="4"/>
      <c r="F60" s="21">
        <f>0.01*D60*F59</f>
        <v>0</v>
      </c>
      <c r="G60" s="4"/>
    </row>
    <row r="61" spans="1:7" s="1" customFormat="1" ht="20.25" customHeight="1" x14ac:dyDescent="0.3">
      <c r="A61" s="70" t="s">
        <v>65</v>
      </c>
      <c r="B61" s="65" t="s">
        <v>53</v>
      </c>
      <c r="C61" s="52"/>
      <c r="D61" s="52"/>
      <c r="E61" s="52"/>
      <c r="F61" s="66">
        <f>SUM(F59:F60)</f>
        <v>0</v>
      </c>
      <c r="G61" s="4"/>
    </row>
    <row r="62" spans="1:7" s="1" customFormat="1" ht="15" customHeight="1" x14ac:dyDescent="0.2">
      <c r="A62" s="28"/>
      <c r="B62" s="4"/>
      <c r="C62" s="4"/>
      <c r="D62" s="4"/>
      <c r="E62" s="4"/>
      <c r="F62" s="21"/>
      <c r="G62" s="4"/>
    </row>
    <row r="63" spans="1:7" s="1" customFormat="1" ht="15" customHeight="1" x14ac:dyDescent="0.2">
      <c r="A63" s="28"/>
      <c r="B63" s="4"/>
      <c r="C63" s="4"/>
      <c r="D63" s="4"/>
      <c r="E63" s="4"/>
      <c r="F63" s="4"/>
      <c r="G63" s="4"/>
    </row>
    <row r="64" spans="1:7" s="1" customFormat="1" ht="15" customHeight="1" x14ac:dyDescent="0.2">
      <c r="A64" s="28" t="s">
        <v>3</v>
      </c>
      <c r="B64" s="4"/>
      <c r="C64" s="4"/>
      <c r="D64" s="4"/>
      <c r="E64" s="4"/>
      <c r="F64" s="4"/>
      <c r="G64" s="4"/>
    </row>
    <row r="65" spans="1:7" s="1" customFormat="1" ht="15" customHeight="1" x14ac:dyDescent="0.2">
      <c r="A65" s="55" t="s">
        <v>57</v>
      </c>
      <c r="B65" s="15" t="s">
        <v>63</v>
      </c>
      <c r="C65" s="4"/>
      <c r="D65" s="4"/>
      <c r="E65" s="4"/>
      <c r="F65" s="4"/>
    </row>
    <row r="66" spans="1:7" s="1" customFormat="1" ht="15" customHeight="1" x14ac:dyDescent="0.2">
      <c r="A66" s="28" t="s">
        <v>3</v>
      </c>
      <c r="B66" s="4"/>
      <c r="C66" s="4"/>
      <c r="D66" s="4"/>
      <c r="E66" s="4"/>
      <c r="F66" s="4"/>
      <c r="G66" s="4"/>
    </row>
    <row r="67" spans="1:7" s="1" customFormat="1" ht="24" customHeight="1" x14ac:dyDescent="0.2">
      <c r="A67" s="28" t="s">
        <v>7</v>
      </c>
      <c r="B67" s="14" t="s">
        <v>89</v>
      </c>
      <c r="C67" s="4" t="s">
        <v>30</v>
      </c>
      <c r="D67" s="4">
        <v>1</v>
      </c>
      <c r="E67" s="21">
        <v>0</v>
      </c>
      <c r="F67" s="21">
        <f>D67*E67</f>
        <v>0</v>
      </c>
    </row>
    <row r="68" spans="1:7" s="1" customFormat="1" ht="15" customHeight="1" x14ac:dyDescent="0.2">
      <c r="A68" s="28" t="s">
        <v>8</v>
      </c>
      <c r="B68" s="14" t="s">
        <v>90</v>
      </c>
      <c r="C68" s="4" t="s">
        <v>30</v>
      </c>
      <c r="D68" s="4">
        <v>1</v>
      </c>
      <c r="E68" s="21">
        <v>0</v>
      </c>
      <c r="F68" s="21">
        <f>D68*E68</f>
        <v>0</v>
      </c>
    </row>
    <row r="69" spans="1:7" s="1" customFormat="1" ht="15" customHeight="1" x14ac:dyDescent="0.2">
      <c r="A69" s="28" t="s">
        <v>9</v>
      </c>
      <c r="B69" s="14" t="s">
        <v>32</v>
      </c>
      <c r="C69" s="4" t="s">
        <v>51</v>
      </c>
      <c r="D69" s="4">
        <v>6</v>
      </c>
      <c r="E69" s="21" t="s">
        <v>59</v>
      </c>
      <c r="F69" s="21">
        <f>SUM(F67:F68)*0.01*D69</f>
        <v>0</v>
      </c>
    </row>
    <row r="70" spans="1:7" s="1" customFormat="1" ht="15" customHeight="1" x14ac:dyDescent="0.2">
      <c r="A70" s="28" t="s">
        <v>10</v>
      </c>
      <c r="B70" s="14" t="s">
        <v>118</v>
      </c>
      <c r="C70" s="4" t="s">
        <v>33</v>
      </c>
      <c r="D70" s="4">
        <v>3</v>
      </c>
      <c r="E70" s="21">
        <v>0</v>
      </c>
      <c r="F70" s="21">
        <f>D70*E70</f>
        <v>0</v>
      </c>
    </row>
    <row r="71" spans="1:7" s="1" customFormat="1" ht="15" customHeight="1" x14ac:dyDescent="0.2">
      <c r="A71" s="28" t="s">
        <v>11</v>
      </c>
      <c r="B71" s="14" t="s">
        <v>119</v>
      </c>
      <c r="C71" s="4" t="s">
        <v>33</v>
      </c>
      <c r="D71" s="4">
        <v>4</v>
      </c>
      <c r="E71" s="21">
        <v>0</v>
      </c>
      <c r="F71" s="21">
        <f>D71*E71</f>
        <v>0</v>
      </c>
    </row>
    <row r="72" spans="1:7" s="1" customFormat="1" ht="15" customHeight="1" x14ac:dyDescent="0.2">
      <c r="A72" s="28" t="s">
        <v>12</v>
      </c>
      <c r="B72" s="14" t="s">
        <v>31</v>
      </c>
      <c r="C72" s="4" t="s">
        <v>17</v>
      </c>
      <c r="D72" s="4">
        <v>15</v>
      </c>
      <c r="E72" s="21">
        <v>0</v>
      </c>
      <c r="F72" s="21">
        <f>D72*E72</f>
        <v>0</v>
      </c>
    </row>
    <row r="73" spans="1:7" s="1" customFormat="1" ht="15" customHeight="1" x14ac:dyDescent="0.2">
      <c r="A73" s="28" t="s">
        <v>19</v>
      </c>
      <c r="B73" s="14" t="s">
        <v>117</v>
      </c>
      <c r="C73" s="4" t="s">
        <v>33</v>
      </c>
      <c r="D73" s="4">
        <v>2</v>
      </c>
      <c r="E73" s="21">
        <v>0</v>
      </c>
      <c r="F73" s="21">
        <f t="shared" ref="F73" si="6">D73*E73</f>
        <v>0</v>
      </c>
    </row>
    <row r="74" spans="1:7" s="1" customFormat="1" ht="15" customHeight="1" x14ac:dyDescent="0.2">
      <c r="A74" s="28" t="s">
        <v>20</v>
      </c>
      <c r="B74" s="14" t="s">
        <v>52</v>
      </c>
      <c r="C74" s="4" t="s">
        <v>33</v>
      </c>
      <c r="D74" s="4">
        <v>4</v>
      </c>
      <c r="E74" s="21">
        <v>0</v>
      </c>
      <c r="F74" s="21">
        <f>D74*E74</f>
        <v>0</v>
      </c>
    </row>
    <row r="75" spans="1:7" s="1" customFormat="1" ht="15" customHeight="1" x14ac:dyDescent="0.2">
      <c r="A75" s="28" t="s">
        <v>21</v>
      </c>
      <c r="B75" s="14" t="s">
        <v>34</v>
      </c>
      <c r="C75" s="4" t="s">
        <v>33</v>
      </c>
      <c r="D75" s="4">
        <v>2</v>
      </c>
      <c r="E75" s="21">
        <v>0</v>
      </c>
      <c r="F75" s="21">
        <f>D75*E75</f>
        <v>0</v>
      </c>
    </row>
    <row r="76" spans="1:7" s="1" customFormat="1" ht="14.25" x14ac:dyDescent="0.2">
      <c r="A76" s="28" t="s">
        <v>22</v>
      </c>
      <c r="B76" s="14" t="s">
        <v>35</v>
      </c>
      <c r="C76" s="4" t="s">
        <v>33</v>
      </c>
      <c r="D76" s="4">
        <v>7</v>
      </c>
      <c r="E76" s="21">
        <v>0</v>
      </c>
      <c r="F76" s="21">
        <f t="shared" ref="F76" si="7">D76*E76</f>
        <v>0</v>
      </c>
    </row>
    <row r="77" spans="1:7" s="1" customFormat="1" ht="15" customHeight="1" x14ac:dyDescent="0.2">
      <c r="A77" s="28" t="s">
        <v>23</v>
      </c>
    </row>
    <row r="78" spans="1:7" s="1" customFormat="1" ht="15" customHeight="1" x14ac:dyDescent="0.2">
      <c r="A78" s="28" t="s">
        <v>24</v>
      </c>
    </row>
    <row r="79" spans="1:7" s="1" customFormat="1" ht="15" customHeight="1" x14ac:dyDescent="0.2">
      <c r="A79" s="28" t="s">
        <v>25</v>
      </c>
    </row>
    <row r="80" spans="1:7" s="1" customFormat="1" ht="20.25" customHeight="1" x14ac:dyDescent="0.3">
      <c r="A80" s="70" t="s">
        <v>57</v>
      </c>
      <c r="B80" s="65" t="s">
        <v>54</v>
      </c>
      <c r="C80" s="52"/>
      <c r="D80" s="52"/>
      <c r="E80" s="52"/>
      <c r="F80" s="66">
        <f>SUM(F67:F76)</f>
        <v>0</v>
      </c>
      <c r="G80" s="4"/>
    </row>
    <row r="81" spans="1:7" s="1" customFormat="1" ht="14.25" x14ac:dyDescent="0.2">
      <c r="A81" s="28" t="s">
        <v>59</v>
      </c>
      <c r="B81" s="4"/>
      <c r="C81" s="4"/>
      <c r="D81" s="4"/>
      <c r="E81" s="4"/>
      <c r="F81" s="4"/>
      <c r="G81" s="4"/>
    </row>
    <row r="82" spans="1:7" s="1" customFormat="1" ht="14.25" x14ac:dyDescent="0.2">
      <c r="A82" s="28"/>
      <c r="B82" s="4"/>
      <c r="C82" s="4"/>
      <c r="D82" s="4"/>
      <c r="E82" s="4"/>
      <c r="F82" s="4"/>
      <c r="G82" s="4"/>
    </row>
  </sheetData>
  <phoneticPr fontId="0" type="noConversion"/>
  <pageMargins left="0.31496062992125984" right="0.31496062992125984" top="0.39370078740157483" bottom="0.39370078740157483" header="0.35433070866141736" footer="0.23622047244094491"/>
  <pageSetup paperSize="9" scale="98" firstPageNumber="2" orientation="portrait" useFirstPageNumber="1" r:id="rId1"/>
  <headerFooter>
    <oddFooter>&amp;C&amp;C&amp;P</oddFooter>
  </headerFooter>
  <rowBreaks count="1" manualBreakCount="1">
    <brk id="4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B173-1E7C-40B4-95CE-445B112977C2}">
  <sheetPr>
    <tabColor theme="5" tint="0.79998168889431442"/>
  </sheetPr>
  <dimension ref="A1:G29"/>
  <sheetViews>
    <sheetView topLeftCell="A7" zoomScale="160" zoomScaleNormal="160" zoomScaleSheetLayoutView="115" workbookViewId="0">
      <selection activeCell="E24" sqref="E24"/>
    </sheetView>
  </sheetViews>
  <sheetFormatPr defaultColWidth="9.140625" defaultRowHeight="15" x14ac:dyDescent="0.25"/>
  <cols>
    <col min="1" max="1" width="8" style="104" customWidth="1"/>
    <col min="2" max="2" width="49.140625" style="104" customWidth="1"/>
    <col min="3" max="3" width="4.85546875" style="105" customWidth="1"/>
    <col min="4" max="4" width="4.5703125" style="104" customWidth="1"/>
    <col min="5" max="5" width="12.5703125" style="104" customWidth="1"/>
    <col min="6" max="6" width="12.7109375" style="104" customWidth="1"/>
    <col min="7" max="7" width="9.85546875" style="104" customWidth="1"/>
    <col min="8" max="16384" width="9.140625" style="104"/>
  </cols>
  <sheetData>
    <row r="1" spans="1:7" s="73" customFormat="1" ht="18" customHeight="1" x14ac:dyDescent="0.2">
      <c r="A1" s="8" t="s">
        <v>0</v>
      </c>
      <c r="B1" s="109" t="s">
        <v>95</v>
      </c>
      <c r="C1" s="71"/>
      <c r="D1" s="72"/>
      <c r="E1" s="72"/>
      <c r="F1" s="72"/>
    </row>
    <row r="2" spans="1:7" s="73" customFormat="1" ht="15" customHeight="1" x14ac:dyDescent="0.2">
      <c r="A2" s="8" t="s">
        <v>1</v>
      </c>
      <c r="B2" s="110" t="s">
        <v>133</v>
      </c>
      <c r="C2" s="74"/>
    </row>
    <row r="3" spans="1:7" s="73" customFormat="1" ht="15" customHeight="1" x14ac:dyDescent="0.2">
      <c r="A3" s="8" t="s">
        <v>2</v>
      </c>
      <c r="B3" s="27" t="s">
        <v>140</v>
      </c>
      <c r="C3" s="74"/>
    </row>
    <row r="4" spans="1:7" s="73" customFormat="1" ht="15" customHeight="1" x14ac:dyDescent="0.2">
      <c r="A4" s="8" t="s">
        <v>59</v>
      </c>
      <c r="B4" s="111" t="s">
        <v>139</v>
      </c>
      <c r="C4" s="74"/>
    </row>
    <row r="5" spans="1:7" s="75" customFormat="1" ht="6.95" customHeight="1" x14ac:dyDescent="0.2">
      <c r="A5" s="75" t="s">
        <v>3</v>
      </c>
      <c r="C5" s="76"/>
    </row>
    <row r="6" spans="1:7" s="81" customFormat="1" ht="14.25" customHeight="1" x14ac:dyDescent="0.2">
      <c r="A6" s="77" t="s">
        <v>4</v>
      </c>
      <c r="B6" s="77" t="s">
        <v>5</v>
      </c>
      <c r="C6" s="78" t="s">
        <v>14</v>
      </c>
      <c r="D6" s="77" t="s">
        <v>15</v>
      </c>
      <c r="E6" s="79" t="s">
        <v>16</v>
      </c>
      <c r="F6" s="80" t="s">
        <v>6</v>
      </c>
    </row>
    <row r="7" spans="1:7" s="75" customFormat="1" ht="6.75" customHeight="1" x14ac:dyDescent="0.2">
      <c r="C7" s="82"/>
      <c r="D7" s="83"/>
      <c r="E7" s="83"/>
      <c r="F7" s="83"/>
      <c r="G7" s="83"/>
    </row>
    <row r="8" spans="1:7" s="84" customFormat="1" ht="14.25" customHeight="1" x14ac:dyDescent="0.2">
      <c r="A8" s="84" t="s">
        <v>3</v>
      </c>
      <c r="C8" s="85"/>
    </row>
    <row r="9" spans="1:7" s="73" customFormat="1" ht="15.75" x14ac:dyDescent="0.25">
      <c r="A9" s="86" t="s">
        <v>58</v>
      </c>
      <c r="B9" s="87" t="s">
        <v>120</v>
      </c>
      <c r="C9" s="88"/>
      <c r="D9" s="89"/>
      <c r="E9" s="89"/>
      <c r="F9" s="89"/>
    </row>
    <row r="10" spans="1:7" s="73" customFormat="1" ht="6.95" customHeight="1" x14ac:dyDescent="0.2">
      <c r="A10" s="84"/>
      <c r="B10" s="90"/>
      <c r="C10" s="85"/>
      <c r="D10" s="84"/>
      <c r="E10" s="84"/>
      <c r="F10" s="84"/>
    </row>
    <row r="11" spans="1:7" s="73" customFormat="1" ht="6.95" customHeight="1" x14ac:dyDescent="0.2">
      <c r="A11" s="84" t="s">
        <v>3</v>
      </c>
      <c r="B11" s="90"/>
      <c r="C11" s="85"/>
      <c r="D11" s="84"/>
      <c r="E11" s="84"/>
      <c r="F11" s="84"/>
    </row>
    <row r="12" spans="1:7" s="84" customFormat="1" ht="14.25" customHeight="1" x14ac:dyDescent="0.2">
      <c r="A12" s="103" t="s">
        <v>127</v>
      </c>
      <c r="B12" s="90" t="s">
        <v>128</v>
      </c>
      <c r="C12" s="85"/>
    </row>
    <row r="13" spans="1:7" s="73" customFormat="1" ht="6.95" customHeight="1" x14ac:dyDescent="0.2">
      <c r="A13" s="84" t="s">
        <v>3</v>
      </c>
      <c r="B13" s="90"/>
      <c r="C13" s="85"/>
      <c r="D13" s="84"/>
      <c r="E13" s="84"/>
      <c r="F13" s="84"/>
    </row>
    <row r="14" spans="1:7" s="84" customFormat="1" ht="14.25" customHeight="1" x14ac:dyDescent="0.2">
      <c r="A14" s="93" t="s">
        <v>7</v>
      </c>
      <c r="B14" s="94" t="s">
        <v>121</v>
      </c>
      <c r="C14" s="85" t="s">
        <v>18</v>
      </c>
      <c r="D14" s="94">
        <v>5</v>
      </c>
      <c r="E14" s="21">
        <v>0</v>
      </c>
      <c r="F14" s="95">
        <f>D14*E14</f>
        <v>0</v>
      </c>
      <c r="G14" s="73"/>
    </row>
    <row r="15" spans="1:7" s="84" customFormat="1" ht="14.25" customHeight="1" x14ac:dyDescent="0.2">
      <c r="A15" s="93" t="s">
        <v>8</v>
      </c>
      <c r="B15" s="94" t="s">
        <v>122</v>
      </c>
      <c r="C15" s="85" t="s">
        <v>18</v>
      </c>
      <c r="D15" s="94">
        <v>10</v>
      </c>
      <c r="E15" s="21">
        <v>0</v>
      </c>
      <c r="F15" s="95">
        <f>D15*E15</f>
        <v>0</v>
      </c>
    </row>
    <row r="16" spans="1:7" s="84" customFormat="1" ht="14.25" customHeight="1" x14ac:dyDescent="0.2">
      <c r="A16" s="93" t="s">
        <v>9</v>
      </c>
      <c r="B16" s="94" t="s">
        <v>131</v>
      </c>
      <c r="C16" s="85" t="s">
        <v>17</v>
      </c>
      <c r="D16" s="94">
        <v>1</v>
      </c>
      <c r="E16" s="21">
        <v>0</v>
      </c>
      <c r="F16" s="95">
        <f t="shared" ref="F16" si="0">D16*E16</f>
        <v>0</v>
      </c>
      <c r="G16" s="91"/>
    </row>
    <row r="17" spans="1:6" s="84" customFormat="1" ht="14.25" customHeight="1" x14ac:dyDescent="0.2">
      <c r="A17" s="93" t="s">
        <v>10</v>
      </c>
      <c r="B17" s="94" t="s">
        <v>132</v>
      </c>
      <c r="C17" s="85" t="s">
        <v>18</v>
      </c>
      <c r="D17" s="94">
        <v>12</v>
      </c>
      <c r="E17" s="21">
        <v>0</v>
      </c>
      <c r="F17" s="95">
        <f>D17*E17</f>
        <v>0</v>
      </c>
    </row>
    <row r="18" spans="1:6" s="84" customFormat="1" ht="14.25" customHeight="1" x14ac:dyDescent="0.2">
      <c r="A18" s="93" t="s">
        <v>11</v>
      </c>
      <c r="B18" s="94" t="s">
        <v>123</v>
      </c>
      <c r="C18" s="85" t="s">
        <v>18</v>
      </c>
      <c r="D18" s="94">
        <v>20</v>
      </c>
      <c r="E18" s="21">
        <v>0</v>
      </c>
      <c r="F18" s="95">
        <f>D18*E18</f>
        <v>0</v>
      </c>
    </row>
    <row r="19" spans="1:6" s="84" customFormat="1" ht="14.25" customHeight="1" x14ac:dyDescent="0.2">
      <c r="A19" s="93" t="s">
        <v>12</v>
      </c>
      <c r="B19" s="94" t="s">
        <v>124</v>
      </c>
      <c r="C19" s="85" t="s">
        <v>17</v>
      </c>
      <c r="D19" s="94">
        <v>24</v>
      </c>
      <c r="E19" s="21">
        <v>0</v>
      </c>
      <c r="F19" s="95">
        <f>D19*E19</f>
        <v>0</v>
      </c>
    </row>
    <row r="20" spans="1:6" s="84" customFormat="1" ht="14.25" customHeight="1" x14ac:dyDescent="0.2">
      <c r="A20" s="93" t="s">
        <v>19</v>
      </c>
    </row>
    <row r="21" spans="1:6" s="84" customFormat="1" ht="14.25" customHeight="1" x14ac:dyDescent="0.2">
      <c r="A21" s="93" t="s">
        <v>20</v>
      </c>
    </row>
    <row r="22" spans="1:6" s="84" customFormat="1" ht="14.25" customHeight="1" x14ac:dyDescent="0.2">
      <c r="A22" s="93" t="s">
        <v>21</v>
      </c>
      <c r="B22" s="94" t="s">
        <v>125</v>
      </c>
      <c r="C22" s="85" t="s">
        <v>30</v>
      </c>
      <c r="D22" s="94">
        <v>1</v>
      </c>
      <c r="E22" s="95">
        <v>0</v>
      </c>
      <c r="F22" s="95">
        <f>D22*E22</f>
        <v>0</v>
      </c>
    </row>
    <row r="23" spans="1:6" s="84" customFormat="1" ht="14.25" customHeight="1" x14ac:dyDescent="0.2">
      <c r="A23" s="93" t="s">
        <v>22</v>
      </c>
      <c r="B23" s="94" t="s">
        <v>126</v>
      </c>
      <c r="C23" s="85" t="s">
        <v>33</v>
      </c>
      <c r="D23" s="94">
        <v>2</v>
      </c>
      <c r="E23" s="95">
        <v>0</v>
      </c>
      <c r="F23" s="95">
        <f>D23*E23</f>
        <v>0</v>
      </c>
    </row>
    <row r="24" spans="1:6" s="84" customFormat="1" ht="14.25" customHeight="1" x14ac:dyDescent="0.2">
      <c r="A24" s="93" t="s">
        <v>23</v>
      </c>
      <c r="B24" s="94" t="s">
        <v>59</v>
      </c>
      <c r="C24" s="85" t="s">
        <v>59</v>
      </c>
      <c r="D24" s="94" t="s">
        <v>59</v>
      </c>
      <c r="E24" s="95" t="s">
        <v>59</v>
      </c>
      <c r="F24" s="95" t="s">
        <v>59</v>
      </c>
    </row>
    <row r="25" spans="1:6" s="84" customFormat="1" ht="14.25" customHeight="1" x14ac:dyDescent="0.2"/>
    <row r="26" spans="1:6" s="84" customFormat="1" ht="14.25" customHeight="1" x14ac:dyDescent="0.2">
      <c r="A26" s="97"/>
      <c r="B26" s="96" t="s">
        <v>59</v>
      </c>
      <c r="C26" s="85"/>
      <c r="D26" s="97"/>
      <c r="E26" s="92"/>
      <c r="F26" s="92"/>
    </row>
    <row r="27" spans="1:6" s="84" customFormat="1" ht="14.25" customHeight="1" x14ac:dyDescent="0.2">
      <c r="A27" s="98" t="s">
        <v>129</v>
      </c>
      <c r="B27" s="99" t="s">
        <v>130</v>
      </c>
      <c r="C27" s="100"/>
      <c r="D27" s="101"/>
      <c r="E27" s="101"/>
      <c r="F27" s="102">
        <f>SUM(F14:F26)</f>
        <v>0</v>
      </c>
    </row>
    <row r="28" spans="1:6" s="84" customFormat="1" ht="14.25" customHeight="1" x14ac:dyDescent="0.2">
      <c r="B28" s="84" t="s">
        <v>59</v>
      </c>
      <c r="C28" s="85"/>
    </row>
    <row r="29" spans="1:6" x14ac:dyDescent="0.25">
      <c r="A29" s="84"/>
      <c r="B29" s="84"/>
      <c r="C29" s="85"/>
      <c r="D29" s="84"/>
      <c r="E29" s="84"/>
      <c r="F29" s="95"/>
    </row>
  </sheetData>
  <pageMargins left="0.39370078740157483" right="0.39370078740157483" top="0.39370078740157483" bottom="0.39370078740157483" header="0.35433070866141736" footer="0.43307086614173229"/>
  <pageSetup paperSize="9" firstPageNumber="4" orientation="portrait" useFirstPageNumber="1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</vt:lpstr>
      <vt:lpstr>silno</vt:lpstr>
      <vt:lpstr>slabo</vt:lpstr>
      <vt:lpstr>Rekapitulace!Názvy_tisku</vt:lpstr>
      <vt:lpstr>silno!Názvy_tisku</vt:lpstr>
      <vt:lpstr>slabo!Názvy_tisku</vt:lpstr>
      <vt:lpstr>Rekapitulace!Oblast_tisku</vt:lpstr>
      <vt:lpstr>silno!Oblast_tisku</vt:lpstr>
      <vt:lpstr>slabo!Oblast_tisku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Jarka</dc:creator>
  <cp:lastModifiedBy>Jarka</cp:lastModifiedBy>
  <cp:lastPrinted>2023-04-04T18:38:21Z</cp:lastPrinted>
  <dcterms:created xsi:type="dcterms:W3CDTF">2017-03-22T19:14:47Z</dcterms:created>
  <dcterms:modified xsi:type="dcterms:W3CDTF">2023-04-04T18:44:25Z</dcterms:modified>
</cp:coreProperties>
</file>