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položky" sheetId="1" r:id="rId1"/>
  </sheets>
  <definedNames/>
  <calcPr fullCalcOnLoad="1"/>
</workbook>
</file>

<file path=xl/sharedStrings.xml><?xml version="1.0" encoding="utf-8"?>
<sst xmlns="http://schemas.openxmlformats.org/spreadsheetml/2006/main" count="606" uniqueCount="233">
  <si>
    <t>Kategorie: AVT 002-2012 - Audiovizuální technika, sběr do: 30.04.2012, dodání od: 01.06.2012, vygenerováno: 15.05.2012 09:33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</si>
  <si>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</si>
  <si>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</si>
  <si>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</si>
  <si>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</si>
  <si>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</si>
  <si>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</si>
  <si>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</si>
  <si>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</si>
  <si>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</si>
  <si>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</si>
  <si>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položky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</si>
  <si>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</si>
  <si>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</si>
  <si>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</si>
  <si>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</si>
  <si>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</si>
  <si>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</si>
  <si>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</si>
  <si>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</si>
  <si>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</si>
  <si>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</si>
  <si>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</si>
  <si>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</si>
  <si>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</si>
  <si>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</si>
  <si>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</si>
  <si>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</si>
  <si>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</si>
  <si>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</si>
  <si>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32332100-0</t>
  </si>
  <si>
    <t>32332100-0-1</t>
  </si>
  <si>
    <t>Digitální diktafon</t>
  </si>
  <si>
    <t>zabudovaný mikrofon; kapacita min. 2048 MB; výdrž baterie minimálně 25h; USB rozhraní 2.0; nahrávání do MP3 (min. rozsah bitrate 64-128kbps); délka záznamu do paměti minimálně 70 hodin; záruka 36 měsíců</t>
  </si>
  <si>
    <t>ks</t>
  </si>
  <si>
    <t>Ústav pedagogických věd</t>
  </si>
  <si>
    <t>FF, Veveří 26, budova L</t>
  </si>
  <si>
    <t>Veveří 468/26, 60200 Brno</t>
  </si>
  <si>
    <t/>
  </si>
  <si>
    <t>Klusáková Ivana</t>
  </si>
  <si>
    <t>2192@mail.muni.cz</t>
  </si>
  <si>
    <t>Vystavit fakturu za soubor položek výše: ve faktruře uvést ID žádanky</t>
  </si>
  <si>
    <t>Celkem za fakturu</t>
  </si>
  <si>
    <t>32332100-0-2</t>
  </si>
  <si>
    <t>Digitální diktafon s vyšší kvalitou záznamu</t>
  </si>
  <si>
    <t>podpora vzorkovacích frekvencí 44,1; 48; 88,2; 96kHz; podpora kvantování 16 a 24b; vstup stereofonní jack s úrovněmi mikrofonu i linky (příp. 2 samostatné vstupy) pro připojení externího audio vstupu; 2 (stereo) mikrofony - zabudované nebo samostatně dodané; odstup signálu od šumu &gt;100dB; nahrávání do MP3 (min. rozsah bitrate 128-320kbps) a PCM; záznam na SD/SDHC nebo microSD/microSDHC karty; výdrž baterie minimálně 4 hodiny; záruka 36 měsíců</t>
  </si>
  <si>
    <t>Kat.didaktických technologií</t>
  </si>
  <si>
    <t>PedF, Poříčí 7, budova B</t>
  </si>
  <si>
    <t>Poříčí 623/7, 60300 Brno</t>
  </si>
  <si>
    <t>Sládek Petr doc. RNDr. CSc.</t>
  </si>
  <si>
    <t>1617@mail.muni.cz</t>
  </si>
  <si>
    <t>32333200-8</t>
  </si>
  <si>
    <t>32333200-8-1</t>
  </si>
  <si>
    <t>Videokamera</t>
  </si>
  <si>
    <t>Videokamera, min. 10x optický zoom, alespoň 8 Mpix, optický stabilizátor obrazu, záznam v rozlišení 1920x1080, minimální světelnost objektivu 1,8 - 3,0 F, konektory: mikrofon, sluchátka, platforma pro připojení osvětlení, záznam na SD/SDHC paměťové karty, noční režim, včetně kabeláže a brašny</t>
  </si>
  <si>
    <t>38651000-3</t>
  </si>
  <si>
    <t>38651000-3-3</t>
  </si>
  <si>
    <t>Digitální zrcadlovka</t>
  </si>
  <si>
    <t>Digitální zrcadlovka, maximální hmotnost 700 g, čip minimálně 14.8 Mpix, minimální rozsah optického zoomu 28-100 mm (přepočteno na 35mm kinofilm), minimální světelnost 3,5 - 5,6 f, minimální citlivost ISO 100 ? 3200, optická stabilizace obrazu, možnost záznamu videa v rozlišení 1920x1080/24 fps, podpora ukládání snímků ve formátu RAW, barevný displej minimální úhlopříčka 3 palce, vestavěný blesk, paměťová karta SD s velikostí minimálně 8 GB a dobíjecí akumulátor součástí dodávky, záruka 36 měsíců.</t>
  </si>
  <si>
    <t>32321000-9</t>
  </si>
  <si>
    <t>32321000-9-4</t>
  </si>
  <si>
    <t>Přenosný dataprojektor 16:10 s dlouhou životností zdroje světla</t>
  </si>
  <si>
    <t>svítivost min. 2000 ANSI lumenů; rozlišení WXGA (1280 x 768) nebo lepší; vstupy minimálně 1x analogový D-SUB (VGA) a 1x digitální DVI nebo HDMI; podpora vstupních rozlišení 4:3 i 16:9/16:10 minimálně 1600 x 1200; hlučnost do 30 dB; integrované audio; životnost lampy min. v běžném režimu 10.000 h (lze řešit dodáním náhradních lamp); dálkové ovládání a brašna součástí dodávky; hmotnost do 3 kg; záruka 36 měsíců</t>
  </si>
  <si>
    <t>32321000-9-12</t>
  </si>
  <si>
    <t>Projekční plátno stativové - š 150 - 169 cm</t>
  </si>
  <si>
    <t>Přenosné stativové plátno 4:3, šířka 150-169 cm, povrch MattWhite, pozorovací úhel min. 140°, gain 1.0 - 1.2, hmotnost max. 6 kg, viditelná úhlopříčka min. 190 cm, záruka 36 měsíců, zesílený okraj plátna, tloušťka materiálu min. 0,35 mm</t>
  </si>
  <si>
    <t>32321000-9-18</t>
  </si>
  <si>
    <t>Přenosný LCD dataprojektor XGA, min. 2500 ANSI, do 3,5 kg</t>
  </si>
  <si>
    <t>Přenosný LCD projektor 4:3, rozlišení XGA (1024x768) nebo lepší, svítivost min. 2500 ANSI lumenů, vstup min. 1x analogový D-SUB (VGA), 1x digitální HDMI nebo DVI-D. Podpora vstupních rozlišení 4:3 a 16:9/16:10. Kontrast min. 1000:1, vertikální lichoběžníková korekce, Hlučnost max. 40 dB, životnost lampy min. 3000 hodin v běžném režimu, dálkové ovládání, kabeláž a brašna součástí dodávky. Zabudovaný reproduktor. Hmotnost max. 3,5 kg, záruka 36 měsíců</t>
  </si>
  <si>
    <t>Kat.sociální pedagogiky</t>
  </si>
  <si>
    <t>PedF, Poříčí 31, budova D</t>
  </si>
  <si>
    <t>Poříčí 538/31, 60300 Brno</t>
  </si>
  <si>
    <t>Soják Petr Mgr. Ph.D.</t>
  </si>
  <si>
    <t>9726@mail.muni.cz</t>
  </si>
  <si>
    <t>L. Bedřich, zak. 3521</t>
  </si>
  <si>
    <t>32322000-6</t>
  </si>
  <si>
    <t>32322000-6-1</t>
  </si>
  <si>
    <t>Dálkové ovládání prezentací, s LCD displejem</t>
  </si>
  <si>
    <t>Prezentér obsahující laserové ukazovátko, dosah min. 10 m, LCD displej s časovačem, indikátor nabití baterie, tlačítka pro ovládání prezentace (vpřed, zpět, fullscreen), vibrační alarm, vč. pouzdra.</t>
  </si>
  <si>
    <t>Fakulta sportovních studií</t>
  </si>
  <si>
    <t>UKB, Kamenice 5, budova A33</t>
  </si>
  <si>
    <t>Kamenice 753/5, 62500 Brno</t>
  </si>
  <si>
    <t>bud. A33/214</t>
  </si>
  <si>
    <t>Stohlová Soňa</t>
  </si>
  <si>
    <t>186014@mail.muni.cz</t>
  </si>
  <si>
    <t>32321000-9-9</t>
  </si>
  <si>
    <t>Projekční plátno roletové - š 190 - 209 cm</t>
  </si>
  <si>
    <t>Manuálně stahované roletové plátno 4:3, šířka 190-209 cm, povrch MattWhite, pozorovací úhel min. 140°, gain 1.0 - 1.2, určeno pro instalaci na zdi i stropy, zisk, hmotnost max. 9 kg, viditelná úhlopříčka min. 240 cm, záruka 36 měsíců, zesílený okraj plátna, tloušťka materiálu min. 0,35 mm</t>
  </si>
  <si>
    <t>32321000-9-40</t>
  </si>
  <si>
    <t>Miniprojektor</t>
  </si>
  <si>
    <t>Miniprojektor, rozlišení SVGA (800x600) nebo lepší, svítivost min. 20 ANSI lumenů, vstup min. 1x analogový D-SUB (VGA), 1x USB. Podpora vstupních rozlišení 4:3 a 16:9/16:10. Maximální úhlopříčka obrazu min. 60" (152 cm). Kontrast min. 1000:1, životnost lampy min. 15000 hodin v běžném režimu, kabeláž a brašna součástí dodávky. Zabudovaný reproduktor (nebo reproduktory) o celkovém výkonu min. 0,5 W. Max. rozměry 160 x 120 x 56 mm, hmotnost max. 0,7 kg, záruka 36 měsíců.</t>
  </si>
  <si>
    <t>laserové ukazovátko</t>
  </si>
  <si>
    <t>32322000-6-2</t>
  </si>
  <si>
    <t>Dálkové ovládání prezentací, základní</t>
  </si>
  <si>
    <t>Prezentér obsahující laserové ukazovátko, tlačítka pro ovládání prezentace (vpřed, zpět, fullscreen), dosah min. 10 m, vč. pouzdra, indikátor nabití baterie, s vypínačem.</t>
  </si>
  <si>
    <t>Farmakologický ústav</t>
  </si>
  <si>
    <t>UKB, Kamenice 5, budova A19</t>
  </si>
  <si>
    <t>bud. A19/325</t>
  </si>
  <si>
    <t>Bláblová Renata</t>
  </si>
  <si>
    <t>2264@mail.muni.cz</t>
  </si>
  <si>
    <t>Stolní reproduktory</t>
  </si>
  <si>
    <t>32342000-2</t>
  </si>
  <si>
    <t>32342000-2-2</t>
  </si>
  <si>
    <t>Stolní reproduktory k PC</t>
  </si>
  <si>
    <t>Stolní reproduktory k PC, frekvenční rozsah min. 160 Hz -16 kHz +- 3 dB;  odstup signálu od šumu min. 75 dB; THD &lt;1%, výkon minimálně 2 x 2 W, vstup: jack 3,5 mm, výstup jack 3,5 mm, ovládací prvky na reproduktorech</t>
  </si>
  <si>
    <t>Kat.anglistiky a amerikanistiky</t>
  </si>
  <si>
    <t>FF, Gorkého 7, budova G</t>
  </si>
  <si>
    <t>Gorkého 57/7, 60200 Brno</t>
  </si>
  <si>
    <t>bud. G/G315</t>
  </si>
  <si>
    <t>Kamenská Eva  DiS.</t>
  </si>
  <si>
    <t>115612@mail.muni.cz</t>
  </si>
  <si>
    <t>Ústav českého jazyka</t>
  </si>
  <si>
    <t>FF, Arna Nováka 1, budova D</t>
  </si>
  <si>
    <t>Arna Nováka 1/1, 60200 Brno</t>
  </si>
  <si>
    <t>bud. D/03004</t>
  </si>
  <si>
    <t>Vybíralová Jaroslava</t>
  </si>
  <si>
    <t>270@mail.muni.cz</t>
  </si>
  <si>
    <t>Lab.pro exp.výzkum náboženství</t>
  </si>
  <si>
    <t>FF, Jaselská 16, budova J16</t>
  </si>
  <si>
    <t>Jaselská 199/16, 60200 Brno</t>
  </si>
  <si>
    <t>Brožková Kristýna Mgr.</t>
  </si>
  <si>
    <t>103182@mail.muni.cz</t>
  </si>
  <si>
    <t>32333200-8-2</t>
  </si>
  <si>
    <t>Stativ</t>
  </si>
  <si>
    <t>Stativ tripod, maximální výška ve složeném stavu: 55 cm, hmotnost max. 1,5 kg, rychloupínací systém hlavy, včetně transportního pouzdra, hlava slitina nebo kov, nosnost alespoň 2 kg.</t>
  </si>
  <si>
    <t>Inst.výzkumu dětí, mládeže a rodiny</t>
  </si>
  <si>
    <t>FSS, Joštova 10</t>
  </si>
  <si>
    <t>Joštova 218/10, 60200 Brno</t>
  </si>
  <si>
    <t>Hanáková Šárka</t>
  </si>
  <si>
    <t>134032@mail.muni.cz</t>
  </si>
  <si>
    <t>Ústav matematiky a statistiky</t>
  </si>
  <si>
    <t>PřF, Kotlářská 2, pavilon 08</t>
  </si>
  <si>
    <t>Kotlářská 267/2, 61137 Brno</t>
  </si>
  <si>
    <t>pav. 08/03019</t>
  </si>
  <si>
    <t>Forejtová Zhořová Jitka</t>
  </si>
  <si>
    <t>67533@mail.muni.cz</t>
  </si>
  <si>
    <t>specif.výzkum 2810</t>
  </si>
  <si>
    <t>32342200-4</t>
  </si>
  <si>
    <t>32342200-4-6</t>
  </si>
  <si>
    <t>Sluchátka k PC bez mikrofonu (USB, vyšší kvalita)</t>
  </si>
  <si>
    <t>Sluchátka k PC uzavřené mušle, rozsah min. 20 Hz - 20 kHz, citlivost min. 102 dB/mW. Připojitelné pomocí USB dle standardu USB audio, případně konektor jack 3,5 mm + USB adaptér dle standardu USB audio, ovládání hlasitosti na kabelu, délka kabelu min. 1 metr.</t>
  </si>
  <si>
    <t>Ústav slavistiky</t>
  </si>
  <si>
    <t>FF, Joštova 13, budova M</t>
  </si>
  <si>
    <t>Joštova 220/13, 66243 Brno</t>
  </si>
  <si>
    <t>bud. M/003</t>
  </si>
  <si>
    <t>Przybylski Michal Mgr. et Mgr.</t>
  </si>
  <si>
    <t>53241@mail.muni.cz</t>
  </si>
  <si>
    <t>Ústav románských jazyků a lit.</t>
  </si>
  <si>
    <t>bud. G/G103</t>
  </si>
  <si>
    <t>Holoubková Dagmar</t>
  </si>
  <si>
    <t>802@mail.muni.cz</t>
  </si>
  <si>
    <t>32342200-4-7</t>
  </si>
  <si>
    <t>Sluchátka k PC s mikrofonem pro volání v internetu (USB, vyšší kvalita)</t>
  </si>
  <si>
    <t>Sluchátka s mikrofonem, připojení pomocí USB dle standardu USB audio, případně 2x 3,5mm jack + USB adaptér dle standardu USB audio. (podpora Windows, Linux, Mac OS X), uzavřené mušle, rozsah min. 100 Hz - 18 kHz, citlivost min. 90 dB/mW, ovládání hlasitosti, certifikace pro Skype. Mikrofon: frekvenční rozsah min. 100 Hz - 14 kHz,citlivost min. 90 dB/mW funkce potlačení okolního hluku.</t>
  </si>
  <si>
    <t>Institut biostatistiky a analýz</t>
  </si>
  <si>
    <t>UKB, Kamenice 3, budova 1</t>
  </si>
  <si>
    <t>Kamenice 126/3, 62500 Brno</t>
  </si>
  <si>
    <t>bud. 1/617</t>
  </si>
  <si>
    <t>Schneiderová Simona</t>
  </si>
  <si>
    <t>111812@mail.muni.cz</t>
  </si>
  <si>
    <t>38651000-3-2</t>
  </si>
  <si>
    <t>Kompaktní digitální fotoaparát s vyšší obrazovou kvalitou</t>
  </si>
  <si>
    <t>Kompaktní digitální fotoaparát, maximální hmotnost 400g, čip mininimálně 10 Mpix, minimální velikost čipu 1/1,7" a maximální hustota 30 Mpix/cm2, minimální rozsah optického zoomu 28-90mm (přepočteno na 35mm kinofilm), ISO minimálně 100 x 1600, podpora ukládání do formátu RAW, stabilizace obrazu opticky nebo pohybem čipu, možnost snímat video minimálně 720p 30 fps se zvukem, barevný displej minimálně 2,7 palce, vestavěný blesk, dobíjecí baterie a paměťová karta SD s velikostí minimálně 8GB součástí dodávky, záruka 36 měsíců</t>
  </si>
  <si>
    <t>32321000-9-38</t>
  </si>
  <si>
    <t>Dataprojektor WXGA, 4000 ANSI a více, do 3,5 kg</t>
  </si>
  <si>
    <t>Dataprojekotr rozlišení WXGA 1280 x 768 nativně a lepší, svítivost min. 4000 ANSI lumenů, kontrast min. 2000:1, technologie zobrazení 3 LCD, horizontální a vertikální lichoběžníková korekce, šířka obrazu 2 m při projekční vzdálenosti 3,3 m, optický zoom 1-1,5, hlučnost max. 40 dB, životnost lampy min. 2500 hodin v běžném režimu, dálkové ovládání,zabudovaný reproduktor, váha max. 3,5 kg, vstupy 2 x Dub 15 pin (RGB), 2 x audio vstup, CINCH (kompozitní video, audio R/L), S-video, USB, 1 x HDMI, LAN, výstupy 1xD-sub 15-pin, 1xaudio, záruka 36 měsíců.</t>
  </si>
  <si>
    <t>Ústředí fakulty</t>
  </si>
  <si>
    <t>Fajmon Petr Mgr.</t>
  </si>
  <si>
    <t>3913@mail.muni.cz</t>
  </si>
  <si>
    <t>32321200-1</t>
  </si>
  <si>
    <t>32321200-1-1</t>
  </si>
  <si>
    <t>Vizualizér</t>
  </si>
  <si>
    <t>Klinika pracovního lékařství</t>
  </si>
  <si>
    <t>LF, Výstavní 17/19</t>
  </si>
  <si>
    <t>Výstavní 760/17-19, 60300 Brno</t>
  </si>
  <si>
    <t>Furiková Bohdana</t>
  </si>
  <si>
    <t>133479@mail.muni.cz</t>
  </si>
  <si>
    <t>38651000-3-1</t>
  </si>
  <si>
    <t>Kompaktní digitální fotoaparát</t>
  </si>
  <si>
    <t>Kompaktní digitální fotoaparát, maximální hmotnost 300g, čip mininimálně 12 Mpix, minimální rozsah optického zoomu 25-200mm (přepočteno na 35mm kinofilm), ISO minimálně 100-800, stabilizace obrazu opticky nebo pohybem čipu, možnost snímat video minimálně 720p 30 fps se zvukem, barevný displej minimálně 2,7 palce, vestavěný blesk, dobíjecí baterie a paměťová karta SD s velikostí minimálně 4GB součástí dodávky, záruka 36 měsíců</t>
  </si>
  <si>
    <t>32321000-9-19</t>
  </si>
  <si>
    <t>Přenosný LCD dataprojektor XGA, min. 3000 ANSI, do 3,5 kg</t>
  </si>
  <si>
    <t>Přenosný LCD projektor 4:3, rozlišení XGA (1024 x 768) nebo lepší, svítivost min. 3000 ANSI lumenů, vstup min. 1x analogový D-SUB (VGA), 1x digitální HDMI nebo DVI-D. Podpora vstupních rozlišení 4:3 a 16:9/16:10. Kontrast min. 1000:1, vertikální lichoběžníková korekce, Hlučnost max. 40 dB, životnost lampy min. 3000 hodin v běžném režimu, dálkové ovládání, kabeláž a brašna součástí dodávky. Zabudovaný reproduktor. Hmotnost max. 3,5 kg, záruka 36 měsíců</t>
  </si>
  <si>
    <t>Centrum jazykového vzdělávání</t>
  </si>
  <si>
    <t>RMU, Komenského nám. 2</t>
  </si>
  <si>
    <t>Komenského nám. 220/2, 66243 Brno</t>
  </si>
  <si>
    <t>Kovaříková Věra</t>
  </si>
  <si>
    <t>106950@mail.muni.cz</t>
  </si>
  <si>
    <t>Fotografický přístroj</t>
  </si>
  <si>
    <t>Odbor pro akademické kvalif.a kvalitu</t>
  </si>
  <si>
    <t>RMU, Žerotínovo nám. 9</t>
  </si>
  <si>
    <t>Žerotínovo nám. 617/9, 60177 Brno</t>
  </si>
  <si>
    <t>Fojtíková Petra  DiS., BA (Hons)</t>
  </si>
  <si>
    <t>114955@mail.muni.cz</t>
  </si>
  <si>
    <t>Ústav české lit.a knihov.</t>
  </si>
  <si>
    <t>Zachová Eva Bc.</t>
  </si>
  <si>
    <t>113051@mail.muni.cz</t>
  </si>
  <si>
    <t>Kat.sociologie</t>
  </si>
  <si>
    <t>32333200-8-3</t>
  </si>
  <si>
    <t>Kompaktní videokamera</t>
  </si>
  <si>
    <t>Videokamera, snímač alespoň 3 Mpix. Barevný LCD, úhlopříčka displeje alespoň 2,7", optický zoom min. 10x, slot pro SD/SDHC karty podporující min. 8 GB. Rozhraní min. USB 2.0, A/V výstup. Záznam v rozlišení min. 720p (1280x720 pixelů). Baterie a kabeláž součástí dodávky.</t>
  </si>
  <si>
    <t>Projektory pro 9801 - 2012/04</t>
  </si>
  <si>
    <t>Právnická fakulta</t>
  </si>
  <si>
    <t>PrávF, Veveří 70</t>
  </si>
  <si>
    <t>Veveří 158/70, 61180 Brno</t>
  </si>
  <si>
    <t>Kotula Aleš Ing.</t>
  </si>
  <si>
    <t>37823@mail.muni.cz</t>
  </si>
  <si>
    <t>Prosíme o upozornění na telefonním čísle 549 491 207 alespoň jeden den před dovozem zboží.</t>
  </si>
  <si>
    <t>AVT pro 0817 - 2012/04</t>
  </si>
  <si>
    <t>32342200-4-4</t>
  </si>
  <si>
    <t>Sluchátka k PC (s mikrofonem)</t>
  </si>
  <si>
    <t>Sluchátka k PC otevřená, rozsah min. 100 Hz - 15 kHz, citlivost min. 80 dB/mW, impedance min. 32 Ohmů. Mikrofon s potlačením šumu, rozsah min. 100 Hz - 10 kHz, citlivost min. 90 dB/mW. Konektory 2x jack 3,5 mm. Délka kabelu min. 1,5 metru.</t>
  </si>
  <si>
    <t>FRVŠ (Toušek, Šerý) - prezentér</t>
  </si>
  <si>
    <t>Geografický ústav</t>
  </si>
  <si>
    <t>PřF, Kotlářská 2, pavilon 05</t>
  </si>
  <si>
    <t>Šerý Ondřej Mgr.</t>
  </si>
  <si>
    <t>184504@mail.muni.cz</t>
  </si>
  <si>
    <t>AVT pro 0823 - 2012/04</t>
  </si>
  <si>
    <t>32331600-8</t>
  </si>
  <si>
    <t>32331600-8-1</t>
  </si>
  <si>
    <t>MP3 přehrávač</t>
  </si>
  <si>
    <t>MP3 přehrávač s interní pamětí min 8 GB, slot pro microSD nebo SD/SDHC karty, barevný dotykový displej s úhlopříčkou min. 2,5". Podporované audio formáty: MP3, WMA, AAC, FLAC. Podporované video formáty: DivX, XviD, WMV. Podpora zobrazování obrázků JPEG a BMP. Další funkce: hlasový záznamník, FM rádio. USB 2.0 rozhraní pro připojení k PC, případně nabíjení. Jack 3,5 mm pro připojení sluchátek. Napájení integrovanou baterií. Výdrž min. 20 h přehrávání audia a 4 h přehrávání videa. Hmotnost max. 100 g.</t>
  </si>
  <si>
    <t>AVT pro 0814 - 2012/04</t>
  </si>
  <si>
    <t>maximální cena: 5.000,-Kč (cena s DPH)</t>
  </si>
  <si>
    <t>Centrum pro inovace uměnovědných studií</t>
  </si>
  <si>
    <t>FF, Janáčkovo nám. 2a, budova N</t>
  </si>
  <si>
    <t>Janáčkovo nám. 654/2a, 60200 Brno</t>
  </si>
  <si>
    <t>Taranzová Alena Mgr.</t>
  </si>
  <si>
    <t>206651@mail.muni.cz</t>
  </si>
  <si>
    <t>maximální cena: 10.000,-Kč (cena s DPH)</t>
  </si>
  <si>
    <t>Celkem</t>
  </si>
  <si>
    <t>Typ snímače CMOS, interní paměť min 32 GB, úhlopříčka displeje min. 3", slot na paměťové karty. Vstup mikrofonu, HDMI výstup, Hmotnost max. 500 g</t>
  </si>
  <si>
    <t xml:space="preserve">Digitální vizualizér, alespoň 1,3 Mpix, efektivní rozlišení min. 
1280x1024 pixelů, snímkovací frekvence alespoň 20 snímků/s, zabíraná plocha min. 100x75 - 400x300 mm, Možnost automatického i manuálního ostření, korekce bílé (automaticky i manuálně), optický zoom alespoň 5x, digitální zoom alespoň 5x, výstupy: min. 1x D-SUB (VGA), 1x DVI/HDMI. 
Vstupy: 1x D-SUB, 1x USB 2.0. Horní osvit pomocí lampy. Dálkové ovládání a kabeláž součástí dodávky. Hmotnost max. 4 kg
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</si>
</sst>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4" fontId="0" fillId="34" borderId="12" xfId="0" applyNumberFormat="1" applyFont="1" applyFill="1" applyBorder="1" applyAlignment="1" applyProtection="1">
      <alignment horizontal="right" vertical="top"/>
      <protection locked="0"/>
    </xf>
    <xf numFmtId="3" fontId="0" fillId="34" borderId="12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 vertical="top"/>
    </xf>
    <xf numFmtId="0" fontId="1" fillId="35" borderId="13" xfId="0" applyFont="1" applyFill="1" applyBorder="1" applyAlignment="1">
      <alignment horizontal="left" vertical="top"/>
    </xf>
    <xf numFmtId="4" fontId="1" fillId="35" borderId="13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0" fillId="37" borderId="0" xfId="0" applyFont="1" applyFill="1" applyAlignment="1">
      <alignment horizontal="left" vertical="top" wrapText="1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6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32" borderId="0" xfId="0" applyFont="1" applyFill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tabSelected="1" zoomScalePageLayoutView="0" workbookViewId="0" topLeftCell="S1">
      <pane ySplit="5" topLeftCell="A60" activePane="bottomLeft" state="frozen"/>
      <selection pane="topLeft" activeCell="A1" sqref="A1"/>
      <selection pane="bottomLeft" activeCell="U65" sqref="U65"/>
    </sheetView>
  </sheetViews>
  <sheetFormatPr defaultColWidth="9.140625" defaultRowHeight="12.75"/>
  <cols>
    <col min="1" max="1" width="12.8515625" style="0" customWidth="1"/>
    <col min="2" max="2" width="37.421875" style="0" customWidth="1"/>
    <col min="3" max="3" width="24.57421875" style="0" customWidth="1"/>
    <col min="4" max="4" width="21.140625" style="0" customWidth="1"/>
    <col min="5" max="5" width="24.57421875" style="0" customWidth="1"/>
    <col min="6" max="6" width="50.421875" style="0" customWidth="1"/>
    <col min="7" max="7" width="65.57421875" style="0" customWidth="1"/>
    <col min="8" max="8" width="46.8515625" style="0" customWidth="1"/>
    <col min="9" max="9" width="23.421875" style="0" customWidth="1"/>
    <col min="10" max="10" width="12.8515625" style="0" customWidth="1"/>
    <col min="11" max="11" width="21.140625" style="0" customWidth="1"/>
    <col min="12" max="12" width="37.421875" style="0" customWidth="1"/>
    <col min="13" max="13" width="36.28125" style="0" customWidth="1"/>
    <col min="14" max="14" width="38.7109375" style="0" customWidth="1"/>
    <col min="15" max="15" width="9.421875" style="0" customWidth="1"/>
    <col min="16" max="16" width="19.8515625" style="0" customWidth="1"/>
    <col min="17" max="17" width="27.00390625" style="0" customWidth="1"/>
    <col min="18" max="18" width="37.421875" style="0" customWidth="1"/>
    <col min="19" max="19" width="49.28125" style="0" customWidth="1"/>
    <col min="20" max="20" width="37.421875" style="0" customWidth="1"/>
    <col min="21" max="21" width="69.140625" style="0" customWidth="1"/>
    <col min="22" max="22" width="21.140625" style="0" customWidth="1"/>
    <col min="23" max="23" width="11.7109375" style="0" customWidth="1"/>
    <col min="24" max="24" width="15.28125" style="0" customWidth="1"/>
    <col min="25" max="26" width="27.00390625" style="0" customWidth="1"/>
  </cols>
  <sheetData>
    <row r="1" spans="1:26" ht="16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15" t="s">
        <v>1</v>
      </c>
      <c r="B3" s="15"/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6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8" t="s">
        <v>3</v>
      </c>
      <c r="L4" s="18"/>
      <c r="M4" s="18"/>
      <c r="N4" s="18"/>
      <c r="O4" s="18"/>
      <c r="P4" s="18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69.7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Y5" s="2" t="s">
        <v>28</v>
      </c>
      <c r="Z5" s="2" t="s">
        <v>29</v>
      </c>
    </row>
    <row r="6" spans="1:26" ht="39" thickBot="1">
      <c r="A6" s="3">
        <v>21494</v>
      </c>
      <c r="B6" s="4"/>
      <c r="C6" s="3">
        <v>56919</v>
      </c>
      <c r="D6" s="4" t="s">
        <v>30</v>
      </c>
      <c r="E6" s="4" t="s">
        <v>31</v>
      </c>
      <c r="F6" s="4" t="s">
        <v>32</v>
      </c>
      <c r="G6" s="4" t="s">
        <v>33</v>
      </c>
      <c r="H6" s="4"/>
      <c r="I6" s="4" t="s">
        <v>34</v>
      </c>
      <c r="J6" s="5">
        <v>2</v>
      </c>
      <c r="K6" s="4">
        <v>211400</v>
      </c>
      <c r="L6" s="4" t="s">
        <v>35</v>
      </c>
      <c r="M6" s="4" t="s">
        <v>36</v>
      </c>
      <c r="N6" s="4" t="s">
        <v>37</v>
      </c>
      <c r="O6" s="4">
        <v>2</v>
      </c>
      <c r="P6" s="4" t="s">
        <v>38</v>
      </c>
      <c r="Q6" s="3">
        <v>2192</v>
      </c>
      <c r="R6" s="4" t="s">
        <v>39</v>
      </c>
      <c r="S6" s="4" t="s">
        <v>40</v>
      </c>
      <c r="T6" s="4">
        <v>549494076</v>
      </c>
      <c r="U6" s="4"/>
      <c r="V6" s="6"/>
      <c r="W6" s="7"/>
      <c r="X6" s="8">
        <f>((J6*V6)*(W6/100))/J6</f>
        <v>0</v>
      </c>
      <c r="Y6" s="8">
        <f>ROUND(J6*ROUND(V6,2),2)</f>
        <v>0</v>
      </c>
      <c r="Z6" s="8">
        <f>ROUND(Y6*((100+W6)/100),2)</f>
        <v>0</v>
      </c>
    </row>
    <row r="7" spans="1:26" ht="13.5" customHeight="1" thickTop="1">
      <c r="A7" s="19" t="s">
        <v>41</v>
      </c>
      <c r="B7" s="19"/>
      <c r="C7" s="1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9" t="s">
        <v>42</v>
      </c>
      <c r="X7" s="19"/>
      <c r="Y7" s="10">
        <f>SUM(Y6:Y6)</f>
        <v>0</v>
      </c>
      <c r="Z7" s="10">
        <f>SUM(Z6:Z6)</f>
        <v>0</v>
      </c>
    </row>
    <row r="8" spans="1:26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89.25">
      <c r="A9" s="3">
        <v>21571</v>
      </c>
      <c r="B9" s="4"/>
      <c r="C9" s="3">
        <v>57042</v>
      </c>
      <c r="D9" s="4" t="s">
        <v>30</v>
      </c>
      <c r="E9" s="4" t="s">
        <v>43</v>
      </c>
      <c r="F9" s="4" t="s">
        <v>44</v>
      </c>
      <c r="G9" s="4" t="s">
        <v>45</v>
      </c>
      <c r="H9" s="4"/>
      <c r="I9" s="4" t="s">
        <v>34</v>
      </c>
      <c r="J9" s="5">
        <v>1</v>
      </c>
      <c r="K9" s="4">
        <v>412800</v>
      </c>
      <c r="L9" s="4" t="s">
        <v>46</v>
      </c>
      <c r="M9" s="4" t="s">
        <v>47</v>
      </c>
      <c r="N9" s="4" t="s">
        <v>48</v>
      </c>
      <c r="O9" s="4">
        <v>1</v>
      </c>
      <c r="P9" s="4" t="s">
        <v>38</v>
      </c>
      <c r="Q9" s="3">
        <v>1617</v>
      </c>
      <c r="R9" s="4" t="s">
        <v>49</v>
      </c>
      <c r="S9" s="4" t="s">
        <v>50</v>
      </c>
      <c r="T9" s="4">
        <v>549496841</v>
      </c>
      <c r="U9" s="4"/>
      <c r="V9" s="6"/>
      <c r="W9" s="7"/>
      <c r="X9" s="8">
        <f aca="true" t="shared" si="0" ref="X9:X14">((J9*V9)*(W9/100))/J9</f>
        <v>0</v>
      </c>
      <c r="Y9" s="8">
        <f aca="true" t="shared" si="1" ref="Y9:Y14">ROUND(J9*ROUND(V9,2),2)</f>
        <v>0</v>
      </c>
      <c r="Z9" s="8">
        <f aca="true" t="shared" si="2" ref="Z9:Z14">ROUND(Y9*((100+W9)/100),2)</f>
        <v>0</v>
      </c>
    </row>
    <row r="10" spans="1:26" ht="38.25">
      <c r="A10" s="3">
        <v>21571</v>
      </c>
      <c r="B10" s="4"/>
      <c r="C10" s="3">
        <v>57043</v>
      </c>
      <c r="D10" s="4" t="s">
        <v>30</v>
      </c>
      <c r="E10" s="4" t="s">
        <v>31</v>
      </c>
      <c r="F10" s="4" t="s">
        <v>32</v>
      </c>
      <c r="G10" s="4" t="s">
        <v>33</v>
      </c>
      <c r="H10" s="4"/>
      <c r="I10" s="4" t="s">
        <v>34</v>
      </c>
      <c r="J10" s="5">
        <v>1</v>
      </c>
      <c r="K10" s="4">
        <v>412800</v>
      </c>
      <c r="L10" s="4" t="s">
        <v>46</v>
      </c>
      <c r="M10" s="4" t="s">
        <v>47</v>
      </c>
      <c r="N10" s="4" t="s">
        <v>48</v>
      </c>
      <c r="O10" s="4">
        <v>1</v>
      </c>
      <c r="P10" s="4" t="s">
        <v>38</v>
      </c>
      <c r="Q10" s="3">
        <v>1617</v>
      </c>
      <c r="R10" s="4" t="s">
        <v>49</v>
      </c>
      <c r="S10" s="4" t="s">
        <v>50</v>
      </c>
      <c r="T10" s="4">
        <v>549496841</v>
      </c>
      <c r="U10" s="4"/>
      <c r="V10" s="6"/>
      <c r="W10" s="7"/>
      <c r="X10" s="8">
        <f t="shared" si="0"/>
        <v>0</v>
      </c>
      <c r="Y10" s="8">
        <f t="shared" si="1"/>
        <v>0</v>
      </c>
      <c r="Z10" s="8">
        <f t="shared" si="2"/>
        <v>0</v>
      </c>
    </row>
    <row r="11" spans="1:26" ht="63.75">
      <c r="A11" s="3">
        <v>21571</v>
      </c>
      <c r="B11" s="4"/>
      <c r="C11" s="3">
        <v>57044</v>
      </c>
      <c r="D11" s="4" t="s">
        <v>51</v>
      </c>
      <c r="E11" s="4" t="s">
        <v>52</v>
      </c>
      <c r="F11" s="4" t="s">
        <v>53</v>
      </c>
      <c r="G11" s="4" t="s">
        <v>54</v>
      </c>
      <c r="H11" s="4"/>
      <c r="I11" s="4" t="s">
        <v>34</v>
      </c>
      <c r="J11" s="5">
        <v>1</v>
      </c>
      <c r="K11" s="4">
        <v>412800</v>
      </c>
      <c r="L11" s="4" t="s">
        <v>46</v>
      </c>
      <c r="M11" s="4" t="s">
        <v>47</v>
      </c>
      <c r="N11" s="4" t="s">
        <v>48</v>
      </c>
      <c r="O11" s="4">
        <v>1</v>
      </c>
      <c r="P11" s="4" t="s">
        <v>38</v>
      </c>
      <c r="Q11" s="3">
        <v>1617</v>
      </c>
      <c r="R11" s="4" t="s">
        <v>49</v>
      </c>
      <c r="S11" s="4" t="s">
        <v>50</v>
      </c>
      <c r="T11" s="4">
        <v>549496841</v>
      </c>
      <c r="U11" s="4"/>
      <c r="V11" s="6"/>
      <c r="W11" s="7"/>
      <c r="X11" s="8">
        <f t="shared" si="0"/>
        <v>0</v>
      </c>
      <c r="Y11" s="8">
        <f t="shared" si="1"/>
        <v>0</v>
      </c>
      <c r="Z11" s="8">
        <f t="shared" si="2"/>
        <v>0</v>
      </c>
    </row>
    <row r="12" spans="1:26" ht="102">
      <c r="A12" s="3">
        <v>21571</v>
      </c>
      <c r="B12" s="4"/>
      <c r="C12" s="3">
        <v>57045</v>
      </c>
      <c r="D12" s="4" t="s">
        <v>55</v>
      </c>
      <c r="E12" s="4" t="s">
        <v>56</v>
      </c>
      <c r="F12" s="4" t="s">
        <v>57</v>
      </c>
      <c r="G12" s="4" t="s">
        <v>58</v>
      </c>
      <c r="H12" s="4"/>
      <c r="I12" s="4" t="s">
        <v>34</v>
      </c>
      <c r="J12" s="5">
        <v>1</v>
      </c>
      <c r="K12" s="4">
        <v>412800</v>
      </c>
      <c r="L12" s="4" t="s">
        <v>46</v>
      </c>
      <c r="M12" s="4" t="s">
        <v>47</v>
      </c>
      <c r="N12" s="4" t="s">
        <v>48</v>
      </c>
      <c r="O12" s="4">
        <v>1</v>
      </c>
      <c r="P12" s="4" t="s">
        <v>38</v>
      </c>
      <c r="Q12" s="3">
        <v>1617</v>
      </c>
      <c r="R12" s="4" t="s">
        <v>49</v>
      </c>
      <c r="S12" s="4" t="s">
        <v>50</v>
      </c>
      <c r="T12" s="4">
        <v>549496841</v>
      </c>
      <c r="U12" s="4"/>
      <c r="V12" s="6"/>
      <c r="W12" s="7"/>
      <c r="X12" s="8">
        <f t="shared" si="0"/>
        <v>0</v>
      </c>
      <c r="Y12" s="8">
        <f t="shared" si="1"/>
        <v>0</v>
      </c>
      <c r="Z12" s="8">
        <f t="shared" si="2"/>
        <v>0</v>
      </c>
    </row>
    <row r="13" spans="1:26" ht="76.5">
      <c r="A13" s="3">
        <v>21571</v>
      </c>
      <c r="B13" s="4"/>
      <c r="C13" s="3">
        <v>57046</v>
      </c>
      <c r="D13" s="4" t="s">
        <v>59</v>
      </c>
      <c r="E13" s="4" t="s">
        <v>60</v>
      </c>
      <c r="F13" s="4" t="s">
        <v>61</v>
      </c>
      <c r="G13" s="4" t="s">
        <v>62</v>
      </c>
      <c r="H13" s="4"/>
      <c r="I13" s="4" t="s">
        <v>34</v>
      </c>
      <c r="J13" s="5">
        <v>1</v>
      </c>
      <c r="K13" s="4">
        <v>412800</v>
      </c>
      <c r="L13" s="4" t="s">
        <v>46</v>
      </c>
      <c r="M13" s="4" t="s">
        <v>47</v>
      </c>
      <c r="N13" s="4" t="s">
        <v>48</v>
      </c>
      <c r="O13" s="4">
        <v>1</v>
      </c>
      <c r="P13" s="4" t="s">
        <v>38</v>
      </c>
      <c r="Q13" s="3">
        <v>1617</v>
      </c>
      <c r="R13" s="4" t="s">
        <v>49</v>
      </c>
      <c r="S13" s="4" t="s">
        <v>50</v>
      </c>
      <c r="T13" s="4">
        <v>549496841</v>
      </c>
      <c r="U13" s="4"/>
      <c r="V13" s="6"/>
      <c r="W13" s="7"/>
      <c r="X13" s="8">
        <f t="shared" si="0"/>
        <v>0</v>
      </c>
      <c r="Y13" s="8">
        <f t="shared" si="1"/>
        <v>0</v>
      </c>
      <c r="Z13" s="8">
        <f t="shared" si="2"/>
        <v>0</v>
      </c>
    </row>
    <row r="14" spans="1:26" ht="51.75" thickBot="1">
      <c r="A14" s="3">
        <v>21571</v>
      </c>
      <c r="B14" s="4"/>
      <c r="C14" s="3">
        <v>57050</v>
      </c>
      <c r="D14" s="4" t="s">
        <v>59</v>
      </c>
      <c r="E14" s="4" t="s">
        <v>63</v>
      </c>
      <c r="F14" s="4" t="s">
        <v>64</v>
      </c>
      <c r="G14" s="4" t="s">
        <v>65</v>
      </c>
      <c r="H14" s="4"/>
      <c r="I14" s="4" t="s">
        <v>34</v>
      </c>
      <c r="J14" s="5">
        <v>1</v>
      </c>
      <c r="K14" s="4">
        <v>412800</v>
      </c>
      <c r="L14" s="4" t="s">
        <v>46</v>
      </c>
      <c r="M14" s="4" t="s">
        <v>47</v>
      </c>
      <c r="N14" s="4" t="s">
        <v>48</v>
      </c>
      <c r="O14" s="4">
        <v>1</v>
      </c>
      <c r="P14" s="4" t="s">
        <v>38</v>
      </c>
      <c r="Q14" s="3">
        <v>1617</v>
      </c>
      <c r="R14" s="4" t="s">
        <v>49</v>
      </c>
      <c r="S14" s="4" t="s">
        <v>50</v>
      </c>
      <c r="T14" s="4">
        <v>549496841</v>
      </c>
      <c r="U14" s="4"/>
      <c r="V14" s="6"/>
      <c r="W14" s="7"/>
      <c r="X14" s="8">
        <f t="shared" si="0"/>
        <v>0</v>
      </c>
      <c r="Y14" s="8">
        <f t="shared" si="1"/>
        <v>0</v>
      </c>
      <c r="Z14" s="8">
        <f t="shared" si="2"/>
        <v>0</v>
      </c>
    </row>
    <row r="15" spans="1:26" ht="13.5" customHeight="1" thickTop="1">
      <c r="A15" s="19" t="s">
        <v>41</v>
      </c>
      <c r="B15" s="19"/>
      <c r="C15" s="1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9" t="s">
        <v>42</v>
      </c>
      <c r="X15" s="19"/>
      <c r="Y15" s="10">
        <f>SUM(Y9:Y14)</f>
        <v>0</v>
      </c>
      <c r="Z15" s="10">
        <f>SUM(Z9:Z14)</f>
        <v>0</v>
      </c>
    </row>
    <row r="16" spans="1:26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89.25">
      <c r="A17" s="3">
        <v>21574</v>
      </c>
      <c r="B17" s="4"/>
      <c r="C17" s="3">
        <v>57040</v>
      </c>
      <c r="D17" s="4" t="s">
        <v>59</v>
      </c>
      <c r="E17" s="4" t="s">
        <v>66</v>
      </c>
      <c r="F17" s="4" t="s">
        <v>67</v>
      </c>
      <c r="G17" s="4" t="s">
        <v>68</v>
      </c>
      <c r="H17" s="4"/>
      <c r="I17" s="4" t="s">
        <v>34</v>
      </c>
      <c r="J17" s="5">
        <v>1</v>
      </c>
      <c r="K17" s="4">
        <v>413400</v>
      </c>
      <c r="L17" s="4" t="s">
        <v>69</v>
      </c>
      <c r="M17" s="4" t="s">
        <v>70</v>
      </c>
      <c r="N17" s="4" t="s">
        <v>71</v>
      </c>
      <c r="O17" s="4">
        <v>5</v>
      </c>
      <c r="P17" s="4" t="s">
        <v>38</v>
      </c>
      <c r="Q17" s="3">
        <v>9726</v>
      </c>
      <c r="R17" s="4" t="s">
        <v>72</v>
      </c>
      <c r="S17" s="4" t="s">
        <v>73</v>
      </c>
      <c r="T17" s="4">
        <v>549497317</v>
      </c>
      <c r="U17" s="4"/>
      <c r="V17" s="6"/>
      <c r="W17" s="7"/>
      <c r="X17" s="8">
        <f>((J17*V17)*(W17/100))/J17</f>
        <v>0</v>
      </c>
      <c r="Y17" s="8">
        <f>ROUND(J17*ROUND(V17,2),2)</f>
        <v>0</v>
      </c>
      <c r="Z17" s="8">
        <f>ROUND(Y17*((100+W17)/100),2)</f>
        <v>0</v>
      </c>
    </row>
    <row r="18" spans="1:26" ht="51.75" thickBot="1">
      <c r="A18" s="3">
        <v>21574</v>
      </c>
      <c r="B18" s="4"/>
      <c r="C18" s="3">
        <v>57041</v>
      </c>
      <c r="D18" s="4" t="s">
        <v>59</v>
      </c>
      <c r="E18" s="4" t="s">
        <v>63</v>
      </c>
      <c r="F18" s="4" t="s">
        <v>64</v>
      </c>
      <c r="G18" s="4" t="s">
        <v>65</v>
      </c>
      <c r="H18" s="4"/>
      <c r="I18" s="4" t="s">
        <v>34</v>
      </c>
      <c r="J18" s="5">
        <v>1</v>
      </c>
      <c r="K18" s="4">
        <v>413400</v>
      </c>
      <c r="L18" s="4" t="s">
        <v>69</v>
      </c>
      <c r="M18" s="4" t="s">
        <v>70</v>
      </c>
      <c r="N18" s="4" t="s">
        <v>71</v>
      </c>
      <c r="O18" s="4">
        <v>5</v>
      </c>
      <c r="P18" s="4" t="s">
        <v>38</v>
      </c>
      <c r="Q18" s="3">
        <v>9726</v>
      </c>
      <c r="R18" s="4" t="s">
        <v>72</v>
      </c>
      <c r="S18" s="4" t="s">
        <v>73</v>
      </c>
      <c r="T18" s="4">
        <v>549497317</v>
      </c>
      <c r="U18" s="4"/>
      <c r="V18" s="6"/>
      <c r="W18" s="7"/>
      <c r="X18" s="8">
        <f>((J18*V18)*(W18/100))/J18</f>
        <v>0</v>
      </c>
      <c r="Y18" s="8">
        <f>ROUND(J18*ROUND(V18,2),2)</f>
        <v>0</v>
      </c>
      <c r="Z18" s="8">
        <f>ROUND(Y18*((100+W18)/100),2)</f>
        <v>0</v>
      </c>
    </row>
    <row r="19" spans="1:26" ht="13.5" customHeight="1" thickTop="1">
      <c r="A19" s="19" t="s">
        <v>41</v>
      </c>
      <c r="B19" s="19"/>
      <c r="C19" s="1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9" t="s">
        <v>42</v>
      </c>
      <c r="X19" s="19"/>
      <c r="Y19" s="10">
        <f>SUM(Y17:Y18)</f>
        <v>0</v>
      </c>
      <c r="Z19" s="10">
        <f>SUM(Z17:Z18)</f>
        <v>0</v>
      </c>
    </row>
    <row r="20" spans="1:26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38.25">
      <c r="A21" s="3">
        <v>21731</v>
      </c>
      <c r="B21" s="4" t="s">
        <v>74</v>
      </c>
      <c r="C21" s="3">
        <v>57206</v>
      </c>
      <c r="D21" s="4" t="s">
        <v>75</v>
      </c>
      <c r="E21" s="4" t="s">
        <v>76</v>
      </c>
      <c r="F21" s="4" t="s">
        <v>77</v>
      </c>
      <c r="G21" s="4" t="s">
        <v>78</v>
      </c>
      <c r="H21" s="4"/>
      <c r="I21" s="4" t="s">
        <v>34</v>
      </c>
      <c r="J21" s="5">
        <v>1</v>
      </c>
      <c r="K21" s="4">
        <v>510000</v>
      </c>
      <c r="L21" s="4" t="s">
        <v>79</v>
      </c>
      <c r="M21" s="4" t="s">
        <v>80</v>
      </c>
      <c r="N21" s="4" t="s">
        <v>81</v>
      </c>
      <c r="O21" s="4">
        <v>2</v>
      </c>
      <c r="P21" s="4" t="s">
        <v>82</v>
      </c>
      <c r="Q21" s="3">
        <v>186014</v>
      </c>
      <c r="R21" s="4" t="s">
        <v>83</v>
      </c>
      <c r="S21" s="4" t="s">
        <v>84</v>
      </c>
      <c r="T21" s="4">
        <v>549496321</v>
      </c>
      <c r="U21" s="4"/>
      <c r="V21" s="6"/>
      <c r="W21" s="7"/>
      <c r="X21" s="8">
        <f>((J21*V21)*(W21/100))/J21</f>
        <v>0</v>
      </c>
      <c r="Y21" s="8">
        <f>ROUND(J21*ROUND(V21,2),2)</f>
        <v>0</v>
      </c>
      <c r="Z21" s="8">
        <f>ROUND(Y21*((100+W21)/100),2)</f>
        <v>0</v>
      </c>
    </row>
    <row r="22" spans="1:26" ht="89.25">
      <c r="A22" s="3">
        <v>21731</v>
      </c>
      <c r="B22" s="4" t="s">
        <v>74</v>
      </c>
      <c r="C22" s="3">
        <v>57225</v>
      </c>
      <c r="D22" s="4" t="s">
        <v>59</v>
      </c>
      <c r="E22" s="4" t="s">
        <v>66</v>
      </c>
      <c r="F22" s="4" t="s">
        <v>67</v>
      </c>
      <c r="G22" s="4" t="s">
        <v>68</v>
      </c>
      <c r="H22" s="4"/>
      <c r="I22" s="4" t="s">
        <v>34</v>
      </c>
      <c r="J22" s="5">
        <v>1</v>
      </c>
      <c r="K22" s="4">
        <v>510000</v>
      </c>
      <c r="L22" s="4" t="s">
        <v>79</v>
      </c>
      <c r="M22" s="4" t="s">
        <v>80</v>
      </c>
      <c r="N22" s="4" t="s">
        <v>81</v>
      </c>
      <c r="O22" s="4">
        <v>2</v>
      </c>
      <c r="P22" s="4" t="s">
        <v>82</v>
      </c>
      <c r="Q22" s="3">
        <v>186014</v>
      </c>
      <c r="R22" s="4" t="s">
        <v>83</v>
      </c>
      <c r="S22" s="4" t="s">
        <v>84</v>
      </c>
      <c r="T22" s="4">
        <v>549496321</v>
      </c>
      <c r="U22" s="4"/>
      <c r="V22" s="6"/>
      <c r="W22" s="7"/>
      <c r="X22" s="8">
        <f>((J22*V22)*(W22/100))/J22</f>
        <v>0</v>
      </c>
      <c r="Y22" s="8">
        <f>ROUND(J22*ROUND(V22,2),2)</f>
        <v>0</v>
      </c>
      <c r="Z22" s="8">
        <f>ROUND(Y22*((100+W22)/100),2)</f>
        <v>0</v>
      </c>
    </row>
    <row r="23" spans="1:26" ht="51.75" thickBot="1">
      <c r="A23" s="3">
        <v>21731</v>
      </c>
      <c r="B23" s="4" t="s">
        <v>74</v>
      </c>
      <c r="C23" s="3">
        <v>57226</v>
      </c>
      <c r="D23" s="4" t="s">
        <v>59</v>
      </c>
      <c r="E23" s="4" t="s">
        <v>85</v>
      </c>
      <c r="F23" s="4" t="s">
        <v>86</v>
      </c>
      <c r="G23" s="4" t="s">
        <v>87</v>
      </c>
      <c r="H23" s="4"/>
      <c r="I23" s="4" t="s">
        <v>34</v>
      </c>
      <c r="J23" s="5">
        <v>1</v>
      </c>
      <c r="K23" s="4">
        <v>510000</v>
      </c>
      <c r="L23" s="4" t="s">
        <v>79</v>
      </c>
      <c r="M23" s="4" t="s">
        <v>80</v>
      </c>
      <c r="N23" s="4" t="s">
        <v>81</v>
      </c>
      <c r="O23" s="4">
        <v>2</v>
      </c>
      <c r="P23" s="4" t="s">
        <v>82</v>
      </c>
      <c r="Q23" s="3">
        <v>186014</v>
      </c>
      <c r="R23" s="4" t="s">
        <v>83</v>
      </c>
      <c r="S23" s="4" t="s">
        <v>84</v>
      </c>
      <c r="T23" s="4">
        <v>549496321</v>
      </c>
      <c r="U23" s="4"/>
      <c r="V23" s="6"/>
      <c r="W23" s="7"/>
      <c r="X23" s="8">
        <f>((J23*V23)*(W23/100))/J23</f>
        <v>0</v>
      </c>
      <c r="Y23" s="8">
        <f>ROUND(J23*ROUND(V23,2),2)</f>
        <v>0</v>
      </c>
      <c r="Z23" s="8">
        <f>ROUND(Y23*((100+W23)/100),2)</f>
        <v>0</v>
      </c>
    </row>
    <row r="24" spans="1:26" ht="13.5" customHeight="1" thickTop="1">
      <c r="A24" s="19" t="s">
        <v>41</v>
      </c>
      <c r="B24" s="19"/>
      <c r="C24" s="1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9" t="s">
        <v>42</v>
      </c>
      <c r="X24" s="19"/>
      <c r="Y24" s="10">
        <f>SUM(Y21:Y23)</f>
        <v>0</v>
      </c>
      <c r="Z24" s="10">
        <f>SUM(Z21:Z23)</f>
        <v>0</v>
      </c>
    </row>
    <row r="25" spans="1:26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90" thickBot="1">
      <c r="A26" s="3">
        <v>21832</v>
      </c>
      <c r="B26" s="4"/>
      <c r="C26" s="3">
        <v>57280</v>
      </c>
      <c r="D26" s="4" t="s">
        <v>59</v>
      </c>
      <c r="E26" s="4" t="s">
        <v>88</v>
      </c>
      <c r="F26" s="4" t="s">
        <v>89</v>
      </c>
      <c r="G26" s="4" t="s">
        <v>90</v>
      </c>
      <c r="H26" s="4"/>
      <c r="I26" s="4" t="s">
        <v>34</v>
      </c>
      <c r="J26" s="5">
        <v>1</v>
      </c>
      <c r="K26" s="4">
        <v>412800</v>
      </c>
      <c r="L26" s="4" t="s">
        <v>46</v>
      </c>
      <c r="M26" s="4" t="s">
        <v>47</v>
      </c>
      <c r="N26" s="4" t="s">
        <v>48</v>
      </c>
      <c r="O26" s="4">
        <v>1</v>
      </c>
      <c r="P26" s="4" t="s">
        <v>38</v>
      </c>
      <c r="Q26" s="3">
        <v>1617</v>
      </c>
      <c r="R26" s="4" t="s">
        <v>49</v>
      </c>
      <c r="S26" s="4" t="s">
        <v>50</v>
      </c>
      <c r="T26" s="4">
        <v>549496841</v>
      </c>
      <c r="U26" s="4"/>
      <c r="V26" s="6"/>
      <c r="W26" s="7"/>
      <c r="X26" s="8">
        <f>((J26*V26)*(W26/100))/J26</f>
        <v>0</v>
      </c>
      <c r="Y26" s="8">
        <f>ROUND(J26*ROUND(V26,2),2)</f>
        <v>0</v>
      </c>
      <c r="Z26" s="8">
        <f>ROUND(Y26*((100+W26)/100),2)</f>
        <v>0</v>
      </c>
    </row>
    <row r="27" spans="1:26" ht="13.5" customHeight="1" thickTop="1">
      <c r="A27" s="19" t="s">
        <v>41</v>
      </c>
      <c r="B27" s="19"/>
      <c r="C27" s="1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9" t="s">
        <v>42</v>
      </c>
      <c r="X27" s="19"/>
      <c r="Y27" s="10">
        <f>SUM(Y26:Y26)</f>
        <v>0</v>
      </c>
      <c r="Z27" s="10">
        <f>SUM(Z26:Z26)</f>
        <v>0</v>
      </c>
    </row>
    <row r="28" spans="1:26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39" thickBot="1">
      <c r="A29" s="3">
        <v>22011</v>
      </c>
      <c r="B29" s="4" t="s">
        <v>91</v>
      </c>
      <c r="C29" s="3">
        <v>57768</v>
      </c>
      <c r="D29" s="4" t="s">
        <v>75</v>
      </c>
      <c r="E29" s="4" t="s">
        <v>92</v>
      </c>
      <c r="F29" s="4" t="s">
        <v>93</v>
      </c>
      <c r="G29" s="4" t="s">
        <v>94</v>
      </c>
      <c r="H29" s="4"/>
      <c r="I29" s="4" t="s">
        <v>34</v>
      </c>
      <c r="J29" s="5">
        <v>1</v>
      </c>
      <c r="K29" s="4">
        <v>110516</v>
      </c>
      <c r="L29" s="4" t="s">
        <v>95</v>
      </c>
      <c r="M29" s="4" t="s">
        <v>96</v>
      </c>
      <c r="N29" s="4" t="s">
        <v>81</v>
      </c>
      <c r="O29" s="4">
        <v>3</v>
      </c>
      <c r="P29" s="4" t="s">
        <v>97</v>
      </c>
      <c r="Q29" s="3">
        <v>2264</v>
      </c>
      <c r="R29" s="4" t="s">
        <v>98</v>
      </c>
      <c r="S29" s="4" t="s">
        <v>99</v>
      </c>
      <c r="T29" s="4">
        <v>549493070</v>
      </c>
      <c r="U29" s="4"/>
      <c r="V29" s="6"/>
      <c r="W29" s="7"/>
      <c r="X29" s="8">
        <f>((J29*V29)*(W29/100))/J29</f>
        <v>0</v>
      </c>
      <c r="Y29" s="8">
        <f>ROUND(J29*ROUND(V29,2),2)</f>
        <v>0</v>
      </c>
      <c r="Z29" s="8">
        <f>ROUND(Y29*((100+W29)/100),2)</f>
        <v>0</v>
      </c>
    </row>
    <row r="30" spans="1:26" ht="13.5" customHeight="1" thickTop="1">
      <c r="A30" s="19" t="s">
        <v>41</v>
      </c>
      <c r="B30" s="19"/>
      <c r="C30" s="1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9" t="s">
        <v>42</v>
      </c>
      <c r="X30" s="19"/>
      <c r="Y30" s="10">
        <f>SUM(Y29:Y29)</f>
        <v>0</v>
      </c>
      <c r="Z30" s="10">
        <f>SUM(Z29:Z29)</f>
        <v>0</v>
      </c>
    </row>
    <row r="31" spans="1:26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39" thickBot="1">
      <c r="A32" s="3">
        <v>22191</v>
      </c>
      <c r="B32" s="4" t="s">
        <v>100</v>
      </c>
      <c r="C32" s="3">
        <v>58002</v>
      </c>
      <c r="D32" s="4" t="s">
        <v>101</v>
      </c>
      <c r="E32" s="4" t="s">
        <v>102</v>
      </c>
      <c r="F32" s="4" t="s">
        <v>103</v>
      </c>
      <c r="G32" s="4" t="s">
        <v>104</v>
      </c>
      <c r="H32" s="4"/>
      <c r="I32" s="4" t="s">
        <v>34</v>
      </c>
      <c r="J32" s="5">
        <v>2</v>
      </c>
      <c r="K32" s="4">
        <v>212300</v>
      </c>
      <c r="L32" s="4" t="s">
        <v>105</v>
      </c>
      <c r="M32" s="4" t="s">
        <v>106</v>
      </c>
      <c r="N32" s="4" t="s">
        <v>107</v>
      </c>
      <c r="O32" s="4">
        <v>3</v>
      </c>
      <c r="P32" s="4" t="s">
        <v>108</v>
      </c>
      <c r="Q32" s="3">
        <v>115612</v>
      </c>
      <c r="R32" s="4" t="s">
        <v>109</v>
      </c>
      <c r="S32" s="4" t="s">
        <v>110</v>
      </c>
      <c r="T32" s="4">
        <v>549493603</v>
      </c>
      <c r="U32" s="4"/>
      <c r="V32" s="6"/>
      <c r="W32" s="7"/>
      <c r="X32" s="8">
        <f>((J32*V32)*(W32/100))/J32</f>
        <v>0</v>
      </c>
      <c r="Y32" s="8">
        <f>ROUND(J32*ROUND(V32,2),2)</f>
        <v>0</v>
      </c>
      <c r="Z32" s="8">
        <f>ROUND(Y32*((100+W32)/100),2)</f>
        <v>0</v>
      </c>
    </row>
    <row r="33" spans="1:26" ht="13.5" customHeight="1" thickTop="1">
      <c r="A33" s="19" t="s">
        <v>41</v>
      </c>
      <c r="B33" s="19"/>
      <c r="C33" s="1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9" t="s">
        <v>42</v>
      </c>
      <c r="X33" s="19"/>
      <c r="Y33" s="10">
        <f>SUM(Y32:Y32)</f>
        <v>0</v>
      </c>
      <c r="Z33" s="10">
        <f>SUM(Z32:Z32)</f>
        <v>0</v>
      </c>
    </row>
    <row r="34" spans="1:26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39" thickBot="1">
      <c r="A35" s="3">
        <v>22215</v>
      </c>
      <c r="B35" s="4"/>
      <c r="C35" s="3">
        <v>58039</v>
      </c>
      <c r="D35" s="4" t="s">
        <v>75</v>
      </c>
      <c r="E35" s="4" t="s">
        <v>76</v>
      </c>
      <c r="F35" s="4" t="s">
        <v>77</v>
      </c>
      <c r="G35" s="4" t="s">
        <v>78</v>
      </c>
      <c r="H35" s="4"/>
      <c r="I35" s="4" t="s">
        <v>34</v>
      </c>
      <c r="J35" s="5">
        <v>1</v>
      </c>
      <c r="K35" s="4">
        <v>211700</v>
      </c>
      <c r="L35" s="4" t="s">
        <v>111</v>
      </c>
      <c r="M35" s="4" t="s">
        <v>112</v>
      </c>
      <c r="N35" s="4" t="s">
        <v>113</v>
      </c>
      <c r="O35" s="4">
        <v>3</v>
      </c>
      <c r="P35" s="4" t="s">
        <v>114</v>
      </c>
      <c r="Q35" s="3">
        <v>270</v>
      </c>
      <c r="R35" s="4" t="s">
        <v>115</v>
      </c>
      <c r="S35" s="4" t="s">
        <v>116</v>
      </c>
      <c r="T35" s="4">
        <v>549498235</v>
      </c>
      <c r="U35" s="4"/>
      <c r="V35" s="6"/>
      <c r="W35" s="7"/>
      <c r="X35" s="8">
        <f>((J35*V35)*(W35/100))/J35</f>
        <v>0</v>
      </c>
      <c r="Y35" s="8">
        <f>ROUND(J35*ROUND(V35,2),2)</f>
        <v>0</v>
      </c>
      <c r="Z35" s="8">
        <f>ROUND(Y35*((100+W35)/100),2)</f>
        <v>0</v>
      </c>
    </row>
    <row r="36" spans="1:26" ht="13.5" customHeight="1" thickTop="1">
      <c r="A36" s="19" t="s">
        <v>41</v>
      </c>
      <c r="B36" s="19"/>
      <c r="C36" s="1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9" t="s">
        <v>42</v>
      </c>
      <c r="X36" s="19"/>
      <c r="Y36" s="10">
        <f>SUM(Y35:Y35)</f>
        <v>0</v>
      </c>
      <c r="Z36" s="10">
        <f>SUM(Z35:Z35)</f>
        <v>0</v>
      </c>
    </row>
    <row r="37" spans="1:26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89.25">
      <c r="A38" s="3">
        <v>22431</v>
      </c>
      <c r="B38" s="4"/>
      <c r="C38" s="3">
        <v>58955</v>
      </c>
      <c r="D38" s="4" t="s">
        <v>30</v>
      </c>
      <c r="E38" s="4" t="s">
        <v>43</v>
      </c>
      <c r="F38" s="4" t="s">
        <v>44</v>
      </c>
      <c r="G38" s="4" t="s">
        <v>45</v>
      </c>
      <c r="H38" s="4"/>
      <c r="I38" s="4" t="s">
        <v>34</v>
      </c>
      <c r="J38" s="5">
        <v>1</v>
      </c>
      <c r="K38" s="4">
        <v>213840</v>
      </c>
      <c r="L38" s="4" t="s">
        <v>117</v>
      </c>
      <c r="M38" s="4" t="s">
        <v>118</v>
      </c>
      <c r="N38" s="4" t="s">
        <v>119</v>
      </c>
      <c r="O38" s="4">
        <v>0</v>
      </c>
      <c r="P38" s="4" t="s">
        <v>38</v>
      </c>
      <c r="Q38" s="3">
        <v>103182</v>
      </c>
      <c r="R38" s="4" t="s">
        <v>120</v>
      </c>
      <c r="S38" s="4" t="s">
        <v>121</v>
      </c>
      <c r="T38" s="4">
        <v>549495922</v>
      </c>
      <c r="U38" s="4"/>
      <c r="V38" s="6"/>
      <c r="W38" s="7"/>
      <c r="X38" s="8">
        <f>((J38*V38)*(W38/100))/J38</f>
        <v>0</v>
      </c>
      <c r="Y38" s="8">
        <f>ROUND(J38*ROUND(V38,2),2)</f>
        <v>0</v>
      </c>
      <c r="Z38" s="8">
        <f>ROUND(Y38*((100+W38)/100),2)</f>
        <v>0</v>
      </c>
    </row>
    <row r="39" spans="1:26" ht="63.75">
      <c r="A39" s="3">
        <v>22431</v>
      </c>
      <c r="B39" s="4"/>
      <c r="C39" s="3">
        <v>58956</v>
      </c>
      <c r="D39" s="4" t="s">
        <v>51</v>
      </c>
      <c r="E39" s="4" t="s">
        <v>52</v>
      </c>
      <c r="F39" s="4" t="s">
        <v>53</v>
      </c>
      <c r="G39" s="4" t="s">
        <v>54</v>
      </c>
      <c r="H39" s="4"/>
      <c r="I39" s="4" t="s">
        <v>34</v>
      </c>
      <c r="J39" s="5">
        <v>1</v>
      </c>
      <c r="K39" s="4">
        <v>213840</v>
      </c>
      <c r="L39" s="4" t="s">
        <v>117</v>
      </c>
      <c r="M39" s="4" t="s">
        <v>118</v>
      </c>
      <c r="N39" s="4" t="s">
        <v>119</v>
      </c>
      <c r="O39" s="4">
        <v>0</v>
      </c>
      <c r="P39" s="4" t="s">
        <v>38</v>
      </c>
      <c r="Q39" s="3">
        <v>103182</v>
      </c>
      <c r="R39" s="4" t="s">
        <v>120</v>
      </c>
      <c r="S39" s="4" t="s">
        <v>121</v>
      </c>
      <c r="T39" s="4">
        <v>549495922</v>
      </c>
      <c r="U39" s="4"/>
      <c r="V39" s="6"/>
      <c r="W39" s="7"/>
      <c r="X39" s="8">
        <f>((J39*V39)*(W39/100))/J39</f>
        <v>0</v>
      </c>
      <c r="Y39" s="8">
        <f>ROUND(J39*ROUND(V39,2),2)</f>
        <v>0</v>
      </c>
      <c r="Z39" s="8">
        <f>ROUND(Y39*((100+W39)/100),2)</f>
        <v>0</v>
      </c>
    </row>
    <row r="40" spans="1:26" ht="38.25">
      <c r="A40" s="3">
        <v>22431</v>
      </c>
      <c r="B40" s="4"/>
      <c r="C40" s="3">
        <v>58957</v>
      </c>
      <c r="D40" s="4" t="s">
        <v>51</v>
      </c>
      <c r="E40" s="4" t="s">
        <v>122</v>
      </c>
      <c r="F40" s="4" t="s">
        <v>123</v>
      </c>
      <c r="G40" s="4" t="s">
        <v>124</v>
      </c>
      <c r="H40" s="4"/>
      <c r="I40" s="4" t="s">
        <v>34</v>
      </c>
      <c r="J40" s="5">
        <v>1</v>
      </c>
      <c r="K40" s="4">
        <v>213840</v>
      </c>
      <c r="L40" s="4" t="s">
        <v>117</v>
      </c>
      <c r="M40" s="4" t="s">
        <v>118</v>
      </c>
      <c r="N40" s="4" t="s">
        <v>119</v>
      </c>
      <c r="O40" s="4">
        <v>0</v>
      </c>
      <c r="P40" s="4" t="s">
        <v>38</v>
      </c>
      <c r="Q40" s="3">
        <v>103182</v>
      </c>
      <c r="R40" s="4" t="s">
        <v>120</v>
      </c>
      <c r="S40" s="4" t="s">
        <v>121</v>
      </c>
      <c r="T40" s="4">
        <v>549495922</v>
      </c>
      <c r="U40" s="4"/>
      <c r="V40" s="6"/>
      <c r="W40" s="7"/>
      <c r="X40" s="8">
        <f>((J40*V40)*(W40/100))/J40</f>
        <v>0</v>
      </c>
      <c r="Y40" s="8">
        <f>ROUND(J40*ROUND(V40,2),2)</f>
        <v>0</v>
      </c>
      <c r="Z40" s="8">
        <f>ROUND(Y40*((100+W40)/100),2)</f>
        <v>0</v>
      </c>
    </row>
    <row r="41" spans="1:26" ht="102.75" thickBot="1">
      <c r="A41" s="3">
        <v>22431</v>
      </c>
      <c r="B41" s="4"/>
      <c r="C41" s="3">
        <v>58958</v>
      </c>
      <c r="D41" s="4" t="s">
        <v>55</v>
      </c>
      <c r="E41" s="4" t="s">
        <v>56</v>
      </c>
      <c r="F41" s="4" t="s">
        <v>57</v>
      </c>
      <c r="G41" s="4" t="s">
        <v>58</v>
      </c>
      <c r="H41" s="4"/>
      <c r="I41" s="4" t="s">
        <v>34</v>
      </c>
      <c r="J41" s="5">
        <v>1</v>
      </c>
      <c r="K41" s="4">
        <v>213840</v>
      </c>
      <c r="L41" s="4" t="s">
        <v>117</v>
      </c>
      <c r="M41" s="4" t="s">
        <v>118</v>
      </c>
      <c r="N41" s="4" t="s">
        <v>119</v>
      </c>
      <c r="O41" s="4">
        <v>0</v>
      </c>
      <c r="P41" s="4" t="s">
        <v>38</v>
      </c>
      <c r="Q41" s="3">
        <v>103182</v>
      </c>
      <c r="R41" s="4" t="s">
        <v>120</v>
      </c>
      <c r="S41" s="4" t="s">
        <v>121</v>
      </c>
      <c r="T41" s="4">
        <v>549495922</v>
      </c>
      <c r="U41" s="4"/>
      <c r="V41" s="6"/>
      <c r="W41" s="7"/>
      <c r="X41" s="8">
        <f>((J41*V41)*(W41/100))/J41</f>
        <v>0</v>
      </c>
      <c r="Y41" s="8">
        <f>ROUND(J41*ROUND(V41,2),2)</f>
        <v>0</v>
      </c>
      <c r="Z41" s="8">
        <f>ROUND(Y41*((100+W41)/100),2)</f>
        <v>0</v>
      </c>
    </row>
    <row r="42" spans="1:26" ht="13.5" customHeight="1" thickTop="1">
      <c r="A42" s="19" t="s">
        <v>41</v>
      </c>
      <c r="B42" s="19"/>
      <c r="C42" s="1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9" t="s">
        <v>42</v>
      </c>
      <c r="X42" s="19"/>
      <c r="Y42" s="10">
        <f>SUM(Y38:Y41)</f>
        <v>0</v>
      </c>
      <c r="Z42" s="10">
        <f>SUM(Z38:Z41)</f>
        <v>0</v>
      </c>
    </row>
    <row r="43" spans="1:2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39" thickBot="1">
      <c r="A44" s="3">
        <v>22508</v>
      </c>
      <c r="B44" s="4"/>
      <c r="C44" s="3">
        <v>59386</v>
      </c>
      <c r="D44" s="4" t="s">
        <v>75</v>
      </c>
      <c r="E44" s="4" t="s">
        <v>76</v>
      </c>
      <c r="F44" s="4" t="s">
        <v>77</v>
      </c>
      <c r="G44" s="4" t="s">
        <v>78</v>
      </c>
      <c r="H44" s="4"/>
      <c r="I44" s="4" t="s">
        <v>34</v>
      </c>
      <c r="J44" s="5">
        <v>1</v>
      </c>
      <c r="K44" s="4">
        <v>235200</v>
      </c>
      <c r="L44" s="4" t="s">
        <v>125</v>
      </c>
      <c r="M44" s="4" t="s">
        <v>126</v>
      </c>
      <c r="N44" s="4" t="s">
        <v>127</v>
      </c>
      <c r="O44" s="4"/>
      <c r="P44" s="4" t="s">
        <v>38</v>
      </c>
      <c r="Q44" s="3">
        <v>134032</v>
      </c>
      <c r="R44" s="4" t="s">
        <v>128</v>
      </c>
      <c r="S44" s="4" t="s">
        <v>129</v>
      </c>
      <c r="T44" s="4">
        <v>549495167</v>
      </c>
      <c r="U44" s="4"/>
      <c r="V44" s="6"/>
      <c r="W44" s="7"/>
      <c r="X44" s="8">
        <f>((J44*V44)*(W44/100))/J44</f>
        <v>0</v>
      </c>
      <c r="Y44" s="8">
        <f>ROUND(J44*ROUND(V44,2),2)</f>
        <v>0</v>
      </c>
      <c r="Z44" s="8">
        <f>ROUND(Y44*((100+W44)/100),2)</f>
        <v>0</v>
      </c>
    </row>
    <row r="45" spans="1:26" ht="13.5" customHeight="1" thickTop="1">
      <c r="A45" s="19" t="s">
        <v>41</v>
      </c>
      <c r="B45" s="19"/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19" t="s">
        <v>42</v>
      </c>
      <c r="X45" s="19"/>
      <c r="Y45" s="10">
        <f>SUM(Y44:Y44)</f>
        <v>0</v>
      </c>
      <c r="Z45" s="10">
        <f>SUM(Z44:Z44)</f>
        <v>0</v>
      </c>
    </row>
    <row r="46" spans="1:2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39" thickBot="1">
      <c r="A47" s="3">
        <v>22534</v>
      </c>
      <c r="B47" s="4"/>
      <c r="C47" s="3">
        <v>59584</v>
      </c>
      <c r="D47" s="4" t="s">
        <v>75</v>
      </c>
      <c r="E47" s="4" t="s">
        <v>76</v>
      </c>
      <c r="F47" s="4" t="s">
        <v>77</v>
      </c>
      <c r="G47" s="4" t="s">
        <v>78</v>
      </c>
      <c r="H47" s="4"/>
      <c r="I47" s="4" t="s">
        <v>34</v>
      </c>
      <c r="J47" s="5">
        <v>1</v>
      </c>
      <c r="K47" s="4">
        <v>311010</v>
      </c>
      <c r="L47" s="4" t="s">
        <v>130</v>
      </c>
      <c r="M47" s="4" t="s">
        <v>131</v>
      </c>
      <c r="N47" s="4" t="s">
        <v>132</v>
      </c>
      <c r="O47" s="4">
        <v>3</v>
      </c>
      <c r="P47" s="4" t="s">
        <v>133</v>
      </c>
      <c r="Q47" s="3">
        <v>67533</v>
      </c>
      <c r="R47" s="4" t="s">
        <v>134</v>
      </c>
      <c r="S47" s="4" t="s">
        <v>135</v>
      </c>
      <c r="T47" s="4">
        <v>549498304</v>
      </c>
      <c r="U47" s="4"/>
      <c r="V47" s="6"/>
      <c r="W47" s="7"/>
      <c r="X47" s="8">
        <f>((J47*V47)*(W47/100))/J47</f>
        <v>0</v>
      </c>
      <c r="Y47" s="8">
        <f>ROUND(J47*ROUND(V47,2),2)</f>
        <v>0</v>
      </c>
      <c r="Z47" s="8">
        <f>ROUND(Y47*((100+W47)/100),2)</f>
        <v>0</v>
      </c>
    </row>
    <row r="48" spans="1:26" ht="13.5" customHeight="1" thickTop="1">
      <c r="A48" s="19" t="s">
        <v>41</v>
      </c>
      <c r="B48" s="19"/>
      <c r="C48" s="1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19" t="s">
        <v>42</v>
      </c>
      <c r="X48" s="19"/>
      <c r="Y48" s="10">
        <f>SUM(Y47:Y47)</f>
        <v>0</v>
      </c>
      <c r="Z48" s="10">
        <f>SUM(Z47:Z47)</f>
        <v>0</v>
      </c>
    </row>
    <row r="49" spans="1:2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51">
      <c r="A50" s="3">
        <v>22581</v>
      </c>
      <c r="B50" s="4" t="s">
        <v>136</v>
      </c>
      <c r="C50" s="3">
        <v>60683</v>
      </c>
      <c r="D50" s="4" t="s">
        <v>137</v>
      </c>
      <c r="E50" s="4" t="s">
        <v>138</v>
      </c>
      <c r="F50" s="4" t="s">
        <v>139</v>
      </c>
      <c r="G50" s="4" t="s">
        <v>140</v>
      </c>
      <c r="H50" s="4"/>
      <c r="I50" s="4" t="s">
        <v>34</v>
      </c>
      <c r="J50" s="5">
        <v>2</v>
      </c>
      <c r="K50" s="4">
        <v>212700</v>
      </c>
      <c r="L50" s="4" t="s">
        <v>141</v>
      </c>
      <c r="M50" s="4" t="s">
        <v>142</v>
      </c>
      <c r="N50" s="4" t="s">
        <v>143</v>
      </c>
      <c r="O50" s="4">
        <v>1</v>
      </c>
      <c r="P50" s="4" t="s">
        <v>144</v>
      </c>
      <c r="Q50" s="3">
        <v>53241</v>
      </c>
      <c r="R50" s="4" t="s">
        <v>145</v>
      </c>
      <c r="S50" s="4" t="s">
        <v>146</v>
      </c>
      <c r="T50" s="4">
        <v>549495019</v>
      </c>
      <c r="U50" s="4"/>
      <c r="V50" s="6"/>
      <c r="W50" s="7"/>
      <c r="X50" s="8">
        <f>((J50*V50)*(W50/100))/J50</f>
        <v>0</v>
      </c>
      <c r="Y50" s="8">
        <f>ROUND(J50*ROUND(V50,2),2)</f>
        <v>0</v>
      </c>
      <c r="Z50" s="8">
        <f>ROUND(Y50*((100+W50)/100),2)</f>
        <v>0</v>
      </c>
    </row>
    <row r="51" spans="1:26" ht="39" thickBot="1">
      <c r="A51" s="3">
        <v>22581</v>
      </c>
      <c r="B51" s="4" t="s">
        <v>136</v>
      </c>
      <c r="C51" s="3">
        <v>60684</v>
      </c>
      <c r="D51" s="4" t="s">
        <v>101</v>
      </c>
      <c r="E51" s="4" t="s">
        <v>102</v>
      </c>
      <c r="F51" s="4" t="s">
        <v>103</v>
      </c>
      <c r="G51" s="4" t="s">
        <v>104</v>
      </c>
      <c r="H51" s="4"/>
      <c r="I51" s="4" t="s">
        <v>34</v>
      </c>
      <c r="J51" s="5">
        <v>1</v>
      </c>
      <c r="K51" s="4">
        <v>212700</v>
      </c>
      <c r="L51" s="4" t="s">
        <v>141</v>
      </c>
      <c r="M51" s="4" t="s">
        <v>142</v>
      </c>
      <c r="N51" s="4" t="s">
        <v>143</v>
      </c>
      <c r="O51" s="4">
        <v>1</v>
      </c>
      <c r="P51" s="4" t="s">
        <v>144</v>
      </c>
      <c r="Q51" s="3">
        <v>53241</v>
      </c>
      <c r="R51" s="4" t="s">
        <v>145</v>
      </c>
      <c r="S51" s="4" t="s">
        <v>146</v>
      </c>
      <c r="T51" s="4">
        <v>549495019</v>
      </c>
      <c r="U51" s="4"/>
      <c r="V51" s="6"/>
      <c r="W51" s="7"/>
      <c r="X51" s="8">
        <f>((J51*V51)*(W51/100))/J51</f>
        <v>0</v>
      </c>
      <c r="Y51" s="8">
        <f>ROUND(J51*ROUND(V51,2),2)</f>
        <v>0</v>
      </c>
      <c r="Z51" s="8">
        <f>ROUND(Y51*((100+W51)/100),2)</f>
        <v>0</v>
      </c>
    </row>
    <row r="52" spans="1:26" ht="13.5" customHeight="1" thickTop="1">
      <c r="A52" s="19" t="s">
        <v>41</v>
      </c>
      <c r="B52" s="19"/>
      <c r="C52" s="1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19" t="s">
        <v>42</v>
      </c>
      <c r="X52" s="19"/>
      <c r="Y52" s="10">
        <f>SUM(Y50:Y51)</f>
        <v>0</v>
      </c>
      <c r="Z52" s="10">
        <f>SUM(Z50:Z51)</f>
        <v>0</v>
      </c>
    </row>
    <row r="53" spans="1:2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38.25">
      <c r="A54" s="3">
        <v>23011</v>
      </c>
      <c r="B54" s="4"/>
      <c r="C54" s="3">
        <v>60708</v>
      </c>
      <c r="D54" s="4" t="s">
        <v>101</v>
      </c>
      <c r="E54" s="4" t="s">
        <v>102</v>
      </c>
      <c r="F54" s="4" t="s">
        <v>103</v>
      </c>
      <c r="G54" s="4" t="s">
        <v>104</v>
      </c>
      <c r="H54" s="4"/>
      <c r="I54" s="4" t="s">
        <v>34</v>
      </c>
      <c r="J54" s="5">
        <v>1</v>
      </c>
      <c r="K54" s="4">
        <v>212400</v>
      </c>
      <c r="L54" s="4" t="s">
        <v>147</v>
      </c>
      <c r="M54" s="4" t="s">
        <v>106</v>
      </c>
      <c r="N54" s="4" t="s">
        <v>107</v>
      </c>
      <c r="O54" s="4">
        <v>1</v>
      </c>
      <c r="P54" s="4" t="s">
        <v>148</v>
      </c>
      <c r="Q54" s="3">
        <v>802</v>
      </c>
      <c r="R54" s="4" t="s">
        <v>149</v>
      </c>
      <c r="S54" s="4" t="s">
        <v>150</v>
      </c>
      <c r="T54" s="4">
        <v>549493258</v>
      </c>
      <c r="U54" s="4"/>
      <c r="V54" s="6"/>
      <c r="W54" s="7"/>
      <c r="X54" s="8">
        <f>((J54*V54)*(W54/100))/J54</f>
        <v>0</v>
      </c>
      <c r="Y54" s="8">
        <f>ROUND(J54*ROUND(V54,2),2)</f>
        <v>0</v>
      </c>
      <c r="Z54" s="8">
        <f>ROUND(Y54*((100+W54)/100),2)</f>
        <v>0</v>
      </c>
    </row>
    <row r="55" spans="1:26" ht="77.25" thickBot="1">
      <c r="A55" s="3">
        <v>23011</v>
      </c>
      <c r="B55" s="4"/>
      <c r="C55" s="3">
        <v>60709</v>
      </c>
      <c r="D55" s="4" t="s">
        <v>137</v>
      </c>
      <c r="E55" s="4" t="s">
        <v>151</v>
      </c>
      <c r="F55" s="4" t="s">
        <v>152</v>
      </c>
      <c r="G55" s="4" t="s">
        <v>153</v>
      </c>
      <c r="H55" s="4"/>
      <c r="I55" s="4" t="s">
        <v>34</v>
      </c>
      <c r="J55" s="5">
        <v>1</v>
      </c>
      <c r="K55" s="4">
        <v>212400</v>
      </c>
      <c r="L55" s="4" t="s">
        <v>147</v>
      </c>
      <c r="M55" s="4" t="s">
        <v>106</v>
      </c>
      <c r="N55" s="4" t="s">
        <v>107</v>
      </c>
      <c r="O55" s="4">
        <v>1</v>
      </c>
      <c r="P55" s="4" t="s">
        <v>148</v>
      </c>
      <c r="Q55" s="3">
        <v>802</v>
      </c>
      <c r="R55" s="4" t="s">
        <v>149</v>
      </c>
      <c r="S55" s="4" t="s">
        <v>150</v>
      </c>
      <c r="T55" s="4">
        <v>549493258</v>
      </c>
      <c r="U55" s="4"/>
      <c r="V55" s="6"/>
      <c r="W55" s="7"/>
      <c r="X55" s="8">
        <f>((J55*V55)*(W55/100))/J55</f>
        <v>0</v>
      </c>
      <c r="Y55" s="8">
        <f>ROUND(J55*ROUND(V55,2),2)</f>
        <v>0</v>
      </c>
      <c r="Z55" s="8">
        <f>ROUND(Y55*((100+W55)/100),2)</f>
        <v>0</v>
      </c>
    </row>
    <row r="56" spans="1:26" ht="13.5" customHeight="1" thickTop="1">
      <c r="A56" s="19" t="s">
        <v>41</v>
      </c>
      <c r="B56" s="19"/>
      <c r="C56" s="1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19" t="s">
        <v>42</v>
      </c>
      <c r="X56" s="19"/>
      <c r="Y56" s="10">
        <f>SUM(Y54:Y55)</f>
        <v>0</v>
      </c>
      <c r="Z56" s="10">
        <f>SUM(Z54:Z55)</f>
        <v>0</v>
      </c>
    </row>
    <row r="57" spans="1:2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63.75">
      <c r="A58" s="3">
        <v>23052</v>
      </c>
      <c r="B58" s="4"/>
      <c r="C58" s="3">
        <v>60834</v>
      </c>
      <c r="D58" s="4" t="s">
        <v>51</v>
      </c>
      <c r="E58" s="4" t="s">
        <v>52</v>
      </c>
      <c r="F58" s="4" t="s">
        <v>53</v>
      </c>
      <c r="G58" s="4" t="s">
        <v>54</v>
      </c>
      <c r="H58" s="4"/>
      <c r="I58" s="4" t="s">
        <v>34</v>
      </c>
      <c r="J58" s="5">
        <v>1</v>
      </c>
      <c r="K58" s="4">
        <v>850000</v>
      </c>
      <c r="L58" s="4" t="s">
        <v>154</v>
      </c>
      <c r="M58" s="4" t="s">
        <v>155</v>
      </c>
      <c r="N58" s="4" t="s">
        <v>156</v>
      </c>
      <c r="O58" s="4">
        <v>7</v>
      </c>
      <c r="P58" s="4" t="s">
        <v>157</v>
      </c>
      <c r="Q58" s="3">
        <v>111812</v>
      </c>
      <c r="R58" s="4" t="s">
        <v>158</v>
      </c>
      <c r="S58" s="4" t="s">
        <v>159</v>
      </c>
      <c r="T58" s="4">
        <v>549494203</v>
      </c>
      <c r="U58" s="4"/>
      <c r="V58" s="6"/>
      <c r="W58" s="7"/>
      <c r="X58" s="8">
        <f>((J58*V58)*(W58/100))/J58</f>
        <v>0</v>
      </c>
      <c r="Y58" s="8">
        <f>ROUND(J58*ROUND(V58,2),2)</f>
        <v>0</v>
      </c>
      <c r="Z58" s="8">
        <f>ROUND(Y58*((100+W58)/100),2)</f>
        <v>0</v>
      </c>
    </row>
    <row r="59" spans="1:26" ht="102.75" thickBot="1">
      <c r="A59" s="3">
        <v>23052</v>
      </c>
      <c r="B59" s="4"/>
      <c r="C59" s="3">
        <v>60836</v>
      </c>
      <c r="D59" s="4" t="s">
        <v>55</v>
      </c>
      <c r="E59" s="4" t="s">
        <v>160</v>
      </c>
      <c r="F59" s="4" t="s">
        <v>161</v>
      </c>
      <c r="G59" s="4" t="s">
        <v>162</v>
      </c>
      <c r="H59" s="4"/>
      <c r="I59" s="4" t="s">
        <v>34</v>
      </c>
      <c r="J59" s="5">
        <v>1</v>
      </c>
      <c r="K59" s="4">
        <v>850000</v>
      </c>
      <c r="L59" s="4" t="s">
        <v>154</v>
      </c>
      <c r="M59" s="4" t="s">
        <v>155</v>
      </c>
      <c r="N59" s="4" t="s">
        <v>156</v>
      </c>
      <c r="O59" s="4">
        <v>7</v>
      </c>
      <c r="P59" s="4" t="s">
        <v>157</v>
      </c>
      <c r="Q59" s="3">
        <v>111812</v>
      </c>
      <c r="R59" s="4" t="s">
        <v>158</v>
      </c>
      <c r="S59" s="4" t="s">
        <v>159</v>
      </c>
      <c r="T59" s="4">
        <v>549494203</v>
      </c>
      <c r="U59" s="4"/>
      <c r="V59" s="6"/>
      <c r="W59" s="7"/>
      <c r="X59" s="8">
        <f>((J59*V59)*(W59/100))/J59</f>
        <v>0</v>
      </c>
      <c r="Y59" s="8">
        <f>ROUND(J59*ROUND(V59,2),2)</f>
        <v>0</v>
      </c>
      <c r="Z59" s="8">
        <f>ROUND(Y59*((100+W59)/100),2)</f>
        <v>0</v>
      </c>
    </row>
    <row r="60" spans="1:26" ht="13.5" customHeight="1" thickTop="1">
      <c r="A60" s="19" t="s">
        <v>41</v>
      </c>
      <c r="B60" s="19"/>
      <c r="C60" s="1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19" t="s">
        <v>42</v>
      </c>
      <c r="X60" s="19"/>
      <c r="Y60" s="10">
        <f>SUM(Y58:Y59)</f>
        <v>0</v>
      </c>
      <c r="Z60" s="10">
        <f>SUM(Z58:Z59)</f>
        <v>0</v>
      </c>
    </row>
    <row r="61" spans="1:2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02.75" thickBot="1">
      <c r="A62" s="3">
        <v>23199</v>
      </c>
      <c r="B62" s="4"/>
      <c r="C62" s="3">
        <v>61307</v>
      </c>
      <c r="D62" s="4" t="s">
        <v>59</v>
      </c>
      <c r="E62" s="4" t="s">
        <v>163</v>
      </c>
      <c r="F62" s="4" t="s">
        <v>164</v>
      </c>
      <c r="G62" s="4" t="s">
        <v>165</v>
      </c>
      <c r="H62" s="4"/>
      <c r="I62" s="4" t="s">
        <v>34</v>
      </c>
      <c r="J62" s="5">
        <v>2</v>
      </c>
      <c r="K62" s="4">
        <v>230001</v>
      </c>
      <c r="L62" s="4" t="s">
        <v>166</v>
      </c>
      <c r="M62" s="4" t="s">
        <v>126</v>
      </c>
      <c r="N62" s="4" t="s">
        <v>127</v>
      </c>
      <c r="O62" s="4"/>
      <c r="P62" s="4" t="s">
        <v>38</v>
      </c>
      <c r="Q62" s="3">
        <v>3913</v>
      </c>
      <c r="R62" s="4" t="s">
        <v>167</v>
      </c>
      <c r="S62" s="4" t="s">
        <v>168</v>
      </c>
      <c r="T62" s="4">
        <v>549493609</v>
      </c>
      <c r="U62" s="4"/>
      <c r="V62" s="6"/>
      <c r="W62" s="7"/>
      <c r="X62" s="8">
        <f>((J62*V62)*(W62/100))/J62</f>
        <v>0</v>
      </c>
      <c r="Y62" s="8">
        <f>ROUND(J62*ROUND(V62,2),2)</f>
        <v>0</v>
      </c>
      <c r="Z62" s="8">
        <f>ROUND(Y62*((100+W62)/100),2)</f>
        <v>0</v>
      </c>
    </row>
    <row r="63" spans="1:26" ht="13.5" customHeight="1" thickTop="1">
      <c r="A63" s="19" t="s">
        <v>41</v>
      </c>
      <c r="B63" s="19"/>
      <c r="C63" s="1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19" t="s">
        <v>42</v>
      </c>
      <c r="X63" s="19"/>
      <c r="Y63" s="10">
        <f>SUM(Y62:Y62)</f>
        <v>0</v>
      </c>
      <c r="Z63" s="10">
        <f>SUM(Z62:Z62)</f>
        <v>0</v>
      </c>
    </row>
    <row r="64" spans="1:2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02">
      <c r="A65" s="3">
        <v>23253</v>
      </c>
      <c r="B65" s="4"/>
      <c r="C65" s="3">
        <v>61522</v>
      </c>
      <c r="D65" s="4" t="s">
        <v>169</v>
      </c>
      <c r="E65" s="4" t="s">
        <v>170</v>
      </c>
      <c r="F65" s="4" t="s">
        <v>171</v>
      </c>
      <c r="G65" s="23" t="s">
        <v>232</v>
      </c>
      <c r="H65" s="4"/>
      <c r="I65" s="4" t="s">
        <v>34</v>
      </c>
      <c r="J65" s="5">
        <v>1</v>
      </c>
      <c r="K65" s="4">
        <v>110117</v>
      </c>
      <c r="L65" s="4" t="s">
        <v>172</v>
      </c>
      <c r="M65" s="4" t="s">
        <v>173</v>
      </c>
      <c r="N65" s="4" t="s">
        <v>174</v>
      </c>
      <c r="O65" s="4">
        <v>2</v>
      </c>
      <c r="P65" s="4">
        <v>16</v>
      </c>
      <c r="Q65" s="3">
        <v>133479</v>
      </c>
      <c r="R65" s="4" t="s">
        <v>175</v>
      </c>
      <c r="S65" s="4" t="s">
        <v>176</v>
      </c>
      <c r="T65" s="4">
        <v>543185396</v>
      </c>
      <c r="U65" s="4"/>
      <c r="V65" s="6"/>
      <c r="W65" s="7"/>
      <c r="X65" s="8">
        <f>((J65*V65)*(W65/100))/J65</f>
        <v>0</v>
      </c>
      <c r="Y65" s="8">
        <f>ROUND(J65*ROUND(V65,2),2)</f>
        <v>0</v>
      </c>
      <c r="Z65" s="8">
        <f>ROUND(Y65*((100+W65)/100),2)</f>
        <v>0</v>
      </c>
    </row>
    <row r="66" spans="1:26" ht="90" thickBot="1">
      <c r="A66" s="3">
        <v>23253</v>
      </c>
      <c r="B66" s="4"/>
      <c r="C66" s="3">
        <v>61523</v>
      </c>
      <c r="D66" s="4" t="s">
        <v>55</v>
      </c>
      <c r="E66" s="4" t="s">
        <v>177</v>
      </c>
      <c r="F66" s="4" t="s">
        <v>178</v>
      </c>
      <c r="G66" s="22" t="s">
        <v>179</v>
      </c>
      <c r="H66" s="4"/>
      <c r="I66" s="4" t="s">
        <v>34</v>
      </c>
      <c r="J66" s="5">
        <v>1</v>
      </c>
      <c r="K66" s="4">
        <v>110117</v>
      </c>
      <c r="L66" s="4" t="s">
        <v>172</v>
      </c>
      <c r="M66" s="4" t="s">
        <v>173</v>
      </c>
      <c r="N66" s="4" t="s">
        <v>174</v>
      </c>
      <c r="O66" s="4">
        <v>3</v>
      </c>
      <c r="P66" s="4">
        <v>1</v>
      </c>
      <c r="Q66" s="3">
        <v>133479</v>
      </c>
      <c r="R66" s="4" t="s">
        <v>175</v>
      </c>
      <c r="S66" s="4" t="s">
        <v>176</v>
      </c>
      <c r="T66" s="4">
        <v>543185396</v>
      </c>
      <c r="U66" s="4"/>
      <c r="V66" s="6"/>
      <c r="W66" s="7"/>
      <c r="X66" s="8">
        <f>((J66*V66)*(W66/100))/J66</f>
        <v>0</v>
      </c>
      <c r="Y66" s="8">
        <f>ROUND(J66*ROUND(V66,2),2)</f>
        <v>0</v>
      </c>
      <c r="Z66" s="8">
        <f>ROUND(Y66*((100+W66)/100),2)</f>
        <v>0</v>
      </c>
    </row>
    <row r="67" spans="1:26" ht="13.5" customHeight="1" thickTop="1">
      <c r="A67" s="19" t="s">
        <v>41</v>
      </c>
      <c r="B67" s="19"/>
      <c r="C67" s="1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19" t="s">
        <v>42</v>
      </c>
      <c r="X67" s="19"/>
      <c r="Y67" s="10">
        <f>SUM(Y65:Y66)</f>
        <v>0</v>
      </c>
      <c r="Z67" s="10">
        <f>SUM(Z65:Z66)</f>
        <v>0</v>
      </c>
    </row>
    <row r="68" spans="1:2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90" thickBot="1">
      <c r="A69" s="3">
        <v>23331</v>
      </c>
      <c r="B69" s="4"/>
      <c r="C69" s="3">
        <v>61471</v>
      </c>
      <c r="D69" s="4" t="s">
        <v>59</v>
      </c>
      <c r="E69" s="4" t="s">
        <v>180</v>
      </c>
      <c r="F69" s="4" t="s">
        <v>181</v>
      </c>
      <c r="G69" s="4" t="s">
        <v>182</v>
      </c>
      <c r="H69" s="4"/>
      <c r="I69" s="4" t="s">
        <v>34</v>
      </c>
      <c r="J69" s="5">
        <v>3</v>
      </c>
      <c r="K69" s="4">
        <v>960000</v>
      </c>
      <c r="L69" s="4" t="s">
        <v>183</v>
      </c>
      <c r="M69" s="4" t="s">
        <v>184</v>
      </c>
      <c r="N69" s="4" t="s">
        <v>185</v>
      </c>
      <c r="O69" s="4">
        <v>1</v>
      </c>
      <c r="P69" s="4" t="s">
        <v>38</v>
      </c>
      <c r="Q69" s="3">
        <v>106950</v>
      </c>
      <c r="R69" s="4" t="s">
        <v>186</v>
      </c>
      <c r="S69" s="4" t="s">
        <v>187</v>
      </c>
      <c r="T69" s="4">
        <v>549494462</v>
      </c>
      <c r="U69" s="4"/>
      <c r="V69" s="6"/>
      <c r="W69" s="7"/>
      <c r="X69" s="8">
        <f>((J69*V69)*(W69/100))/J69</f>
        <v>0</v>
      </c>
      <c r="Y69" s="8">
        <f>ROUND(J69*ROUND(V69,2),2)</f>
        <v>0</v>
      </c>
      <c r="Z69" s="8">
        <f>ROUND(Y69*((100+W69)/100),2)</f>
        <v>0</v>
      </c>
    </row>
    <row r="70" spans="1:26" ht="13.5" customHeight="1" thickTop="1">
      <c r="A70" s="19" t="s">
        <v>41</v>
      </c>
      <c r="B70" s="19"/>
      <c r="C70" s="1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19" t="s">
        <v>42</v>
      </c>
      <c r="X70" s="19"/>
      <c r="Y70" s="10">
        <f>SUM(Y69:Y69)</f>
        <v>0</v>
      </c>
      <c r="Z70" s="10">
        <f>SUM(Z69:Z69)</f>
        <v>0</v>
      </c>
    </row>
    <row r="71" spans="1:2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02.75" thickBot="1">
      <c r="A72" s="3">
        <v>23592</v>
      </c>
      <c r="B72" s="4" t="s">
        <v>188</v>
      </c>
      <c r="C72" s="3">
        <v>62079</v>
      </c>
      <c r="D72" s="4" t="s">
        <v>55</v>
      </c>
      <c r="E72" s="4" t="s">
        <v>160</v>
      </c>
      <c r="F72" s="4" t="s">
        <v>161</v>
      </c>
      <c r="G72" s="4" t="s">
        <v>162</v>
      </c>
      <c r="H72" s="4"/>
      <c r="I72" s="4" t="s">
        <v>34</v>
      </c>
      <c r="J72" s="5">
        <v>1</v>
      </c>
      <c r="K72" s="4">
        <v>991750</v>
      </c>
      <c r="L72" s="4" t="s">
        <v>189</v>
      </c>
      <c r="M72" s="4" t="s">
        <v>190</v>
      </c>
      <c r="N72" s="4" t="s">
        <v>191</v>
      </c>
      <c r="O72" s="4">
        <v>3</v>
      </c>
      <c r="P72" s="4">
        <v>317</v>
      </c>
      <c r="Q72" s="3">
        <v>114955</v>
      </c>
      <c r="R72" s="4" t="s">
        <v>192</v>
      </c>
      <c r="S72" s="4" t="s">
        <v>193</v>
      </c>
      <c r="T72" s="4">
        <v>549491006</v>
      </c>
      <c r="U72" s="4"/>
      <c r="V72" s="6"/>
      <c r="W72" s="7"/>
      <c r="X72" s="8">
        <f>((J72*V72)*(W72/100))/J72</f>
        <v>0</v>
      </c>
      <c r="Y72" s="8">
        <f>ROUND(J72*ROUND(V72,2),2)</f>
        <v>0</v>
      </c>
      <c r="Z72" s="8">
        <f>ROUND(Y72*((100+W72)/100),2)</f>
        <v>0</v>
      </c>
    </row>
    <row r="73" spans="1:26" ht="13.5" customHeight="1" thickTop="1">
      <c r="A73" s="19" t="s">
        <v>41</v>
      </c>
      <c r="B73" s="19"/>
      <c r="C73" s="1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19" t="s">
        <v>42</v>
      </c>
      <c r="X73" s="19"/>
      <c r="Y73" s="10">
        <f>SUM(Y72:Y72)</f>
        <v>0</v>
      </c>
      <c r="Z73" s="10">
        <f>SUM(Z72:Z72)</f>
        <v>0</v>
      </c>
    </row>
    <row r="74" spans="1:2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63.75">
      <c r="A75" s="3">
        <v>23598</v>
      </c>
      <c r="B75" s="4"/>
      <c r="C75" s="3">
        <v>62121</v>
      </c>
      <c r="D75" s="4" t="s">
        <v>51</v>
      </c>
      <c r="E75" s="4" t="s">
        <v>52</v>
      </c>
      <c r="F75" s="4" t="s">
        <v>53</v>
      </c>
      <c r="G75" s="4" t="s">
        <v>54</v>
      </c>
      <c r="H75" s="13" t="s">
        <v>231</v>
      </c>
      <c r="I75" s="4" t="s">
        <v>34</v>
      </c>
      <c r="J75" s="5">
        <v>1</v>
      </c>
      <c r="K75" s="4">
        <v>211600</v>
      </c>
      <c r="L75" s="4" t="s">
        <v>194</v>
      </c>
      <c r="M75" s="4" t="s">
        <v>112</v>
      </c>
      <c r="N75" s="4" t="s">
        <v>113</v>
      </c>
      <c r="O75" s="4"/>
      <c r="P75" s="4" t="s">
        <v>38</v>
      </c>
      <c r="Q75" s="3">
        <v>113051</v>
      </c>
      <c r="R75" s="4" t="s">
        <v>195</v>
      </c>
      <c r="S75" s="4" t="s">
        <v>196</v>
      </c>
      <c r="T75" s="4">
        <v>549498535</v>
      </c>
      <c r="U75" s="4"/>
      <c r="V75" s="6"/>
      <c r="W75" s="7"/>
      <c r="X75" s="8">
        <f>((J75*V75)*(W75/100))/J75</f>
        <v>0</v>
      </c>
      <c r="Y75" s="8">
        <f>ROUND(J75*ROUND(V75,2),2)</f>
        <v>0</v>
      </c>
      <c r="Z75" s="8">
        <f>ROUND(Y75*((100+W75)/100),2)</f>
        <v>0</v>
      </c>
    </row>
    <row r="76" spans="1:26" ht="39" thickBot="1">
      <c r="A76" s="3">
        <v>23598</v>
      </c>
      <c r="B76" s="4"/>
      <c r="C76" s="3">
        <v>62352</v>
      </c>
      <c r="D76" s="4" t="s">
        <v>101</v>
      </c>
      <c r="E76" s="4" t="s">
        <v>102</v>
      </c>
      <c r="F76" s="4" t="s">
        <v>103</v>
      </c>
      <c r="G76" s="4" t="s">
        <v>104</v>
      </c>
      <c r="H76" s="4"/>
      <c r="I76" s="4" t="s">
        <v>34</v>
      </c>
      <c r="J76" s="5">
        <v>1</v>
      </c>
      <c r="K76" s="4">
        <v>211600</v>
      </c>
      <c r="L76" s="4" t="s">
        <v>194</v>
      </c>
      <c r="M76" s="4" t="s">
        <v>112</v>
      </c>
      <c r="N76" s="4" t="s">
        <v>113</v>
      </c>
      <c r="O76" s="4"/>
      <c r="P76" s="4" t="s">
        <v>38</v>
      </c>
      <c r="Q76" s="3">
        <v>113051</v>
      </c>
      <c r="R76" s="4" t="s">
        <v>195</v>
      </c>
      <c r="S76" s="4" t="s">
        <v>196</v>
      </c>
      <c r="T76" s="4">
        <v>549498535</v>
      </c>
      <c r="U76" s="4"/>
      <c r="V76" s="6"/>
      <c r="W76" s="7"/>
      <c r="X76" s="8">
        <f>((J76*V76)*(W76/100))/J76</f>
        <v>0</v>
      </c>
      <c r="Y76" s="8">
        <f>ROUND(J76*ROUND(V76,2),2)</f>
        <v>0</v>
      </c>
      <c r="Z76" s="8">
        <f>ROUND(Y76*((100+W76)/100),2)</f>
        <v>0</v>
      </c>
    </row>
    <row r="77" spans="1:26" ht="13.5" customHeight="1" thickTop="1">
      <c r="A77" s="19" t="s">
        <v>41</v>
      </c>
      <c r="B77" s="19"/>
      <c r="C77" s="1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19" t="s">
        <v>42</v>
      </c>
      <c r="X77" s="19"/>
      <c r="Y77" s="10">
        <f>SUM(Y75:Y76)</f>
        <v>0</v>
      </c>
      <c r="Z77" s="10">
        <f>SUM(Z75:Z76)</f>
        <v>0</v>
      </c>
    </row>
    <row r="78" spans="1:2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89.25">
      <c r="A79" s="3">
        <v>23697</v>
      </c>
      <c r="B79" s="4"/>
      <c r="C79" s="3">
        <v>62349</v>
      </c>
      <c r="D79" s="4" t="s">
        <v>30</v>
      </c>
      <c r="E79" s="4" t="s">
        <v>43</v>
      </c>
      <c r="F79" s="4" t="s">
        <v>44</v>
      </c>
      <c r="G79" s="4" t="s">
        <v>45</v>
      </c>
      <c r="H79" s="4"/>
      <c r="I79" s="4" t="s">
        <v>34</v>
      </c>
      <c r="J79" s="5">
        <v>1</v>
      </c>
      <c r="K79" s="4">
        <v>231100</v>
      </c>
      <c r="L79" s="4" t="s">
        <v>197</v>
      </c>
      <c r="M79" s="4" t="s">
        <v>126</v>
      </c>
      <c r="N79" s="4" t="s">
        <v>127</v>
      </c>
      <c r="O79" s="4"/>
      <c r="P79" s="4" t="s">
        <v>38</v>
      </c>
      <c r="Q79" s="3">
        <v>3913</v>
      </c>
      <c r="R79" s="4" t="s">
        <v>167</v>
      </c>
      <c r="S79" s="4" t="s">
        <v>168</v>
      </c>
      <c r="T79" s="4">
        <v>549493609</v>
      </c>
      <c r="U79" s="4"/>
      <c r="V79" s="6"/>
      <c r="W79" s="7"/>
      <c r="X79" s="8">
        <f>((J79*V79)*(W79/100))/J79</f>
        <v>0</v>
      </c>
      <c r="Y79" s="8">
        <f>ROUND(J79*ROUND(V79,2),2)</f>
        <v>0</v>
      </c>
      <c r="Z79" s="8">
        <f>ROUND(Y79*((100+W79)/100),2)</f>
        <v>0</v>
      </c>
    </row>
    <row r="80" spans="1:26" ht="51.75" thickBot="1">
      <c r="A80" s="3">
        <v>23697</v>
      </c>
      <c r="B80" s="4"/>
      <c r="C80" s="3">
        <v>62362</v>
      </c>
      <c r="D80" s="4" t="s">
        <v>51</v>
      </c>
      <c r="E80" s="4" t="s">
        <v>198</v>
      </c>
      <c r="F80" s="4" t="s">
        <v>199</v>
      </c>
      <c r="G80" s="4" t="s">
        <v>200</v>
      </c>
      <c r="H80" s="4"/>
      <c r="I80" s="4" t="s">
        <v>34</v>
      </c>
      <c r="J80" s="5">
        <v>1</v>
      </c>
      <c r="K80" s="4">
        <v>231100</v>
      </c>
      <c r="L80" s="4" t="s">
        <v>197</v>
      </c>
      <c r="M80" s="4" t="s">
        <v>126</v>
      </c>
      <c r="N80" s="4" t="s">
        <v>127</v>
      </c>
      <c r="O80" s="4"/>
      <c r="P80" s="4" t="s">
        <v>38</v>
      </c>
      <c r="Q80" s="3">
        <v>3913</v>
      </c>
      <c r="R80" s="4" t="s">
        <v>167</v>
      </c>
      <c r="S80" s="4" t="s">
        <v>168</v>
      </c>
      <c r="T80" s="4">
        <v>549493609</v>
      </c>
      <c r="U80" s="4"/>
      <c r="V80" s="6"/>
      <c r="W80" s="7"/>
      <c r="X80" s="8">
        <f>((J80*V80)*(W80/100))/J80</f>
        <v>0</v>
      </c>
      <c r="Y80" s="8">
        <f>ROUND(J80*ROUND(V80,2),2)</f>
        <v>0</v>
      </c>
      <c r="Z80" s="8">
        <f>ROUND(Y80*((100+W80)/100),2)</f>
        <v>0</v>
      </c>
    </row>
    <row r="81" spans="1:26" ht="13.5" customHeight="1" thickTop="1">
      <c r="A81" s="19" t="s">
        <v>41</v>
      </c>
      <c r="B81" s="19"/>
      <c r="C81" s="1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19" t="s">
        <v>42</v>
      </c>
      <c r="X81" s="19"/>
      <c r="Y81" s="10">
        <f>SUM(Y79:Y80)</f>
        <v>0</v>
      </c>
      <c r="Z81" s="10">
        <f>SUM(Z79:Z80)</f>
        <v>0</v>
      </c>
    </row>
    <row r="82" spans="1:2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02.75" thickBot="1">
      <c r="A83" s="3">
        <v>23698</v>
      </c>
      <c r="B83" s="4" t="s">
        <v>201</v>
      </c>
      <c r="C83" s="3">
        <v>62350</v>
      </c>
      <c r="D83" s="4" t="s">
        <v>59</v>
      </c>
      <c r="E83" s="4" t="s">
        <v>163</v>
      </c>
      <c r="F83" s="4" t="s">
        <v>164</v>
      </c>
      <c r="G83" s="4" t="s">
        <v>165</v>
      </c>
      <c r="H83" s="4"/>
      <c r="I83" s="4" t="s">
        <v>34</v>
      </c>
      <c r="J83" s="5">
        <v>2</v>
      </c>
      <c r="K83" s="4">
        <v>220000</v>
      </c>
      <c r="L83" s="4" t="s">
        <v>202</v>
      </c>
      <c r="M83" s="4" t="s">
        <v>203</v>
      </c>
      <c r="N83" s="4" t="s">
        <v>204</v>
      </c>
      <c r="O83" s="4">
        <v>1</v>
      </c>
      <c r="P83" s="4">
        <v>21</v>
      </c>
      <c r="Q83" s="3">
        <v>37823</v>
      </c>
      <c r="R83" s="4" t="s">
        <v>205</v>
      </c>
      <c r="S83" s="4" t="s">
        <v>206</v>
      </c>
      <c r="T83" s="4">
        <v>549491207</v>
      </c>
      <c r="U83" s="4" t="s">
        <v>207</v>
      </c>
      <c r="V83" s="6"/>
      <c r="W83" s="7"/>
      <c r="X83" s="8">
        <f>((J83*V83)*(W83/100))/J83</f>
        <v>0</v>
      </c>
      <c r="Y83" s="8">
        <f>ROUND(J83*ROUND(V83,2),2)</f>
        <v>0</v>
      </c>
      <c r="Z83" s="8">
        <f>ROUND(Y83*((100+W83)/100),2)</f>
        <v>0</v>
      </c>
    </row>
    <row r="84" spans="1:26" ht="13.5" customHeight="1" thickTop="1">
      <c r="A84" s="19" t="s">
        <v>41</v>
      </c>
      <c r="B84" s="19"/>
      <c r="C84" s="1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19" t="s">
        <v>42</v>
      </c>
      <c r="X84" s="19"/>
      <c r="Y84" s="10">
        <f>SUM(Y83:Y83)</f>
        <v>0</v>
      </c>
      <c r="Z84" s="10">
        <f>SUM(Z83:Z83)</f>
        <v>0</v>
      </c>
    </row>
    <row r="85" spans="1:2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51.75" thickBot="1">
      <c r="A86" s="3">
        <v>23700</v>
      </c>
      <c r="B86" s="4" t="s">
        <v>208</v>
      </c>
      <c r="C86" s="3">
        <v>62354</v>
      </c>
      <c r="D86" s="4" t="s">
        <v>137</v>
      </c>
      <c r="E86" s="4" t="s">
        <v>209</v>
      </c>
      <c r="F86" s="4" t="s">
        <v>210</v>
      </c>
      <c r="G86" s="4" t="s">
        <v>211</v>
      </c>
      <c r="H86" s="4"/>
      <c r="I86" s="4" t="s">
        <v>34</v>
      </c>
      <c r="J86" s="5">
        <v>1</v>
      </c>
      <c r="K86" s="4">
        <v>220000</v>
      </c>
      <c r="L86" s="4" t="s">
        <v>202</v>
      </c>
      <c r="M86" s="4" t="s">
        <v>203</v>
      </c>
      <c r="N86" s="4" t="s">
        <v>204</v>
      </c>
      <c r="O86" s="4">
        <v>1</v>
      </c>
      <c r="P86" s="4">
        <v>21</v>
      </c>
      <c r="Q86" s="3">
        <v>37823</v>
      </c>
      <c r="R86" s="4" t="s">
        <v>205</v>
      </c>
      <c r="S86" s="4" t="s">
        <v>206</v>
      </c>
      <c r="T86" s="4">
        <v>549491207</v>
      </c>
      <c r="U86" s="4" t="s">
        <v>207</v>
      </c>
      <c r="V86" s="6"/>
      <c r="W86" s="7"/>
      <c r="X86" s="8">
        <f>((J86*V86)*(W86/100))/J86</f>
        <v>0</v>
      </c>
      <c r="Y86" s="8">
        <f>ROUND(J86*ROUND(V86,2),2)</f>
        <v>0</v>
      </c>
      <c r="Z86" s="8">
        <f>ROUND(Y86*((100+W86)/100),2)</f>
        <v>0</v>
      </c>
    </row>
    <row r="87" spans="1:26" ht="13.5" customHeight="1" thickTop="1">
      <c r="A87" s="19" t="s">
        <v>41</v>
      </c>
      <c r="B87" s="19"/>
      <c r="C87" s="1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19" t="s">
        <v>42</v>
      </c>
      <c r="X87" s="19"/>
      <c r="Y87" s="10">
        <f>SUM(Y86:Y86)</f>
        <v>0</v>
      </c>
      <c r="Z87" s="10">
        <f>SUM(Z86:Z86)</f>
        <v>0</v>
      </c>
    </row>
    <row r="88" spans="1:2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39" thickBot="1">
      <c r="A89" s="3">
        <v>23711</v>
      </c>
      <c r="B89" s="4" t="s">
        <v>212</v>
      </c>
      <c r="C89" s="3">
        <v>62317</v>
      </c>
      <c r="D89" s="4" t="s">
        <v>75</v>
      </c>
      <c r="E89" s="4" t="s">
        <v>76</v>
      </c>
      <c r="F89" s="4" t="s">
        <v>77</v>
      </c>
      <c r="G89" s="4" t="s">
        <v>78</v>
      </c>
      <c r="H89" s="4"/>
      <c r="I89" s="4" t="s">
        <v>34</v>
      </c>
      <c r="J89" s="5">
        <v>1</v>
      </c>
      <c r="K89" s="4">
        <v>315030</v>
      </c>
      <c r="L89" s="4" t="s">
        <v>213</v>
      </c>
      <c r="M89" s="4" t="s">
        <v>214</v>
      </c>
      <c r="N89" s="4" t="s">
        <v>132</v>
      </c>
      <c r="O89" s="4"/>
      <c r="P89" s="4" t="s">
        <v>38</v>
      </c>
      <c r="Q89" s="3">
        <v>184504</v>
      </c>
      <c r="R89" s="4" t="s">
        <v>215</v>
      </c>
      <c r="S89" s="4" t="s">
        <v>216</v>
      </c>
      <c r="T89" s="4">
        <v>549497602</v>
      </c>
      <c r="U89" s="4"/>
      <c r="V89" s="6"/>
      <c r="W89" s="7"/>
      <c r="X89" s="8">
        <f>((J89*V89)*(W89/100))/J89</f>
        <v>0</v>
      </c>
      <c r="Y89" s="8">
        <f>ROUND(J89*ROUND(V89,2),2)</f>
        <v>0</v>
      </c>
      <c r="Z89" s="8">
        <f>ROUND(Y89*((100+W89)/100),2)</f>
        <v>0</v>
      </c>
    </row>
    <row r="90" spans="1:26" ht="13.5" customHeight="1" thickTop="1">
      <c r="A90" s="19" t="s">
        <v>41</v>
      </c>
      <c r="B90" s="19"/>
      <c r="C90" s="1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19" t="s">
        <v>42</v>
      </c>
      <c r="X90" s="19"/>
      <c r="Y90" s="10">
        <f>SUM(Y89:Y89)</f>
        <v>0</v>
      </c>
      <c r="Z90" s="10">
        <f>SUM(Z89:Z89)</f>
        <v>0</v>
      </c>
    </row>
    <row r="91" spans="1:2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02">
      <c r="A92" s="3">
        <v>23712</v>
      </c>
      <c r="B92" s="4" t="s">
        <v>217</v>
      </c>
      <c r="C92" s="3">
        <v>62318</v>
      </c>
      <c r="D92" s="4" t="s">
        <v>218</v>
      </c>
      <c r="E92" s="4" t="s">
        <v>219</v>
      </c>
      <c r="F92" s="4" t="s">
        <v>220</v>
      </c>
      <c r="G92" s="4" t="s">
        <v>221</v>
      </c>
      <c r="H92" s="4"/>
      <c r="I92" s="4" t="s">
        <v>34</v>
      </c>
      <c r="J92" s="5">
        <v>1</v>
      </c>
      <c r="K92" s="4">
        <v>220000</v>
      </c>
      <c r="L92" s="4" t="s">
        <v>202</v>
      </c>
      <c r="M92" s="4" t="s">
        <v>203</v>
      </c>
      <c r="N92" s="4" t="s">
        <v>204</v>
      </c>
      <c r="O92" s="4">
        <v>1</v>
      </c>
      <c r="P92" s="4">
        <v>21</v>
      </c>
      <c r="Q92" s="3">
        <v>37823</v>
      </c>
      <c r="R92" s="4" t="s">
        <v>205</v>
      </c>
      <c r="S92" s="4" t="s">
        <v>206</v>
      </c>
      <c r="T92" s="4">
        <v>549491207</v>
      </c>
      <c r="U92" s="4" t="s">
        <v>207</v>
      </c>
      <c r="V92" s="6"/>
      <c r="W92" s="7"/>
      <c r="X92" s="8">
        <f>((J92*V92)*(W92/100))/J92</f>
        <v>0</v>
      </c>
      <c r="Y92" s="8">
        <f>ROUND(J92*ROUND(V92,2),2)</f>
        <v>0</v>
      </c>
      <c r="Z92" s="8">
        <f>ROUND(Y92*((100+W92)/100),2)</f>
        <v>0</v>
      </c>
    </row>
    <row r="93" spans="1:26" ht="51.75" thickBot="1">
      <c r="A93" s="3">
        <v>23712</v>
      </c>
      <c r="B93" s="4" t="s">
        <v>217</v>
      </c>
      <c r="C93" s="3">
        <v>62353</v>
      </c>
      <c r="D93" s="4" t="s">
        <v>137</v>
      </c>
      <c r="E93" s="4" t="s">
        <v>209</v>
      </c>
      <c r="F93" s="4" t="s">
        <v>210</v>
      </c>
      <c r="G93" s="4" t="s">
        <v>211</v>
      </c>
      <c r="H93" s="4"/>
      <c r="I93" s="4" t="s">
        <v>34</v>
      </c>
      <c r="J93" s="5">
        <v>1</v>
      </c>
      <c r="K93" s="4">
        <v>220000</v>
      </c>
      <c r="L93" s="4" t="s">
        <v>202</v>
      </c>
      <c r="M93" s="4" t="s">
        <v>203</v>
      </c>
      <c r="N93" s="4" t="s">
        <v>204</v>
      </c>
      <c r="O93" s="4">
        <v>1</v>
      </c>
      <c r="P93" s="4">
        <v>21</v>
      </c>
      <c r="Q93" s="3">
        <v>37823</v>
      </c>
      <c r="R93" s="4" t="s">
        <v>205</v>
      </c>
      <c r="S93" s="4" t="s">
        <v>206</v>
      </c>
      <c r="T93" s="4">
        <v>549491207</v>
      </c>
      <c r="U93" s="4" t="s">
        <v>207</v>
      </c>
      <c r="V93" s="6"/>
      <c r="W93" s="7"/>
      <c r="X93" s="8">
        <f>((J93*V93)*(W93/100))/J93</f>
        <v>0</v>
      </c>
      <c r="Y93" s="8">
        <f>ROUND(J93*ROUND(V93,2),2)</f>
        <v>0</v>
      </c>
      <c r="Z93" s="8">
        <f>ROUND(Y93*((100+W93)/100),2)</f>
        <v>0</v>
      </c>
    </row>
    <row r="94" spans="1:26" ht="13.5" customHeight="1" thickTop="1">
      <c r="A94" s="19" t="s">
        <v>41</v>
      </c>
      <c r="B94" s="19"/>
      <c r="C94" s="1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19" t="s">
        <v>42</v>
      </c>
      <c r="X94" s="19"/>
      <c r="Y94" s="10">
        <f>SUM(Y92:Y93)</f>
        <v>0</v>
      </c>
      <c r="Z94" s="10">
        <f>SUM(Z92:Z93)</f>
        <v>0</v>
      </c>
    </row>
    <row r="95" spans="1:2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51">
      <c r="A96" s="3">
        <v>23713</v>
      </c>
      <c r="B96" s="4" t="s">
        <v>222</v>
      </c>
      <c r="C96" s="3">
        <v>62320</v>
      </c>
      <c r="D96" s="4" t="s">
        <v>137</v>
      </c>
      <c r="E96" s="4" t="s">
        <v>209</v>
      </c>
      <c r="F96" s="4" t="s">
        <v>210</v>
      </c>
      <c r="G96" s="4" t="s">
        <v>211</v>
      </c>
      <c r="H96" s="4"/>
      <c r="I96" s="4" t="s">
        <v>34</v>
      </c>
      <c r="J96" s="5">
        <v>1</v>
      </c>
      <c r="K96" s="4">
        <v>220000</v>
      </c>
      <c r="L96" s="4" t="s">
        <v>202</v>
      </c>
      <c r="M96" s="4" t="s">
        <v>203</v>
      </c>
      <c r="N96" s="4" t="s">
        <v>204</v>
      </c>
      <c r="O96" s="4">
        <v>1</v>
      </c>
      <c r="P96" s="4">
        <v>21</v>
      </c>
      <c r="Q96" s="3">
        <v>37823</v>
      </c>
      <c r="R96" s="4" t="s">
        <v>205</v>
      </c>
      <c r="S96" s="4" t="s">
        <v>206</v>
      </c>
      <c r="T96" s="4">
        <v>549491207</v>
      </c>
      <c r="U96" s="4" t="s">
        <v>207</v>
      </c>
      <c r="V96" s="6"/>
      <c r="W96" s="7"/>
      <c r="X96" s="8">
        <f>((J96*V96)*(W96/100))/J96</f>
        <v>0</v>
      </c>
      <c r="Y96" s="8">
        <f>ROUND(J96*ROUND(V96,2),2)</f>
        <v>0</v>
      </c>
      <c r="Z96" s="8">
        <f>ROUND(Y96*((100+W96)/100),2)</f>
        <v>0</v>
      </c>
    </row>
    <row r="97" spans="1:26" ht="102.75" thickBot="1">
      <c r="A97" s="3">
        <v>23713</v>
      </c>
      <c r="B97" s="4" t="s">
        <v>222</v>
      </c>
      <c r="C97" s="3">
        <v>62321</v>
      </c>
      <c r="D97" s="4" t="s">
        <v>218</v>
      </c>
      <c r="E97" s="4" t="s">
        <v>219</v>
      </c>
      <c r="F97" s="4" t="s">
        <v>220</v>
      </c>
      <c r="G97" s="4" t="s">
        <v>221</v>
      </c>
      <c r="H97" s="4"/>
      <c r="I97" s="4" t="s">
        <v>34</v>
      </c>
      <c r="J97" s="5">
        <v>1</v>
      </c>
      <c r="K97" s="4">
        <v>220000</v>
      </c>
      <c r="L97" s="4" t="s">
        <v>202</v>
      </c>
      <c r="M97" s="4" t="s">
        <v>203</v>
      </c>
      <c r="N97" s="4" t="s">
        <v>204</v>
      </c>
      <c r="O97" s="4">
        <v>1</v>
      </c>
      <c r="P97" s="4">
        <v>21</v>
      </c>
      <c r="Q97" s="3">
        <v>37823</v>
      </c>
      <c r="R97" s="4" t="s">
        <v>205</v>
      </c>
      <c r="S97" s="4" t="s">
        <v>206</v>
      </c>
      <c r="T97" s="4">
        <v>549491207</v>
      </c>
      <c r="U97" s="4" t="s">
        <v>207</v>
      </c>
      <c r="V97" s="6"/>
      <c r="W97" s="7"/>
      <c r="X97" s="8">
        <f>((J97*V97)*(W97/100))/J97</f>
        <v>0</v>
      </c>
      <c r="Y97" s="8">
        <f>ROUND(J97*ROUND(V97,2),2)</f>
        <v>0</v>
      </c>
      <c r="Z97" s="8">
        <f>ROUND(Y97*((100+W97)/100),2)</f>
        <v>0</v>
      </c>
    </row>
    <row r="98" spans="1:26" ht="13.5" customHeight="1" thickTop="1">
      <c r="A98" s="19" t="s">
        <v>41</v>
      </c>
      <c r="B98" s="19"/>
      <c r="C98" s="1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19" t="s">
        <v>42</v>
      </c>
      <c r="X98" s="19"/>
      <c r="Y98" s="10">
        <f>SUM(Y96:Y97)</f>
        <v>0</v>
      </c>
      <c r="Z98" s="10">
        <f>SUM(Z96:Z97)</f>
        <v>0</v>
      </c>
    </row>
    <row r="99" spans="1:2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39" thickBot="1">
      <c r="A100" s="3">
        <v>23732</v>
      </c>
      <c r="B100" s="4"/>
      <c r="C100" s="3">
        <v>62397</v>
      </c>
      <c r="D100" s="4" t="s">
        <v>51</v>
      </c>
      <c r="E100" s="4" t="s">
        <v>122</v>
      </c>
      <c r="F100" s="4" t="s">
        <v>123</v>
      </c>
      <c r="G100" s="4" t="s">
        <v>124</v>
      </c>
      <c r="H100" s="4" t="s">
        <v>223</v>
      </c>
      <c r="I100" s="4" t="s">
        <v>34</v>
      </c>
      <c r="J100" s="5">
        <v>1</v>
      </c>
      <c r="K100" s="4">
        <v>213430</v>
      </c>
      <c r="L100" s="4" t="s">
        <v>224</v>
      </c>
      <c r="M100" s="4" t="s">
        <v>225</v>
      </c>
      <c r="N100" s="4" t="s">
        <v>226</v>
      </c>
      <c r="O100" s="4"/>
      <c r="P100" s="4" t="s">
        <v>38</v>
      </c>
      <c r="Q100" s="3">
        <v>206651</v>
      </c>
      <c r="R100" s="4" t="s">
        <v>227</v>
      </c>
      <c r="S100" s="4" t="s">
        <v>228</v>
      </c>
      <c r="T100" s="4">
        <v>549496978</v>
      </c>
      <c r="U100" s="4"/>
      <c r="V100" s="6"/>
      <c r="W100" s="7"/>
      <c r="X100" s="8">
        <f>((J100*V100)*(W100/100))/J100</f>
        <v>0</v>
      </c>
      <c r="Y100" s="8">
        <f>ROUND(J100*ROUND(V100,2),2)</f>
        <v>0</v>
      </c>
      <c r="Z100" s="8">
        <f>ROUND(Y100*((100+W100)/100),2)</f>
        <v>0</v>
      </c>
    </row>
    <row r="101" spans="1:26" ht="13.5" customHeight="1" thickTop="1">
      <c r="A101" s="19" t="s">
        <v>41</v>
      </c>
      <c r="B101" s="19"/>
      <c r="C101" s="1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19" t="s">
        <v>42</v>
      </c>
      <c r="X101" s="19"/>
      <c r="Y101" s="10">
        <f>SUM(Y100:Y100)</f>
        <v>0</v>
      </c>
      <c r="Z101" s="10">
        <f>SUM(Z100:Z100)</f>
        <v>0</v>
      </c>
    </row>
    <row r="102" spans="1:2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51.75" thickBot="1">
      <c r="A103" s="3">
        <v>23733</v>
      </c>
      <c r="B103" s="4"/>
      <c r="C103" s="3">
        <v>62398</v>
      </c>
      <c r="D103" s="4" t="s">
        <v>51</v>
      </c>
      <c r="E103" s="4" t="s">
        <v>198</v>
      </c>
      <c r="F103" s="4" t="s">
        <v>199</v>
      </c>
      <c r="G103" s="4" t="s">
        <v>200</v>
      </c>
      <c r="H103" s="4" t="s">
        <v>229</v>
      </c>
      <c r="I103" s="4" t="s">
        <v>34</v>
      </c>
      <c r="J103" s="5">
        <v>1</v>
      </c>
      <c r="K103" s="4">
        <v>213430</v>
      </c>
      <c r="L103" s="4" t="s">
        <v>224</v>
      </c>
      <c r="M103" s="4" t="s">
        <v>225</v>
      </c>
      <c r="N103" s="4" t="s">
        <v>226</v>
      </c>
      <c r="O103" s="4"/>
      <c r="P103" s="4" t="s">
        <v>38</v>
      </c>
      <c r="Q103" s="3">
        <v>206651</v>
      </c>
      <c r="R103" s="4" t="s">
        <v>227</v>
      </c>
      <c r="S103" s="4" t="s">
        <v>228</v>
      </c>
      <c r="T103" s="4">
        <v>549496978</v>
      </c>
      <c r="U103" s="4"/>
      <c r="V103" s="6"/>
      <c r="W103" s="7"/>
      <c r="X103" s="8">
        <f>((J103*V103)*(W103/100))/J103</f>
        <v>0</v>
      </c>
      <c r="Y103" s="8">
        <f>ROUND(J103*ROUND(V103,2),2)</f>
        <v>0</v>
      </c>
      <c r="Z103" s="8">
        <f>ROUND(Y103*((100+W103)/100),2)</f>
        <v>0</v>
      </c>
    </row>
    <row r="104" spans="1:26" ht="13.5" customHeight="1" thickTop="1">
      <c r="A104" s="19" t="s">
        <v>41</v>
      </c>
      <c r="B104" s="19"/>
      <c r="C104" s="1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19" t="s">
        <v>42</v>
      </c>
      <c r="X104" s="19"/>
      <c r="Y104" s="10">
        <f>SUM(Y103:Y103)</f>
        <v>0</v>
      </c>
      <c r="Z104" s="10">
        <f>SUM(Z103:Z103)</f>
        <v>0</v>
      </c>
    </row>
    <row r="105" spans="1:2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9.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1" t="s">
        <v>230</v>
      </c>
      <c r="X106" s="21"/>
      <c r="Y106" s="12">
        <f>(0)+SUM(Y7,Y15,Y19,Y24,Y27,Y30,Y33,Y36,Y42,Y45,Y48,Y52,Y56,Y60,Y63,Y67,Y70,Y73,Y77,Y81,Y84,Y87,Y90,Y94,Y98,Y101,Y104)</f>
        <v>0</v>
      </c>
      <c r="Z106" s="12">
        <f>(0)+SUM(Z7,Z15,Z19,Z24,Z27,Z30,Z33,Z36,Z42,Z45,Z48,Z52,Z56,Z60,Z63,Z67,Z70,Z73,Z77,Z81,Z84,Z87,Z90,Z94,Z98,Z101,Z104)</f>
        <v>0</v>
      </c>
    </row>
    <row r="107" spans="1:2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</sheetData>
  <sheetProtection password="CCDB" sheet="1" objects="1" scenarios="1"/>
  <mergeCells count="62">
    <mergeCell ref="A104:C104"/>
    <mergeCell ref="W104:X104"/>
    <mergeCell ref="A106:V106"/>
    <mergeCell ref="W106:X106"/>
    <mergeCell ref="A98:C98"/>
    <mergeCell ref="W98:X98"/>
    <mergeCell ref="A101:C101"/>
    <mergeCell ref="W101:X101"/>
    <mergeCell ref="A90:C90"/>
    <mergeCell ref="W90:X90"/>
    <mergeCell ref="A94:C94"/>
    <mergeCell ref="W94:X94"/>
    <mergeCell ref="A84:C84"/>
    <mergeCell ref="W84:X84"/>
    <mergeCell ref="A87:C87"/>
    <mergeCell ref="W87:X87"/>
    <mergeCell ref="A77:C77"/>
    <mergeCell ref="W77:X77"/>
    <mergeCell ref="A81:C81"/>
    <mergeCell ref="W81:X81"/>
    <mergeCell ref="A70:C70"/>
    <mergeCell ref="W70:X70"/>
    <mergeCell ref="A73:C73"/>
    <mergeCell ref="W73:X73"/>
    <mergeCell ref="A63:C63"/>
    <mergeCell ref="W63:X63"/>
    <mergeCell ref="A67:C67"/>
    <mergeCell ref="W67:X67"/>
    <mergeCell ref="A56:C56"/>
    <mergeCell ref="W56:X56"/>
    <mergeCell ref="A60:C60"/>
    <mergeCell ref="W60:X60"/>
    <mergeCell ref="A48:C48"/>
    <mergeCell ref="W48:X48"/>
    <mergeCell ref="A52:C52"/>
    <mergeCell ref="W52:X52"/>
    <mergeCell ref="A42:C42"/>
    <mergeCell ref="W42:X42"/>
    <mergeCell ref="A45:C45"/>
    <mergeCell ref="W45:X45"/>
    <mergeCell ref="A33:C33"/>
    <mergeCell ref="W33:X33"/>
    <mergeCell ref="A36:C36"/>
    <mergeCell ref="W36:X36"/>
    <mergeCell ref="A27:C27"/>
    <mergeCell ref="W27:X27"/>
    <mergeCell ref="A30:C30"/>
    <mergeCell ref="W30:X30"/>
    <mergeCell ref="A19:C19"/>
    <mergeCell ref="W19:X19"/>
    <mergeCell ref="A24:C24"/>
    <mergeCell ref="W24:X24"/>
    <mergeCell ref="A7:C7"/>
    <mergeCell ref="W7:X7"/>
    <mergeCell ref="A15:C15"/>
    <mergeCell ref="W15:X15"/>
    <mergeCell ref="A1:Z1"/>
    <mergeCell ref="A3:B3"/>
    <mergeCell ref="C3:Z3"/>
    <mergeCell ref="A4:J4"/>
    <mergeCell ref="K4:P4"/>
    <mergeCell ref="Q4:Z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Baudys</cp:lastModifiedBy>
  <dcterms:modified xsi:type="dcterms:W3CDTF">2012-06-01T07:55:03Z</dcterms:modified>
  <cp:category/>
  <cp:version/>
  <cp:contentType/>
  <cp:contentStatus/>
</cp:coreProperties>
</file>