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bookViews>
    <workbookView xWindow="65416" yWindow="65416" windowWidth="29040" windowHeight="17640" tabRatio="709" activeTab="3"/>
  </bookViews>
  <sheets>
    <sheet name="Rekapitulace" sheetId="1" r:id="rId1"/>
    <sheet name="Zasedací místnost 340A_AVT" sheetId="38" r:id="rId2"/>
    <sheet name="Zasedací sál 343_AVT" sheetId="37" r:id="rId3"/>
    <sheet name="Zasedací sál 343_diskusni syste" sheetId="39" r:id="rId4"/>
  </sheets>
  <definedNames>
    <definedName name="_xlnm._FilterDatabase" localSheetId="1" hidden="1">'Zasedací místnost 340A_AVT'!$A$2:$J$94</definedName>
    <definedName name="_xlnm._FilterDatabase" localSheetId="2" hidden="1">'Zasedací sál 343_AVT'!$A$2:$J$127</definedName>
    <definedName name="Excel_BuiltIn_Print_Titles_1" localSheetId="0">'Rekapitulace'!#REF!</definedName>
    <definedName name="Excel_BuiltIn_Print_Titles_1" localSheetId="1">'Zasedací místnost 340A_AVT'!$D$2:$HR$2</definedName>
    <definedName name="Excel_BuiltIn_Print_Titles_1" localSheetId="2">'Zasedací sál 343_AVT'!$D$2:$HR$2</definedName>
    <definedName name="Excel_BuiltIn_Print_Titles_1">#REF!</definedName>
    <definedName name="_xlnm.Print_Area" localSheetId="0">'Rekapitulace'!$A$1:$E$21</definedName>
    <definedName name="_xlnm.Print_Area" localSheetId="1">'Zasedací místnost 340A_AVT'!$A$2:$J$58</definedName>
    <definedName name="_xlnm.Print_Area" localSheetId="2">'Zasedací sál 343_AVT'!$A$2:$J$91</definedName>
    <definedName name="Z_4D0D2B2A_9DF8_458C_AAEE_86A80A3339F0_.wvu.Cols" localSheetId="1" hidden="1">#REF!</definedName>
    <definedName name="Z_4D0D2B2A_9DF8_458C_AAEE_86A80A3339F0_.wvu.Cols" localSheetId="2" hidden="1">#REF!</definedName>
    <definedName name="Z_4D0D2B2A_9DF8_458C_AAEE_86A80A3339F0_.wvu.FilterData" localSheetId="1" hidden="1">'Zasedací místnost 340A_AVT'!$A$2:$J$94</definedName>
    <definedName name="Z_4D0D2B2A_9DF8_458C_AAEE_86A80A3339F0_.wvu.FilterData" localSheetId="2" hidden="1">'Zasedací sál 343_AVT'!$A$2:$J$127</definedName>
    <definedName name="Z_4D0D2B2A_9DF8_458C_AAEE_86A80A3339F0_.wvu.PrintArea" localSheetId="1" hidden="1">'Zasedací místnost 340A_AVT'!$A$2:$J$94</definedName>
    <definedName name="Z_4D0D2B2A_9DF8_458C_AAEE_86A80A3339F0_.wvu.PrintArea" localSheetId="2" hidden="1">'Zasedací sál 343_AVT'!$A$2:$J$127</definedName>
    <definedName name="Z_4D0D2B2A_9DF8_458C_AAEE_86A80A3339F0_.wvu.PrintTitles" localSheetId="1" hidden="1">'Zasedací místnost 340A_AVT'!$2:$2</definedName>
    <definedName name="Z_4D0D2B2A_9DF8_458C_AAEE_86A80A3339F0_.wvu.PrintTitles" localSheetId="2" hidden="1">'Zasedací sál 343_AVT'!$2:$2</definedName>
    <definedName name="Z_663F3EEA_54DF_4CA4_AC64_811AA139A51B_.wvu.FilterData" localSheetId="1" hidden="1">'Zasedací místnost 340A_AVT'!$A$2:$J$94</definedName>
    <definedName name="Z_663F3EEA_54DF_4CA4_AC64_811AA139A51B_.wvu.FilterData" localSheetId="2" hidden="1">'Zasedací sál 343_AVT'!$A$2:$J$127</definedName>
    <definedName name="Z_8739B187_5193_4A50_AB3C_AACA053D53F9_.wvu.Cols" localSheetId="1" hidden="1">#REF!</definedName>
    <definedName name="Z_8739B187_5193_4A50_AB3C_AACA053D53F9_.wvu.Cols" localSheetId="2" hidden="1">#REF!</definedName>
    <definedName name="Z_8739B187_5193_4A50_AB3C_AACA053D53F9_.wvu.FilterData" localSheetId="1" hidden="1">'Zasedací místnost 340A_AVT'!$A$2:$J$94</definedName>
    <definedName name="Z_8739B187_5193_4A50_AB3C_AACA053D53F9_.wvu.FilterData" localSheetId="2" hidden="1">'Zasedací sál 343_AVT'!$A$2:$J$127</definedName>
    <definedName name="Z_C813679C_1F25_4E8B_B995_533787F0CCF2_.wvu.Cols" localSheetId="1" hidden="1">#REF!</definedName>
    <definedName name="Z_C813679C_1F25_4E8B_B995_533787F0CCF2_.wvu.Cols" localSheetId="2" hidden="1">#REF!</definedName>
    <definedName name="Z_C813679C_1F25_4E8B_B995_533787F0CCF2_.wvu.FilterData" localSheetId="1" hidden="1">'Zasedací místnost 340A_AVT'!$A$2:$J$94</definedName>
    <definedName name="Z_C813679C_1F25_4E8B_B995_533787F0CCF2_.wvu.FilterData" localSheetId="2" hidden="1">'Zasedací sál 343_AVT'!$A$2:$J$127</definedName>
    <definedName name="Z_C813679C_1F25_4E8B_B995_533787F0CCF2_.wvu.PrintArea" localSheetId="1" hidden="1">'Zasedací místnost 340A_AVT'!$A$2:$J$94</definedName>
    <definedName name="Z_C813679C_1F25_4E8B_B995_533787F0CCF2_.wvu.PrintArea" localSheetId="2" hidden="1">'Zasedací sál 343_AVT'!$A$2:$J$127</definedName>
    <definedName name="Z_C813679C_1F25_4E8B_B995_533787F0CCF2_.wvu.PrintTitles" localSheetId="1" hidden="1">'Zasedací místnost 340A_AVT'!$2:$2</definedName>
    <definedName name="Z_C813679C_1F25_4E8B_B995_533787F0CCF2_.wvu.PrintTitles" localSheetId="2" hidden="1">'Zasedací sál 343_AVT'!$2:$2</definedName>
    <definedName name="Z_D80F4BCD_90E6_4CF9_BB80_CD28A212AF14_.wvu.Cols" localSheetId="1" hidden="1">#REF!</definedName>
    <definedName name="Z_D80F4BCD_90E6_4CF9_BB80_CD28A212AF14_.wvu.Cols" localSheetId="2" hidden="1">#REF!</definedName>
    <definedName name="Z_D80F4BCD_90E6_4CF9_BB80_CD28A212AF14_.wvu.FilterData" localSheetId="1" hidden="1">'Zasedací místnost 340A_AVT'!$A$2:$J$94</definedName>
    <definedName name="Z_D80F4BCD_90E6_4CF9_BB80_CD28A212AF14_.wvu.FilterData" localSheetId="2" hidden="1">'Zasedací sál 343_AVT'!$A$2:$J$127</definedName>
    <definedName name="Z_D80F4BCD_90E6_4CF9_BB80_CD28A212AF14_.wvu.PrintArea" localSheetId="1" hidden="1">'Zasedací místnost 340A_AVT'!$A$2:$J$94</definedName>
    <definedName name="Z_D80F4BCD_90E6_4CF9_BB80_CD28A212AF14_.wvu.PrintArea" localSheetId="2" hidden="1">'Zasedací sál 343_AVT'!$A$2:$J$127</definedName>
    <definedName name="Z_D80F4BCD_90E6_4CF9_BB80_CD28A212AF14_.wvu.PrintTitles" localSheetId="1" hidden="1">'Zasedací místnost 340A_AVT'!$2:$2</definedName>
    <definedName name="Z_D80F4BCD_90E6_4CF9_BB80_CD28A212AF14_.wvu.PrintTitles" localSheetId="2" hidden="1">'Zasedací sál 343_AVT'!$2:$2</definedName>
    <definedName name="Z_F18F5723_E1DD_4928_A1A8_38350028BAD1_.wvu.Cols" localSheetId="1" hidden="1">#REF!</definedName>
    <definedName name="Z_F18F5723_E1DD_4928_A1A8_38350028BAD1_.wvu.Cols" localSheetId="2" hidden="1">#REF!</definedName>
    <definedName name="Z_F18F5723_E1DD_4928_A1A8_38350028BAD1_.wvu.FilterData" localSheetId="1" hidden="1">'Zasedací místnost 340A_AVT'!$A$2:$J$2</definedName>
    <definedName name="Z_F18F5723_E1DD_4928_A1A8_38350028BAD1_.wvu.FilterData" localSheetId="2" hidden="1">'Zasedací sál 343_AVT'!$A$2:$J$2</definedName>
    <definedName name="Z_F18F5723_E1DD_4928_A1A8_38350028BAD1_.wvu.PrintArea" localSheetId="1" hidden="1">'Zasedací místnost 340A_AVT'!$A$2:$J$93</definedName>
    <definedName name="Z_F18F5723_E1DD_4928_A1A8_38350028BAD1_.wvu.PrintArea" localSheetId="2" hidden="1">'Zasedací sál 343_AVT'!$A$2:$J$126</definedName>
    <definedName name="Z_F18F5723_E1DD_4928_A1A8_38350028BAD1_.wvu.PrintTitles" localSheetId="1" hidden="1">'Zasedací místnost 340A_AVT'!$2:$2</definedName>
    <definedName name="Z_F18F5723_E1DD_4928_A1A8_38350028BAD1_.wvu.PrintTitles" localSheetId="2" hidden="1">'Zasedací sál 343_AVT'!$2:$2</definedName>
    <definedName name="_xlnm.Print_Titles" localSheetId="1">'Zasedací místnost 340A_AVT'!$2:$2</definedName>
    <definedName name="_xlnm.Print_Titles" localSheetId="2">'Zasedací sál 343_AVT'!$2:$2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<sst xmlns="http://schemas.openxmlformats.org/spreadsheetml/2006/main" count="514" uniqueCount="244">
  <si>
    <t>pořadové číslo</t>
  </si>
  <si>
    <t>popis</t>
  </si>
  <si>
    <t>Kč/jednotka bez_DPH</t>
  </si>
  <si>
    <t>počet</t>
  </si>
  <si>
    <t>cena celkem / Kč bez DPH</t>
  </si>
  <si>
    <t>název</t>
  </si>
  <si>
    <t>ks</t>
  </si>
  <si>
    <t>AV TECHNOLOGIE</t>
  </si>
  <si>
    <t>CENA CELKEM BEZ DPH:</t>
  </si>
  <si>
    <t>Množství</t>
  </si>
  <si>
    <t>výrobce</t>
  </si>
  <si>
    <t>cena celkem bez DPH</t>
  </si>
  <si>
    <t>kód v projektu</t>
  </si>
  <si>
    <t>typové označení</t>
  </si>
  <si>
    <t>množstevní jednotka</t>
  </si>
  <si>
    <t>popis pro VŘ</t>
  </si>
  <si>
    <t>Řídicí systém</t>
  </si>
  <si>
    <t>Zesilovač</t>
  </si>
  <si>
    <t>Mixážní systém</t>
  </si>
  <si>
    <t>Příslušenství rack</t>
  </si>
  <si>
    <t>19" rozvodný panel  1U 8x230V UTE, přívod černý - 2m, podsvícený vypínač</t>
  </si>
  <si>
    <t>Kontrolér</t>
  </si>
  <si>
    <t>m</t>
  </si>
  <si>
    <t>Reproduktorová soustava</t>
  </si>
  <si>
    <t>Montážní materiál</t>
  </si>
  <si>
    <t>Ostatní drobný montážní materiál (pásky, hmoždinky, šrouby, lepící pásky, spojky, atd.)</t>
  </si>
  <si>
    <t>kpl</t>
  </si>
  <si>
    <t>Zdroje signálu, přípojná místa</t>
  </si>
  <si>
    <t>Interface technologie</t>
  </si>
  <si>
    <t>Rozvodný panel do racku</t>
  </si>
  <si>
    <t>Kontrolér řídicího systému. Minimální technické parametry kontroléru: CPU, 256MB RAM, 6x RS232, 8x IR, 8x IO, 4x relé, LAN, slot pro SD kartu, programování v jazyce XPL2, vestavěný webový server.</t>
  </si>
  <si>
    <t>Instalace, programování, služby</t>
  </si>
  <si>
    <t>Instalace AV techniky</t>
  </si>
  <si>
    <t>Instalace audio techniky (Reproduktory, Mixážní pult, Mikrofony, Digitální audiomatice)</t>
  </si>
  <si>
    <t>Instalace kabeláže včetně konektorů (Příprava a pokládka kabelového svazku. Konektory: audio, video, řízení, napájení.)</t>
  </si>
  <si>
    <t>Instalace interfacové techniky (Instalace interfacové techniky, přístrojové skříně a rozvaděče. Vyvázání kabeláže a zapojení napájení)</t>
  </si>
  <si>
    <t xml:space="preserve">Instalace řídícího systému (Řídící jednotka, Ovládací prvky, Silové vypínače ovládané z ŘS) </t>
  </si>
  <si>
    <t>Programování a SW práce (Řídící systém, Režimy a předvolby na dotykovém panelu, Programování silových okruhů, Tvorba manuálu pro systém)</t>
  </si>
  <si>
    <t>h</t>
  </si>
  <si>
    <t>Projektový managment (Obhlídky na místě, Konzultace, Kontrolní dny)</t>
  </si>
  <si>
    <t>Doprava</t>
  </si>
  <si>
    <t>Služby</t>
  </si>
  <si>
    <t>Programování</t>
  </si>
  <si>
    <t>IT práce</t>
  </si>
  <si>
    <t xml:space="preserve">Audio systém </t>
  </si>
  <si>
    <t>-</t>
  </si>
  <si>
    <t>CYKY-J 3x1,5</t>
  </si>
  <si>
    <t>Kabel CYKY 3x1,5mm pro 100V ozvučení</t>
  </si>
  <si>
    <t>Kabel 100V</t>
  </si>
  <si>
    <t>Projektová dokumentace,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</si>
  <si>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Maticový přepínač</t>
  </si>
  <si>
    <t>Kabeláž</t>
  </si>
  <si>
    <t>Kabeláž + příslušenství</t>
  </si>
  <si>
    <t>Signálový extender - vysílač</t>
  </si>
  <si>
    <t>Extender pro přenos HDMI po kabelu CATx - Vysílač. Minimální parametry: Podpora standardů HDBase-T, HDMI 1.4a, HDCP 2.2. Podpora 4K/UHD@60Hz 4:2:0. Přenos 1920x1200 a 1080p/60 na 100 m, přenos 4K/UHD na 70 m, Přenos RS-232 (obousměrně) a IR příkazů. HDCP kompatibilní. Podpora přenosu EDID, CEC, 3D. PoCc napájení přijímače po CATx kabelu.</t>
  </si>
  <si>
    <t>Signálový extender - přijímač</t>
  </si>
  <si>
    <t>Extender pro přenos HDMI po kabelu CATx - Přijímač. Minimální parametry: Podpora standardů HDBase-T, HDMI 1.4a, HDCP 2.2. Podpora 4K/UHD@60Hz 4:2:0. Přenos 1920x1200 a 1080p/60 na 100 m, přenos 4K/UHD na 70 m. Přenos RS-232 (obousměrně) a IR příkazů. HDCP kompatibilní. Podpora přenosu EDID, CEC, 3D. PoCc napájení přijímače po CATx kabelu.</t>
  </si>
  <si>
    <t>Dante  - min. 2x XLR line výstup, min. parametry: 35Hz - 20kHz, napájení PoE</t>
  </si>
  <si>
    <t>Dante převodník</t>
  </si>
  <si>
    <t>Kabel audio</t>
  </si>
  <si>
    <t>IT služby (Instalace a nastavení, Instalace a konfigurace SW)</t>
  </si>
  <si>
    <t>Mixážní matice s digitálním signálovým processingem s minimálními parametry: 12 symetrických vstupů / 8 symetrických výstupů, min. 10 vstupů s automatickou eliminací ozvěny (AEC), digitální sběrnice s min. 42 zvukovými kanály s latencí max 0,25ms, min. 6 kontrolních vstupů a  4 logické výstupy, indikační LED pro každý kanál, ethernet pro nastavení, kontrolu a monitoring, RS-232 pro řízení</t>
  </si>
  <si>
    <t>Rozšíření mix. matice pro převod interní sběrnice na protokol Dante, min. 4x RJ 45 konektor,  RS-232, vč. rackových úchytů</t>
  </si>
  <si>
    <t>Ostatní audio technika</t>
  </si>
  <si>
    <t>Dvoukanálový eliminátor zpětné vazby, min. 24 filtrů / kanál</t>
  </si>
  <si>
    <t>Dante / USB</t>
  </si>
  <si>
    <t>Dante převodník s minimálními paramtery: USB 2x2 vstup / výstup, RJ45, USB-A, 24 Bit / 48kHz, PoE a USB</t>
  </si>
  <si>
    <t>Držák</t>
  </si>
  <si>
    <t>set</t>
  </si>
  <si>
    <t>Ostatní rackové drobné příslušensntí obsahující police, záslepky, šrouby, vyvazovací profily, ard..</t>
  </si>
  <si>
    <t>Scaler HDMI/SDI, SDI/HDMI</t>
  </si>
  <si>
    <t>HDMI/SDI down up cross konvertor s funkcí Scaling a přepočtu Frame Rate s minimálními parametry: Převádí SDI na HDMI, HDMI na SDI, křížově konvertuje Down/Up, slouží jako 1:4 distribuční zesilovač. Převádí HDMI a/nebo SDI na HDMI a/nebo SDI, přepočítává velikost (scale) a/nebo převádí Frame Rate na HDMI nebo SDI vstupu, dle potřeby přesměrovává audio páry v SDI &amp; HDM</t>
  </si>
  <si>
    <t>Převodník HDMI/SDI</t>
  </si>
  <si>
    <t>Převodník HDMI to SDI 6G s minimálními parametry: převádí HDMI signál na SDI. Je vybaven výstupy typu 6G-SDI, které jsou kompatibilní s normami SD, HD a Ultra HD a jsou automaticky přepínany. Konverze rozlišení z HD na SD a analogové nebo digitální AES/EBU zvukové vstupy pro vkládání audia do SDI linky. Převodník vybaven přepínačem pro vynucený výstup HD signálu z HDMI 4K zařízení v případech, kdy je požadován výhradně standardní HD signál. 1x HDMI IN, 2x HD SDI OUT.</t>
  </si>
  <si>
    <t>Převodník SDI/HDMI</t>
  </si>
  <si>
    <t>Převodník SDI to HDMI 4K s minimálním,i parametry: konvertuje SDI signál na HDMI. Je vybaven 6G-SDI vstupy a automaticky přepíná mezi normami SD, HD a Ultra HD. Nabízí redundantní SDI vstup, průchozí 6G-SDI výstup, integrovaný down-konvertor rozlišení, analogové nebo digitální AES/EBU audio výstupy separované z SDI video vstupů. Převodník automaticky rozpozná HD HDMI zařízení a v případě potřeby provede konverzi rozlišení z Ultra HD na HD.</t>
  </si>
  <si>
    <t>Videostřižna stream</t>
  </si>
  <si>
    <t>Matrix switcher SDI</t>
  </si>
  <si>
    <t>40 x 40 - 4K /HD /SD -SDI router (přepínač) s ovládacímy tlačítky a LCD displejem na čelním panelu. Minimální parametry: Automatická detekce formátů SD, HD, 3 Gb/s, 6 Gb/s  SDI, re-clocking, integrovaný ethernet, USB a serial router ovládací interface. Minimální základní specifikace: 40x 3G/HD/SD-SDI, 2K a 4K vstup (4:2:2 nebo 4:4:4, 10 bit). 40x 3G/HD/SD-SDI, 2K a 4K výstup (4:2:2 nebo 4:4:4, 10 bit), auto detekce vstupních formátů, ovládací tlačítka, ovládání pomocí RJ45 Ethernet, USB 2.0, RS-422. Ovládací a konfigurační SW pro Windows a Mac OS X.Podporované formáty: SD: 625/25 PAL, 525/29.97 NTSC,  HD: 720p50, 720p59.94, 720p60, 1080i50, 1080i59.94, 1080i60, 1080PsF23.98, 1080PsF24, 1080PsF25, 1080PsF29.97, 1080PsF30, 1080p23.98, 1080p24, 1080p25, 1080p29.97, 1080p30, 1080p50, 1080p59.94, 1080p60, 2K: 2048x1080p23.98, 2048x1080p24, 2048x1080p25, 2048x1080PsF23.98, 2048x1080PsF24, 2048x1080PsF25, 4K: 3840x2160p23.98, 3840x2160p24, 3840x2160p25, 3840x2160p29.97, 3840x2160p30, 4096x2160p24</t>
  </si>
  <si>
    <t>Kamery, videostřižny pro stream + příslušenství</t>
  </si>
  <si>
    <t>Dotykový panel</t>
  </si>
  <si>
    <t>Aplikace</t>
  </si>
  <si>
    <t>Aplikace pro emulaci dotykového panelu a kontroléru. Kompatibilní s operačním systémem min. Apple iOS 7.0 a vyšší, Android OS 4.1 a vyšší, Windows PC OS 7 a vyšší. 1 licence.</t>
  </si>
  <si>
    <t>Tablet</t>
  </si>
  <si>
    <t>26 portový Gigabit řízený přepínač, 24x Gigabit metal + 2x Gigabit combo (metal/SFP), propustnost 52 Gbps, rychlost přesměrování až 39Mpps, PoE+ 802.3at (30W) - Power budget 170W, IPv6, 802.3az (Green), L2 Multicast, Link agregace, VLAN, QoS, 19" rackmount</t>
  </si>
  <si>
    <t>Komunikační modul</t>
  </si>
  <si>
    <t>Kabel koaxiální</t>
  </si>
  <si>
    <t xml:space="preserve">Koaxialní  kabel pro SDI a HD-SDI a 3G-SDI video signál. Impedance 75 ohm. Dvojité stínění. Vnější průměr 6,95 mm. Útlum dB/30 m: -2,8@180 MHz, -4,4@400 MHz, -5,7@750 MHz. </t>
  </si>
  <si>
    <t>Symetrický stíněný audio stereo kabel 2 x 2 x 0,22.</t>
  </si>
  <si>
    <t xml:space="preserve">Symetrický stíněný audio mono kabel. </t>
  </si>
  <si>
    <t>Konektory</t>
  </si>
  <si>
    <t>Set konetorů k signálové kabeláži (audio, RJ45, BNC, RS232, atd.)</t>
  </si>
  <si>
    <t>Další práce (Vykládka/nakládka a stavba lešení. Úklid materiálu, nářadí, likvidace obalů. Pronájem lešení.)</t>
  </si>
  <si>
    <t>Krátká propojovací kabeláž 1-5m (HDMI, audio, LAN, USB, napájení).</t>
  </si>
  <si>
    <t>Datový přepínač s min. 10 porty 10/100/1000Mbit z toho mi.8 portů PoE, celkový napájecí výkon přes PoE je min. 130W, buffer pro min. 256tis. packetu, pasivní chlazení, set pro instalaci do rack, s napájecím zdrojem</t>
  </si>
  <si>
    <t>PC s min. parametry: case desktop mini s min. 65W zdrojem s účinnosti až 89% , výkon CPU min. 10000 bodu dle nezávislého testu cpubenchmark.net, operační paměť 16GB DDR4, SSD disk 512GB, LAN, WiFi 6 ax, Bluetooth, USB-C 3.2, USB 3.2, USB 2.0, 2x DisplayPort, 1x HDMI, klávesnice, myš, vertikální stojan, operační systém s podporu AD (domény), servisní služba u zákazníka s odezvou do následujícího pracovního dne od nahlášení servisní události</t>
  </si>
  <si>
    <t>Tablet s min. parametry: min. 10.2palcový (úhlopříčně) Multi‑Touch displej IPS 2160 × 1620, šesti jádrový procesor,  paměť 3GB, uložiště 64GB, WiFi a/b/g/n/​ac, Bluetooth 4.2, přední 12Mpx kamera, zadní fotoaparát 8 Mpix s rozlišením 1080p, operační systém kompatibilní s iOS 10, snímač okolního osvětlení, čtečka otisku prstů, vestavěná dobíjecí baterie s výdrží až 10 hodin.</t>
  </si>
  <si>
    <t>Monitor s viditelnou uhlopříčkou min. 54,6 cm (21,5"), ISP panel antireflexní, LED podsvícení, rozlišení 1920x1080, pozorovací úhel 178° vodorovně, 178° svisle, jas 250 cd/m2, kontrastní poměr 1000:1 statický, doba odezvy 5ms, video vstupy VGA, HDMI, DisplayPort, náklon -5 až +22°, výškově nastavitelný stojan až 100 mm</t>
  </si>
  <si>
    <t>Desktop mini PC Operátor</t>
  </si>
  <si>
    <t>Koncový zesilovač, min. parametry: výkon 4x 240W/100V, digitální topologie, spínaný zdroj, teplotně řízená ventilace, ochrana proti zkratu, přetížení, přehřátí a DC napětí, frekvenční rozsah 60Hz-18kHz, odstup S/N &gt;98dB, LED indikace stavu / pro každý kanál, regulace úrovně, přepínač Hi-Pass filtru / pro každý kanál</t>
  </si>
  <si>
    <t>Převodník HDMI/USB</t>
  </si>
  <si>
    <t>Capture USB 3.0 karta, 1xHDMI vstup s embedovaným audiem, min. vstupní rozlišení 2048x2160, Plug-And-Play.</t>
  </si>
  <si>
    <t>Přípojné místo do stolu předsednictva</t>
  </si>
  <si>
    <t>Nerezové/hliníkové přípojné místo s víkem pro instalaci do desky stolu, včetně krycí nohy pod desku stolu. Kabeláž a 230V zásuvky uschovány pod víkem. Vybavení 2x 230V zásuvka. Pull-Out kladkový systém pro instalaci 4 vytahovacích kabelů, včetně krycí nohy (součástí vytahovací kabely HDMI, USB-C, LAN). Možnost barevného provedení černá, stříbrná, bílá (bude zvoleno dle požadavku architekta).</t>
  </si>
  <si>
    <t>HDMI audio de-embeder</t>
  </si>
  <si>
    <t>HDMI audio de-embeder. Podpora HDMI 2.0b, HDCP. Podpora rozlišení max. 4K@60Hz 4:4:4, umožňuje oddělit zvuk z HDMI signálu a poslat ho dál jako S/PDIF nebo analog audio. Data rate min. 18 Gbps. Manažer EDID komunikace. Automatická equalizace kabelů na vstupu</t>
  </si>
  <si>
    <t>Maticový přepínač s min. parametry: 16x16 HDMI. Podpora standardů HDMI 2.0 a HDCP 2.2. Podpora rozlišení 4K/UHD @ 60 Hz 4:4:4. Datový přenos min. 18 Gbps. EDID manager. LCD displej na předním panelu. Ovládání na předním panelu, RS232 nebo LAN.</t>
  </si>
  <si>
    <t>Kombinovaný přepínač</t>
  </si>
  <si>
    <t>Kombinovaný přepínač 2x1 s min. parametry: Podpora rozlišení min. 4K@60Hz at 4:4:4. Podpora standardu HDMI 2.0, HDCP 2.2. Víceúčelový přepínač s funkcí USB-C 4K Video, Audio, Data USB + LAN, a Power Delivery 60W. Jednotlivé signálové vrstvy jsou zpracovávány samostatně a skrze webové rozhraní nebo řídicí systém je lze ovládat a konfigurovat. Napájení Power Delivery a Data LAN jsou v USB-C vstupu k dispozici stále pro připojení počítače bez ohledu na zvolený vstup. Přepínač je na výstupu vybaven USB 3.1 Gen 1 hubem na nějž jsou přepínány signály z USB-C a USB-B vstupů. Přepínač disponuje EDID manažerem. Podpora funkce autoswitch pro automatické přepínání aktivního vstupu (konfigurovatelná priorita). Technické parametry:
Vstupy: 1x USB-C, 1x HDMI (v 2.0), RJ45 Ethernet. Výstupy: 1x HDMI (v 2.0), USB-A, audio, RS232.</t>
  </si>
  <si>
    <t>Police</t>
  </si>
  <si>
    <t>Nástěnná police pro výše uvedenou PTZ kameru</t>
  </si>
  <si>
    <t>Live videorežie s minimálními parametry: 20x SDI IN, 12x SDI OUT, audio in, multiwiew 2x SDI OUT (3G), USB-C, podporuje všechny běžné SD a HD formáty až do 1080p60, Ethernet. Prolínací efekty. Talkback kompatibilní. Bezplatná aplikace pro dálkové ovládání.</t>
  </si>
  <si>
    <t>Bezdrátový podnikový přístupový bod NWA1123-AC v2, Dual Radio 802.11a/b/g/n/ac 2x2 MIMO, 4 mody (AP, Repeater, Bridge, Client), WPA2, PoE, WMM, 2x 3dBi, 16 SSID, Smoke detector design</t>
  </si>
  <si>
    <t>Relé</t>
  </si>
  <si>
    <t>Stmívač</t>
  </si>
  <si>
    <t>Odrušovač</t>
  </si>
  <si>
    <t>Převodník RS-232/485 s min. parametry: automatický poloduplexní provoz, indikace směru přenosu,max. 2 DIN</t>
  </si>
  <si>
    <t>Šestikanálové relé jednotka pro spínání zátěží s min. parametry: do 10A, 6 nezávislých bezpotenciálových přepínacích výstupů, řízení po sběrnici a externími tlačítky, testovací tlačítka na čelním panelu, programovatelné parametry pro každé relé (odezva na vstup, zpožděné zapnutí/vypnutí, paměť, sekvence pro ovládání motorů), indikace napájení a stavu relé. max. 6 DIN</t>
  </si>
  <si>
    <t>Jednotka pro řízení elektronických předřadníků zářivek s min. parametry: , možnost rozdělení 64 stmívatelných předřadníků zářivek na jedné sběrnici až na 15 nezávislých skupin, kompatibilní s předřadníky DALI, řízení všech skupin po sběrnici a dvou z nich i externími tlačítky, testovací tlačítka na čelním panelu, programovatelné parametry (odezva na vstupy, min., max. hodnota výstupního napětí, rychlost stmívání), indikace výstupní úrovně, a zkratované sběrnice k zářivkám. max. 4 DIN.</t>
  </si>
  <si>
    <t>Tříkanálová jednotka pro potlačení elektromagnetického rušení s min. parametry: pro napětí do 275V, 3 RC odrušovací členy pro spínání motorů. Max. 2 DIN</t>
  </si>
  <si>
    <t>UTP cat 6</t>
  </si>
  <si>
    <t>UTP kabel CAT6  ohniodolný  B2s1d0. Nejvyšší podporovaný protokol  - 2.5/5GBASE-T. Šířka pásma - 250 MHz. AWG 23.</t>
  </si>
  <si>
    <t>Instalace speciální techniky (Telekonference, Videokonference)</t>
  </si>
  <si>
    <t>Zobrazovače, projekce</t>
  </si>
  <si>
    <t>Monitory</t>
  </si>
  <si>
    <t>Konferenční datový projektor</t>
  </si>
  <si>
    <t>Výměnný objektiv</t>
  </si>
  <si>
    <t>Výměnný objektiv pro výše uvedený projektor s minimálním projekčním poměrem 0,8:1:1.</t>
  </si>
  <si>
    <t>Konferenční datový projektor s min. parametry: technologie laser + 3LCD, rozlišení min. 1920x 1200,  výkon  min. 7000 ANSI lumenů, kontrast min. 3000 000 : 1, obrazové vstupy min. 2 x HDMI, VGA, HDBaseT, hmotnost max. 20 kg, Hlučnost max 32dB v normal módu. Včetně obejtktivu s projekčním poměrem min 1,7-2,2:1. Možnost výměnných objektivů.</t>
  </si>
  <si>
    <t>Konferenční datový projektor s min. parametry: technologie laser + 3LCD, rozlišení min. 1920x 1200,  výkon  min. 7000 ANSI lumenů, kontrast min. 3000 000 : 1, obrazové vstupy min. 2 x HDMI, VGA, HDBaseT, hmotnost max. 20 kg, Hlučnost max 32dB v normal módu. Bez objektivu.</t>
  </si>
  <si>
    <t>Stropní držák projektoru</t>
  </si>
  <si>
    <t>Univerzální držák datového projektoru s možností doladění umístění projektoru po instalaci. Bílý komaxit. Nosnost dle použitého projektoru. Včetně tyče pro vnitřní vedení kabeláže. Předpokládaná délka tyče 1,5m.</t>
  </si>
  <si>
    <t>Roletové plátno</t>
  </si>
  <si>
    <t>Elektrické roletové projekční plátno s bočním napínání povrchu určená pro vestavbu do podhledového stropu.  Projekční povrch pro HD a 4K projekci, se ziskem min. 1.1 a pozorovacím úhlem min. 170°.  Formát 16:9, velikost obrazu 250x141 cm, černý rámeček.</t>
  </si>
  <si>
    <t>Dvoupásmová podhledová reprosoustava, vč. zadního krytu, min. parametry: 50W / 70_100V, 87dB, 80Hz–18kHz, 100°-120° pokrytí, vhodné pro náročné prostředí, rozměry max: 260x220 (průměr x výška) mm, 5 kg</t>
  </si>
  <si>
    <t>Mikrofon na stolním stojánku pro povelovou komunikaci, kardioidní charakteristika, spínací tlačítko, min. 400 mm kroucený kabel s XLR konektorem, základna max. 200x150x80 mm, délka ohebného mic. držáku  min. 300 mm</t>
  </si>
  <si>
    <t>Mikrofon režie</t>
  </si>
  <si>
    <t>Sestava aktivních poslechových reproduktorů s minimální konfigurací: 5,25" + 0,75" reproduktor, 2x30W, 80Hz - 20 kHz, vstup XLR, Jack 6,3 a RCA, cena za pár</t>
  </si>
  <si>
    <t>2x nástěnný držák pro reprosoustavy vč. držáku pro napájecí adaptér</t>
  </si>
  <si>
    <t>Reproduktorová soustava režie</t>
  </si>
  <si>
    <t>Přípojné místo režie</t>
  </si>
  <si>
    <t>Nástěnné přípojné místo s HDMI IN konektorem, včetně nástěnné instalační krabice.</t>
  </si>
  <si>
    <t>Nerezové/hliníkové přípojné místo s víkem pro instalaci do desky stolu, včetně krycí nohy pod desku stolu. Kabeláž a 230V zásuvky uschovány pod víkem. Vybavení 3x 230V zásuvka, USB-C + USBA pro nabíjení. Možnost barevného provedení černá, stříbrná, bílá (bude zvoleno dle požadavku architekta).</t>
  </si>
  <si>
    <t>Desktop mini PC Režie</t>
  </si>
  <si>
    <t>Univerzální VCF přídavný systém k Pcrežie</t>
  </si>
  <si>
    <t>Datový rozvaděč (Rack)</t>
  </si>
  <si>
    <t>19" rozvaděč stojanový 45U/600x800 skleněné dveře, šedý</t>
  </si>
  <si>
    <t>Ventilační jednotka spodní (horní) 220V, 6 ventilátorů, termostat</t>
  </si>
  <si>
    <t>Ventilační jednotka</t>
  </si>
  <si>
    <r>
      <t>Dotykový panel stolní drátový. Minimální t</t>
    </r>
    <r>
      <rPr>
        <sz val="10"/>
        <rFont val="Arial"/>
        <family val="2"/>
      </rPr>
      <t>echnické parametry panelu: úhlopříčka 10" 16:9, rozlišení 1280x800, 32-bitové barvy, kapacitní dotykový IPS displej, vestavěné reproduktory a mikrofon, vestavěný světelný a pohybový senzor, IP komunikace, napájení přes PoE, pevný stolní stojan s náklonem, provedení v tenkém hliníkovém šasi s integrovaným stojánkem</t>
    </r>
  </si>
  <si>
    <t>Ovládací pult</t>
  </si>
  <si>
    <t>Kontrolér pro snadné PTZ ovládání kamer s ONVIF protokolem po IP rozhraní. Ovládání s volitelnou rychlostí pohybu pomocí 3D joystiku a s otočným ovládáním pro ostření a zoom, možnost uložení presetů. Možno ovládání až 253 kamer. LCD display na panelu, ovládání Pan, Tilt, Zoom, clony, ostření, presets a další. přednastavení trasy, pozice, zoomování</t>
  </si>
  <si>
    <t>Videokamera</t>
  </si>
  <si>
    <t>PTZ kamera s min. parametry: 1/2,7" CMOS čipem, nejširší záběr objektivu min. 60°, zoom 20x, široký dynamický rozsah i při špatných světelných podmínkách, rozlišení Full HD 1920x1080p až 60 fps, 2D a 3D potlačení šumu s “low noise CMOS sensorem”. Odpovídá ONVIF IP Streaming Standardům, ethernetový port RJ-45 pro streaming H.264,
současný výstup přes HDMI, USB 3.0 a IP Streaming</t>
  </si>
  <si>
    <t>Instalace video techniky (Displeje včetně držáků, Projektory včetně držáků, Projekční plochy, Videotechnika)</t>
  </si>
  <si>
    <t>Diskusní jednotka</t>
  </si>
  <si>
    <t>Směrový mikrofon</t>
  </si>
  <si>
    <t>Směrový mikrofon na nastavitelném rameni k diskusní jednotce, vestavěný plop filtr a protivětrná clona, nízká citlivost na mobilní telefony, pro místnosti s problematickou akustikou.</t>
  </si>
  <si>
    <t>Server</t>
  </si>
  <si>
    <t>Server k diskusnímu/hlsovacímu systému s rezervou pro doinstalování virtuálního přístupu k diskusnímu systému. Minimální parametry: hardwarová podpora komprese H.264 realtime 2x 1080p50, 8 jádrový procesor x64 cpu Mark alespoň 14000, 3x vstup SDI/HDMI podporující 1080p50, 6x HDMI výstupy podporující souběžně 3x 1080p50, 2x gigabit ethernet port, 16 GB ECC ram, 2x SSD(nebo NVME) 240 GB mirror, windows 10 PRO CZ 64 bit, 600W 80PLUS zdroj, 2x 10 TB hotswap HDD mirror pro záznam, 2x audio input, 2x audio output, podpora PCI-E 3.0, integrovaný hardwarový vzdálený přístup včetně video konzole 2x USB 3.0 port, včetně vybavení pro montáž do 19" racku</t>
  </si>
  <si>
    <t>PC Virtuální přístup</t>
  </si>
  <si>
    <t>PC virtuální klient - výstupy AV virtuální klient, možnost 2xmultiview, audio In/Out. Neobsahuje monitor, kabely k monitoru.</t>
  </si>
  <si>
    <t>SW server</t>
  </si>
  <si>
    <t>Licence pro identifikaci sedadla s využitím uživatelského jména a hesla.</t>
  </si>
  <si>
    <t>Instalace, nastavení</t>
  </si>
  <si>
    <t>Systémové oživení diskusního systému, HW instalace, instalace diskusního systému, programování, nastavení dle požadavku uživatele, systémové testy, doprava.</t>
  </si>
  <si>
    <t>Instalace virtuálního klienta, nastavení, oživení.</t>
  </si>
  <si>
    <t>Nastavení uživatelských parametrů, zaškolení obsluhy, účast na prvním zasedání</t>
  </si>
  <si>
    <t>Roční náklady spojené s provozem serveru virtuálního klienta</t>
  </si>
  <si>
    <t>rok</t>
  </si>
  <si>
    <t>Slučovač/koncentrátor</t>
  </si>
  <si>
    <t>Slučovač s možností připojení 2 diskusních jednotek. Možnost instalace pod desku stolu. Vstup 1x RJ45 z POE switche.</t>
  </si>
  <si>
    <t>Jednotka diskusního systému s možností integrace (zápustná) s možností modulární instalace. Umožňuje účastníkům hovořit a žádat o slovo. Diskuzní zařízení  s funkcí hlasování umožňuje standardní hlasování parlamentního typu. Čtečka karet (předpoklad využití karet investora), zapuštěný min 7" displej, dotyková tlačítka, konektor pro připojení mikrofonu. Podpora hvězdicového zapojení. POE napájení. Včetně dalšího potřebného materiálu.</t>
  </si>
  <si>
    <t>Záslpoky, krytky</t>
  </si>
  <si>
    <t>Nářadí</t>
  </si>
  <si>
    <t>Nářadí pro možnost případného vyjmutí modulárních panelů diskusního systému bez poškození a poškrábání.</t>
  </si>
  <si>
    <t>Set záslepek a krytek pro diskusní jednotky.</t>
  </si>
  <si>
    <t>Zakončení</t>
  </si>
  <si>
    <t>Sada 50 spojek pro zakončení kanálového voliče pro jeho zapuštěnou instalaci</t>
  </si>
  <si>
    <t xml:space="preserve">Přepínač napájení </t>
  </si>
  <si>
    <t xml:space="preserve">Audio processor a přepínač napájení pro zajišťění napájení sítě systému diskusního systému. </t>
  </si>
  <si>
    <t>Interface k rozšíření velikosti systému na více než 450 uzlů. Podporuje až 450 uzlů v podsíti. Interface slouží také jako výkonný DHCP server v podsíti. Min. 40 podsítí může být navzájem propojeno. Slouží pro zvýšení stability systému.</t>
  </si>
  <si>
    <t>DHCP Interface</t>
  </si>
  <si>
    <t>Licence pro identifikaci sedadla</t>
  </si>
  <si>
    <t>Software - databáze účastníků</t>
  </si>
  <si>
    <t>Licence pro hlasovací mandát</t>
  </si>
  <si>
    <t>Licence pro 1 hlasovací mandát.</t>
  </si>
  <si>
    <t>Software - databáze účastníků.</t>
  </si>
  <si>
    <t>Software diskusního systému - server Základní komunikační SW , API.</t>
  </si>
  <si>
    <t>Základní sada softwaru</t>
  </si>
  <si>
    <t>SW předsedající</t>
  </si>
  <si>
    <t>SW operátor</t>
  </si>
  <si>
    <t>Základní sada softwaru diskusního systému pro řízení zasedání</t>
  </si>
  <si>
    <t>Software diskusního systému pro předsedajícího</t>
  </si>
  <si>
    <t>Software diskusního systému pro operátora</t>
  </si>
  <si>
    <t>SW video</t>
  </si>
  <si>
    <t>Software diskusního systému pro řízení střižny, kamer</t>
  </si>
  <si>
    <t>SW virtuální  klient</t>
  </si>
  <si>
    <t>SW multiview</t>
  </si>
  <si>
    <t>Sada SW Multiview - zobrazení min 20x virtuálního klienta. SW, kde v multiview zobrazují vzdáleně připojení. Vizuální kontrola, že při hlasování u PC sedí správná osoba. Počet oken v multiview záleží na velikosti obrazovky, kde se Multiview zobrazuje.</t>
  </si>
  <si>
    <t>Hybridní katy</t>
  </si>
  <si>
    <t>Účastnické hybridní karty NFC/čip s potiskem</t>
  </si>
  <si>
    <t>PoE switch 24 portů pro konferenční a hlasovací jednotky. Včetně příslušenství.</t>
  </si>
  <si>
    <t>PoE+ switch 48 portů (min. 740W) pro konferenční a hlasovací jednotky. 2x10G Combo, 2x 10G SFP+, stackable. Včetně příslušenství.</t>
  </si>
  <si>
    <t>Sada SW pro vzdálené připojení účastníků pro zasedání. Kompletní virtuální jednotka se systémovou identifikací, tlačítkem přihlášení do diskuse, s hlasovacími tlačítky. Hlavní okno náhledu pro možnost sledovat průběh zasedání – záběr kamery, vizualizace. Kontrola konektivity, systémová návaznost na databázi účastníků, tisky výsledků hlasování, zobrazení v rámci vizualizace – jméno, příjmení.</t>
  </si>
  <si>
    <t>Rámové plátno</t>
  </si>
  <si>
    <t>Rámová projekční plocha s matně černým rámečkem. Projekční povrch pro HD a 4K projekci, se ziskem min. 1.1 a pozorovacím úhlem min. 170°. Formát 16:9, rozměr obrazu 260x146 cm.</t>
  </si>
  <si>
    <t>Projekce</t>
  </si>
  <si>
    <t>Mixážní matice s digitálním signálovým processingem, min. 2 symetrické vstupy / 2 symetrické výstupy, 10 vstupních kanálů Dante (min. 8x s eliminací ozvěny, 2 výstupní kanály Dante, připojení pro mobilní telefon, USB audio in/out, řízení pro řídící systém</t>
  </si>
  <si>
    <t>Koncový zesilovač, min. parametry: výkon 2x 120W_8Ω nebo 2x 120W /70_100V, 2x nesymetrický vstup, 2 symetrický vstup, chlazení bez hluku, individuální nastavení výšek a basů pro každý výstup, sleep mode, možnost vzdáleného ovladače, 19" rack uchycení, šířka max. 1/2 rack</t>
  </si>
  <si>
    <t>datový switch s 5 porty 10/100/1000Mbit, 4x PoE+, celkový napájecí výkon přes PoE je 60W, pasivní chlazením, s napájecím zdrojem</t>
  </si>
  <si>
    <t>Nerezové/hliníkové přípojné místo s víkem pro instalaci do desky stolu, včetně krycí nohy pod desku stolu. Kabeláž a 230V zásuvky uschovány pod víkem. Vybavení 2x 230V zásuvka. Pull-Out kladkový systém pro instalaci 4 vytahovacích kabelů, včetně krycí nohy (součástí vytahovací kabely HDMI, USB-A, LAN). Možnost barevného provedení černá, stříbrná, bílá (bude zvoleno dle požadavku architekta).</t>
  </si>
  <si>
    <t>Kombinovaný přepínač min. 2x1 s min. parametry: Podpora rozlišení min. 4K@60Hz at 4:4:4. Podpora standardu HDMI 2.0, HDCP 2.2. Víceúčelový přepínač s funkcí přepínání USB a HDMI. Jednotlivé signálové vrstvy jsou zpracovávány samostatně a skrze webové rozhraní nebo řídicí systém je lze ovládat a konfigurovat. Přepínač je na výstupu vybaven USB 3.1 Gen 1 hubem na nějž jsou přepínány signály z USB-B vstupů. Přepínač disponuje EDID manažerem. Podpora funkce autoswitch pro automatické přepínání aktivního vstupu (konfigurovatelná priorita). Technické parametry:
Vstupy: 2x USB-B, 2x HDMI (v 2.0), RJ45 Ethernet. Výstupy: 1x HDMI (v 2.0), USB-A, audio, RS232.</t>
  </si>
  <si>
    <t>19" rozvaděč vestavný.</t>
  </si>
  <si>
    <t>Mikrofon</t>
  </si>
  <si>
    <r>
      <t>Sestava stropního mikrofonní pole pro videokonference, min. požadavky: pokrytí 360°, automatické směrování na řečníka, automatická mixáž, Dante připojení, pro podhledy 600x600mm, váha max. 6,5 kg,</t>
    </r>
    <r>
      <rPr>
        <b/>
        <sz val="10"/>
        <rFont val="Arial CE"/>
        <family val="2"/>
      </rPr>
      <t xml:space="preserve"> bílé provedení</t>
    </r>
    <r>
      <rPr>
        <sz val="10"/>
        <rFont val="Arial CE"/>
        <family val="2"/>
      </rPr>
      <t>, příprava na uchycení do podhledu nebo pro zavěšení na lanka</t>
    </r>
  </si>
  <si>
    <t>Konferenční USB PTZ kamera. Motoricky ovládaná PTZ kamera. Využití pro videokonference k připojení přes USB k laptopu nebo počítači.
minimální parametry kamery: objektiv F3,9 mm-47,3 mm s 12x optickým zoomem se záběrem 60° horizontálně, obrazový čip 2 MP, rozlišení fullHD, rozsah motorického ovládání P&amp;T +/- 170°, 90° nahoru, 30° dolů, 10 pozic předvoleb. Funkce pro optimalizaci záběru na základě detekce obličeje. Kompenzace protisvětla. WDR. Videostreaming H.264 přes LAN rozhraní. Ovládání kamery přes IR dálkový ovladač. Vstupy: 1x USB 3.0 typ B, 1x RS232 (8-pin DIN), 1x RJ45 (LAN). Napájení 12VDC adaptérem. Balení obsahuje napájecí adaptér, USB 3.0 kabel, dálkový ovladač, držák na stěnu</t>
  </si>
  <si>
    <t>datový switch s 8 porty 10/100/1000Mbit, 8x PoE+, celkový napájecí výkon přes PoE je 60W, pasivní chlazením, s napájecím zdrojem</t>
  </si>
  <si>
    <t>Konferenční kamera</t>
  </si>
  <si>
    <t>Signálový extender</t>
  </si>
  <si>
    <t>Převodník HDMI a USB po kabelu CATx. Sada vysílače a přijímače. HDMI přenos ve standardu HDBase-T, přenos USB 2.0.</t>
  </si>
  <si>
    <t>Bezdrátový přepínač</t>
  </si>
  <si>
    <r>
      <t xml:space="preserve">Bezdrátový konferenční přepínač pro sdílení obrazu a zvuku ze zařízení typu notebook, smartphone, tablet na displej nebo projektor. </t>
    </r>
    <r>
      <rPr>
        <sz val="10"/>
        <rFont val="Arial"/>
        <family val="2"/>
      </rPr>
      <t>K notebooku lze bezdrátově připojit rovněž USB konferenční periferie typu webkamera, soundbar, mikrofon kompatibilní s vybranými konferenčními aplikacemi. Sdílení lze spustit z USB tlačítka nebo mobilní aplikace prostřednictvím integrovaného WiFi access pointu v přepínači. Obraz z mobilních zařízení je sdílen pomocí aplikace nebo zrcadlení plochy . Sdílení min, 2 zařízení na displeji nebo projektoru najednou. Vzdálená správa přes webové rozhraní nebo aplikaci. Zařízení je certifikováno ISO 27001 - řízení bezpečnosti informací. Komunikace mezi USB tlačítkem a přepínačem je šifrována a chráněna digitálním certifikátem
Minimální technické parametry: video výstup 4K UHD (3840*2160) @ 30Hz. HDMI 1.4b, integrovaný WiFi access point 2,4 nebo 5 GHz, integrované antény do těla produktu, 2x USB-C tlačítko v balení. Výstupy: 1x HDMI, 2x USB, 1x Ethernet RJ45.</t>
    </r>
  </si>
  <si>
    <t>USB extender</t>
  </si>
  <si>
    <t xml:space="preserve">Extender USB 2.0 po CATx
Prodlužuje kabelovou trasu USB 2.0 (high-speed) při rychlosti max. 480Mb/s a to do vzdálenosti až 60m pomocí kabelu Cat5/Cat5e/Cat6. </t>
  </si>
  <si>
    <t>Rozhraní DMX</t>
  </si>
  <si>
    <t>Rozhraní pro ovládání DMX barevných svítidel</t>
  </si>
  <si>
    <t>Vstupní modul</t>
  </si>
  <si>
    <t xml:space="preserve">DALI-2 řídící jednotka: podpora min. 128 DALI adres na dvou sběrnicových kanálech. Maximální zatížení 2x240mA, připojení do systému pomocí LAN (RJ45), instalace na DIN lištu, napájení:  240 VAC (nominal) 
</t>
  </si>
  <si>
    <t xml:space="preserve">Vstupní jednotka min. 4x I/O (4x beznapěťové vstupy spínací pro 4 tlačítka, 5V (nominál)  2 V (v sepnutém stavu)  zpoždění spínání kontaktů 50ms  LED stavová indikace proudu a provozního režimu v provedení do rozvaděče instalace na DIN lištu, napájení: z DALI sběrnice spotřeba max. 15 mA
</t>
  </si>
  <si>
    <t>Zesilovač pro indukční smyčku (vyhovuje IEC60118-4 a IEC62489-1), bezdrátový přenos audio signálu pro nedoslýchavé, Audio vstupy Line/Mic, výstupní výkon pro pokrytí až 200 m2</t>
  </si>
  <si>
    <t>Zasedací sál 343 - diskusní systém</t>
  </si>
  <si>
    <t>Switch pro Dante - budou vzorkovány v souladu s Metodikami BMS, kteréjsou součástí ZD</t>
  </si>
  <si>
    <t>Switch - budou vzorkovány v souladu s Metodikami BMS, kteréjsou součástí ZD</t>
  </si>
  <si>
    <t>Síťové prvky - AP - budou vzorkovány v souladu s Metodikami BMS, kteréjsou součástí ZD</t>
  </si>
  <si>
    <t>Síťové prvky - Switch - budou vzorkovány v souladu s Metodikami BMS, kteréjsou součástí ZD</t>
  </si>
  <si>
    <t>PoE switch  - budou vzorkovány v souladu s Metodikami BMS, kteréjsou součástí ZD</t>
  </si>
  <si>
    <t>Diskusní  systém ( s funkcí hlasování)</t>
  </si>
  <si>
    <t>Zasedací místnost 340A - AV technologie (uzantelný náklad projektu)</t>
  </si>
  <si>
    <t>Zasedací sál 343 - AV technologie (uznatelný náklad projektu)</t>
  </si>
  <si>
    <t>Zasedací sál 343 - Diskusní systém (neuznatelný náklad projektu)</t>
  </si>
  <si>
    <t>Poznámka: všechny síťové prvky budou vzorkovány v souladu s Metodikami BMS, kteréjsou součástí ZD</t>
  </si>
  <si>
    <t>Zasedací místnost 340A + zasedací sál 343 - AV technologie  (uznatelný náklad projektu) - cena celkem bez DPH:</t>
  </si>
  <si>
    <t>Zasedací sál 343 - Diskusní systém (neuznatelný náklad projektu) - 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</si>
</sst>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Kč&quot;* #,##0.00_);_(&quot;Kč&quot;* \(#,##0.00\);_(&quot;Kč&quot;* &quot;-&quot;??_);_(@_)"/>
    <numFmt numFmtId="165" formatCode="#,##0\ &quot;Kč&quot;"/>
    <numFmt numFmtId="166" formatCode="_-* #,##0\ &quot;Kč&quot;_-;\-* #,##0\ &quot;Kč&quot;_-;_-* &quot;-&quot;??\ &quot;Kč&quot;_-;_-@_-"/>
  </numFmts>
  <fonts count="19">
    <font>
      <sz val="10"/>
      <name val="Arial CE"/>
      <family val="2"/>
    </font>
    <font>
      <sz val="10"/>
      <name val="Arial"/>
      <family val="2"/>
    </font>
    <font>
      <sz val="11"/>
      <color theme="1"/>
      <name val="Calibri"/>
      <family val="2"/>
      <scheme val="minor"/>
    </font>
    <font>
      <b/>
      <sz val="2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8"/>
      <name val="Arial CE"/>
      <family val="2"/>
    </font>
    <font>
      <u val="single"/>
      <sz val="10"/>
      <color indexed="12"/>
      <name val="Arial CE"/>
      <family val="2"/>
    </font>
    <font>
      <sz val="11"/>
      <name val="Calibri"/>
      <family val="2"/>
      <scheme val="minor"/>
    </font>
    <font>
      <b/>
      <sz val="22"/>
      <color rgb="FFFF0000"/>
      <name val="Arial CE"/>
      <family val="2"/>
    </font>
    <font>
      <b/>
      <sz val="12"/>
      <color rgb="FFFF0000"/>
      <name val="Arial CE"/>
      <family val="2"/>
    </font>
    <font>
      <b/>
      <sz val="14"/>
      <name val="Arial CE"/>
      <family val="2"/>
    </font>
    <font>
      <i/>
      <sz val="10"/>
      <name val="Arial CE"/>
      <family val="2"/>
    </font>
    <font>
      <sz val="14"/>
      <name val="Arial CE"/>
      <family val="2"/>
    </font>
    <font>
      <sz val="12"/>
      <color theme="1"/>
      <name val="Arial CE"/>
      <family val="2"/>
    </font>
    <font>
      <sz val="10"/>
      <color theme="1"/>
      <name val="Arial CE"/>
      <family val="2"/>
      <scheme val="minor"/>
    </font>
  </fonts>
  <fills count="8">
    <fill>
      <patternFill/>
    </fill>
    <fill>
      <patternFill patternType="gray125"/>
    </fill>
    <fill>
      <patternFill patternType="solid">
        <fgColor rgb="FFFFFF0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indexed="22"/>
        <bgColor indexed="64"/>
      </patternFill>
    </fill>
  </fills>
  <borders count="21">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bottom style="medium"/>
    </border>
    <border>
      <left/>
      <right/>
      <top style="thin"/>
      <bottom style="medium"/>
    </border>
    <border>
      <left/>
      <right/>
      <top/>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thin"/>
      <right style="medium"/>
      <top/>
      <bottom style="medium"/>
    </border>
    <border>
      <left style="thin"/>
      <right style="thin"/>
      <top/>
      <bottom style="thin"/>
    </border>
    <border>
      <left style="thin"/>
      <right style="thin"/>
      <top style="thin"/>
      <bottom/>
    </border>
    <border>
      <left style="thin"/>
      <right style="medium"/>
      <top style="thin"/>
      <bottom style="thin"/>
    </border>
    <border>
      <left style="medium"/>
      <right/>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lignment/>
      <protection locked="0"/>
    </xf>
    <xf numFmtId="164" fontId="0" fillId="0" borderId="0" applyFont="0" applyFill="0" applyBorder="0" applyAlignment="0" applyProtection="0"/>
    <xf numFmtId="0" fontId="11" fillId="0" borderId="0">
      <alignment/>
      <protection/>
    </xf>
    <xf numFmtId="0" fontId="1"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113">
    <xf numFmtId="0" fontId="0" fillId="0" borderId="0" xfId="0"/>
    <xf numFmtId="0" fontId="0"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xf>
    <xf numFmtId="0" fontId="7" fillId="0" borderId="0" xfId="0" applyFont="1"/>
    <xf numFmtId="0" fontId="0" fillId="0" borderId="0" xfId="0" applyFont="1" applyAlignment="1">
      <alignment horizontal="center" vertical="center" wrapText="1"/>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165" fontId="8" fillId="0" borderId="3" xfId="0" applyNumberFormat="1" applyFont="1" applyBorder="1" applyAlignment="1">
      <alignment horizontal="center" vertical="top" wrapText="1" shrinkToFit="1"/>
    </xf>
    <xf numFmtId="164" fontId="0" fillId="0" borderId="0" xfId="21" applyFont="1" applyAlignment="1">
      <alignment horizontal="center" vertical="center" wrapText="1"/>
    </xf>
    <xf numFmtId="0" fontId="9" fillId="0" borderId="0" xfId="0" applyFont="1" applyAlignment="1">
      <alignment horizontal="left" vertical="top"/>
    </xf>
    <xf numFmtId="0" fontId="0" fillId="0" borderId="4" xfId="0" applyFont="1" applyBorder="1" applyAlignment="1">
      <alignment horizontal="center" vertical="center" wrapText="1"/>
    </xf>
    <xf numFmtId="0" fontId="6" fillId="0" borderId="0" xfId="0" applyFont="1" applyProtection="1">
      <protection locked="0"/>
    </xf>
    <xf numFmtId="0" fontId="13" fillId="0" borderId="0" xfId="0" applyFont="1" applyAlignment="1">
      <alignment horizontal="center" vertical="center"/>
    </xf>
    <xf numFmtId="0" fontId="13" fillId="0" borderId="0" xfId="0" applyFont="1" applyAlignment="1">
      <alignment horizontal="left" vertical="center"/>
    </xf>
    <xf numFmtId="0" fontId="12" fillId="0" borderId="5" xfId="0" applyFont="1" applyBorder="1" applyAlignment="1">
      <alignment horizontal="center" vertical="center"/>
    </xf>
    <xf numFmtId="0" fontId="6" fillId="0" borderId="0" xfId="0" applyFont="1" applyAlignment="1" applyProtection="1">
      <alignment wrapText="1"/>
      <protection locked="0"/>
    </xf>
    <xf numFmtId="1" fontId="6" fillId="0" borderId="0" xfId="0" applyNumberFormat="1" applyFont="1" applyProtection="1">
      <protection locked="0"/>
    </xf>
    <xf numFmtId="166" fontId="6" fillId="0" borderId="0" xfId="0" applyNumberFormat="1" applyFont="1" applyProtection="1">
      <protection locked="0"/>
    </xf>
    <xf numFmtId="0" fontId="0"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4" xfId="0" applyFont="1" applyBorder="1" applyAlignment="1">
      <alignment vertical="center" wrapText="1"/>
    </xf>
    <xf numFmtId="0" fontId="6" fillId="0" borderId="0" xfId="0" applyFont="1" applyProtection="1">
      <protection locked="0"/>
    </xf>
    <xf numFmtId="0" fontId="6" fillId="0" borderId="6" xfId="0" applyFont="1" applyBorder="1" applyProtection="1">
      <protection locked="0"/>
    </xf>
    <xf numFmtId="0" fontId="6" fillId="0" borderId="6" xfId="0" applyFont="1" applyBorder="1" applyAlignment="1" applyProtection="1">
      <alignment wrapText="1"/>
      <protection locked="0"/>
    </xf>
    <xf numFmtId="1" fontId="6" fillId="0" borderId="6" xfId="0" applyNumberFormat="1" applyFont="1" applyBorder="1" applyProtection="1">
      <protection locked="0"/>
    </xf>
    <xf numFmtId="0" fontId="0" fillId="0" borderId="0" xfId="0" applyFont="1" applyProtection="1">
      <protection locked="0"/>
    </xf>
    <xf numFmtId="0" fontId="14" fillId="0" borderId="7" xfId="0" applyFont="1" applyBorder="1" applyAlignment="1" applyProtection="1">
      <alignment horizontal="center" wrapText="1"/>
      <protection locked="0"/>
    </xf>
    <xf numFmtId="0" fontId="0" fillId="0" borderId="4" xfId="0" applyFont="1" applyBorder="1" applyAlignment="1">
      <alignment horizontal="center" vertical="top" wrapText="1" shrinkToFit="1"/>
    </xf>
    <xf numFmtId="0" fontId="0" fillId="0" borderId="4" xfId="0" applyFont="1" applyBorder="1" applyAlignment="1" applyProtection="1">
      <alignment horizontal="center" vertical="top" wrapText="1" shrinkToFit="1"/>
      <protection locked="0"/>
    </xf>
    <xf numFmtId="0" fontId="0" fillId="0" borderId="4" xfId="0" applyFont="1" applyBorder="1" applyAlignment="1" applyProtection="1">
      <alignment horizontal="center" vertical="top" textRotation="90" wrapText="1" shrinkToFit="1"/>
      <protection locked="0"/>
    </xf>
    <xf numFmtId="0" fontId="8" fillId="2" borderId="8" xfId="0" applyFont="1" applyFill="1" applyBorder="1" applyAlignment="1" applyProtection="1">
      <alignment horizontal="left" vertical="center"/>
      <protection locked="0"/>
    </xf>
    <xf numFmtId="0" fontId="14" fillId="2" borderId="9" xfId="0" applyFont="1" applyFill="1" applyBorder="1" applyAlignment="1" applyProtection="1">
      <alignment horizontal="left" vertical="top" wrapText="1" shrinkToFit="1"/>
      <protection locked="0"/>
    </xf>
    <xf numFmtId="0" fontId="14" fillId="2" borderId="9" xfId="0" applyFont="1" applyFill="1" applyBorder="1" applyAlignment="1" applyProtection="1">
      <alignment horizontal="left" vertical="top"/>
      <protection locked="0"/>
    </xf>
    <xf numFmtId="0" fontId="8"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top" wrapText="1" shrinkToFit="1"/>
      <protection locked="0"/>
    </xf>
    <xf numFmtId="0" fontId="14" fillId="0" borderId="9" xfId="0" applyFont="1" applyBorder="1" applyAlignment="1" applyProtection="1">
      <alignment horizontal="left" vertical="top"/>
      <protection locked="0"/>
    </xf>
    <xf numFmtId="0" fontId="14" fillId="0" borderId="10" xfId="0" applyFont="1" applyBorder="1" applyAlignment="1" applyProtection="1">
      <alignment horizontal="left" vertical="top" wrapText="1" shrinkToFit="1"/>
      <protection locked="0"/>
    </xf>
    <xf numFmtId="0" fontId="14" fillId="2" borderId="10" xfId="0" applyFont="1" applyFill="1" applyBorder="1" applyAlignment="1" applyProtection="1">
      <alignment horizontal="left" vertical="top" wrapText="1" shrinkToFit="1"/>
      <protection locked="0"/>
    </xf>
    <xf numFmtId="0" fontId="0" fillId="0" borderId="11" xfId="0" applyFont="1" applyBorder="1" applyAlignment="1">
      <alignment horizontal="center" vertical="center" wrapText="1"/>
    </xf>
    <xf numFmtId="165" fontId="8" fillId="0" borderId="12" xfId="0" applyNumberFormat="1" applyFont="1" applyBorder="1" applyAlignment="1">
      <alignment horizontal="right" vertical="center"/>
    </xf>
    <xf numFmtId="0" fontId="15" fillId="0" borderId="4" xfId="0" applyFont="1" applyBorder="1" applyAlignment="1" applyProtection="1">
      <alignment horizontal="center" vertical="center" wrapText="1"/>
      <protection locked="0"/>
    </xf>
    <xf numFmtId="0" fontId="0" fillId="0" borderId="4" xfId="0" applyFont="1" applyBorder="1"/>
    <xf numFmtId="0" fontId="0" fillId="0" borderId="4" xfId="0" applyFont="1" applyBorder="1" applyAlignment="1">
      <alignment horizontal="left" vertical="center" wrapText="1"/>
    </xf>
    <xf numFmtId="0" fontId="0" fillId="0" borderId="4" xfId="0" applyFont="1" applyBorder="1" applyAlignment="1">
      <alignment vertical="center"/>
    </xf>
    <xf numFmtId="0" fontId="0" fillId="0" borderId="4" xfId="30" applyFont="1" applyBorder="1" applyAlignment="1" applyProtection="1">
      <alignment horizontal="left" vertical="center" wrapText="1" shrinkToFit="1"/>
      <protection/>
    </xf>
    <xf numFmtId="0" fontId="0" fillId="0" borderId="4" xfId="0" applyFont="1" applyBorder="1" applyAlignment="1">
      <alignment horizontal="left" vertical="top" wrapText="1"/>
    </xf>
    <xf numFmtId="0" fontId="0" fillId="0" borderId="4" xfId="22" applyFont="1" applyBorder="1" applyAlignment="1">
      <alignment vertical="center" wrapText="1" shrinkToFit="1"/>
      <protection/>
    </xf>
    <xf numFmtId="166" fontId="0" fillId="0" borderId="4" xfId="21" applyNumberFormat="1" applyFont="1" applyBorder="1" applyAlignment="1" applyProtection="1">
      <alignment vertical="center"/>
      <protection locked="0"/>
    </xf>
    <xf numFmtId="0" fontId="0" fillId="0" borderId="0" xfId="0" applyFont="1"/>
    <xf numFmtId="0" fontId="0" fillId="0" borderId="13" xfId="0" applyFont="1" applyBorder="1"/>
    <xf numFmtId="0" fontId="0" fillId="0" borderId="13" xfId="0" applyFont="1" applyBorder="1" applyAlignment="1">
      <alignment horizontal="left" vertical="center" wrapText="1"/>
    </xf>
    <xf numFmtId="0" fontId="0" fillId="0" borderId="13" xfId="0" applyFont="1" applyBorder="1" applyAlignment="1">
      <alignment vertical="center"/>
    </xf>
    <xf numFmtId="0" fontId="0" fillId="0" borderId="13" xfId="0" applyFont="1" applyBorder="1" applyAlignment="1">
      <alignment horizontal="center" vertical="center" wrapText="1"/>
    </xf>
    <xf numFmtId="166" fontId="0" fillId="0" borderId="4" xfId="21" applyNumberFormat="1" applyFont="1" applyBorder="1" applyAlignment="1" applyProtection="1">
      <alignment horizontal="center" vertical="center"/>
      <protection locked="0"/>
    </xf>
    <xf numFmtId="166" fontId="0" fillId="0" borderId="13" xfId="21" applyNumberFormat="1" applyFont="1" applyBorder="1" applyAlignment="1" applyProtection="1">
      <alignment vertical="center"/>
      <protection locked="0"/>
    </xf>
    <xf numFmtId="0" fontId="14" fillId="3" borderId="9" xfId="0" applyFont="1" applyFill="1" applyBorder="1" applyAlignment="1" applyProtection="1">
      <alignment horizontal="left" vertical="top" wrapText="1" shrinkToFit="1"/>
      <protection locked="0"/>
    </xf>
    <xf numFmtId="0" fontId="14" fillId="3" borderId="9" xfId="0" applyFont="1" applyFill="1" applyBorder="1" applyAlignment="1" applyProtection="1">
      <alignment horizontal="left" vertical="top"/>
      <protection locked="0"/>
    </xf>
    <xf numFmtId="166" fontId="14" fillId="3" borderId="10" xfId="0" applyNumberFormat="1" applyFont="1" applyFill="1" applyBorder="1" applyAlignment="1" applyProtection="1">
      <alignment horizontal="right" vertical="top" wrapText="1" shrinkToFit="1"/>
      <protection locked="0"/>
    </xf>
    <xf numFmtId="0" fontId="0" fillId="0" borderId="4" xfId="0" applyFont="1" applyBorder="1" applyAlignment="1">
      <alignment horizontal="left" vertical="center" wrapText="1" shrinkToFit="1"/>
    </xf>
    <xf numFmtId="166" fontId="0" fillId="0" borderId="4" xfId="21" applyNumberFormat="1" applyFont="1" applyBorder="1" applyAlignment="1" applyProtection="1">
      <alignment horizontal="right" vertical="center"/>
      <protection locked="0"/>
    </xf>
    <xf numFmtId="0" fontId="0" fillId="0" borderId="4" xfId="30" applyFont="1" applyFill="1" applyBorder="1" applyAlignment="1" applyProtection="1">
      <alignment horizontal="left" vertical="center" wrapText="1" shrinkToFit="1"/>
      <protection/>
    </xf>
    <xf numFmtId="166" fontId="0" fillId="0" borderId="4" xfId="21" applyNumberFormat="1" applyFont="1" applyBorder="1" applyAlignment="1" applyProtection="1">
      <alignment horizontal="center" vertical="center"/>
      <protection locked="0"/>
    </xf>
    <xf numFmtId="0" fontId="1" fillId="0" borderId="4" xfId="33" applyBorder="1">
      <alignment/>
      <protection/>
    </xf>
    <xf numFmtId="49" fontId="1" fillId="0" borderId="4" xfId="33" applyNumberFormat="1" applyBorder="1" applyAlignment="1">
      <alignment horizontal="left" vertical="center" wrapText="1"/>
      <protection/>
    </xf>
    <xf numFmtId="49" fontId="1" fillId="0" borderId="14" xfId="33" applyNumberFormat="1" applyBorder="1" applyAlignment="1">
      <alignment horizontal="left" vertical="center" wrapText="1"/>
      <protection/>
    </xf>
    <xf numFmtId="0" fontId="1" fillId="0" borderId="4" xfId="33" applyBorder="1" applyAlignment="1">
      <alignment horizontal="left" vertical="center"/>
      <protection/>
    </xf>
    <xf numFmtId="0" fontId="1" fillId="0" borderId="0" xfId="33">
      <alignment/>
      <protection/>
    </xf>
    <xf numFmtId="0" fontId="0" fillId="0" borderId="4" xfId="0" applyFont="1" applyBorder="1" applyAlignment="1">
      <alignment horizontal="left" vertical="center"/>
    </xf>
    <xf numFmtId="0" fontId="1" fillId="0" borderId="4"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lignment horizontal="left" vertical="center"/>
    </xf>
    <xf numFmtId="0" fontId="0" fillId="0" borderId="4" xfId="0" applyBorder="1" applyAlignment="1">
      <alignment horizontal="left" vertical="center" wrapText="1"/>
    </xf>
    <xf numFmtId="0" fontId="1" fillId="0" borderId="4" xfId="0" applyFont="1" applyBorder="1" applyAlignment="1">
      <alignment horizontal="left" vertical="center"/>
    </xf>
    <xf numFmtId="166" fontId="0" fillId="0" borderId="4" xfId="24" applyNumberFormat="1" applyFont="1" applyBorder="1" applyAlignment="1" applyProtection="1">
      <alignment horizontal="center" vertical="center"/>
      <protection locked="0"/>
    </xf>
    <xf numFmtId="166" fontId="0" fillId="0" borderId="4" xfId="0" applyNumberFormat="1" applyFont="1" applyBorder="1" applyAlignment="1">
      <alignment horizontal="center" vertical="center"/>
    </xf>
    <xf numFmtId="0" fontId="0" fillId="0" borderId="4" xfId="27" applyBorder="1" applyAlignment="1" applyProtection="1">
      <alignment horizontal="left" vertical="center" wrapText="1"/>
      <protection locked="0"/>
    </xf>
    <xf numFmtId="0" fontId="0" fillId="0" borderId="4" xfId="27" applyBorder="1" applyAlignment="1" applyProtection="1">
      <alignment horizontal="center" vertical="center" wrapText="1"/>
      <protection locked="0"/>
    </xf>
    <xf numFmtId="166" fontId="0" fillId="0" borderId="4" xfId="28" applyNumberFormat="1" applyFont="1"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0" fillId="0" borderId="4" xfId="0" applyFont="1" applyBorder="1" applyAlignment="1" applyProtection="1">
      <alignment horizontal="center" vertical="center" wrapText="1"/>
      <protection locked="0"/>
    </xf>
    <xf numFmtId="0" fontId="16" fillId="0" borderId="0" xfId="0" applyFont="1" applyProtection="1">
      <protection locked="0"/>
    </xf>
    <xf numFmtId="0" fontId="14" fillId="0" borderId="0" xfId="0" applyFont="1" applyAlignment="1" applyProtection="1">
      <alignment vertical="center"/>
      <protection locked="0"/>
    </xf>
    <xf numFmtId="0" fontId="16" fillId="0" borderId="0" xfId="0" applyFont="1" applyAlignment="1" applyProtection="1">
      <alignment wrapText="1"/>
      <protection locked="0"/>
    </xf>
    <xf numFmtId="1" fontId="16" fillId="0" borderId="0" xfId="0" applyNumberFormat="1" applyFont="1" applyProtection="1">
      <protection locked="0"/>
    </xf>
    <xf numFmtId="166" fontId="14" fillId="0" borderId="0" xfId="0" applyNumberFormat="1" applyFont="1" applyAlignment="1" applyProtection="1">
      <alignment horizontal="right" vertical="center"/>
      <protection locked="0"/>
    </xf>
    <xf numFmtId="0" fontId="0" fillId="0" borderId="4" xfId="36" applyFont="1" applyBorder="1" applyAlignment="1">
      <alignment vertical="center" wrapText="1" shrinkToFit="1"/>
      <protection/>
    </xf>
    <xf numFmtId="0" fontId="1" fillId="0" borderId="4" xfId="0" applyFont="1" applyBorder="1" applyAlignment="1">
      <alignment horizontal="left" vertical="center" wrapText="1"/>
    </xf>
    <xf numFmtId="166" fontId="0" fillId="0" borderId="4" xfId="21" applyNumberFormat="1" applyFont="1" applyFill="1" applyBorder="1" applyAlignment="1" applyProtection="1">
      <alignment vertical="center"/>
      <protection locked="0"/>
    </xf>
    <xf numFmtId="165" fontId="0" fillId="0" borderId="4" xfId="0" applyNumberFormat="1" applyFont="1" applyBorder="1" applyAlignment="1">
      <alignment vertical="center"/>
    </xf>
    <xf numFmtId="0" fontId="0" fillId="4" borderId="4" xfId="0" applyFont="1" applyFill="1" applyBorder="1" applyAlignment="1">
      <alignment vertical="center" wrapText="1"/>
    </xf>
    <xf numFmtId="0" fontId="0" fillId="5" borderId="4" xfId="0" applyFont="1" applyFill="1" applyBorder="1" applyAlignment="1">
      <alignment vertical="center" wrapText="1"/>
    </xf>
    <xf numFmtId="165" fontId="0" fillId="6" borderId="4" xfId="0" applyNumberFormat="1" applyFont="1" applyFill="1" applyBorder="1" applyAlignment="1">
      <alignment horizontal="right" vertical="center" wrapText="1"/>
    </xf>
    <xf numFmtId="0" fontId="0" fillId="6" borderId="4" xfId="0" applyFont="1" applyFill="1" applyBorder="1" applyAlignment="1">
      <alignment horizontal="center" vertical="center" wrapText="1"/>
    </xf>
    <xf numFmtId="165" fontId="0" fillId="6" borderId="15" xfId="0" applyNumberFormat="1" applyFont="1" applyFill="1" applyBorder="1" applyAlignment="1">
      <alignment horizontal="right" vertical="center" wrapText="1"/>
    </xf>
    <xf numFmtId="165" fontId="0" fillId="5" borderId="4" xfId="0" applyNumberFormat="1" applyFont="1" applyFill="1" applyBorder="1" applyAlignment="1">
      <alignment horizontal="right" vertical="center" wrapText="1"/>
    </xf>
    <xf numFmtId="0" fontId="0" fillId="5" borderId="4" xfId="0" applyFont="1" applyFill="1" applyBorder="1" applyAlignment="1">
      <alignment horizontal="center" vertical="center" wrapText="1"/>
    </xf>
    <xf numFmtId="165" fontId="0" fillId="5" borderId="15" xfId="0" applyNumberFormat="1" applyFont="1" applyFill="1" applyBorder="1" applyAlignment="1">
      <alignment horizontal="right" vertical="center" wrapText="1"/>
    </xf>
    <xf numFmtId="0" fontId="8" fillId="0" borderId="0" xfId="0" applyFont="1" applyAlignment="1">
      <alignment horizontal="left" vertical="center"/>
    </xf>
    <xf numFmtId="0" fontId="8" fillId="0" borderId="16" xfId="0" applyFont="1" applyBorder="1" applyAlignment="1">
      <alignment horizontal="right" vertical="center"/>
    </xf>
    <xf numFmtId="0" fontId="8" fillId="0" borderId="5" xfId="0" applyFont="1" applyBorder="1" applyAlignment="1">
      <alignment horizontal="right" vertical="center"/>
    </xf>
    <xf numFmtId="0" fontId="8" fillId="0" borderId="17" xfId="0" applyFont="1" applyBorder="1" applyAlignment="1">
      <alignment horizontal="right" vertical="center"/>
    </xf>
    <xf numFmtId="0" fontId="3" fillId="0" borderId="0" xfId="0" applyFont="1" applyAlignment="1">
      <alignment horizontal="center" vertical="center"/>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0" fillId="0" borderId="20"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6" fillId="0" borderId="0" xfId="0" applyFont="1" applyAlignment="1">
      <alignment horizontal="left" vertical="center"/>
    </xf>
  </cellXfs>
  <cellStyles count="28">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3" xfId="25"/>
    <cellStyle name="Normální 2 3" xfId="26"/>
    <cellStyle name="Normální 15" xfId="27"/>
    <cellStyle name="Měna 5" xfId="28"/>
    <cellStyle name="Procenta 2" xfId="29"/>
    <cellStyle name="Hypertextový odkaz 3" xfId="30"/>
    <cellStyle name="Měna 2 2 2" xfId="31"/>
    <cellStyle name="Normální 4" xfId="32"/>
    <cellStyle name="normální_Ceník IPL" xfId="33"/>
    <cellStyle name="Měna 4" xfId="34"/>
    <cellStyle name="Měna 3" xfId="35"/>
    <cellStyle name="Normální 14 2" xfId="36"/>
    <cellStyle name="Normální 16 2" xfId="37"/>
    <cellStyle name="Měna 2 2" xfId="38"/>
    <cellStyle name="Měna 5 2" xfId="39"/>
    <cellStyle name="Měna 2 2 2 2" xfId="40"/>
    <cellStyle name="Měna 4 2"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8.jpeg" /><Relationship Id="rId5" Type="http://schemas.openxmlformats.org/officeDocument/2006/relationships/image" Target="../media/image1.png" /><Relationship Id="rId6"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1.png" /><Relationship Id="rId9" Type="http://schemas.openxmlformats.org/officeDocument/2006/relationships/image" Target="../media/image9.jpeg" /><Relationship Id="rId10" Type="http://schemas.openxmlformats.org/officeDocument/2006/relationships/image" Target="../media/image10.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76200</xdr:rowOff>
    </xdr:from>
    <xdr:to>
      <xdr:col>4</xdr:col>
      <xdr:colOff>1162050</xdr:colOff>
      <xdr:row>7</xdr:row>
      <xdr:rowOff>485775</xdr:rowOff>
    </xdr:to>
    <xdr:sp macro="" textlink="">
      <xdr:nvSpPr>
        <xdr:cNvPr id="3" name="TextovéPole 2"/>
        <xdr:cNvSpPr txBox="1"/>
      </xdr:nvSpPr>
      <xdr:spPr>
        <a:xfrm>
          <a:off x="200025" y="76200"/>
          <a:ext cx="10134600" cy="1657350"/>
        </a:xfrm>
        <a:prstGeom prst="rect">
          <a:avLst/>
        </a:prstGeom>
        <a:ln w="19050">
          <a:solidFill>
            <a:schemeClr val="accent2"/>
          </a:solidFill>
          <a:headEnd type="none"/>
          <a:tailEnd type="none"/>
        </a:ln>
        <a:effectLst>
          <a:outerShdw blurRad="50800" dist="38100" dir="5400000" sx="101000" sy="101000" algn="t" rotWithShape="0">
            <a:prstClr val="black">
              <a:alpha val="40000"/>
            </a:prstClr>
          </a:outerShdw>
        </a:effectLst>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pPr marL="0" indent="0">
            <a:lnSpc>
              <a:spcPct val="150000"/>
            </a:lnSpc>
          </a:pPr>
          <a:r>
            <a:rPr lang="cs-CZ" sz="1200">
              <a:ln>
                <a:noFill/>
              </a:ln>
              <a:solidFill>
                <a:schemeClr val="dk1"/>
              </a:solidFill>
              <a:latin typeface="Arial CE" panose="020B0604020202020204" pitchFamily="34" charset="0"/>
              <a:ea typeface="+mn-ea"/>
              <a:cs typeface="Arial CE" panose="020B0604020202020204" pitchFamily="34" charset="0"/>
            </a:rPr>
            <a:t>Název investora: 	Masarykova</a:t>
          </a:r>
          <a:r>
            <a:rPr lang="cs-CZ" sz="1200" baseline="0">
              <a:ln>
                <a:noFill/>
              </a:ln>
              <a:solidFill>
                <a:schemeClr val="dk1"/>
              </a:solidFill>
              <a:latin typeface="Arial CE" panose="020B0604020202020204" pitchFamily="34" charset="0"/>
              <a:ea typeface="+mn-ea"/>
              <a:cs typeface="Arial CE" panose="020B0604020202020204" pitchFamily="34" charset="0"/>
            </a:rPr>
            <a:t> univerzita Brno</a:t>
          </a:r>
          <a:endParaRPr lang="cs-CZ" sz="1200">
            <a:ln>
              <a:noFill/>
            </a:ln>
            <a:solidFill>
              <a:schemeClr val="dk1"/>
            </a:solidFill>
            <a:latin typeface="Arial CE" panose="020B0604020202020204" pitchFamily="34" charset="0"/>
            <a:ea typeface="+mn-ea"/>
            <a:cs typeface="Arial CE" panose="020B0604020202020204" pitchFamily="34" charset="0"/>
          </a:endParaRPr>
        </a:p>
        <a:p>
          <a:pPr marL="0" indent="0">
            <a:lnSpc>
              <a:spcPct val="150000"/>
            </a:lnSpc>
          </a:pPr>
          <a:r>
            <a:rPr lang="cs-CZ" sz="1200">
              <a:ln>
                <a:noFill/>
              </a:ln>
              <a:solidFill>
                <a:schemeClr val="dk1"/>
              </a:solidFill>
              <a:latin typeface="Arial CE" panose="020B0604020202020204" pitchFamily="34" charset="0"/>
              <a:ea typeface="+mn-ea"/>
              <a:cs typeface="Arial CE" panose="020B0604020202020204" pitchFamily="34" charset="0"/>
            </a:rPr>
            <a:t>Projekt:		Rekonstrukce části 3.NP objektu Komenského nám. 2a, Brno</a:t>
          </a:r>
        </a:p>
        <a:p>
          <a:pPr marL="0" indent="0">
            <a:lnSpc>
              <a:spcPct val="150000"/>
            </a:lnSpc>
          </a:pPr>
          <a:r>
            <a:rPr lang="cs-CZ" sz="1200">
              <a:ln>
                <a:noFill/>
              </a:ln>
              <a:solidFill>
                <a:schemeClr val="dk1"/>
              </a:solidFill>
              <a:latin typeface="Arial CE" panose="020B0604020202020204" pitchFamily="34" charset="0"/>
              <a:ea typeface="+mn-ea"/>
              <a:cs typeface="Arial CE" panose="020B0604020202020204" pitchFamily="34" charset="0"/>
            </a:rPr>
            <a:t>                                           AUDIOVIZUÁLNÍ</a:t>
          </a:r>
          <a:r>
            <a:rPr lang="cs-CZ" sz="1200" baseline="0">
              <a:ln>
                <a:noFill/>
              </a:ln>
              <a:solidFill>
                <a:schemeClr val="dk1"/>
              </a:solidFill>
              <a:latin typeface="Arial CE" panose="020B0604020202020204" pitchFamily="34" charset="0"/>
              <a:ea typeface="+mn-ea"/>
              <a:cs typeface="Arial CE" panose="020B0604020202020204" pitchFamily="34" charset="0"/>
            </a:rPr>
            <a:t> TECHNIKA</a:t>
          </a:r>
          <a:endParaRPr lang="cs-CZ" sz="1200">
            <a:ln>
              <a:noFill/>
            </a:ln>
            <a:solidFill>
              <a:schemeClr val="dk1"/>
            </a:solidFill>
            <a:latin typeface="Arial CE" panose="020B0604020202020204" pitchFamily="34" charset="0"/>
            <a:ea typeface="+mn-ea"/>
            <a:cs typeface="Arial CE" panose="020B0604020202020204" pitchFamily="34" charset="0"/>
          </a:endParaRPr>
        </a:p>
        <a:p>
          <a:pPr marL="0" indent="0">
            <a:lnSpc>
              <a:spcPct val="150000"/>
            </a:lnSpc>
          </a:pPr>
          <a:r>
            <a:rPr lang="cs-CZ" sz="1200">
              <a:ln>
                <a:noFill/>
              </a:ln>
              <a:solidFill>
                <a:schemeClr val="dk1"/>
              </a:solidFill>
              <a:latin typeface="Arial CE" panose="020B0604020202020204" pitchFamily="34" charset="0"/>
              <a:ea typeface="+mn-ea"/>
              <a:cs typeface="Arial CE" panose="020B0604020202020204" pitchFamily="34" charset="0"/>
            </a:rPr>
            <a:t>Zpracoval:		Antonín Turek + Jiří Jelínek</a:t>
          </a:r>
        </a:p>
        <a:p>
          <a:pPr>
            <a:lnSpc>
              <a:spcPct val="150000"/>
            </a:lnSpc>
          </a:pPr>
          <a:r>
            <a:rPr lang="cs-CZ" sz="1200">
              <a:ln>
                <a:noFill/>
              </a:ln>
              <a:latin typeface="Arial CE" panose="020B0604020202020204" pitchFamily="34" charset="0"/>
              <a:cs typeface="Arial CE" panose="020B0604020202020204" pitchFamily="34" charset="0"/>
            </a:rPr>
            <a:t>Datum:		01.12.2022</a:t>
          </a:r>
        </a:p>
        <a:p>
          <a:pPr>
            <a:lnSpc>
              <a:spcPct val="150000"/>
            </a:lnSpc>
          </a:pPr>
          <a:r>
            <a:rPr lang="cs-CZ" sz="1200">
              <a:ln>
                <a:noFill/>
              </a:ln>
              <a:latin typeface="Arial CE" panose="020B0604020202020204" pitchFamily="34" charset="0"/>
              <a:cs typeface="Arial CE" panose="020B0604020202020204" pitchFamily="34" charset="0"/>
            </a:rPr>
            <a:t>Verze:		</a:t>
          </a:r>
          <a:r>
            <a:rPr lang="cs-CZ" sz="1200">
              <a:ln>
                <a:noFill/>
              </a:ln>
              <a:solidFill>
                <a:schemeClr val="dk1"/>
              </a:solidFill>
              <a:latin typeface="Arial CE" panose="020B0604020202020204" pitchFamily="34" charset="0"/>
              <a:ea typeface="+mn-ea"/>
              <a:cs typeface="Arial CE" panose="020B06040202020202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57150</xdr:rowOff>
    </xdr:from>
    <xdr:to>
      <xdr:col>2</xdr:col>
      <xdr:colOff>0</xdr:colOff>
      <xdr:row>5</xdr:row>
      <xdr:rowOff>819150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7225" y="1847850"/>
          <a:ext cx="0" cy="762000"/>
        </a:xfrm>
        <a:prstGeom prst="rect">
          <a:avLst/>
        </a:prstGeom>
        <a:ln>
          <a:noFill/>
        </a:ln>
      </xdr:spPr>
    </xdr:pic>
    <xdr:clientData/>
  </xdr:twoCellAnchor>
  <xdr:twoCellAnchor>
    <xdr:from>
      <xdr:col>2</xdr:col>
      <xdr:colOff>0</xdr:colOff>
      <xdr:row>7</xdr:row>
      <xdr:rowOff>219075</xdr:rowOff>
    </xdr:from>
    <xdr:to>
      <xdr:col>2</xdr:col>
      <xdr:colOff>0</xdr:colOff>
      <xdr:row>7</xdr:row>
      <xdr:rowOff>771525</xdr:rowOff>
    </xdr:to>
    <xdr:pic>
      <xdr:nvPicPr>
        <xdr:cNvPr id="5"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7225" y="3495675"/>
          <a:ext cx="0" cy="552450"/>
        </a:xfrm>
        <a:prstGeom prst="rect">
          <a:avLst/>
        </a:prstGeom>
        <a:noFill/>
        <a:ln w="1">
          <a:noFill/>
        </a:ln>
      </xdr:spPr>
    </xdr:pic>
    <xdr:clientData/>
  </xdr:twoCellAnchor>
  <xdr:twoCellAnchor>
    <xdr:from>
      <xdr:col>2</xdr:col>
      <xdr:colOff>0</xdr:colOff>
      <xdr:row>9</xdr:row>
      <xdr:rowOff>66675</xdr:rowOff>
    </xdr:from>
    <xdr:to>
      <xdr:col>2</xdr:col>
      <xdr:colOff>0</xdr:colOff>
      <xdr:row>10</xdr:row>
      <xdr:rowOff>0</xdr:rowOff>
    </xdr:to>
    <xdr:pic>
      <xdr:nvPicPr>
        <xdr:cNvPr id="6" name="Picture 267" descr="JBLControl 26C_CT"/>
        <xdr:cNvPicPr preferRelativeResize="1">
          <a:picLocks noChangeAspect="1"/>
        </xdr:cNvPicPr>
      </xdr:nvPicPr>
      <xdr:blipFill>
        <a:blip r:embed="rId3"/>
        <a:stretch>
          <a:fillRect/>
        </a:stretch>
      </xdr:blipFill>
      <xdr:spPr bwMode="auto">
        <a:xfrm>
          <a:off x="657225" y="4343400"/>
          <a:ext cx="0" cy="542925"/>
        </a:xfrm>
        <a:prstGeom prst="rect">
          <a:avLst/>
        </a:prstGeom>
        <a:noFill/>
        <a:ln>
          <a:noFill/>
        </a:ln>
      </xdr:spPr>
    </xdr:pic>
    <xdr:clientData/>
  </xdr:twoCellAnchor>
  <xdr:twoCellAnchor>
    <xdr:from>
      <xdr:col>2</xdr:col>
      <xdr:colOff>0</xdr:colOff>
      <xdr:row>14</xdr:row>
      <xdr:rowOff>0</xdr:rowOff>
    </xdr:from>
    <xdr:to>
      <xdr:col>2</xdr:col>
      <xdr:colOff>0</xdr:colOff>
      <xdr:row>14</xdr:row>
      <xdr:rowOff>0</xdr:rowOff>
    </xdr:to>
    <xdr:pic>
      <xdr:nvPicPr>
        <xdr:cNvPr id="9" name="Picture 619" descr="JBL MTC-2P"/>
        <xdr:cNvPicPr preferRelativeResize="1">
          <a:picLocks noChangeAspect="1"/>
        </xdr:cNvPicPr>
      </xdr:nvPicPr>
      <xdr:blipFill>
        <a:blip r:embed="rId4"/>
        <a:stretch>
          <a:fillRect/>
        </a:stretch>
      </xdr:blipFill>
      <xdr:spPr bwMode="auto">
        <a:xfrm>
          <a:off x="657225" y="8286750"/>
          <a:ext cx="0" cy="0"/>
        </a:xfrm>
        <a:prstGeom prst="rect">
          <a:avLst/>
        </a:prstGeom>
        <a:noFill/>
        <a:ln>
          <a:noFill/>
        </a:ln>
      </xdr:spPr>
    </xdr:pic>
    <xdr:clientData/>
  </xdr:twoCellAnchor>
  <xdr:oneCellAnchor>
    <xdr:from>
      <xdr:col>2</xdr:col>
      <xdr:colOff>0</xdr:colOff>
      <xdr:row>27</xdr:row>
      <xdr:rowOff>0</xdr:rowOff>
    </xdr:from>
    <xdr:ext cx="609600" cy="0"/>
    <xdr:pic>
      <xdr:nvPicPr>
        <xdr:cNvPr id="10" name="Obrázek 9" descr="HDC-SD200EPK.bmp"/>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657225" y="202977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xdr:row>
      <xdr:rowOff>0</xdr:rowOff>
    </xdr:from>
    <xdr:ext cx="609600" cy="0"/>
    <xdr:pic>
      <xdr:nvPicPr>
        <xdr:cNvPr id="12" name="Obrázek 9" descr="HDC-SD200EPK.bmp"/>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657225" y="202977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0</xdr:colOff>
      <xdr:row>17</xdr:row>
      <xdr:rowOff>800100</xdr:rowOff>
    </xdr:from>
    <xdr:to>
      <xdr:col>2</xdr:col>
      <xdr:colOff>0</xdr:colOff>
      <xdr:row>17</xdr:row>
      <xdr:rowOff>1428750</xdr:rowOff>
    </xdr:to>
    <xdr:pic>
      <xdr:nvPicPr>
        <xdr:cNvPr id="14" name="Obrázek 13" descr="PTZOptics 12X-USB-GY G2 | PTZ Optics "/>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657225" y="11106150"/>
          <a:ext cx="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57150</xdr:rowOff>
    </xdr:from>
    <xdr:to>
      <xdr:col>2</xdr:col>
      <xdr:colOff>0</xdr:colOff>
      <xdr:row>5</xdr:row>
      <xdr:rowOff>819150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7225" y="1847850"/>
          <a:ext cx="0" cy="762000"/>
        </a:xfrm>
        <a:prstGeom prst="rect">
          <a:avLst/>
        </a:prstGeom>
        <a:ln>
          <a:noFill/>
        </a:ln>
      </xdr:spPr>
    </xdr:pic>
    <xdr:clientData/>
  </xdr:twoCellAnchor>
  <xdr:twoCellAnchor>
    <xdr:from>
      <xdr:col>2</xdr:col>
      <xdr:colOff>0</xdr:colOff>
      <xdr:row>6</xdr:row>
      <xdr:rowOff>57150</xdr:rowOff>
    </xdr:from>
    <xdr:to>
      <xdr:col>2</xdr:col>
      <xdr:colOff>0</xdr:colOff>
      <xdr:row>6</xdr:row>
      <xdr:rowOff>800100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7225" y="2752725"/>
          <a:ext cx="0" cy="742950"/>
        </a:xfrm>
        <a:prstGeom prst="rect">
          <a:avLst/>
        </a:prstGeom>
        <a:ln>
          <a:noFill/>
        </a:ln>
      </xdr:spPr>
    </xdr:pic>
    <xdr:clientData/>
  </xdr:twoCellAnchor>
  <xdr:twoCellAnchor>
    <xdr:from>
      <xdr:col>2</xdr:col>
      <xdr:colOff>0</xdr:colOff>
      <xdr:row>7</xdr:row>
      <xdr:rowOff>190500</xdr:rowOff>
    </xdr:from>
    <xdr:to>
      <xdr:col>2</xdr:col>
      <xdr:colOff>0</xdr:colOff>
      <xdr:row>7</xdr:row>
      <xdr:rowOff>390525</xdr:rowOff>
    </xdr:to>
    <xdr:pic>
      <xdr:nvPicPr>
        <xdr:cNvPr id="4" name="Obrázek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57225" y="3686175"/>
          <a:ext cx="0" cy="200025"/>
        </a:xfrm>
        <a:prstGeom prst="rect">
          <a:avLst/>
        </a:prstGeom>
        <a:ln>
          <a:noFill/>
        </a:ln>
      </xdr:spPr>
    </xdr:pic>
    <xdr:clientData/>
  </xdr:twoCellAnchor>
  <xdr:twoCellAnchor>
    <xdr:from>
      <xdr:col>2</xdr:col>
      <xdr:colOff>0</xdr:colOff>
      <xdr:row>9</xdr:row>
      <xdr:rowOff>219075</xdr:rowOff>
    </xdr:from>
    <xdr:to>
      <xdr:col>2</xdr:col>
      <xdr:colOff>0</xdr:colOff>
      <xdr:row>9</xdr:row>
      <xdr:rowOff>771525</xdr:rowOff>
    </xdr:to>
    <xdr:pic>
      <xdr:nvPicPr>
        <xdr:cNvPr id="5" name="Picture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57225" y="4686300"/>
          <a:ext cx="0" cy="552450"/>
        </a:xfrm>
        <a:prstGeom prst="rect">
          <a:avLst/>
        </a:prstGeom>
        <a:noFill/>
        <a:ln w="1">
          <a:noFill/>
        </a:ln>
      </xdr:spPr>
    </xdr:pic>
    <xdr:clientData/>
  </xdr:twoCellAnchor>
  <xdr:twoCellAnchor>
    <xdr:from>
      <xdr:col>2</xdr:col>
      <xdr:colOff>0</xdr:colOff>
      <xdr:row>12</xdr:row>
      <xdr:rowOff>66675</xdr:rowOff>
    </xdr:from>
    <xdr:to>
      <xdr:col>2</xdr:col>
      <xdr:colOff>0</xdr:colOff>
      <xdr:row>13</xdr:row>
      <xdr:rowOff>0</xdr:rowOff>
    </xdr:to>
    <xdr:pic>
      <xdr:nvPicPr>
        <xdr:cNvPr id="6" name="Picture 267" descr="JBLControl 26C_CT"/>
        <xdr:cNvPicPr preferRelativeResize="1">
          <a:picLocks noChangeAspect="1"/>
        </xdr:cNvPicPr>
      </xdr:nvPicPr>
      <xdr:blipFill>
        <a:blip r:embed="rId4"/>
        <a:stretch>
          <a:fillRect/>
        </a:stretch>
      </xdr:blipFill>
      <xdr:spPr bwMode="auto">
        <a:xfrm>
          <a:off x="657225" y="6334125"/>
          <a:ext cx="0" cy="542925"/>
        </a:xfrm>
        <a:prstGeom prst="rect">
          <a:avLst/>
        </a:prstGeom>
        <a:noFill/>
        <a:ln>
          <a:noFill/>
        </a:ln>
      </xdr:spPr>
    </xdr:pic>
    <xdr:clientData/>
  </xdr:twoCellAnchor>
  <xdr:twoCellAnchor>
    <xdr:from>
      <xdr:col>2</xdr:col>
      <xdr:colOff>0</xdr:colOff>
      <xdr:row>20</xdr:row>
      <xdr:rowOff>66675</xdr:rowOff>
    </xdr:from>
    <xdr:to>
      <xdr:col>2</xdr:col>
      <xdr:colOff>0</xdr:colOff>
      <xdr:row>20</xdr:row>
      <xdr:rowOff>609600</xdr:rowOff>
    </xdr:to>
    <xdr:pic>
      <xdr:nvPicPr>
        <xdr:cNvPr id="7" name="Picture 517" descr="AKG d542st_s"/>
        <xdr:cNvPicPr preferRelativeResize="1">
          <a:picLocks noChangeAspect="1"/>
        </xdr:cNvPicPr>
      </xdr:nvPicPr>
      <xdr:blipFill>
        <a:blip r:embed="rId5"/>
        <a:stretch>
          <a:fillRect/>
        </a:stretch>
      </xdr:blipFill>
      <xdr:spPr bwMode="auto">
        <a:xfrm>
          <a:off x="657225" y="10848975"/>
          <a:ext cx="0" cy="542925"/>
        </a:xfrm>
        <a:prstGeom prst="rect">
          <a:avLst/>
        </a:prstGeom>
        <a:noFill/>
        <a:ln>
          <a:noFill/>
        </a:ln>
      </xdr:spPr>
    </xdr:pic>
    <xdr:clientData/>
  </xdr:twoCellAnchor>
  <xdr:twoCellAnchor>
    <xdr:from>
      <xdr:col>2</xdr:col>
      <xdr:colOff>0</xdr:colOff>
      <xdr:row>21</xdr:row>
      <xdr:rowOff>247650</xdr:rowOff>
    </xdr:from>
    <xdr:to>
      <xdr:col>2</xdr:col>
      <xdr:colOff>0</xdr:colOff>
      <xdr:row>21</xdr:row>
      <xdr:rowOff>476250</xdr:rowOff>
    </xdr:to>
    <xdr:pic>
      <xdr:nvPicPr>
        <xdr:cNvPr id="8" name="Picture 618" descr="Control 2"/>
        <xdr:cNvPicPr preferRelativeResize="1">
          <a:picLocks noChangeAspect="1"/>
        </xdr:cNvPicPr>
      </xdr:nvPicPr>
      <xdr:blipFill>
        <a:blip r:embed="rId6"/>
        <a:stretch>
          <a:fillRect/>
        </a:stretch>
      </xdr:blipFill>
      <xdr:spPr bwMode="auto">
        <a:xfrm>
          <a:off x="657225" y="11639550"/>
          <a:ext cx="0" cy="228600"/>
        </a:xfrm>
        <a:prstGeom prst="rect">
          <a:avLst/>
        </a:prstGeom>
        <a:noFill/>
        <a:ln>
          <a:noFill/>
        </a:ln>
      </xdr:spPr>
    </xdr:pic>
    <xdr:clientData/>
  </xdr:twoCellAnchor>
  <xdr:twoCellAnchor>
    <xdr:from>
      <xdr:col>2</xdr:col>
      <xdr:colOff>0</xdr:colOff>
      <xdr:row>23</xdr:row>
      <xdr:rowOff>38100</xdr:rowOff>
    </xdr:from>
    <xdr:to>
      <xdr:col>2</xdr:col>
      <xdr:colOff>0</xdr:colOff>
      <xdr:row>23</xdr:row>
      <xdr:rowOff>485775</xdr:rowOff>
    </xdr:to>
    <xdr:pic>
      <xdr:nvPicPr>
        <xdr:cNvPr id="9" name="Picture 619" descr="JBL MTC-2P"/>
        <xdr:cNvPicPr preferRelativeResize="1">
          <a:picLocks noChangeAspect="1"/>
        </xdr:cNvPicPr>
      </xdr:nvPicPr>
      <xdr:blipFill>
        <a:blip r:embed="rId7"/>
        <a:stretch>
          <a:fillRect/>
        </a:stretch>
      </xdr:blipFill>
      <xdr:spPr bwMode="auto">
        <a:xfrm>
          <a:off x="657225" y="12258675"/>
          <a:ext cx="0" cy="447675"/>
        </a:xfrm>
        <a:prstGeom prst="rect">
          <a:avLst/>
        </a:prstGeom>
        <a:noFill/>
        <a:ln>
          <a:noFill/>
        </a:ln>
      </xdr:spPr>
    </xdr:pic>
    <xdr:clientData/>
  </xdr:twoCellAnchor>
  <xdr:oneCellAnchor>
    <xdr:from>
      <xdr:col>2</xdr:col>
      <xdr:colOff>0</xdr:colOff>
      <xdr:row>51</xdr:row>
      <xdr:rowOff>485775</xdr:rowOff>
    </xdr:from>
    <xdr:ext cx="609600" cy="0"/>
    <xdr:pic>
      <xdr:nvPicPr>
        <xdr:cNvPr id="10" name="Obrázek 9" descr="HDC-SD200EPK.bmp"/>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657225" y="322992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0</xdr:colOff>
      <xdr:row>51</xdr:row>
      <xdr:rowOff>666750</xdr:rowOff>
    </xdr:from>
    <xdr:to>
      <xdr:col>2</xdr:col>
      <xdr:colOff>0</xdr:colOff>
      <xdr:row>51</xdr:row>
      <xdr:rowOff>962025</xdr:rowOff>
    </xdr:to>
    <xdr:pic>
      <xdr:nvPicPr>
        <xdr:cNvPr id="11" name="Obrázek 10" descr="IP Joystick | PTZ Optics "/>
        <xdr:cNvPicPr preferRelativeResize="1">
          <a:picLocks noChangeAspect="1"/>
        </xdr:cNvPicPr>
      </xdr:nvPicPr>
      <xdr:blipFill>
        <a:blip r:embed="rId9">
          <a:extLst>
            <a:ext uri="{28A0092B-C50C-407E-A947-70E740481C1C}">
              <a14:useLocalDpi xmlns:a14="http://schemas.microsoft.com/office/drawing/2010/main" val="0"/>
            </a:ext>
          </a:extLst>
        </a:blip>
        <a:srcRect t="22773" b="21842"/>
        <a:stretch>
          <a:fillRect/>
        </a:stretch>
      </xdr:blipFill>
      <xdr:spPr bwMode="auto">
        <a:xfrm>
          <a:off x="657225" y="32480250"/>
          <a:ext cx="0"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49</xdr:row>
      <xdr:rowOff>161925</xdr:rowOff>
    </xdr:from>
    <xdr:ext cx="609600" cy="0"/>
    <xdr:pic>
      <xdr:nvPicPr>
        <xdr:cNvPr id="12" name="Obrázek 9" descr="HDC-SD200EPK.bmp"/>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657225" y="306419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0</xdr:colOff>
      <xdr:row>49</xdr:row>
      <xdr:rowOff>800100</xdr:rowOff>
    </xdr:from>
    <xdr:to>
      <xdr:col>2</xdr:col>
      <xdr:colOff>0</xdr:colOff>
      <xdr:row>49</xdr:row>
      <xdr:rowOff>962025</xdr:rowOff>
    </xdr:to>
    <xdr:pic>
      <xdr:nvPicPr>
        <xdr:cNvPr id="13" name="Obrázek 12" descr="PTZOptics 12X-USB-GY G2 | PTZ Optics "/>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657225" y="31280100"/>
          <a:ext cx="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38100</xdr:rowOff>
    </xdr:from>
    <xdr:to>
      <xdr:col>2</xdr:col>
      <xdr:colOff>0</xdr:colOff>
      <xdr:row>22</xdr:row>
      <xdr:rowOff>352425</xdr:rowOff>
    </xdr:to>
    <xdr:pic>
      <xdr:nvPicPr>
        <xdr:cNvPr id="14" name="Picture 619" descr="JBL MTC-2P"/>
        <xdr:cNvPicPr preferRelativeResize="1">
          <a:picLocks noChangeAspect="1"/>
        </xdr:cNvPicPr>
      </xdr:nvPicPr>
      <xdr:blipFill>
        <a:blip r:embed="rId7"/>
        <a:stretch>
          <a:fillRect/>
        </a:stretch>
      </xdr:blipFill>
      <xdr:spPr bwMode="auto">
        <a:xfrm>
          <a:off x="657225" y="11906250"/>
          <a:ext cx="0" cy="3143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609600" cy="0"/>
    <xdr:pic>
      <xdr:nvPicPr>
        <xdr:cNvPr id="10"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7225" y="15621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609600" cy="0"/>
    <xdr:pic>
      <xdr:nvPicPr>
        <xdr:cNvPr id="12"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7225" y="15621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view="pageBreakPreview" zoomScaleSheetLayoutView="100" workbookViewId="0" topLeftCell="A1">
      <selection activeCell="B22" sqref="B22"/>
    </sheetView>
  </sheetViews>
  <sheetFormatPr defaultColWidth="9.125" defaultRowHeight="12.75"/>
  <cols>
    <col min="1" max="1" width="9.75390625" style="3" customWidth="1"/>
    <col min="2" max="2" width="80.25390625" style="3" customWidth="1"/>
    <col min="3" max="3" width="17.375" style="2" customWidth="1"/>
    <col min="4" max="4" width="13.00390625" style="4" customWidth="1"/>
    <col min="5" max="5" width="20.875" style="5" customWidth="1"/>
    <col min="6" max="6" width="15.125" style="3" customWidth="1"/>
    <col min="7" max="7" width="9.125" style="3" customWidth="1"/>
    <col min="8" max="8" width="9.375" style="3" bestFit="1" customWidth="1"/>
    <col min="9" max="16384" width="9.125" style="3" customWidth="1"/>
  </cols>
  <sheetData>
    <row r="1" spans="1:5" ht="9.75" customHeight="1">
      <c r="A1" s="106"/>
      <c r="B1" s="106"/>
      <c r="C1" s="106"/>
      <c r="D1" s="106"/>
      <c r="E1" s="106"/>
    </row>
    <row r="2" spans="1:5" ht="9.75" customHeight="1">
      <c r="A2" s="110"/>
      <c r="B2" s="110"/>
      <c r="C2" s="110"/>
      <c r="D2" s="110"/>
      <c r="E2" s="110"/>
    </row>
    <row r="3" spans="1:5" s="6" customFormat="1" ht="15.75">
      <c r="A3" s="15"/>
      <c r="B3" s="16"/>
      <c r="C3" s="111"/>
      <c r="D3" s="112"/>
      <c r="E3" s="15"/>
    </row>
    <row r="4" spans="1:5" s="6" customFormat="1" ht="15.75">
      <c r="A4" s="15"/>
      <c r="B4" s="16"/>
      <c r="C4" s="111"/>
      <c r="D4" s="112"/>
      <c r="E4" s="15"/>
    </row>
    <row r="5" spans="1:5" s="6" customFormat="1" ht="15.75">
      <c r="A5" s="15"/>
      <c r="B5" s="16"/>
      <c r="C5" s="111"/>
      <c r="D5" s="112"/>
      <c r="E5" s="15"/>
    </row>
    <row r="6" spans="1:5" s="6" customFormat="1" ht="15.75">
      <c r="A6" s="15"/>
      <c r="B6" s="16"/>
      <c r="C6" s="111"/>
      <c r="D6" s="112"/>
      <c r="E6" s="15"/>
    </row>
    <row r="7" spans="1:5" s="6" customFormat="1" ht="15.75">
      <c r="A7" s="15"/>
      <c r="B7" s="16"/>
      <c r="C7" s="111"/>
      <c r="D7" s="112"/>
      <c r="E7" s="15"/>
    </row>
    <row r="8" spans="1:5" ht="47.25" customHeight="1" thickBot="1">
      <c r="A8" s="17"/>
      <c r="B8" s="17"/>
      <c r="C8" s="17"/>
      <c r="D8" s="17"/>
      <c r="E8" s="17"/>
    </row>
    <row r="9" spans="1:5" s="1" customFormat="1" ht="26.25" thickBot="1">
      <c r="A9" s="8" t="s">
        <v>0</v>
      </c>
      <c r="B9" s="9" t="s">
        <v>1</v>
      </c>
      <c r="C9" s="9" t="s">
        <v>2</v>
      </c>
      <c r="D9" s="9" t="s">
        <v>3</v>
      </c>
      <c r="E9" s="10" t="s">
        <v>4</v>
      </c>
    </row>
    <row r="10" spans="1:5" s="1" customFormat="1" ht="21" customHeight="1" thickBot="1">
      <c r="A10" s="107" t="s">
        <v>7</v>
      </c>
      <c r="B10" s="108"/>
      <c r="C10" s="108"/>
      <c r="D10" s="108"/>
      <c r="E10" s="109"/>
    </row>
    <row r="11" spans="1:6" s="7" customFormat="1" ht="27" customHeight="1">
      <c r="A11" s="43">
        <v>1</v>
      </c>
      <c r="B11" s="94" t="str">
        <f>'Zasedací místnost 340A_AVT'!$C$3</f>
        <v>Zasedací místnost 340A - AV technologie (uzantelný náklad projektu)</v>
      </c>
      <c r="C11" s="96">
        <f>'Zasedací místnost 340A_AVT'!$J$58</f>
        <v>0</v>
      </c>
      <c r="D11" s="97">
        <v>1</v>
      </c>
      <c r="E11" s="98">
        <f>C11*D11</f>
        <v>0</v>
      </c>
      <c r="F11" s="11"/>
    </row>
    <row r="12" spans="1:6" s="7" customFormat="1" ht="27" customHeight="1">
      <c r="A12" s="43">
        <v>2</v>
      </c>
      <c r="B12" s="95" t="str">
        <f>'Zasedací sál 343_AVT'!C3</f>
        <v>Zasedací sál 343 - AV technologie (uznatelný náklad projektu)</v>
      </c>
      <c r="C12" s="99">
        <f>'Zasedací sál 343_AVT'!J91</f>
        <v>0</v>
      </c>
      <c r="D12" s="100">
        <v>1</v>
      </c>
      <c r="E12" s="101">
        <f>C12*D12</f>
        <v>0</v>
      </c>
      <c r="F12" s="11"/>
    </row>
    <row r="13" spans="1:6" s="7" customFormat="1" ht="27" customHeight="1">
      <c r="A13" s="43">
        <v>3</v>
      </c>
      <c r="B13" s="95" t="s">
        <v>231</v>
      </c>
      <c r="C13" s="99">
        <f>'Zasedací sál 343_diskusni syste'!J35</f>
        <v>0</v>
      </c>
      <c r="D13" s="100">
        <v>1</v>
      </c>
      <c r="E13" s="101">
        <f>C13*D13</f>
        <v>0</v>
      </c>
      <c r="F13" s="11"/>
    </row>
    <row r="14" spans="1:5" s="1" customFormat="1" ht="26.25" customHeight="1" thickBot="1">
      <c r="A14" s="103" t="s">
        <v>242</v>
      </c>
      <c r="B14" s="104"/>
      <c r="C14" s="104"/>
      <c r="D14" s="105"/>
      <c r="E14" s="44">
        <f>E11+E12</f>
        <v>0</v>
      </c>
    </row>
    <row r="15" spans="1:5" s="1" customFormat="1" ht="26.25" customHeight="1" thickBot="1">
      <c r="A15" s="103" t="s">
        <v>243</v>
      </c>
      <c r="B15" s="104"/>
      <c r="C15" s="104"/>
      <c r="D15" s="105"/>
      <c r="E15" s="44">
        <f>E13</f>
        <v>0</v>
      </c>
    </row>
    <row r="16" spans="3:5" s="1" customFormat="1" ht="12.75">
      <c r="C16" s="21"/>
      <c r="D16" s="22"/>
      <c r="E16" s="23"/>
    </row>
    <row r="17" spans="1:5" s="1" customFormat="1" ht="12.75">
      <c r="A17" s="102" t="s">
        <v>241</v>
      </c>
      <c r="C17" s="21"/>
      <c r="D17" s="22"/>
      <c r="E17" s="23"/>
    </row>
    <row r="18" spans="1:5" s="1" customFormat="1" ht="12.75">
      <c r="A18" s="12"/>
      <c r="B18" s="7"/>
      <c r="C18" s="7"/>
      <c r="D18" s="22"/>
      <c r="E18" s="23"/>
    </row>
    <row r="19" spans="1:5" s="1" customFormat="1" ht="12.75">
      <c r="A19" s="12"/>
      <c r="B19" s="7"/>
      <c r="C19" s="7"/>
      <c r="D19" s="22"/>
      <c r="E19" s="23"/>
    </row>
    <row r="20" spans="1:5" s="1" customFormat="1" ht="12.75">
      <c r="A20" s="12"/>
      <c r="B20" s="7"/>
      <c r="C20" s="7"/>
      <c r="D20" s="22"/>
      <c r="E20" s="23"/>
    </row>
    <row r="21" spans="1:5" s="1" customFormat="1" ht="12.75">
      <c r="A21" s="12"/>
      <c r="B21" s="7"/>
      <c r="C21" s="7"/>
      <c r="D21" s="22"/>
      <c r="E21" s="24"/>
    </row>
    <row r="23" ht="12.75">
      <c r="B23" s="1"/>
    </row>
  </sheetData>
  <sheetProtection formatCells="0" formatColumns="0" formatRows="0" insertColumns="0" insertRows="0" insertHyperlinks="0" deleteColumns="0" deleteRows="0" sort="0" autoFilter="0" pivotTables="0"/>
  <mergeCells count="10">
    <mergeCell ref="A15:D15"/>
    <mergeCell ref="A1:E1"/>
    <mergeCell ref="A10:E10"/>
    <mergeCell ref="A14:D14"/>
    <mergeCell ref="A2:E2"/>
    <mergeCell ref="C3:D3"/>
    <mergeCell ref="C4:D4"/>
    <mergeCell ref="C5:D5"/>
    <mergeCell ref="C6:D6"/>
    <mergeCell ref="C7:D7"/>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4EAA-277F-403B-A3AA-C806E7DD5D0E}">
  <sheetPr>
    <tabColor theme="8" tint="0.7999799847602844"/>
    <outlinePr summaryBelow="0"/>
    <pageSetUpPr fitToPage="1"/>
  </sheetPr>
  <dimension ref="A1:J62"/>
  <sheetViews>
    <sheetView view="pageBreakPreview" zoomScale="90" zoomScaleSheetLayoutView="90" workbookViewId="0" topLeftCell="A1">
      <pane ySplit="4" topLeftCell="A29" activePane="bottomLeft" state="frozen"/>
      <selection pane="topLeft" activeCell="A1" sqref="A1:E1"/>
      <selection pane="bottomLeft" activeCell="E43" sqref="E43"/>
    </sheetView>
  </sheetViews>
  <sheetFormatPr defaultColWidth="9.125" defaultRowHeight="12.75"/>
  <cols>
    <col min="1" max="1" width="8.625" style="14" customWidth="1"/>
    <col min="2" max="2" width="5.875" style="14" hidden="1" customWidth="1"/>
    <col min="3" max="3" width="21.625" style="14" customWidth="1"/>
    <col min="4" max="4" width="16.00390625" style="14" bestFit="1" customWidth="1"/>
    <col min="5" max="5" width="17.00390625" style="18" customWidth="1"/>
    <col min="6" max="6" width="71.875" style="14" customWidth="1"/>
    <col min="7" max="7" width="8.00390625" style="19" customWidth="1"/>
    <col min="8" max="8" width="6.75390625" style="19" customWidth="1"/>
    <col min="9" max="9" width="18.25390625" style="14" customWidth="1"/>
    <col min="10" max="10" width="20.625" style="14" customWidth="1"/>
    <col min="11" max="16384" width="9.125" style="14" customWidth="1"/>
  </cols>
  <sheetData>
    <row r="1" spans="3:10" s="30" customFormat="1" ht="29.25" customHeight="1">
      <c r="C1" s="31"/>
      <c r="D1" s="31"/>
      <c r="E1" s="31"/>
      <c r="F1" s="31"/>
      <c r="G1" s="31"/>
      <c r="H1" s="31"/>
      <c r="I1" s="31"/>
      <c r="J1" s="31"/>
    </row>
    <row r="2" spans="1:10" s="30" customFormat="1" ht="57.75" customHeight="1">
      <c r="A2" s="32" t="s">
        <v>0</v>
      </c>
      <c r="B2" s="32" t="s">
        <v>12</v>
      </c>
      <c r="C2" s="32" t="s">
        <v>5</v>
      </c>
      <c r="D2" s="33" t="s">
        <v>10</v>
      </c>
      <c r="E2" s="33" t="s">
        <v>13</v>
      </c>
      <c r="F2" s="33" t="s">
        <v>15</v>
      </c>
      <c r="G2" s="34" t="s">
        <v>14</v>
      </c>
      <c r="H2" s="34" t="s">
        <v>9</v>
      </c>
      <c r="I2" s="33" t="s">
        <v>2</v>
      </c>
      <c r="J2" s="33" t="s">
        <v>11</v>
      </c>
    </row>
    <row r="3" spans="1:10" s="30" customFormat="1" ht="18" customHeight="1">
      <c r="A3" s="35"/>
      <c r="B3" s="36"/>
      <c r="C3" s="37" t="s">
        <v>238</v>
      </c>
      <c r="D3" s="36"/>
      <c r="E3" s="36"/>
      <c r="F3" s="36"/>
      <c r="G3" s="36"/>
      <c r="H3" s="36"/>
      <c r="I3" s="36"/>
      <c r="J3" s="42"/>
    </row>
    <row r="4" spans="1:10" s="30" customFormat="1" ht="18" customHeight="1">
      <c r="A4" s="38"/>
      <c r="B4" s="39"/>
      <c r="C4" s="40"/>
      <c r="D4" s="39"/>
      <c r="E4" s="39"/>
      <c r="F4" s="39"/>
      <c r="G4" s="39"/>
      <c r="H4" s="39"/>
      <c r="I4" s="39"/>
      <c r="J4" s="41"/>
    </row>
    <row r="5" spans="1:10" s="30" customFormat="1" ht="18" customHeight="1">
      <c r="A5" s="45">
        <v>1</v>
      </c>
      <c r="B5" s="60"/>
      <c r="C5" s="61" t="s">
        <v>207</v>
      </c>
      <c r="D5" s="60"/>
      <c r="E5" s="60"/>
      <c r="F5" s="60"/>
      <c r="G5" s="60"/>
      <c r="H5" s="60"/>
      <c r="I5" s="60"/>
      <c r="J5" s="62">
        <f>SUM(J6:J8)</f>
        <v>0</v>
      </c>
    </row>
    <row r="6" spans="1:10" s="53" customFormat="1" ht="71.25" customHeight="1">
      <c r="A6" s="45">
        <v>2</v>
      </c>
      <c r="B6" s="46"/>
      <c r="C6" s="47" t="s">
        <v>125</v>
      </c>
      <c r="D6" s="48"/>
      <c r="E6" s="49"/>
      <c r="F6" s="51" t="s">
        <v>128</v>
      </c>
      <c r="G6" s="13" t="s">
        <v>6</v>
      </c>
      <c r="H6" s="13">
        <v>1</v>
      </c>
      <c r="I6" s="52"/>
      <c r="J6" s="52">
        <f>I6*H6</f>
        <v>0</v>
      </c>
    </row>
    <row r="7" spans="1:10" s="53" customFormat="1" ht="45.75" customHeight="1">
      <c r="A7" s="45">
        <v>3</v>
      </c>
      <c r="B7" s="46"/>
      <c r="C7" s="47" t="s">
        <v>130</v>
      </c>
      <c r="D7" s="48"/>
      <c r="E7" s="49"/>
      <c r="F7" s="51" t="s">
        <v>131</v>
      </c>
      <c r="G7" s="13" t="s">
        <v>6</v>
      </c>
      <c r="H7" s="13">
        <v>1</v>
      </c>
      <c r="I7" s="52"/>
      <c r="J7" s="52">
        <f>I7*H7</f>
        <v>0</v>
      </c>
    </row>
    <row r="8" spans="1:10" s="53" customFormat="1" ht="60.75" customHeight="1">
      <c r="A8" s="45">
        <v>4</v>
      </c>
      <c r="B8" s="46"/>
      <c r="C8" s="47" t="s">
        <v>205</v>
      </c>
      <c r="D8" s="48"/>
      <c r="E8" s="49"/>
      <c r="F8" s="51" t="s">
        <v>206</v>
      </c>
      <c r="G8" s="13" t="s">
        <v>6</v>
      </c>
      <c r="H8" s="13">
        <v>1</v>
      </c>
      <c r="I8" s="52"/>
      <c r="J8" s="52">
        <f>H8*I8</f>
        <v>0</v>
      </c>
    </row>
    <row r="9" spans="1:10" s="30" customFormat="1" ht="18" customHeight="1">
      <c r="A9" s="45">
        <v>5</v>
      </c>
      <c r="B9" s="60"/>
      <c r="C9" s="61" t="s">
        <v>44</v>
      </c>
      <c r="D9" s="60"/>
      <c r="E9" s="60"/>
      <c r="F9" s="60"/>
      <c r="G9" s="60"/>
      <c r="H9" s="60"/>
      <c r="I9" s="60"/>
      <c r="J9" s="62">
        <f>SUM(J10:J14)</f>
        <v>0</v>
      </c>
    </row>
    <row r="10" spans="1:10" s="53" customFormat="1" ht="48" customHeight="1">
      <c r="A10" s="45">
        <v>6</v>
      </c>
      <c r="B10" s="46"/>
      <c r="C10" s="47" t="s">
        <v>23</v>
      </c>
      <c r="D10" s="48"/>
      <c r="E10" s="49"/>
      <c r="F10" s="51" t="s">
        <v>134</v>
      </c>
      <c r="G10" s="13" t="s">
        <v>6</v>
      </c>
      <c r="H10" s="13">
        <v>4</v>
      </c>
      <c r="I10" s="52"/>
      <c r="J10" s="52">
        <f>I10*H10</f>
        <v>0</v>
      </c>
    </row>
    <row r="11" spans="1:10" s="53" customFormat="1" ht="61.5" customHeight="1">
      <c r="A11" s="45">
        <v>7</v>
      </c>
      <c r="B11" s="46"/>
      <c r="C11" s="47" t="s">
        <v>17</v>
      </c>
      <c r="D11" s="48"/>
      <c r="E11" s="49"/>
      <c r="F11" s="51" t="s">
        <v>209</v>
      </c>
      <c r="G11" s="13" t="s">
        <v>6</v>
      </c>
      <c r="H11" s="13">
        <v>1</v>
      </c>
      <c r="I11" s="52"/>
      <c r="J11" s="52">
        <f>I11*H11</f>
        <v>0</v>
      </c>
    </row>
    <row r="12" spans="1:10" s="53" customFormat="1" ht="71.25" customHeight="1">
      <c r="A12" s="45">
        <v>8</v>
      </c>
      <c r="B12" s="46"/>
      <c r="C12" s="47" t="s">
        <v>18</v>
      </c>
      <c r="D12" s="48"/>
      <c r="E12" s="49"/>
      <c r="F12" s="51" t="s">
        <v>208</v>
      </c>
      <c r="G12" s="13" t="s">
        <v>6</v>
      </c>
      <c r="H12" s="13">
        <v>1</v>
      </c>
      <c r="I12" s="52"/>
      <c r="J12" s="52">
        <f>I12*H12</f>
        <v>0</v>
      </c>
    </row>
    <row r="13" spans="1:10" s="53" customFormat="1" ht="71.25" customHeight="1">
      <c r="A13" s="45">
        <v>9</v>
      </c>
      <c r="B13" s="46"/>
      <c r="C13" s="47" t="s">
        <v>214</v>
      </c>
      <c r="D13" s="48"/>
      <c r="E13" s="49"/>
      <c r="F13" s="51" t="s">
        <v>215</v>
      </c>
      <c r="G13" s="13" t="s">
        <v>6</v>
      </c>
      <c r="H13" s="13">
        <v>1</v>
      </c>
      <c r="I13" s="52"/>
      <c r="J13" s="52">
        <f>I13*H13</f>
        <v>0</v>
      </c>
    </row>
    <row r="14" spans="1:10" s="53" customFormat="1" ht="63.75">
      <c r="A14" s="45">
        <v>10</v>
      </c>
      <c r="B14" s="46"/>
      <c r="C14" s="47" t="s">
        <v>232</v>
      </c>
      <c r="D14" s="48"/>
      <c r="E14" s="49"/>
      <c r="F14" s="51" t="s">
        <v>210</v>
      </c>
      <c r="G14" s="13" t="s">
        <v>6</v>
      </c>
      <c r="H14" s="13">
        <v>1</v>
      </c>
      <c r="I14" s="52"/>
      <c r="J14" s="52">
        <f>I14*H14</f>
        <v>0</v>
      </c>
    </row>
    <row r="15" spans="1:10" s="30" customFormat="1" ht="18" customHeight="1">
      <c r="A15" s="45">
        <v>11</v>
      </c>
      <c r="B15" s="60"/>
      <c r="C15" s="61" t="s">
        <v>27</v>
      </c>
      <c r="D15" s="60"/>
      <c r="E15" s="60"/>
      <c r="F15" s="60"/>
      <c r="G15" s="60"/>
      <c r="H15" s="60"/>
      <c r="I15" s="60"/>
      <c r="J15" s="62">
        <f>SUM(J16:J20)</f>
        <v>0</v>
      </c>
    </row>
    <row r="16" spans="1:10" s="53" customFormat="1" ht="78" customHeight="1">
      <c r="A16" s="45">
        <v>12</v>
      </c>
      <c r="B16" s="46"/>
      <c r="C16" s="47" t="s">
        <v>102</v>
      </c>
      <c r="D16" s="48"/>
      <c r="E16" s="49"/>
      <c r="F16" s="51" t="s">
        <v>211</v>
      </c>
      <c r="G16" s="13" t="s">
        <v>6</v>
      </c>
      <c r="H16" s="13">
        <v>1</v>
      </c>
      <c r="I16" s="52"/>
      <c r="J16" s="52">
        <f>I16*H16</f>
        <v>0</v>
      </c>
    </row>
    <row r="17" spans="1:10" s="53" customFormat="1" ht="63" customHeight="1">
      <c r="A17" s="45">
        <v>13</v>
      </c>
      <c r="B17" s="46"/>
      <c r="C17" s="47" t="s">
        <v>102</v>
      </c>
      <c r="D17" s="48"/>
      <c r="E17" s="49"/>
      <c r="F17" s="51" t="s">
        <v>142</v>
      </c>
      <c r="G17" s="13" t="s">
        <v>6</v>
      </c>
      <c r="H17" s="13">
        <v>6</v>
      </c>
      <c r="I17" s="52"/>
      <c r="J17" s="52">
        <f>I17*H17</f>
        <v>0</v>
      </c>
    </row>
    <row r="18" spans="1:10" s="53" customFormat="1" ht="112.5" customHeight="1">
      <c r="A18" s="45">
        <v>14</v>
      </c>
      <c r="B18" s="46"/>
      <c r="C18" s="47" t="s">
        <v>218</v>
      </c>
      <c r="D18" s="48"/>
      <c r="E18" s="49"/>
      <c r="F18" s="51" t="s">
        <v>216</v>
      </c>
      <c r="G18" s="13" t="s">
        <v>6</v>
      </c>
      <c r="H18" s="13">
        <v>1</v>
      </c>
      <c r="I18" s="52"/>
      <c r="J18" s="52">
        <f>I18*H18</f>
        <v>0</v>
      </c>
    </row>
    <row r="19" spans="1:10" s="53" customFormat="1" ht="29.25" customHeight="1">
      <c r="A19" s="45">
        <v>15</v>
      </c>
      <c r="B19" s="46"/>
      <c r="C19" s="47" t="s">
        <v>109</v>
      </c>
      <c r="D19" s="48"/>
      <c r="E19" s="49"/>
      <c r="F19" s="51" t="s">
        <v>110</v>
      </c>
      <c r="G19" s="13" t="s">
        <v>6</v>
      </c>
      <c r="H19" s="13">
        <v>1</v>
      </c>
      <c r="I19" s="52"/>
      <c r="J19" s="52">
        <f>I19*H19</f>
        <v>0</v>
      </c>
    </row>
    <row r="20" spans="1:10" s="53" customFormat="1" ht="173.25" customHeight="1">
      <c r="A20" s="45">
        <v>16</v>
      </c>
      <c r="B20" s="46"/>
      <c r="C20" s="47" t="s">
        <v>221</v>
      </c>
      <c r="D20" s="48"/>
      <c r="E20" s="49"/>
      <c r="F20" s="50" t="s">
        <v>222</v>
      </c>
      <c r="G20" s="13" t="s">
        <v>6</v>
      </c>
      <c r="H20" s="13">
        <v>1</v>
      </c>
      <c r="I20" s="52"/>
      <c r="J20" s="52">
        <f>I20*H20</f>
        <v>0</v>
      </c>
    </row>
    <row r="21" spans="1:10" s="30" customFormat="1" ht="18" customHeight="1">
      <c r="A21" s="45">
        <v>17</v>
      </c>
      <c r="B21" s="60"/>
      <c r="C21" s="61" t="s">
        <v>28</v>
      </c>
      <c r="D21" s="60"/>
      <c r="E21" s="60"/>
      <c r="F21" s="60"/>
      <c r="G21" s="60"/>
      <c r="H21" s="60"/>
      <c r="I21" s="60"/>
      <c r="J21" s="62">
        <f>SUM(J22:J27)</f>
        <v>0</v>
      </c>
    </row>
    <row r="22" spans="1:10" s="53" customFormat="1" ht="32.25" customHeight="1">
      <c r="A22" s="45">
        <v>18</v>
      </c>
      <c r="B22" s="46"/>
      <c r="C22" s="47" t="s">
        <v>145</v>
      </c>
      <c r="D22" s="48"/>
      <c r="E22" s="49"/>
      <c r="F22" s="51" t="s">
        <v>213</v>
      </c>
      <c r="G22" s="13" t="s">
        <v>6</v>
      </c>
      <c r="H22" s="13">
        <v>1</v>
      </c>
      <c r="I22" s="52"/>
      <c r="J22" s="52">
        <f aca="true" t="shared" si="0" ref="J22:J27">I22*H22</f>
        <v>0</v>
      </c>
    </row>
    <row r="23" spans="1:10" s="53" customFormat="1" ht="32.25" customHeight="1">
      <c r="A23" s="45">
        <v>19</v>
      </c>
      <c r="B23" s="46"/>
      <c r="C23" s="47" t="s">
        <v>19</v>
      </c>
      <c r="D23" s="48"/>
      <c r="E23" s="49"/>
      <c r="F23" s="51" t="s">
        <v>69</v>
      </c>
      <c r="G23" s="13" t="s">
        <v>6</v>
      </c>
      <c r="H23" s="13">
        <v>1</v>
      </c>
      <c r="I23" s="52"/>
      <c r="J23" s="52">
        <f t="shared" si="0"/>
        <v>0</v>
      </c>
    </row>
    <row r="24" spans="1:10" s="53" customFormat="1" ht="149.25" customHeight="1">
      <c r="A24" s="45">
        <v>20</v>
      </c>
      <c r="B24" s="46"/>
      <c r="C24" s="47" t="s">
        <v>107</v>
      </c>
      <c r="D24" s="48"/>
      <c r="E24" s="49"/>
      <c r="F24" s="51" t="s">
        <v>212</v>
      </c>
      <c r="G24" s="13" t="s">
        <v>6</v>
      </c>
      <c r="H24" s="13">
        <v>1</v>
      </c>
      <c r="I24" s="52"/>
      <c r="J24" s="52">
        <f t="shared" si="0"/>
        <v>0</v>
      </c>
    </row>
    <row r="25" spans="1:10" s="53" customFormat="1" ht="72" customHeight="1">
      <c r="A25" s="45">
        <v>21</v>
      </c>
      <c r="B25" s="46"/>
      <c r="C25" s="47" t="s">
        <v>53</v>
      </c>
      <c r="D25" s="48"/>
      <c r="E25" s="49"/>
      <c r="F25" s="51" t="s">
        <v>54</v>
      </c>
      <c r="G25" s="13" t="s">
        <v>6</v>
      </c>
      <c r="H25" s="13">
        <v>1</v>
      </c>
      <c r="I25" s="52"/>
      <c r="J25" s="52">
        <f t="shared" si="0"/>
        <v>0</v>
      </c>
    </row>
    <row r="26" spans="1:10" ht="84" customHeight="1">
      <c r="A26" s="45">
        <v>22</v>
      </c>
      <c r="B26" s="46"/>
      <c r="C26" s="47" t="s">
        <v>223</v>
      </c>
      <c r="D26" s="48"/>
      <c r="E26" s="49"/>
      <c r="F26" s="51" t="s">
        <v>224</v>
      </c>
      <c r="G26" s="13" t="s">
        <v>6</v>
      </c>
      <c r="H26" s="13">
        <v>1</v>
      </c>
      <c r="I26" s="52"/>
      <c r="J26" s="52">
        <f t="shared" si="0"/>
        <v>0</v>
      </c>
    </row>
    <row r="27" spans="1:10" ht="84" customHeight="1">
      <c r="A27" s="45">
        <v>23</v>
      </c>
      <c r="B27" s="46"/>
      <c r="C27" s="47" t="s">
        <v>219</v>
      </c>
      <c r="D27" s="48"/>
      <c r="E27" s="49"/>
      <c r="F27" s="51" t="s">
        <v>220</v>
      </c>
      <c r="G27" s="13" t="s">
        <v>6</v>
      </c>
      <c r="H27" s="13">
        <v>1</v>
      </c>
      <c r="I27" s="52"/>
      <c r="J27" s="52">
        <f t="shared" si="0"/>
        <v>0</v>
      </c>
    </row>
    <row r="28" spans="1:10" s="30" customFormat="1" ht="18" customHeight="1">
      <c r="A28" s="45">
        <v>24</v>
      </c>
      <c r="B28" s="60"/>
      <c r="C28" s="61" t="s">
        <v>16</v>
      </c>
      <c r="D28" s="60"/>
      <c r="E28" s="60"/>
      <c r="F28" s="60"/>
      <c r="G28" s="60"/>
      <c r="H28" s="60"/>
      <c r="I28" s="60"/>
      <c r="J28" s="62">
        <f>SUM(J29:J38)</f>
        <v>0</v>
      </c>
    </row>
    <row r="29" spans="1:10" s="53" customFormat="1" ht="45.75" customHeight="1">
      <c r="A29" s="45">
        <v>25</v>
      </c>
      <c r="B29" s="46"/>
      <c r="C29" s="47" t="s">
        <v>21</v>
      </c>
      <c r="D29" s="48"/>
      <c r="E29" s="49"/>
      <c r="F29" s="51" t="s">
        <v>30</v>
      </c>
      <c r="G29" s="13" t="s">
        <v>6</v>
      </c>
      <c r="H29" s="13">
        <v>1</v>
      </c>
      <c r="I29" s="52"/>
      <c r="J29" s="52">
        <f aca="true" t="shared" si="1" ref="J29:J38">I29*H29</f>
        <v>0</v>
      </c>
    </row>
    <row r="30" spans="1:10" s="53" customFormat="1" ht="72.75" customHeight="1">
      <c r="A30" s="45">
        <v>26</v>
      </c>
      <c r="B30" s="46"/>
      <c r="C30" s="47" t="s">
        <v>80</v>
      </c>
      <c r="D30" s="48"/>
      <c r="E30" s="49"/>
      <c r="F30" s="51" t="s">
        <v>149</v>
      </c>
      <c r="G30" s="13" t="s">
        <v>6</v>
      </c>
      <c r="H30" s="13">
        <v>2</v>
      </c>
      <c r="I30" s="52"/>
      <c r="J30" s="52">
        <f t="shared" si="1"/>
        <v>0</v>
      </c>
    </row>
    <row r="31" spans="1:10" s="53" customFormat="1" ht="45" customHeight="1">
      <c r="A31" s="45">
        <v>27</v>
      </c>
      <c r="B31" s="46"/>
      <c r="C31" s="47" t="s">
        <v>81</v>
      </c>
      <c r="D31" s="48"/>
      <c r="E31" s="49"/>
      <c r="F31" s="51" t="s">
        <v>82</v>
      </c>
      <c r="G31" s="13" t="s">
        <v>6</v>
      </c>
      <c r="H31" s="13">
        <v>1</v>
      </c>
      <c r="I31" s="52"/>
      <c r="J31" s="52">
        <f t="shared" si="1"/>
        <v>0</v>
      </c>
    </row>
    <row r="32" spans="1:10" s="53" customFormat="1" ht="73.5" customHeight="1">
      <c r="A32" s="45">
        <v>28</v>
      </c>
      <c r="B32" s="46"/>
      <c r="C32" s="47" t="s">
        <v>83</v>
      </c>
      <c r="D32" s="48"/>
      <c r="E32" s="49"/>
      <c r="F32" s="51" t="s">
        <v>96</v>
      </c>
      <c r="G32" s="13" t="s">
        <v>6</v>
      </c>
      <c r="H32" s="13">
        <v>1</v>
      </c>
      <c r="I32" s="52"/>
      <c r="J32" s="52">
        <f t="shared" si="1"/>
        <v>0</v>
      </c>
    </row>
    <row r="33" spans="1:10" s="53" customFormat="1" ht="60" customHeight="1">
      <c r="A33" s="45">
        <v>29</v>
      </c>
      <c r="B33" s="46"/>
      <c r="C33" s="47" t="s">
        <v>233</v>
      </c>
      <c r="D33" s="48"/>
      <c r="E33" s="49"/>
      <c r="F33" s="51" t="s">
        <v>217</v>
      </c>
      <c r="G33" s="13" t="s">
        <v>6</v>
      </c>
      <c r="H33" s="13">
        <v>1</v>
      </c>
      <c r="I33" s="52"/>
      <c r="J33" s="52">
        <f t="shared" si="1"/>
        <v>0</v>
      </c>
    </row>
    <row r="34" spans="1:10" s="53" customFormat="1" ht="63.75">
      <c r="A34" s="45">
        <v>30</v>
      </c>
      <c r="B34" s="46"/>
      <c r="C34" s="47" t="s">
        <v>234</v>
      </c>
      <c r="D34" s="48"/>
      <c r="E34" s="49"/>
      <c r="F34" s="51" t="s">
        <v>112</v>
      </c>
      <c r="G34" s="13" t="s">
        <v>6</v>
      </c>
      <c r="H34" s="13">
        <v>1</v>
      </c>
      <c r="I34" s="52"/>
      <c r="J34" s="52">
        <f t="shared" si="1"/>
        <v>0</v>
      </c>
    </row>
    <row r="35" spans="1:10" s="53" customFormat="1" ht="33.75" customHeight="1">
      <c r="A35" s="45">
        <v>31</v>
      </c>
      <c r="B35" s="46"/>
      <c r="C35" s="47" t="s">
        <v>85</v>
      </c>
      <c r="D35" s="48"/>
      <c r="E35" s="49"/>
      <c r="F35" s="51" t="s">
        <v>116</v>
      </c>
      <c r="G35" s="13" t="s">
        <v>6</v>
      </c>
      <c r="H35" s="13">
        <v>1</v>
      </c>
      <c r="I35" s="52"/>
      <c r="J35" s="52">
        <f t="shared" si="1"/>
        <v>0</v>
      </c>
    </row>
    <row r="36" spans="1:10" s="53" customFormat="1" ht="73.5" customHeight="1">
      <c r="A36" s="45">
        <v>32</v>
      </c>
      <c r="B36" s="46"/>
      <c r="C36" s="47" t="s">
        <v>113</v>
      </c>
      <c r="D36" s="48"/>
      <c r="E36" s="49"/>
      <c r="F36" s="51" t="s">
        <v>117</v>
      </c>
      <c r="G36" s="13" t="s">
        <v>6</v>
      </c>
      <c r="H36" s="13">
        <v>2</v>
      </c>
      <c r="I36" s="52"/>
      <c r="J36" s="52">
        <f t="shared" si="1"/>
        <v>0</v>
      </c>
    </row>
    <row r="37" spans="1:10" s="53" customFormat="1" ht="88.5" customHeight="1">
      <c r="A37" s="45">
        <v>33</v>
      </c>
      <c r="B37" s="46"/>
      <c r="C37" s="47" t="s">
        <v>114</v>
      </c>
      <c r="D37" s="48"/>
      <c r="E37" s="49"/>
      <c r="F37" s="51" t="s">
        <v>118</v>
      </c>
      <c r="G37" s="13" t="s">
        <v>6</v>
      </c>
      <c r="H37" s="13">
        <v>1</v>
      </c>
      <c r="I37" s="52"/>
      <c r="J37" s="52">
        <f t="shared" si="1"/>
        <v>0</v>
      </c>
    </row>
    <row r="38" spans="1:10" s="53" customFormat="1" ht="38.25" customHeight="1">
      <c r="A38" s="45">
        <v>34</v>
      </c>
      <c r="B38" s="46"/>
      <c r="C38" s="47" t="s">
        <v>115</v>
      </c>
      <c r="D38" s="48"/>
      <c r="E38" s="49"/>
      <c r="F38" s="51" t="s">
        <v>119</v>
      </c>
      <c r="G38" s="13" t="s">
        <v>6</v>
      </c>
      <c r="H38" s="13">
        <v>2</v>
      </c>
      <c r="I38" s="52"/>
      <c r="J38" s="52">
        <f t="shared" si="1"/>
        <v>0</v>
      </c>
    </row>
    <row r="39" spans="1:10" s="30" customFormat="1" ht="18" customHeight="1">
      <c r="A39" s="45">
        <v>35</v>
      </c>
      <c r="B39" s="60"/>
      <c r="C39" s="61" t="s">
        <v>52</v>
      </c>
      <c r="D39" s="60"/>
      <c r="E39" s="60"/>
      <c r="F39" s="60"/>
      <c r="G39" s="60"/>
      <c r="H39" s="60"/>
      <c r="I39" s="60"/>
      <c r="J39" s="62">
        <f>SUM(J40:J44)</f>
        <v>0</v>
      </c>
    </row>
    <row r="40" spans="1:10" s="53" customFormat="1" ht="35.25" customHeight="1">
      <c r="A40" s="45">
        <v>36</v>
      </c>
      <c r="B40" s="46"/>
      <c r="C40" s="47" t="s">
        <v>120</v>
      </c>
      <c r="D40" s="48"/>
      <c r="E40" s="49"/>
      <c r="F40" s="51" t="s">
        <v>121</v>
      </c>
      <c r="G40" s="13" t="s">
        <v>22</v>
      </c>
      <c r="H40" s="13">
        <v>20</v>
      </c>
      <c r="I40" s="52"/>
      <c r="J40" s="52">
        <f>I40*H40</f>
        <v>0</v>
      </c>
    </row>
    <row r="41" spans="1:10" s="53" customFormat="1" ht="29.25" customHeight="1">
      <c r="A41" s="45">
        <v>37</v>
      </c>
      <c r="B41" s="46"/>
      <c r="C41" s="47" t="s">
        <v>48</v>
      </c>
      <c r="D41" s="48" t="s">
        <v>45</v>
      </c>
      <c r="E41" s="49" t="s">
        <v>46</v>
      </c>
      <c r="F41" s="51" t="s">
        <v>47</v>
      </c>
      <c r="G41" s="13" t="s">
        <v>22</v>
      </c>
      <c r="H41" s="13">
        <v>30</v>
      </c>
      <c r="I41" s="52"/>
      <c r="J41" s="52">
        <f>I41*H41</f>
        <v>0</v>
      </c>
    </row>
    <row r="42" spans="1:10" s="53" customFormat="1" ht="30" customHeight="1">
      <c r="A42" s="45">
        <v>38</v>
      </c>
      <c r="B42" s="46"/>
      <c r="C42" s="47" t="s">
        <v>51</v>
      </c>
      <c r="D42" s="48"/>
      <c r="E42" s="49"/>
      <c r="F42" s="51" t="s">
        <v>93</v>
      </c>
      <c r="G42" s="13" t="s">
        <v>26</v>
      </c>
      <c r="H42" s="13">
        <v>1</v>
      </c>
      <c r="I42" s="52"/>
      <c r="J42" s="52">
        <f>I42*H42</f>
        <v>0</v>
      </c>
    </row>
    <row r="43" spans="1:10" s="53" customFormat="1" ht="27.75" customHeight="1">
      <c r="A43" s="45">
        <v>39</v>
      </c>
      <c r="B43" s="46"/>
      <c r="C43" s="47" t="s">
        <v>90</v>
      </c>
      <c r="D43" s="48"/>
      <c r="E43" s="49"/>
      <c r="F43" s="51" t="s">
        <v>91</v>
      </c>
      <c r="G43" s="13" t="s">
        <v>68</v>
      </c>
      <c r="H43" s="13">
        <v>1</v>
      </c>
      <c r="I43" s="52"/>
      <c r="J43" s="52">
        <f>I43*H43</f>
        <v>0</v>
      </c>
    </row>
    <row r="44" spans="1:10" s="53" customFormat="1" ht="30" customHeight="1">
      <c r="A44" s="45">
        <v>40</v>
      </c>
      <c r="B44" s="46"/>
      <c r="C44" s="47" t="s">
        <v>24</v>
      </c>
      <c r="D44" s="48"/>
      <c r="E44" s="49"/>
      <c r="F44" s="51" t="s">
        <v>25</v>
      </c>
      <c r="G44" s="13" t="s">
        <v>26</v>
      </c>
      <c r="H44" s="13">
        <v>1</v>
      </c>
      <c r="I44" s="52"/>
      <c r="J44" s="52">
        <f>I44*H44</f>
        <v>0</v>
      </c>
    </row>
    <row r="45" spans="1:10" s="30" customFormat="1" ht="18" customHeight="1">
      <c r="A45" s="45">
        <v>41</v>
      </c>
      <c r="B45" s="60"/>
      <c r="C45" s="61" t="s">
        <v>31</v>
      </c>
      <c r="D45" s="60"/>
      <c r="E45" s="60"/>
      <c r="F45" s="60"/>
      <c r="G45" s="60"/>
      <c r="H45" s="60"/>
      <c r="I45" s="60"/>
      <c r="J45" s="62">
        <f>SUM(J46:J56)</f>
        <v>0</v>
      </c>
    </row>
    <row r="46" spans="1:10" s="53" customFormat="1" ht="30" customHeight="1">
      <c r="A46" s="45">
        <v>42</v>
      </c>
      <c r="B46" s="46"/>
      <c r="C46" s="47" t="s">
        <v>32</v>
      </c>
      <c r="D46" s="48"/>
      <c r="E46" s="49"/>
      <c r="F46" s="51" t="s">
        <v>154</v>
      </c>
      <c r="G46" s="13" t="s">
        <v>26</v>
      </c>
      <c r="H46" s="13">
        <v>1</v>
      </c>
      <c r="I46" s="52"/>
      <c r="J46" s="52">
        <f aca="true" t="shared" si="2" ref="J46:J56">I46*H46</f>
        <v>0</v>
      </c>
    </row>
    <row r="47" spans="1:10" s="53" customFormat="1" ht="30" customHeight="1">
      <c r="A47" s="45">
        <v>43</v>
      </c>
      <c r="B47" s="46"/>
      <c r="C47" s="47" t="s">
        <v>32</v>
      </c>
      <c r="D47" s="48"/>
      <c r="E47" s="49"/>
      <c r="F47" s="51" t="s">
        <v>33</v>
      </c>
      <c r="G47" s="13" t="s">
        <v>26</v>
      </c>
      <c r="H47" s="13">
        <v>1</v>
      </c>
      <c r="I47" s="52"/>
      <c r="J47" s="52">
        <f t="shared" si="2"/>
        <v>0</v>
      </c>
    </row>
    <row r="48" spans="1:10" s="53" customFormat="1" ht="36.75" customHeight="1">
      <c r="A48" s="45">
        <v>44</v>
      </c>
      <c r="B48" s="46"/>
      <c r="C48" s="47" t="s">
        <v>32</v>
      </c>
      <c r="D48" s="48"/>
      <c r="E48" s="49"/>
      <c r="F48" s="51" t="s">
        <v>34</v>
      </c>
      <c r="G48" s="13" t="s">
        <v>26</v>
      </c>
      <c r="H48" s="13">
        <v>1</v>
      </c>
      <c r="I48" s="52"/>
      <c r="J48" s="52">
        <f t="shared" si="2"/>
        <v>0</v>
      </c>
    </row>
    <row r="49" spans="1:10" s="53" customFormat="1" ht="36.75" customHeight="1">
      <c r="A49" s="45">
        <v>45</v>
      </c>
      <c r="B49" s="46"/>
      <c r="C49" s="47" t="s">
        <v>32</v>
      </c>
      <c r="D49" s="48"/>
      <c r="E49" s="49"/>
      <c r="F49" s="51" t="s">
        <v>35</v>
      </c>
      <c r="G49" s="13" t="s">
        <v>26</v>
      </c>
      <c r="H49" s="13">
        <v>1</v>
      </c>
      <c r="I49" s="52"/>
      <c r="J49" s="52">
        <f t="shared" si="2"/>
        <v>0</v>
      </c>
    </row>
    <row r="50" spans="1:10" s="53" customFormat="1" ht="36.75" customHeight="1">
      <c r="A50" s="45">
        <v>46</v>
      </c>
      <c r="B50" s="46"/>
      <c r="C50" s="47" t="s">
        <v>32</v>
      </c>
      <c r="D50" s="48"/>
      <c r="E50" s="49"/>
      <c r="F50" s="51" t="s">
        <v>36</v>
      </c>
      <c r="G50" s="13" t="s">
        <v>26</v>
      </c>
      <c r="H50" s="13">
        <v>1</v>
      </c>
      <c r="I50" s="52"/>
      <c r="J50" s="52">
        <f t="shared" si="2"/>
        <v>0</v>
      </c>
    </row>
    <row r="51" spans="1:10" s="53" customFormat="1" ht="30" customHeight="1">
      <c r="A51" s="45">
        <v>47</v>
      </c>
      <c r="B51" s="46"/>
      <c r="C51" s="47" t="s">
        <v>32</v>
      </c>
      <c r="D51" s="48"/>
      <c r="E51" s="49"/>
      <c r="F51" s="51" t="s">
        <v>122</v>
      </c>
      <c r="G51" s="13" t="s">
        <v>26</v>
      </c>
      <c r="H51" s="13">
        <v>1</v>
      </c>
      <c r="I51" s="52"/>
      <c r="J51" s="52">
        <f t="shared" si="2"/>
        <v>0</v>
      </c>
    </row>
    <row r="52" spans="1:10" s="53" customFormat="1" ht="37.5" customHeight="1">
      <c r="A52" s="45">
        <v>48</v>
      </c>
      <c r="B52" s="46"/>
      <c r="C52" s="47" t="s">
        <v>32</v>
      </c>
      <c r="D52" s="48"/>
      <c r="E52" s="49"/>
      <c r="F52" s="51" t="s">
        <v>92</v>
      </c>
      <c r="G52" s="13" t="s">
        <v>26</v>
      </c>
      <c r="H52" s="13">
        <v>1</v>
      </c>
      <c r="I52" s="52"/>
      <c r="J52" s="52">
        <f t="shared" si="2"/>
        <v>0</v>
      </c>
    </row>
    <row r="53" spans="1:10" s="53" customFormat="1" ht="36.75" customHeight="1">
      <c r="A53" s="45">
        <v>49</v>
      </c>
      <c r="B53" s="46"/>
      <c r="C53" s="47" t="s">
        <v>42</v>
      </c>
      <c r="D53" s="48"/>
      <c r="E53" s="49"/>
      <c r="F53" s="51" t="s">
        <v>37</v>
      </c>
      <c r="G53" s="13" t="s">
        <v>38</v>
      </c>
      <c r="H53" s="13">
        <v>40</v>
      </c>
      <c r="I53" s="52"/>
      <c r="J53" s="52">
        <f t="shared" si="2"/>
        <v>0</v>
      </c>
    </row>
    <row r="54" spans="1:10" s="53" customFormat="1" ht="30.75" customHeight="1">
      <c r="A54" s="45">
        <v>50</v>
      </c>
      <c r="B54" s="46"/>
      <c r="C54" s="47" t="s">
        <v>41</v>
      </c>
      <c r="D54" s="48"/>
      <c r="E54" s="49"/>
      <c r="F54" s="51" t="s">
        <v>39</v>
      </c>
      <c r="G54" s="13" t="s">
        <v>26</v>
      </c>
      <c r="H54" s="13">
        <v>1</v>
      </c>
      <c r="I54" s="52"/>
      <c r="J54" s="52">
        <f t="shared" si="2"/>
        <v>0</v>
      </c>
    </row>
    <row r="55" spans="1:10" s="53" customFormat="1" ht="61.5" customHeight="1">
      <c r="A55" s="45">
        <v>51</v>
      </c>
      <c r="B55" s="46"/>
      <c r="C55" s="47" t="s">
        <v>41</v>
      </c>
      <c r="D55" s="48"/>
      <c r="E55" s="49"/>
      <c r="F55" s="51" t="s">
        <v>49</v>
      </c>
      <c r="G55" s="13" t="s">
        <v>26</v>
      </c>
      <c r="H55" s="13">
        <v>1</v>
      </c>
      <c r="I55" s="52"/>
      <c r="J55" s="52">
        <f t="shared" si="2"/>
        <v>0</v>
      </c>
    </row>
    <row r="56" spans="1:10" s="53" customFormat="1" ht="30.75" customHeight="1">
      <c r="A56" s="45">
        <v>52</v>
      </c>
      <c r="B56" s="46"/>
      <c r="C56" s="47" t="s">
        <v>40</v>
      </c>
      <c r="D56" s="48"/>
      <c r="E56" s="49"/>
      <c r="F56" s="51" t="s">
        <v>40</v>
      </c>
      <c r="G56" s="13" t="s">
        <v>26</v>
      </c>
      <c r="H56" s="13">
        <v>1</v>
      </c>
      <c r="I56" s="52"/>
      <c r="J56" s="52">
        <f t="shared" si="2"/>
        <v>0</v>
      </c>
    </row>
    <row r="57" spans="1:10" s="26" customFormat="1" ht="13.5" thickBot="1">
      <c r="A57" s="27"/>
      <c r="B57" s="27"/>
      <c r="C57" s="27"/>
      <c r="D57" s="27"/>
      <c r="E57" s="28"/>
      <c r="F57" s="27"/>
      <c r="G57" s="29"/>
      <c r="H57" s="29"/>
      <c r="I57" s="27"/>
      <c r="J57" s="27"/>
    </row>
    <row r="58" spans="1:10" s="30" customFormat="1" ht="23.25" customHeight="1">
      <c r="A58" s="85"/>
      <c r="B58" s="85"/>
      <c r="C58" s="86" t="s">
        <v>8</v>
      </c>
      <c r="D58" s="85"/>
      <c r="E58" s="87"/>
      <c r="F58" s="85"/>
      <c r="G58" s="88"/>
      <c r="H58" s="88"/>
      <c r="I58" s="85"/>
      <c r="J58" s="89">
        <f>SUM(J5,J9,J15,J21,J28,J39,J45)</f>
        <v>0</v>
      </c>
    </row>
    <row r="61" ht="12.75" collapsed="1">
      <c r="J61" s="20"/>
    </row>
    <row r="62" ht="12.75">
      <c r="J62" s="20"/>
    </row>
    <row r="70" ht="12.75" collapsed="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15" customHeight="1"/>
    <row r="91" ht="24.95" customHeight="1"/>
    <row r="92" ht="18" customHeight="1"/>
    <row r="93" ht="24.95" customHeight="1"/>
    <row r="94" ht="24.95" customHeight="1"/>
  </sheetData>
  <sheetProtection selectLockedCells="1" selectUnlockedCells="1"/>
  <autoFilter ref="A2:J94"/>
  <printOptions/>
  <pageMargins left="0.7480314960629921" right="0.7480314960629921" top="0.984251968503937" bottom="0.984251968503937" header="0.5118110236220472" footer="0.5118110236220472"/>
  <pageSetup fitToHeight="13" fitToWidth="1" horizontalDpi="600" verticalDpi="600" orientation="landscape" paperSize="9" scale="70" r:id="rId2"/>
  <headerFooter alignWithMargins="0">
    <oddFooter>&amp;C&amp;P/&amp;N</oddFooter>
  </headerFooter>
  <rowBreaks count="1" manualBreakCount="1">
    <brk id="8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F818F-FE55-4F7B-9673-09ED2F35629E}">
  <sheetPr>
    <tabColor theme="9" tint="0.7999799847602844"/>
    <outlinePr summaryBelow="0"/>
    <pageSetUpPr fitToPage="1"/>
  </sheetPr>
  <dimension ref="A1:J95"/>
  <sheetViews>
    <sheetView view="pageBreakPreview" zoomScale="90" zoomScaleSheetLayoutView="90" workbookViewId="0" topLeftCell="A1">
      <pane ySplit="4" topLeftCell="A5" activePane="bottomLeft" state="frozen"/>
      <selection pane="topLeft" activeCell="A1" sqref="A1:E1"/>
      <selection pane="bottomLeft" activeCell="I6" sqref="I6:I11"/>
    </sheetView>
  </sheetViews>
  <sheetFormatPr defaultColWidth="9.125" defaultRowHeight="12.75"/>
  <cols>
    <col min="1" max="1" width="8.625" style="14" customWidth="1"/>
    <col min="2" max="2" width="5.875" style="14" hidden="1" customWidth="1"/>
    <col min="3" max="3" width="21.625" style="14" customWidth="1"/>
    <col min="4" max="4" width="16.00390625" style="14" bestFit="1" customWidth="1"/>
    <col min="5" max="5" width="17.00390625" style="18" customWidth="1"/>
    <col min="6" max="6" width="71.875" style="14" customWidth="1"/>
    <col min="7" max="7" width="8.00390625" style="19" customWidth="1"/>
    <col min="8" max="8" width="6.75390625" style="19" customWidth="1"/>
    <col min="9" max="9" width="18.25390625" style="14" customWidth="1"/>
    <col min="10" max="10" width="20.625" style="14" customWidth="1"/>
    <col min="11" max="16384" width="9.125" style="14" customWidth="1"/>
  </cols>
  <sheetData>
    <row r="1" spans="3:10" s="30" customFormat="1" ht="29.25" customHeight="1">
      <c r="C1" s="31"/>
      <c r="D1" s="31"/>
      <c r="E1" s="31"/>
      <c r="F1" s="31"/>
      <c r="G1" s="31"/>
      <c r="H1" s="31"/>
      <c r="I1" s="31"/>
      <c r="J1" s="31"/>
    </row>
    <row r="2" spans="1:10" s="30" customFormat="1" ht="57.75" customHeight="1">
      <c r="A2" s="32" t="s">
        <v>0</v>
      </c>
      <c r="B2" s="32" t="s">
        <v>12</v>
      </c>
      <c r="C2" s="32" t="s">
        <v>5</v>
      </c>
      <c r="D2" s="33" t="s">
        <v>10</v>
      </c>
      <c r="E2" s="33" t="s">
        <v>13</v>
      </c>
      <c r="F2" s="33" t="s">
        <v>15</v>
      </c>
      <c r="G2" s="34" t="s">
        <v>14</v>
      </c>
      <c r="H2" s="34" t="s">
        <v>9</v>
      </c>
      <c r="I2" s="33" t="s">
        <v>2</v>
      </c>
      <c r="J2" s="33" t="s">
        <v>11</v>
      </c>
    </row>
    <row r="3" spans="1:10" s="30" customFormat="1" ht="18" customHeight="1">
      <c r="A3" s="35"/>
      <c r="B3" s="36"/>
      <c r="C3" s="37" t="s">
        <v>239</v>
      </c>
      <c r="D3" s="36"/>
      <c r="E3" s="36"/>
      <c r="F3" s="36"/>
      <c r="G3" s="36"/>
      <c r="H3" s="36"/>
      <c r="I3" s="36"/>
      <c r="J3" s="42"/>
    </row>
    <row r="4" spans="1:10" s="30" customFormat="1" ht="18" customHeight="1">
      <c r="A4" s="38"/>
      <c r="B4" s="39"/>
      <c r="C4" s="40"/>
      <c r="D4" s="39"/>
      <c r="E4" s="39"/>
      <c r="F4" s="39"/>
      <c r="G4" s="39"/>
      <c r="H4" s="39"/>
      <c r="I4" s="39"/>
      <c r="J4" s="41"/>
    </row>
    <row r="5" spans="1:10" s="30" customFormat="1" ht="18" customHeight="1">
      <c r="A5" s="45">
        <v>1</v>
      </c>
      <c r="B5" s="60"/>
      <c r="C5" s="61" t="s">
        <v>123</v>
      </c>
      <c r="D5" s="60"/>
      <c r="E5" s="60"/>
      <c r="F5" s="60"/>
      <c r="G5" s="60"/>
      <c r="H5" s="60"/>
      <c r="I5" s="60"/>
      <c r="J5" s="62">
        <f>SUM(J6:J11)</f>
        <v>0</v>
      </c>
    </row>
    <row r="6" spans="1:10" s="53" customFormat="1" ht="71.25" customHeight="1">
      <c r="A6" s="45">
        <v>2</v>
      </c>
      <c r="B6" s="46"/>
      <c r="C6" s="47" t="s">
        <v>125</v>
      </c>
      <c r="D6" s="48"/>
      <c r="E6" s="49"/>
      <c r="F6" s="51" t="s">
        <v>128</v>
      </c>
      <c r="G6" s="13" t="s">
        <v>6</v>
      </c>
      <c r="H6" s="13">
        <v>2</v>
      </c>
      <c r="I6" s="52"/>
      <c r="J6" s="52">
        <f>I6*H6</f>
        <v>0</v>
      </c>
    </row>
    <row r="7" spans="1:10" s="53" customFormat="1" ht="63" customHeight="1">
      <c r="A7" s="45">
        <v>3</v>
      </c>
      <c r="B7" s="46"/>
      <c r="C7" s="47" t="s">
        <v>125</v>
      </c>
      <c r="D7" s="48"/>
      <c r="E7" s="49"/>
      <c r="F7" s="51" t="s">
        <v>129</v>
      </c>
      <c r="G7" s="13" t="s">
        <v>6</v>
      </c>
      <c r="H7" s="13">
        <v>2</v>
      </c>
      <c r="I7" s="52"/>
      <c r="J7" s="52">
        <f>I7*H7</f>
        <v>0</v>
      </c>
    </row>
    <row r="8" spans="1:10" s="53" customFormat="1" ht="30.75" customHeight="1">
      <c r="A8" s="45">
        <v>4</v>
      </c>
      <c r="B8" s="46"/>
      <c r="C8" s="47" t="s">
        <v>126</v>
      </c>
      <c r="D8" s="48"/>
      <c r="E8" s="49"/>
      <c r="F8" s="51" t="s">
        <v>127</v>
      </c>
      <c r="G8" s="13" t="s">
        <v>6</v>
      </c>
      <c r="H8" s="13">
        <v>2</v>
      </c>
      <c r="I8" s="52"/>
      <c r="J8" s="52">
        <f>I8*H8</f>
        <v>0</v>
      </c>
    </row>
    <row r="9" spans="1:10" s="53" customFormat="1" ht="45.75" customHeight="1">
      <c r="A9" s="45">
        <v>5</v>
      </c>
      <c r="B9" s="54"/>
      <c r="C9" s="55" t="s">
        <v>130</v>
      </c>
      <c r="D9" s="56"/>
      <c r="E9" s="55"/>
      <c r="F9" s="51" t="s">
        <v>131</v>
      </c>
      <c r="G9" s="57" t="s">
        <v>6</v>
      </c>
      <c r="H9" s="57">
        <v>4</v>
      </c>
      <c r="I9" s="59"/>
      <c r="J9" s="59">
        <f>I9*H9</f>
        <v>0</v>
      </c>
    </row>
    <row r="10" spans="1:10" s="53" customFormat="1" ht="60.75" customHeight="1">
      <c r="A10" s="45">
        <v>6</v>
      </c>
      <c r="B10" s="54"/>
      <c r="C10" s="55" t="s">
        <v>132</v>
      </c>
      <c r="D10" s="56"/>
      <c r="E10" s="55"/>
      <c r="F10" s="51" t="s">
        <v>133</v>
      </c>
      <c r="G10" s="57" t="s">
        <v>6</v>
      </c>
      <c r="H10" s="57">
        <v>4</v>
      </c>
      <c r="I10" s="59"/>
      <c r="J10" s="59">
        <f>H10*I10</f>
        <v>0</v>
      </c>
    </row>
    <row r="11" spans="1:10" s="53" customFormat="1" ht="63" customHeight="1">
      <c r="A11" s="45">
        <v>7</v>
      </c>
      <c r="B11" s="46"/>
      <c r="C11" s="47" t="s">
        <v>124</v>
      </c>
      <c r="D11" s="48"/>
      <c r="E11" s="49"/>
      <c r="F11" s="51" t="s">
        <v>97</v>
      </c>
      <c r="G11" s="13" t="s">
        <v>6</v>
      </c>
      <c r="H11" s="13">
        <v>3</v>
      </c>
      <c r="I11" s="52"/>
      <c r="J11" s="52">
        <f>I11*H11</f>
        <v>0</v>
      </c>
    </row>
    <row r="12" spans="1:10" s="30" customFormat="1" ht="18" customHeight="1">
      <c r="A12" s="45">
        <v>8</v>
      </c>
      <c r="B12" s="60"/>
      <c r="C12" s="61" t="s">
        <v>44</v>
      </c>
      <c r="D12" s="60"/>
      <c r="E12" s="60"/>
      <c r="F12" s="60"/>
      <c r="G12" s="60"/>
      <c r="H12" s="60"/>
      <c r="I12" s="60"/>
      <c r="J12" s="62">
        <f>SUM(J13:J24)</f>
        <v>0</v>
      </c>
    </row>
    <row r="13" spans="1:10" s="53" customFormat="1" ht="48" customHeight="1">
      <c r="A13" s="45">
        <v>9</v>
      </c>
      <c r="B13" s="46"/>
      <c r="C13" s="47" t="s">
        <v>23</v>
      </c>
      <c r="D13" s="48"/>
      <c r="E13" s="49"/>
      <c r="F13" s="51" t="s">
        <v>134</v>
      </c>
      <c r="G13" s="13" t="s">
        <v>6</v>
      </c>
      <c r="H13" s="13">
        <v>12</v>
      </c>
      <c r="I13" s="52"/>
      <c r="J13" s="52">
        <f aca="true" t="shared" si="0" ref="J13:J24">I13*H13</f>
        <v>0</v>
      </c>
    </row>
    <row r="14" spans="1:10" s="53" customFormat="1" ht="61.5" customHeight="1">
      <c r="A14" s="45">
        <v>10</v>
      </c>
      <c r="B14" s="46"/>
      <c r="C14" s="47" t="s">
        <v>17</v>
      </c>
      <c r="D14" s="48"/>
      <c r="E14" s="49"/>
      <c r="F14" s="51" t="s">
        <v>99</v>
      </c>
      <c r="G14" s="13" t="s">
        <v>6</v>
      </c>
      <c r="H14" s="13">
        <v>1</v>
      </c>
      <c r="I14" s="52"/>
      <c r="J14" s="52">
        <f t="shared" si="0"/>
        <v>0</v>
      </c>
    </row>
    <row r="15" spans="1:10" s="53" customFormat="1" ht="71.25" customHeight="1">
      <c r="A15" s="45">
        <v>11</v>
      </c>
      <c r="B15" s="46"/>
      <c r="C15" s="47" t="s">
        <v>18</v>
      </c>
      <c r="D15" s="48"/>
      <c r="E15" s="47"/>
      <c r="F15" s="51" t="s">
        <v>61</v>
      </c>
      <c r="G15" s="13" t="s">
        <v>6</v>
      </c>
      <c r="H15" s="13">
        <v>1</v>
      </c>
      <c r="I15" s="52"/>
      <c r="J15" s="52">
        <f t="shared" si="0"/>
        <v>0</v>
      </c>
    </row>
    <row r="16" spans="1:10" s="53" customFormat="1" ht="35.25" customHeight="1">
      <c r="A16" s="45">
        <v>12</v>
      </c>
      <c r="B16" s="46"/>
      <c r="C16" s="47" t="s">
        <v>18</v>
      </c>
      <c r="D16" s="48"/>
      <c r="E16" s="47"/>
      <c r="F16" s="51" t="s">
        <v>62</v>
      </c>
      <c r="G16" s="13" t="s">
        <v>6</v>
      </c>
      <c r="H16" s="13">
        <v>1</v>
      </c>
      <c r="I16" s="52"/>
      <c r="J16" s="52">
        <f t="shared" si="0"/>
        <v>0</v>
      </c>
    </row>
    <row r="17" spans="1:10" s="53" customFormat="1" ht="27.75" customHeight="1">
      <c r="A17" s="45">
        <v>13</v>
      </c>
      <c r="B17" s="46"/>
      <c r="C17" s="47" t="s">
        <v>63</v>
      </c>
      <c r="D17" s="48"/>
      <c r="E17" s="47"/>
      <c r="F17" s="51" t="s">
        <v>64</v>
      </c>
      <c r="G17" s="13" t="s">
        <v>6</v>
      </c>
      <c r="H17" s="13">
        <v>1</v>
      </c>
      <c r="I17" s="52"/>
      <c r="J17" s="52">
        <f t="shared" si="0"/>
        <v>0</v>
      </c>
    </row>
    <row r="18" spans="1:10" s="53" customFormat="1" ht="63.75">
      <c r="A18" s="45">
        <v>14</v>
      </c>
      <c r="B18" s="46"/>
      <c r="C18" s="47" t="s">
        <v>235</v>
      </c>
      <c r="D18" s="48"/>
      <c r="E18" s="47"/>
      <c r="F18" s="51" t="s">
        <v>94</v>
      </c>
      <c r="G18" s="13" t="s">
        <v>6</v>
      </c>
      <c r="H18" s="13">
        <v>1</v>
      </c>
      <c r="I18" s="52"/>
      <c r="J18" s="52">
        <f t="shared" si="0"/>
        <v>0</v>
      </c>
    </row>
    <row r="19" spans="1:10" s="53" customFormat="1" ht="35.25" customHeight="1">
      <c r="A19" s="45">
        <v>15</v>
      </c>
      <c r="B19" s="46"/>
      <c r="C19" s="47" t="s">
        <v>65</v>
      </c>
      <c r="D19" s="48"/>
      <c r="E19" s="47"/>
      <c r="F19" s="51" t="s">
        <v>66</v>
      </c>
      <c r="G19" s="13" t="s">
        <v>6</v>
      </c>
      <c r="H19" s="13">
        <v>2</v>
      </c>
      <c r="I19" s="52"/>
      <c r="J19" s="52">
        <f t="shared" si="0"/>
        <v>0</v>
      </c>
    </row>
    <row r="20" spans="1:10" s="53" customFormat="1" ht="12.75">
      <c r="A20" s="45">
        <v>16</v>
      </c>
      <c r="B20" s="46"/>
      <c r="C20" s="25" t="s">
        <v>58</v>
      </c>
      <c r="D20" s="49"/>
      <c r="E20" s="49"/>
      <c r="F20" s="63" t="s">
        <v>57</v>
      </c>
      <c r="G20" s="13" t="s">
        <v>6</v>
      </c>
      <c r="H20" s="13">
        <v>2</v>
      </c>
      <c r="I20" s="64"/>
      <c r="J20" s="64">
        <f t="shared" si="0"/>
        <v>0</v>
      </c>
    </row>
    <row r="21" spans="1:10" s="53" customFormat="1" ht="48" customHeight="1">
      <c r="A21" s="45">
        <v>17</v>
      </c>
      <c r="B21" s="46"/>
      <c r="C21" s="47" t="s">
        <v>136</v>
      </c>
      <c r="D21" s="48"/>
      <c r="E21" s="47"/>
      <c r="F21" s="51" t="s">
        <v>135</v>
      </c>
      <c r="G21" s="13" t="s">
        <v>6</v>
      </c>
      <c r="H21" s="13">
        <v>1</v>
      </c>
      <c r="I21" s="52"/>
      <c r="J21" s="52">
        <f t="shared" si="0"/>
        <v>0</v>
      </c>
    </row>
    <row r="22" spans="1:10" s="53" customFormat="1" ht="37.5" customHeight="1">
      <c r="A22" s="45">
        <v>18</v>
      </c>
      <c r="B22" s="46"/>
      <c r="C22" s="47" t="s">
        <v>139</v>
      </c>
      <c r="D22" s="48"/>
      <c r="E22" s="47"/>
      <c r="F22" s="51" t="s">
        <v>137</v>
      </c>
      <c r="G22" s="13" t="s">
        <v>68</v>
      </c>
      <c r="H22" s="13">
        <v>1</v>
      </c>
      <c r="I22" s="52"/>
      <c r="J22" s="52">
        <f t="shared" si="0"/>
        <v>0</v>
      </c>
    </row>
    <row r="23" spans="1:10" s="53" customFormat="1" ht="27.75" customHeight="1">
      <c r="A23" s="45">
        <v>19</v>
      </c>
      <c r="B23" s="46"/>
      <c r="C23" s="47" t="s">
        <v>67</v>
      </c>
      <c r="D23" s="48"/>
      <c r="E23" s="47"/>
      <c r="F23" s="51" t="s">
        <v>138</v>
      </c>
      <c r="G23" s="13" t="s">
        <v>68</v>
      </c>
      <c r="H23" s="13">
        <v>1</v>
      </c>
      <c r="I23" s="52"/>
      <c r="J23" s="52">
        <f aca="true" t="shared" si="1" ref="J23">I23*H23</f>
        <v>0</v>
      </c>
    </row>
    <row r="24" spans="1:10" s="53" customFormat="1" ht="38.25">
      <c r="A24" s="45">
        <v>19</v>
      </c>
      <c r="B24" s="46"/>
      <c r="C24" s="47" t="s">
        <v>17</v>
      </c>
      <c r="D24" s="48"/>
      <c r="E24" s="47"/>
      <c r="F24" s="51" t="s">
        <v>230</v>
      </c>
      <c r="G24" s="13" t="s">
        <v>6</v>
      </c>
      <c r="H24" s="13">
        <v>1</v>
      </c>
      <c r="I24" s="52"/>
      <c r="J24" s="52">
        <f t="shared" si="0"/>
        <v>0</v>
      </c>
    </row>
    <row r="25" spans="1:10" s="30" customFormat="1" ht="18" customHeight="1">
      <c r="A25" s="45">
        <v>20</v>
      </c>
      <c r="B25" s="60"/>
      <c r="C25" s="61" t="s">
        <v>27</v>
      </c>
      <c r="D25" s="60"/>
      <c r="E25" s="60"/>
      <c r="F25" s="60"/>
      <c r="G25" s="60"/>
      <c r="H25" s="60"/>
      <c r="I25" s="60"/>
      <c r="J25" s="62">
        <f>SUM(J26:J30)</f>
        <v>0</v>
      </c>
    </row>
    <row r="26" spans="1:10" s="53" customFormat="1" ht="78" customHeight="1">
      <c r="A26" s="45">
        <v>21</v>
      </c>
      <c r="B26" s="46"/>
      <c r="C26" s="25" t="s">
        <v>102</v>
      </c>
      <c r="D26" s="65"/>
      <c r="E26" s="65"/>
      <c r="F26" s="63" t="s">
        <v>103</v>
      </c>
      <c r="G26" s="13" t="s">
        <v>6</v>
      </c>
      <c r="H26" s="13">
        <v>1</v>
      </c>
      <c r="I26" s="64"/>
      <c r="J26" s="64">
        <f>I26*H26</f>
        <v>0</v>
      </c>
    </row>
    <row r="27" spans="1:10" s="53" customFormat="1" ht="63" customHeight="1">
      <c r="A27" s="45">
        <v>22</v>
      </c>
      <c r="B27" s="46"/>
      <c r="C27" s="25" t="s">
        <v>102</v>
      </c>
      <c r="D27" s="65"/>
      <c r="E27" s="65"/>
      <c r="F27" s="63" t="s">
        <v>142</v>
      </c>
      <c r="G27" s="13" t="s">
        <v>6</v>
      </c>
      <c r="H27" s="13">
        <v>4</v>
      </c>
      <c r="I27" s="64"/>
      <c r="J27" s="64">
        <f>I27*H27</f>
        <v>0</v>
      </c>
    </row>
    <row r="28" spans="1:10" s="71" customFormat="1" ht="30" customHeight="1">
      <c r="A28" s="45">
        <v>23</v>
      </c>
      <c r="B28" s="67"/>
      <c r="C28" s="69" t="s">
        <v>140</v>
      </c>
      <c r="D28" s="68"/>
      <c r="E28" s="68"/>
      <c r="F28" s="70" t="s">
        <v>141</v>
      </c>
      <c r="G28" s="13" t="s">
        <v>6</v>
      </c>
      <c r="H28" s="13">
        <v>1</v>
      </c>
      <c r="I28" s="58"/>
      <c r="J28" s="58">
        <f>I28*H28</f>
        <v>0</v>
      </c>
    </row>
    <row r="29" spans="1:10" s="53" customFormat="1" ht="84" customHeight="1">
      <c r="A29" s="45">
        <v>24</v>
      </c>
      <c r="B29" s="46"/>
      <c r="C29" s="25" t="s">
        <v>98</v>
      </c>
      <c r="D29" s="65"/>
      <c r="E29" s="65"/>
      <c r="F29" s="63" t="s">
        <v>95</v>
      </c>
      <c r="G29" s="13" t="s">
        <v>6</v>
      </c>
      <c r="H29" s="13">
        <v>1</v>
      </c>
      <c r="I29" s="64"/>
      <c r="J29" s="64">
        <f>I29*H29</f>
        <v>0</v>
      </c>
    </row>
    <row r="30" spans="1:10" s="53" customFormat="1" ht="84" customHeight="1">
      <c r="A30" s="45">
        <v>25</v>
      </c>
      <c r="B30" s="46"/>
      <c r="C30" s="25" t="s">
        <v>143</v>
      </c>
      <c r="D30" s="65"/>
      <c r="E30" s="65"/>
      <c r="F30" s="63" t="s">
        <v>95</v>
      </c>
      <c r="G30" s="13" t="s">
        <v>6</v>
      </c>
      <c r="H30" s="13">
        <v>1</v>
      </c>
      <c r="I30" s="64"/>
      <c r="J30" s="64">
        <f>I30*H30</f>
        <v>0</v>
      </c>
    </row>
    <row r="31" spans="1:10" s="30" customFormat="1" ht="18" customHeight="1">
      <c r="A31" s="45">
        <v>26</v>
      </c>
      <c r="B31" s="60"/>
      <c r="C31" s="61" t="s">
        <v>144</v>
      </c>
      <c r="D31" s="60"/>
      <c r="E31" s="60"/>
      <c r="F31" s="60"/>
      <c r="G31" s="60"/>
      <c r="H31" s="60"/>
      <c r="I31" s="60"/>
      <c r="J31" s="62">
        <f>SUM(J32:J35)</f>
        <v>0</v>
      </c>
    </row>
    <row r="32" spans="1:10" s="53" customFormat="1" ht="35.25" customHeight="1">
      <c r="A32" s="45">
        <v>27</v>
      </c>
      <c r="B32" s="46"/>
      <c r="C32" s="47" t="s">
        <v>65</v>
      </c>
      <c r="D32" s="48"/>
      <c r="E32" s="47"/>
      <c r="F32" s="51" t="s">
        <v>66</v>
      </c>
      <c r="G32" s="13" t="s">
        <v>6</v>
      </c>
      <c r="H32" s="13">
        <v>1</v>
      </c>
      <c r="I32" s="52"/>
      <c r="J32" s="52">
        <f>I32*H32</f>
        <v>0</v>
      </c>
    </row>
    <row r="33" spans="1:10" s="53" customFormat="1" ht="36" customHeight="1">
      <c r="A33" s="45">
        <v>28</v>
      </c>
      <c r="B33" s="46"/>
      <c r="C33" s="47" t="s">
        <v>100</v>
      </c>
      <c r="D33" s="48"/>
      <c r="E33" s="47"/>
      <c r="F33" s="51" t="s">
        <v>101</v>
      </c>
      <c r="G33" s="13" t="s">
        <v>6</v>
      </c>
      <c r="H33" s="13">
        <v>1</v>
      </c>
      <c r="I33" s="52"/>
      <c r="J33" s="52">
        <f>I33*H33</f>
        <v>0</v>
      </c>
    </row>
    <row r="34" spans="1:10" s="53" customFormat="1" ht="72" customHeight="1">
      <c r="A34" s="45">
        <v>29</v>
      </c>
      <c r="B34" s="72"/>
      <c r="C34" s="47" t="s">
        <v>53</v>
      </c>
      <c r="D34" s="47"/>
      <c r="E34" s="47"/>
      <c r="F34" s="63" t="s">
        <v>54</v>
      </c>
      <c r="G34" s="73" t="s">
        <v>6</v>
      </c>
      <c r="H34" s="74">
        <v>1</v>
      </c>
      <c r="I34" s="58"/>
      <c r="J34" s="58">
        <f>I34*H34</f>
        <v>0</v>
      </c>
    </row>
    <row r="35" spans="1:10" s="53" customFormat="1" ht="72.75" customHeight="1">
      <c r="A35" s="45">
        <v>30</v>
      </c>
      <c r="B35" s="72"/>
      <c r="C35" s="47" t="s">
        <v>55</v>
      </c>
      <c r="D35" s="47"/>
      <c r="E35" s="47"/>
      <c r="F35" s="63" t="s">
        <v>56</v>
      </c>
      <c r="G35" s="73" t="s">
        <v>6</v>
      </c>
      <c r="H35" s="74">
        <v>1</v>
      </c>
      <c r="I35" s="58"/>
      <c r="J35" s="58">
        <f>I35*H35</f>
        <v>0</v>
      </c>
    </row>
    <row r="36" spans="1:10" s="30" customFormat="1" ht="18" customHeight="1">
      <c r="A36" s="45">
        <v>31</v>
      </c>
      <c r="B36" s="60"/>
      <c r="C36" s="61" t="s">
        <v>28</v>
      </c>
      <c r="D36" s="60"/>
      <c r="E36" s="60"/>
      <c r="F36" s="60"/>
      <c r="G36" s="60"/>
      <c r="H36" s="60"/>
      <c r="I36" s="60"/>
      <c r="J36" s="62">
        <f>SUM(J37:J48)</f>
        <v>0</v>
      </c>
    </row>
    <row r="37" spans="1:10" s="53" customFormat="1" ht="32.25" customHeight="1">
      <c r="A37" s="45">
        <v>32</v>
      </c>
      <c r="B37" s="46"/>
      <c r="C37" s="47" t="s">
        <v>145</v>
      </c>
      <c r="D37" s="48"/>
      <c r="E37" s="47"/>
      <c r="F37" s="51" t="s">
        <v>146</v>
      </c>
      <c r="G37" s="13" t="s">
        <v>6</v>
      </c>
      <c r="H37" s="13">
        <v>1</v>
      </c>
      <c r="I37" s="52"/>
      <c r="J37" s="52">
        <f aca="true" t="shared" si="2" ref="J37:J48">I37*H37</f>
        <v>0</v>
      </c>
    </row>
    <row r="38" spans="1:10" s="53" customFormat="1" ht="30" customHeight="1">
      <c r="A38" s="45">
        <v>33</v>
      </c>
      <c r="B38" s="46"/>
      <c r="C38" s="25" t="s">
        <v>29</v>
      </c>
      <c r="D38" s="65"/>
      <c r="E38" s="65"/>
      <c r="F38" s="63" t="s">
        <v>20</v>
      </c>
      <c r="G38" s="13" t="s">
        <v>6</v>
      </c>
      <c r="H38" s="13">
        <v>5</v>
      </c>
      <c r="I38" s="64"/>
      <c r="J38" s="64">
        <f t="shared" si="2"/>
        <v>0</v>
      </c>
    </row>
    <row r="39" spans="1:10" s="53" customFormat="1" ht="30" customHeight="1">
      <c r="A39" s="45">
        <v>34</v>
      </c>
      <c r="B39" s="46"/>
      <c r="C39" s="25" t="s">
        <v>148</v>
      </c>
      <c r="D39" s="65"/>
      <c r="E39" s="65"/>
      <c r="F39" s="63" t="s">
        <v>147</v>
      </c>
      <c r="G39" s="13" t="s">
        <v>6</v>
      </c>
      <c r="H39" s="13">
        <v>1</v>
      </c>
      <c r="I39" s="64"/>
      <c r="J39" s="64">
        <f t="shared" si="2"/>
        <v>0</v>
      </c>
    </row>
    <row r="40" spans="1:10" s="53" customFormat="1" ht="32.25" customHeight="1">
      <c r="A40" s="45">
        <v>35</v>
      </c>
      <c r="B40" s="46"/>
      <c r="C40" s="47" t="s">
        <v>19</v>
      </c>
      <c r="D40" s="48"/>
      <c r="E40" s="47"/>
      <c r="F40" s="51" t="s">
        <v>69</v>
      </c>
      <c r="G40" s="13" t="s">
        <v>6</v>
      </c>
      <c r="H40" s="13">
        <v>1</v>
      </c>
      <c r="I40" s="52"/>
      <c r="J40" s="52">
        <f t="shared" si="2"/>
        <v>0</v>
      </c>
    </row>
    <row r="41" spans="1:10" s="53" customFormat="1" ht="61.5" customHeight="1">
      <c r="A41" s="45">
        <v>36</v>
      </c>
      <c r="B41" s="46"/>
      <c r="C41" s="47" t="s">
        <v>104</v>
      </c>
      <c r="D41" s="48"/>
      <c r="E41" s="47"/>
      <c r="F41" s="51" t="s">
        <v>105</v>
      </c>
      <c r="G41" s="13" t="s">
        <v>6</v>
      </c>
      <c r="H41" s="13">
        <v>1</v>
      </c>
      <c r="I41" s="52"/>
      <c r="J41" s="52">
        <f t="shared" si="2"/>
        <v>0</v>
      </c>
    </row>
    <row r="42" spans="1:10" s="53" customFormat="1" ht="52.5" customHeight="1">
      <c r="A42" s="45">
        <v>37</v>
      </c>
      <c r="B42" s="46"/>
      <c r="C42" s="47" t="s">
        <v>50</v>
      </c>
      <c r="D42" s="48"/>
      <c r="E42" s="47"/>
      <c r="F42" s="51" t="s">
        <v>106</v>
      </c>
      <c r="G42" s="13" t="s">
        <v>6</v>
      </c>
      <c r="H42" s="13">
        <v>1</v>
      </c>
      <c r="I42" s="52"/>
      <c r="J42" s="52">
        <f t="shared" si="2"/>
        <v>0</v>
      </c>
    </row>
    <row r="43" spans="1:10" s="53" customFormat="1" ht="149.25" customHeight="1">
      <c r="A43" s="45">
        <v>38</v>
      </c>
      <c r="B43" s="46"/>
      <c r="C43" s="47" t="s">
        <v>107</v>
      </c>
      <c r="D43" s="48"/>
      <c r="E43" s="47"/>
      <c r="F43" s="51" t="s">
        <v>108</v>
      </c>
      <c r="G43" s="13" t="s">
        <v>6</v>
      </c>
      <c r="H43" s="13">
        <v>1</v>
      </c>
      <c r="I43" s="52"/>
      <c r="J43" s="52">
        <f t="shared" si="2"/>
        <v>0</v>
      </c>
    </row>
    <row r="44" spans="1:10" s="53" customFormat="1" ht="72" customHeight="1">
      <c r="A44" s="45">
        <v>39</v>
      </c>
      <c r="B44" s="72"/>
      <c r="C44" s="47" t="s">
        <v>53</v>
      </c>
      <c r="D44" s="47"/>
      <c r="E44" s="47"/>
      <c r="F44" s="63" t="s">
        <v>54</v>
      </c>
      <c r="G44" s="73" t="s">
        <v>6</v>
      </c>
      <c r="H44" s="74">
        <v>10</v>
      </c>
      <c r="I44" s="58"/>
      <c r="J44" s="58">
        <f t="shared" si="2"/>
        <v>0</v>
      </c>
    </row>
    <row r="45" spans="1:10" s="53" customFormat="1" ht="72.75" customHeight="1">
      <c r="A45" s="45">
        <v>40</v>
      </c>
      <c r="B45" s="72"/>
      <c r="C45" s="47" t="s">
        <v>55</v>
      </c>
      <c r="D45" s="47"/>
      <c r="E45" s="47"/>
      <c r="F45" s="63" t="s">
        <v>56</v>
      </c>
      <c r="G45" s="73" t="s">
        <v>6</v>
      </c>
      <c r="H45" s="74">
        <v>6</v>
      </c>
      <c r="I45" s="58"/>
      <c r="J45" s="58">
        <f t="shared" si="2"/>
        <v>0</v>
      </c>
    </row>
    <row r="46" spans="1:10" ht="72" customHeight="1">
      <c r="A46" s="45">
        <v>41</v>
      </c>
      <c r="B46" s="75"/>
      <c r="C46" s="76" t="s">
        <v>70</v>
      </c>
      <c r="D46" s="77"/>
      <c r="E46" s="76"/>
      <c r="F46" s="63" t="s">
        <v>71</v>
      </c>
      <c r="G46" s="73" t="s">
        <v>6</v>
      </c>
      <c r="H46" s="74">
        <v>4</v>
      </c>
      <c r="I46" s="78"/>
      <c r="J46" s="79">
        <f t="shared" si="2"/>
        <v>0</v>
      </c>
    </row>
    <row r="47" spans="1:10" ht="84" customHeight="1">
      <c r="A47" s="45">
        <v>42</v>
      </c>
      <c r="B47" s="75"/>
      <c r="C47" s="76" t="s">
        <v>72</v>
      </c>
      <c r="D47" s="77"/>
      <c r="E47" s="76"/>
      <c r="F47" s="63" t="s">
        <v>73</v>
      </c>
      <c r="G47" s="73" t="s">
        <v>6</v>
      </c>
      <c r="H47" s="74">
        <v>3</v>
      </c>
      <c r="I47" s="78"/>
      <c r="J47" s="79">
        <f t="shared" si="2"/>
        <v>0</v>
      </c>
    </row>
    <row r="48" spans="1:10" ht="84" customHeight="1">
      <c r="A48" s="45">
        <v>43</v>
      </c>
      <c r="B48" s="75"/>
      <c r="C48" s="76" t="s">
        <v>74</v>
      </c>
      <c r="D48" s="77"/>
      <c r="E48" s="76"/>
      <c r="F48" s="63" t="s">
        <v>75</v>
      </c>
      <c r="G48" s="73" t="s">
        <v>6</v>
      </c>
      <c r="H48" s="74">
        <v>3</v>
      </c>
      <c r="I48" s="78"/>
      <c r="J48" s="79">
        <f t="shared" si="2"/>
        <v>0</v>
      </c>
    </row>
    <row r="49" spans="1:10" s="30" customFormat="1" ht="18" customHeight="1">
      <c r="A49" s="45">
        <v>44</v>
      </c>
      <c r="B49" s="60"/>
      <c r="C49" s="61" t="s">
        <v>79</v>
      </c>
      <c r="D49" s="60"/>
      <c r="E49" s="60"/>
      <c r="F49" s="60"/>
      <c r="G49" s="60"/>
      <c r="H49" s="60"/>
      <c r="I49" s="60"/>
      <c r="J49" s="62">
        <f>SUM(J50:J54)</f>
        <v>0</v>
      </c>
    </row>
    <row r="50" spans="1:10" ht="75.75" customHeight="1">
      <c r="A50" s="45">
        <v>45</v>
      </c>
      <c r="B50" s="75"/>
      <c r="C50" s="76" t="s">
        <v>152</v>
      </c>
      <c r="D50" s="77"/>
      <c r="E50" s="76"/>
      <c r="F50" s="63" t="s">
        <v>153</v>
      </c>
      <c r="G50" s="73" t="s">
        <v>6</v>
      </c>
      <c r="H50" s="74">
        <v>3</v>
      </c>
      <c r="I50" s="78"/>
      <c r="J50" s="79">
        <f>I50*H50</f>
        <v>0</v>
      </c>
    </row>
    <row r="51" spans="1:10" s="53" customFormat="1" ht="29.25" customHeight="1">
      <c r="A51" s="45">
        <v>46</v>
      </c>
      <c r="B51" s="46"/>
      <c r="C51" s="47" t="s">
        <v>109</v>
      </c>
      <c r="D51" s="48"/>
      <c r="E51" s="47"/>
      <c r="F51" s="51" t="s">
        <v>110</v>
      </c>
      <c r="G51" s="13" t="s">
        <v>6</v>
      </c>
      <c r="H51" s="13">
        <v>3</v>
      </c>
      <c r="I51" s="52"/>
      <c r="J51" s="52">
        <f>I51*H51</f>
        <v>0</v>
      </c>
    </row>
    <row r="52" spans="1:10" ht="75.75" customHeight="1">
      <c r="A52" s="45">
        <v>47</v>
      </c>
      <c r="B52" s="75"/>
      <c r="C52" s="76" t="s">
        <v>150</v>
      </c>
      <c r="D52" s="77"/>
      <c r="E52" s="76"/>
      <c r="F52" s="63" t="s">
        <v>151</v>
      </c>
      <c r="G52" s="73" t="s">
        <v>6</v>
      </c>
      <c r="H52" s="74">
        <v>1</v>
      </c>
      <c r="I52" s="78"/>
      <c r="J52" s="79">
        <f>I52*H52</f>
        <v>0</v>
      </c>
    </row>
    <row r="53" spans="1:10" ht="60" customHeight="1">
      <c r="A53" s="45">
        <v>48</v>
      </c>
      <c r="B53" s="75"/>
      <c r="C53" s="76" t="s">
        <v>76</v>
      </c>
      <c r="D53" s="77"/>
      <c r="E53" s="76"/>
      <c r="F53" s="63" t="s">
        <v>111</v>
      </c>
      <c r="G53" s="73" t="s">
        <v>6</v>
      </c>
      <c r="H53" s="74">
        <v>1</v>
      </c>
      <c r="I53" s="78"/>
      <c r="J53" s="79">
        <f>I53*H53</f>
        <v>0</v>
      </c>
    </row>
    <row r="54" spans="1:10" ht="173.25" customHeight="1">
      <c r="A54" s="45">
        <v>49</v>
      </c>
      <c r="B54" s="75"/>
      <c r="C54" s="76" t="s">
        <v>77</v>
      </c>
      <c r="D54" s="77"/>
      <c r="E54" s="76"/>
      <c r="F54" s="63" t="s">
        <v>78</v>
      </c>
      <c r="G54" s="73" t="s">
        <v>6</v>
      </c>
      <c r="H54" s="74">
        <v>1</v>
      </c>
      <c r="I54" s="78"/>
      <c r="J54" s="79">
        <f>I54*H54</f>
        <v>0</v>
      </c>
    </row>
    <row r="55" spans="1:10" s="30" customFormat="1" ht="18" customHeight="1">
      <c r="A55" s="45">
        <v>50</v>
      </c>
      <c r="B55" s="60"/>
      <c r="C55" s="61" t="s">
        <v>16</v>
      </c>
      <c r="D55" s="60"/>
      <c r="E55" s="60"/>
      <c r="F55" s="60"/>
      <c r="G55" s="60"/>
      <c r="H55" s="60"/>
      <c r="I55" s="60"/>
      <c r="J55" s="62">
        <f>SUM(J56:J67)</f>
        <v>0</v>
      </c>
    </row>
    <row r="56" spans="1:10" s="53" customFormat="1" ht="45.75" customHeight="1">
      <c r="A56" s="45">
        <v>51</v>
      </c>
      <c r="B56" s="46"/>
      <c r="C56" s="80" t="s">
        <v>21</v>
      </c>
      <c r="D56" s="80"/>
      <c r="E56" s="80"/>
      <c r="F56" s="47" t="s">
        <v>30</v>
      </c>
      <c r="G56" s="81" t="s">
        <v>6</v>
      </c>
      <c r="H56" s="81">
        <v>1</v>
      </c>
      <c r="I56" s="82"/>
      <c r="J56" s="52">
        <f aca="true" t="shared" si="3" ref="J56:J67">I56*H56</f>
        <v>0</v>
      </c>
    </row>
    <row r="57" spans="1:10" s="53" customFormat="1" ht="72.75" customHeight="1">
      <c r="A57" s="45">
        <v>52</v>
      </c>
      <c r="B57" s="46"/>
      <c r="C57" s="47" t="s">
        <v>80</v>
      </c>
      <c r="D57" s="48"/>
      <c r="E57" s="47"/>
      <c r="F57" s="51" t="s">
        <v>149</v>
      </c>
      <c r="G57" s="13" t="s">
        <v>6</v>
      </c>
      <c r="H57" s="13">
        <v>2</v>
      </c>
      <c r="I57" s="52"/>
      <c r="J57" s="52">
        <f t="shared" si="3"/>
        <v>0</v>
      </c>
    </row>
    <row r="58" spans="1:10" s="53" customFormat="1" ht="45" customHeight="1">
      <c r="A58" s="45">
        <v>53</v>
      </c>
      <c r="B58" s="46"/>
      <c r="C58" s="47" t="s">
        <v>81</v>
      </c>
      <c r="D58" s="48"/>
      <c r="E58" s="47"/>
      <c r="F58" s="51" t="s">
        <v>82</v>
      </c>
      <c r="G58" s="13" t="s">
        <v>6</v>
      </c>
      <c r="H58" s="13">
        <v>1</v>
      </c>
      <c r="I58" s="52"/>
      <c r="J58" s="52">
        <f t="shared" si="3"/>
        <v>0</v>
      </c>
    </row>
    <row r="59" spans="1:10" s="53" customFormat="1" ht="73.5" customHeight="1">
      <c r="A59" s="45">
        <v>54</v>
      </c>
      <c r="B59" s="46"/>
      <c r="C59" s="47" t="s">
        <v>83</v>
      </c>
      <c r="D59" s="48"/>
      <c r="E59" s="47"/>
      <c r="F59" s="51" t="s">
        <v>96</v>
      </c>
      <c r="G59" s="13" t="s">
        <v>6</v>
      </c>
      <c r="H59" s="13">
        <v>1</v>
      </c>
      <c r="I59" s="52"/>
      <c r="J59" s="52">
        <f t="shared" si="3"/>
        <v>0</v>
      </c>
    </row>
    <row r="60" spans="1:10" s="53" customFormat="1" ht="60" customHeight="1">
      <c r="A60" s="45">
        <v>55</v>
      </c>
      <c r="B60" s="46"/>
      <c r="C60" s="47" t="s">
        <v>233</v>
      </c>
      <c r="D60" s="48"/>
      <c r="E60" s="47"/>
      <c r="F60" s="51" t="s">
        <v>84</v>
      </c>
      <c r="G60" s="13" t="s">
        <v>6</v>
      </c>
      <c r="H60" s="13">
        <v>1</v>
      </c>
      <c r="I60" s="52"/>
      <c r="J60" s="52">
        <f t="shared" si="3"/>
        <v>0</v>
      </c>
    </row>
    <row r="61" spans="1:10" s="53" customFormat="1" ht="63.75">
      <c r="A61" s="45">
        <v>56</v>
      </c>
      <c r="B61" s="46"/>
      <c r="C61" s="47" t="s">
        <v>234</v>
      </c>
      <c r="D61" s="48"/>
      <c r="E61" s="47"/>
      <c r="F61" s="51" t="s">
        <v>112</v>
      </c>
      <c r="G61" s="13" t="s">
        <v>6</v>
      </c>
      <c r="H61" s="13">
        <v>1</v>
      </c>
      <c r="I61" s="52"/>
      <c r="J61" s="52">
        <f t="shared" si="3"/>
        <v>0</v>
      </c>
    </row>
    <row r="62" spans="1:10" s="53" customFormat="1" ht="33.75" customHeight="1">
      <c r="A62" s="45">
        <v>57</v>
      </c>
      <c r="B62" s="46"/>
      <c r="C62" s="47" t="s">
        <v>85</v>
      </c>
      <c r="D62" s="48"/>
      <c r="E62" s="47"/>
      <c r="F62" s="51" t="s">
        <v>116</v>
      </c>
      <c r="G62" s="13" t="s">
        <v>6</v>
      </c>
      <c r="H62" s="13">
        <v>1</v>
      </c>
      <c r="I62" s="52"/>
      <c r="J62" s="52">
        <f t="shared" si="3"/>
        <v>0</v>
      </c>
    </row>
    <row r="63" spans="1:10" s="53" customFormat="1" ht="73.5" customHeight="1">
      <c r="A63" s="45">
        <v>58</v>
      </c>
      <c r="B63" s="46"/>
      <c r="C63" s="47" t="s">
        <v>113</v>
      </c>
      <c r="D63" s="48"/>
      <c r="E63" s="47"/>
      <c r="F63" s="51" t="s">
        <v>117</v>
      </c>
      <c r="G63" s="13" t="s">
        <v>6</v>
      </c>
      <c r="H63" s="13">
        <v>4</v>
      </c>
      <c r="I63" s="52"/>
      <c r="J63" s="52">
        <f t="shared" si="3"/>
        <v>0</v>
      </c>
    </row>
    <row r="64" spans="1:10" s="53" customFormat="1" ht="38.25" customHeight="1">
      <c r="A64" s="45">
        <v>59</v>
      </c>
      <c r="B64" s="46"/>
      <c r="C64" s="47" t="s">
        <v>115</v>
      </c>
      <c r="D64" s="48"/>
      <c r="E64" s="47"/>
      <c r="F64" s="51" t="s">
        <v>119</v>
      </c>
      <c r="G64" s="13" t="s">
        <v>6</v>
      </c>
      <c r="H64" s="13">
        <v>3</v>
      </c>
      <c r="I64" s="52"/>
      <c r="J64" s="52">
        <f aca="true" t="shared" si="4" ref="J64:J65">I64*H64</f>
        <v>0</v>
      </c>
    </row>
    <row r="65" spans="1:10" s="53" customFormat="1" ht="51">
      <c r="A65" s="45">
        <v>60</v>
      </c>
      <c r="B65" s="46"/>
      <c r="C65" s="47" t="s">
        <v>114</v>
      </c>
      <c r="D65" s="48"/>
      <c r="E65" s="47"/>
      <c r="F65" s="51" t="s">
        <v>228</v>
      </c>
      <c r="G65" s="13" t="s">
        <v>6</v>
      </c>
      <c r="H65" s="13">
        <v>2</v>
      </c>
      <c r="I65" s="52"/>
      <c r="J65" s="52">
        <f t="shared" si="4"/>
        <v>0</v>
      </c>
    </row>
    <row r="66" spans="1:10" s="53" customFormat="1" ht="63.75">
      <c r="A66" s="45">
        <v>61</v>
      </c>
      <c r="B66" s="46"/>
      <c r="C66" s="47" t="s">
        <v>227</v>
      </c>
      <c r="D66" s="48"/>
      <c r="E66" s="47"/>
      <c r="F66" s="51" t="s">
        <v>229</v>
      </c>
      <c r="G66" s="13" t="s">
        <v>6</v>
      </c>
      <c r="H66" s="13">
        <v>1</v>
      </c>
      <c r="I66" s="52"/>
      <c r="J66" s="52">
        <f aca="true" t="shared" si="5" ref="J66">I66*H66</f>
        <v>0</v>
      </c>
    </row>
    <row r="67" spans="1:10" s="53" customFormat="1" ht="38.25" customHeight="1">
      <c r="A67" s="45">
        <v>62</v>
      </c>
      <c r="B67" s="46"/>
      <c r="C67" s="47" t="s">
        <v>225</v>
      </c>
      <c r="D67" s="48"/>
      <c r="E67" s="47"/>
      <c r="F67" s="51" t="s">
        <v>226</v>
      </c>
      <c r="G67" s="13" t="s">
        <v>6</v>
      </c>
      <c r="H67" s="13">
        <v>1</v>
      </c>
      <c r="I67" s="93"/>
      <c r="J67" s="52">
        <f t="shared" si="3"/>
        <v>0</v>
      </c>
    </row>
    <row r="68" spans="1:10" s="30" customFormat="1" ht="18" customHeight="1">
      <c r="A68" s="45">
        <v>92</v>
      </c>
      <c r="B68" s="60"/>
      <c r="C68" s="61" t="s">
        <v>52</v>
      </c>
      <c r="D68" s="60"/>
      <c r="E68" s="60"/>
      <c r="F68" s="60"/>
      <c r="G68" s="60"/>
      <c r="H68" s="60"/>
      <c r="I68" s="60"/>
      <c r="J68" s="62">
        <f>SUM(J69:J76)</f>
        <v>0</v>
      </c>
    </row>
    <row r="69" spans="1:10" s="53" customFormat="1" ht="35.25" customHeight="1">
      <c r="A69" s="45">
        <v>93</v>
      </c>
      <c r="B69" s="46"/>
      <c r="C69" s="47" t="s">
        <v>120</v>
      </c>
      <c r="D69" s="47"/>
      <c r="E69" s="47"/>
      <c r="F69" s="47" t="s">
        <v>121</v>
      </c>
      <c r="G69" s="13" t="s">
        <v>22</v>
      </c>
      <c r="H69" s="13">
        <f>(34*50)+(40*162)</f>
        <v>8180</v>
      </c>
      <c r="I69" s="66"/>
      <c r="J69" s="66">
        <f aca="true" t="shared" si="6" ref="J69:J76">I69*H69</f>
        <v>0</v>
      </c>
    </row>
    <row r="70" spans="1:10" s="53" customFormat="1" ht="45.75" customHeight="1">
      <c r="A70" s="45">
        <v>94</v>
      </c>
      <c r="B70" s="46"/>
      <c r="C70" s="47" t="s">
        <v>86</v>
      </c>
      <c r="D70" s="48"/>
      <c r="E70" s="47"/>
      <c r="F70" s="51" t="s">
        <v>87</v>
      </c>
      <c r="G70" s="13" t="s">
        <v>22</v>
      </c>
      <c r="H70" s="13">
        <v>150</v>
      </c>
      <c r="I70" s="52"/>
      <c r="J70" s="52">
        <f t="shared" si="6"/>
        <v>0</v>
      </c>
    </row>
    <row r="71" spans="1:10" s="53" customFormat="1" ht="27.75" customHeight="1">
      <c r="A71" s="45">
        <v>95</v>
      </c>
      <c r="B71" s="46"/>
      <c r="C71" s="47" t="s">
        <v>59</v>
      </c>
      <c r="D71" s="48"/>
      <c r="E71" s="47"/>
      <c r="F71" s="51" t="s">
        <v>88</v>
      </c>
      <c r="G71" s="13" t="s">
        <v>22</v>
      </c>
      <c r="H71" s="13">
        <v>20</v>
      </c>
      <c r="I71" s="52"/>
      <c r="J71" s="52">
        <f t="shared" si="6"/>
        <v>0</v>
      </c>
    </row>
    <row r="72" spans="1:10" s="53" customFormat="1" ht="27.75" customHeight="1">
      <c r="A72" s="45">
        <v>96</v>
      </c>
      <c r="B72" s="46"/>
      <c r="C72" s="47" t="s">
        <v>59</v>
      </c>
      <c r="D72" s="48"/>
      <c r="E72" s="47"/>
      <c r="F72" s="51" t="s">
        <v>89</v>
      </c>
      <c r="G72" s="13" t="s">
        <v>22</v>
      </c>
      <c r="H72" s="13">
        <v>50</v>
      </c>
      <c r="I72" s="52"/>
      <c r="J72" s="52">
        <f t="shared" si="6"/>
        <v>0</v>
      </c>
    </row>
    <row r="73" spans="1:10" s="53" customFormat="1" ht="29.25" customHeight="1">
      <c r="A73" s="45">
        <v>97</v>
      </c>
      <c r="B73" s="45"/>
      <c r="C73" s="83" t="s">
        <v>48</v>
      </c>
      <c r="D73" s="83" t="s">
        <v>45</v>
      </c>
      <c r="E73" s="47" t="s">
        <v>46</v>
      </c>
      <c r="F73" s="51" t="s">
        <v>47</v>
      </c>
      <c r="G73" s="84" t="s">
        <v>22</v>
      </c>
      <c r="H73" s="84">
        <f>4*50</f>
        <v>200</v>
      </c>
      <c r="I73" s="66"/>
      <c r="J73" s="66">
        <f t="shared" si="6"/>
        <v>0</v>
      </c>
    </row>
    <row r="74" spans="1:10" s="53" customFormat="1" ht="30" customHeight="1">
      <c r="A74" s="45">
        <v>98</v>
      </c>
      <c r="B74" s="46"/>
      <c r="C74" s="25" t="s">
        <v>51</v>
      </c>
      <c r="D74" s="49"/>
      <c r="E74" s="49"/>
      <c r="F74" s="63" t="s">
        <v>93</v>
      </c>
      <c r="G74" s="13" t="s">
        <v>26</v>
      </c>
      <c r="H74" s="13">
        <v>1</v>
      </c>
      <c r="I74" s="64"/>
      <c r="J74" s="64">
        <f t="shared" si="6"/>
        <v>0</v>
      </c>
    </row>
    <row r="75" spans="1:10" s="53" customFormat="1" ht="27.75" customHeight="1">
      <c r="A75" s="45">
        <v>99</v>
      </c>
      <c r="B75" s="46"/>
      <c r="C75" s="47" t="s">
        <v>90</v>
      </c>
      <c r="D75" s="48"/>
      <c r="E75" s="47"/>
      <c r="F75" s="51" t="s">
        <v>91</v>
      </c>
      <c r="G75" s="13" t="s">
        <v>68</v>
      </c>
      <c r="H75" s="13">
        <v>1</v>
      </c>
      <c r="I75" s="52"/>
      <c r="J75" s="52">
        <f t="shared" si="6"/>
        <v>0</v>
      </c>
    </row>
    <row r="76" spans="1:10" s="53" customFormat="1" ht="30" customHeight="1">
      <c r="A76" s="45">
        <v>100</v>
      </c>
      <c r="B76" s="46"/>
      <c r="C76" s="25" t="s">
        <v>24</v>
      </c>
      <c r="D76" s="49"/>
      <c r="E76" s="49"/>
      <c r="F76" s="63" t="s">
        <v>25</v>
      </c>
      <c r="G76" s="13" t="s">
        <v>26</v>
      </c>
      <c r="H76" s="13">
        <v>1</v>
      </c>
      <c r="I76" s="64"/>
      <c r="J76" s="64">
        <f t="shared" si="6"/>
        <v>0</v>
      </c>
    </row>
    <row r="77" spans="1:10" s="30" customFormat="1" ht="18" customHeight="1">
      <c r="A77" s="45">
        <v>101</v>
      </c>
      <c r="B77" s="60"/>
      <c r="C77" s="61" t="s">
        <v>31</v>
      </c>
      <c r="D77" s="60"/>
      <c r="E77" s="60"/>
      <c r="F77" s="60"/>
      <c r="G77" s="60"/>
      <c r="H77" s="60"/>
      <c r="I77" s="60"/>
      <c r="J77" s="62">
        <f>SUM(J78:J89)</f>
        <v>0</v>
      </c>
    </row>
    <row r="78" spans="1:10" s="53" customFormat="1" ht="30" customHeight="1">
      <c r="A78" s="45">
        <v>102</v>
      </c>
      <c r="B78" s="72"/>
      <c r="C78" s="47" t="s">
        <v>32</v>
      </c>
      <c r="D78" s="47"/>
      <c r="E78" s="47"/>
      <c r="F78" s="25" t="s">
        <v>154</v>
      </c>
      <c r="G78" s="13" t="s">
        <v>26</v>
      </c>
      <c r="H78" s="13">
        <v>1</v>
      </c>
      <c r="I78" s="64"/>
      <c r="J78" s="64">
        <f aca="true" t="shared" si="7" ref="J78:J89">I78*H78</f>
        <v>0</v>
      </c>
    </row>
    <row r="79" spans="1:10" s="53" customFormat="1" ht="30" customHeight="1">
      <c r="A79" s="45">
        <v>103</v>
      </c>
      <c r="B79" s="72"/>
      <c r="C79" s="47" t="s">
        <v>32</v>
      </c>
      <c r="D79" s="47"/>
      <c r="E79" s="47"/>
      <c r="F79" s="47" t="s">
        <v>33</v>
      </c>
      <c r="G79" s="13" t="s">
        <v>26</v>
      </c>
      <c r="H79" s="13">
        <v>1</v>
      </c>
      <c r="I79" s="64"/>
      <c r="J79" s="64">
        <f t="shared" si="7"/>
        <v>0</v>
      </c>
    </row>
    <row r="80" spans="1:10" s="53" customFormat="1" ht="36.75" customHeight="1">
      <c r="A80" s="45">
        <v>104</v>
      </c>
      <c r="B80" s="72"/>
      <c r="C80" s="47" t="s">
        <v>32</v>
      </c>
      <c r="D80" s="47"/>
      <c r="E80" s="47"/>
      <c r="F80" s="47" t="s">
        <v>34</v>
      </c>
      <c r="G80" s="13" t="s">
        <v>26</v>
      </c>
      <c r="H80" s="13">
        <v>1</v>
      </c>
      <c r="I80" s="64"/>
      <c r="J80" s="64">
        <f t="shared" si="7"/>
        <v>0</v>
      </c>
    </row>
    <row r="81" spans="1:10" s="53" customFormat="1" ht="36.75" customHeight="1">
      <c r="A81" s="45">
        <v>105</v>
      </c>
      <c r="B81" s="72"/>
      <c r="C81" s="47" t="s">
        <v>32</v>
      </c>
      <c r="D81" s="47"/>
      <c r="E81" s="47"/>
      <c r="F81" s="47" t="s">
        <v>35</v>
      </c>
      <c r="G81" s="13" t="s">
        <v>26</v>
      </c>
      <c r="H81" s="13">
        <v>1</v>
      </c>
      <c r="I81" s="64"/>
      <c r="J81" s="64">
        <f t="shared" si="7"/>
        <v>0</v>
      </c>
    </row>
    <row r="82" spans="1:10" s="53" customFormat="1" ht="36.75" customHeight="1">
      <c r="A82" s="45">
        <v>106</v>
      </c>
      <c r="B82" s="72"/>
      <c r="C82" s="47" t="s">
        <v>32</v>
      </c>
      <c r="D82" s="47"/>
      <c r="E82" s="47"/>
      <c r="F82" s="47" t="s">
        <v>36</v>
      </c>
      <c r="G82" s="13" t="s">
        <v>26</v>
      </c>
      <c r="H82" s="13">
        <v>1</v>
      </c>
      <c r="I82" s="64"/>
      <c r="J82" s="64">
        <f t="shared" si="7"/>
        <v>0</v>
      </c>
    </row>
    <row r="83" spans="1:10" s="53" customFormat="1" ht="30" customHeight="1">
      <c r="A83" s="45">
        <v>107</v>
      </c>
      <c r="B83" s="72"/>
      <c r="C83" s="47" t="s">
        <v>32</v>
      </c>
      <c r="D83" s="47"/>
      <c r="E83" s="47"/>
      <c r="F83" s="47" t="s">
        <v>122</v>
      </c>
      <c r="G83" s="13" t="s">
        <v>26</v>
      </c>
      <c r="H83" s="13">
        <v>1</v>
      </c>
      <c r="I83" s="64"/>
      <c r="J83" s="64">
        <f t="shared" si="7"/>
        <v>0</v>
      </c>
    </row>
    <row r="84" spans="1:10" s="53" customFormat="1" ht="37.5" customHeight="1">
      <c r="A84" s="45">
        <v>108</v>
      </c>
      <c r="B84" s="72"/>
      <c r="C84" s="47" t="s">
        <v>32</v>
      </c>
      <c r="D84" s="47"/>
      <c r="E84" s="47"/>
      <c r="F84" s="25" t="s">
        <v>92</v>
      </c>
      <c r="G84" s="13" t="s">
        <v>26</v>
      </c>
      <c r="H84" s="13">
        <v>1</v>
      </c>
      <c r="I84" s="64"/>
      <c r="J84" s="64">
        <f t="shared" si="7"/>
        <v>0</v>
      </c>
    </row>
    <row r="85" spans="1:10" s="53" customFormat="1" ht="36.75" customHeight="1">
      <c r="A85" s="45">
        <v>109</v>
      </c>
      <c r="B85" s="72"/>
      <c r="C85" s="47" t="s">
        <v>42</v>
      </c>
      <c r="D85" s="47"/>
      <c r="E85" s="47"/>
      <c r="F85" s="25" t="s">
        <v>37</v>
      </c>
      <c r="G85" s="13" t="s">
        <v>38</v>
      </c>
      <c r="H85" s="13">
        <v>90</v>
      </c>
      <c r="I85" s="64"/>
      <c r="J85" s="64">
        <f t="shared" si="7"/>
        <v>0</v>
      </c>
    </row>
    <row r="86" spans="1:10" s="53" customFormat="1" ht="30.75" customHeight="1">
      <c r="A86" s="45">
        <v>110</v>
      </c>
      <c r="B86" s="72"/>
      <c r="C86" s="47" t="s">
        <v>43</v>
      </c>
      <c r="D86" s="47"/>
      <c r="E86" s="47"/>
      <c r="F86" s="25" t="s">
        <v>60</v>
      </c>
      <c r="G86" s="13" t="s">
        <v>38</v>
      </c>
      <c r="H86" s="13">
        <v>16</v>
      </c>
      <c r="I86" s="64"/>
      <c r="J86" s="64">
        <f t="shared" si="7"/>
        <v>0</v>
      </c>
    </row>
    <row r="87" spans="1:10" s="53" customFormat="1" ht="30.75" customHeight="1">
      <c r="A87" s="45">
        <v>111</v>
      </c>
      <c r="B87" s="72"/>
      <c r="C87" s="47" t="s">
        <v>41</v>
      </c>
      <c r="D87" s="47"/>
      <c r="E87" s="47"/>
      <c r="F87" s="25" t="s">
        <v>39</v>
      </c>
      <c r="G87" s="13" t="s">
        <v>26</v>
      </c>
      <c r="H87" s="13">
        <v>1</v>
      </c>
      <c r="I87" s="64"/>
      <c r="J87" s="64">
        <f t="shared" si="7"/>
        <v>0</v>
      </c>
    </row>
    <row r="88" spans="1:10" s="53" customFormat="1" ht="61.5" customHeight="1">
      <c r="A88" s="45">
        <v>112</v>
      </c>
      <c r="B88" s="45"/>
      <c r="C88" s="47" t="s">
        <v>41</v>
      </c>
      <c r="D88" s="83"/>
      <c r="E88" s="47"/>
      <c r="F88" s="25" t="s">
        <v>49</v>
      </c>
      <c r="G88" s="13" t="s">
        <v>26</v>
      </c>
      <c r="H88" s="13">
        <v>1</v>
      </c>
      <c r="I88" s="64"/>
      <c r="J88" s="64">
        <f t="shared" si="7"/>
        <v>0</v>
      </c>
    </row>
    <row r="89" spans="1:10" s="53" customFormat="1" ht="30.75" customHeight="1">
      <c r="A89" s="45">
        <v>113</v>
      </c>
      <c r="B89" s="72"/>
      <c r="C89" s="47" t="s">
        <v>40</v>
      </c>
      <c r="D89" s="47"/>
      <c r="E89" s="47"/>
      <c r="F89" s="25" t="s">
        <v>40</v>
      </c>
      <c r="G89" s="13" t="s">
        <v>26</v>
      </c>
      <c r="H89" s="13">
        <v>1</v>
      </c>
      <c r="I89" s="64"/>
      <c r="J89" s="64">
        <f t="shared" si="7"/>
        <v>0</v>
      </c>
    </row>
    <row r="90" spans="1:10" s="26" customFormat="1" ht="13.5" thickBot="1">
      <c r="A90" s="27"/>
      <c r="B90" s="27"/>
      <c r="C90" s="27"/>
      <c r="D90" s="27"/>
      <c r="E90" s="28"/>
      <c r="F90" s="27"/>
      <c r="G90" s="29"/>
      <c r="H90" s="29"/>
      <c r="I90" s="27"/>
      <c r="J90" s="27"/>
    </row>
    <row r="91" spans="1:10" s="30" customFormat="1" ht="23.25" customHeight="1">
      <c r="A91" s="85"/>
      <c r="B91" s="85"/>
      <c r="C91" s="86" t="s">
        <v>8</v>
      </c>
      <c r="D91" s="85"/>
      <c r="E91" s="87"/>
      <c r="F91" s="85"/>
      <c r="G91" s="88"/>
      <c r="H91" s="88"/>
      <c r="I91" s="85"/>
      <c r="J91" s="89">
        <f>J77+J68+J55+J49+J36+J31+J25+J12+J5</f>
        <v>0</v>
      </c>
    </row>
    <row r="94" ht="12.75" collapsed="1">
      <c r="J94" s="20"/>
    </row>
    <row r="95" ht="12.75">
      <c r="J95" s="20"/>
    </row>
    <row r="103" ht="12.75" collapsed="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15" customHeight="1"/>
    <row r="124" ht="24.95" customHeight="1"/>
    <row r="125" ht="18" customHeight="1"/>
    <row r="126" ht="24.95" customHeight="1"/>
    <row r="127" ht="24.95" customHeight="1"/>
  </sheetData>
  <sheetProtection selectLockedCells="1" selectUnlockedCells="1"/>
  <autoFilter ref="A2:J127"/>
  <printOptions/>
  <pageMargins left="0.7480314960629921" right="0.7480314960629921" top="0.984251968503937" bottom="0.984251968503937" header="0.5118110236220472" footer="0.5118110236220472"/>
  <pageSetup fitToHeight="13" fitToWidth="1" horizontalDpi="600" verticalDpi="600" orientation="landscape" paperSize="9" scale="70" r:id="rId2"/>
  <headerFooter alignWithMargins="0">
    <oddFooter>&amp;C&amp;P/&amp;N</oddFooter>
  </headerFooter>
  <rowBreaks count="1" manualBreakCount="1">
    <brk id="12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A93F-E3D4-482B-8B1C-2C8F33CFAA39}">
  <sheetPr>
    <tabColor theme="9" tint="0.7999799847602844"/>
  </sheetPr>
  <dimension ref="A1:J39"/>
  <sheetViews>
    <sheetView tabSelected="1" zoomScale="90" zoomScaleNormal="90" workbookViewId="0" topLeftCell="A1">
      <selection activeCell="J9" sqref="J9"/>
    </sheetView>
  </sheetViews>
  <sheetFormatPr defaultColWidth="9.125" defaultRowHeight="12.75"/>
  <cols>
    <col min="1" max="1" width="8.625" style="14" customWidth="1"/>
    <col min="2" max="2" width="5.875" style="14" hidden="1" customWidth="1"/>
    <col min="3" max="3" width="21.625" style="14" customWidth="1"/>
    <col min="4" max="4" width="16.00390625" style="14" bestFit="1" customWidth="1"/>
    <col min="5" max="5" width="17.00390625" style="18" customWidth="1"/>
    <col min="6" max="6" width="71.875" style="14" customWidth="1"/>
    <col min="7" max="7" width="8.00390625" style="19" customWidth="1"/>
    <col min="8" max="8" width="6.75390625" style="19" customWidth="1"/>
    <col min="9" max="9" width="18.25390625" style="14" customWidth="1"/>
    <col min="10" max="10" width="20.625" style="14" customWidth="1"/>
    <col min="11" max="16384" width="9.125" style="14" customWidth="1"/>
  </cols>
  <sheetData>
    <row r="1" spans="3:10" s="30" customFormat="1" ht="29.25" customHeight="1">
      <c r="C1" s="31"/>
      <c r="D1" s="31"/>
      <c r="E1" s="31"/>
      <c r="F1" s="31"/>
      <c r="G1" s="31"/>
      <c r="H1" s="31"/>
      <c r="I1" s="31"/>
      <c r="J1" s="31"/>
    </row>
    <row r="2" spans="1:10" s="30" customFormat="1" ht="57.75" customHeight="1">
      <c r="A2" s="32" t="s">
        <v>0</v>
      </c>
      <c r="B2" s="32" t="s">
        <v>12</v>
      </c>
      <c r="C2" s="32" t="s">
        <v>5</v>
      </c>
      <c r="D2" s="33" t="s">
        <v>10</v>
      </c>
      <c r="E2" s="33" t="s">
        <v>13</v>
      </c>
      <c r="F2" s="33" t="s">
        <v>15</v>
      </c>
      <c r="G2" s="34" t="s">
        <v>14</v>
      </c>
      <c r="H2" s="34" t="s">
        <v>9</v>
      </c>
      <c r="I2" s="33" t="s">
        <v>2</v>
      </c>
      <c r="J2" s="33" t="s">
        <v>11</v>
      </c>
    </row>
    <row r="3" spans="1:10" s="30" customFormat="1" ht="18" customHeight="1">
      <c r="A3" s="35"/>
      <c r="B3" s="36"/>
      <c r="C3" s="37" t="s">
        <v>240</v>
      </c>
      <c r="D3" s="36"/>
      <c r="E3" s="36"/>
      <c r="F3" s="36"/>
      <c r="G3" s="36"/>
      <c r="H3" s="36"/>
      <c r="I3" s="36"/>
      <c r="J3" s="42"/>
    </row>
    <row r="4" spans="1:10" s="30" customFormat="1" ht="18" customHeight="1">
      <c r="A4" s="38"/>
      <c r="B4" s="39"/>
      <c r="C4" s="40"/>
      <c r="D4" s="39"/>
      <c r="E4" s="39"/>
      <c r="F4" s="39"/>
      <c r="G4" s="39"/>
      <c r="H4" s="39"/>
      <c r="I4" s="39"/>
      <c r="J4" s="41"/>
    </row>
    <row r="5" spans="1:10" s="30" customFormat="1" ht="18" customHeight="1">
      <c r="A5" s="45">
        <v>63</v>
      </c>
      <c r="B5" s="60"/>
      <c r="C5" s="61" t="s">
        <v>237</v>
      </c>
      <c r="D5" s="60"/>
      <c r="E5" s="60"/>
      <c r="F5" s="60"/>
      <c r="G5" s="60"/>
      <c r="H5" s="60"/>
      <c r="I5" s="60"/>
      <c r="J5" s="62">
        <f>SUM(J6:J33)</f>
        <v>0</v>
      </c>
    </row>
    <row r="6" spans="1:10" ht="78.75" customHeight="1">
      <c r="A6" s="45">
        <v>64</v>
      </c>
      <c r="B6" s="75"/>
      <c r="C6" s="76" t="s">
        <v>155</v>
      </c>
      <c r="D6" s="77"/>
      <c r="E6" s="91"/>
      <c r="F6" s="47" t="s">
        <v>172</v>
      </c>
      <c r="G6" s="13" t="s">
        <v>6</v>
      </c>
      <c r="H6" s="13">
        <v>106</v>
      </c>
      <c r="I6" s="52"/>
      <c r="J6" s="52">
        <f aca="true" t="shared" si="0" ref="J6:J33">I6*H6</f>
        <v>0</v>
      </c>
    </row>
    <row r="7" spans="1:10" s="53" customFormat="1" ht="45" customHeight="1">
      <c r="A7" s="45">
        <v>65</v>
      </c>
      <c r="B7" s="46"/>
      <c r="C7" s="47" t="s">
        <v>156</v>
      </c>
      <c r="D7" s="48"/>
      <c r="E7" s="47"/>
      <c r="F7" s="90" t="s">
        <v>157</v>
      </c>
      <c r="G7" s="13" t="s">
        <v>6</v>
      </c>
      <c r="H7" s="13">
        <v>106</v>
      </c>
      <c r="I7" s="52"/>
      <c r="J7" s="52">
        <f t="shared" si="0"/>
        <v>0</v>
      </c>
    </row>
    <row r="8" spans="1:10" s="53" customFormat="1" ht="32.25" customHeight="1">
      <c r="A8" s="45">
        <v>66</v>
      </c>
      <c r="B8" s="46"/>
      <c r="C8" s="47" t="s">
        <v>173</v>
      </c>
      <c r="D8" s="48"/>
      <c r="E8" s="47"/>
      <c r="F8" s="90" t="s">
        <v>176</v>
      </c>
      <c r="G8" s="13" t="s">
        <v>26</v>
      </c>
      <c r="H8" s="13">
        <v>1</v>
      </c>
      <c r="I8" s="52"/>
      <c r="J8" s="52">
        <f t="shared" si="0"/>
        <v>0</v>
      </c>
    </row>
    <row r="9" spans="1:10" s="53" customFormat="1" ht="32.25" customHeight="1">
      <c r="A9" s="45">
        <v>67</v>
      </c>
      <c r="B9" s="46"/>
      <c r="C9" s="47" t="s">
        <v>170</v>
      </c>
      <c r="D9" s="48"/>
      <c r="E9" s="91"/>
      <c r="F9" s="90" t="s">
        <v>171</v>
      </c>
      <c r="G9" s="13" t="s">
        <v>6</v>
      </c>
      <c r="H9" s="13">
        <v>56</v>
      </c>
      <c r="I9" s="52"/>
      <c r="J9" s="52">
        <f t="shared" si="0"/>
        <v>0</v>
      </c>
    </row>
    <row r="10" spans="1:10" s="53" customFormat="1" ht="36" customHeight="1">
      <c r="A10" s="45">
        <v>68</v>
      </c>
      <c r="B10" s="46"/>
      <c r="C10" s="47" t="s">
        <v>174</v>
      </c>
      <c r="D10" s="48"/>
      <c r="E10" s="91"/>
      <c r="F10" s="90" t="s">
        <v>175</v>
      </c>
      <c r="G10" s="13" t="s">
        <v>6</v>
      </c>
      <c r="H10" s="13">
        <v>1</v>
      </c>
      <c r="I10" s="52"/>
      <c r="J10" s="52">
        <f t="shared" si="0"/>
        <v>0</v>
      </c>
    </row>
    <row r="11" spans="1:10" s="53" customFormat="1" ht="32.25" customHeight="1">
      <c r="A11" s="45">
        <v>69</v>
      </c>
      <c r="B11" s="46"/>
      <c r="C11" s="47" t="s">
        <v>177</v>
      </c>
      <c r="D11" s="48"/>
      <c r="E11" s="47"/>
      <c r="F11" s="90" t="s">
        <v>178</v>
      </c>
      <c r="G11" s="13" t="s">
        <v>26</v>
      </c>
      <c r="H11" s="13">
        <v>12</v>
      </c>
      <c r="I11" s="52"/>
      <c r="J11" s="52">
        <f t="shared" si="0"/>
        <v>0</v>
      </c>
    </row>
    <row r="12" spans="1:10" s="53" customFormat="1" ht="32.25" customHeight="1">
      <c r="A12" s="45">
        <v>70</v>
      </c>
      <c r="B12" s="46"/>
      <c r="C12" s="47" t="s">
        <v>179</v>
      </c>
      <c r="D12" s="48"/>
      <c r="E12" s="47"/>
      <c r="F12" s="90" t="s">
        <v>180</v>
      </c>
      <c r="G12" s="13" t="s">
        <v>6</v>
      </c>
      <c r="H12" s="13">
        <v>1</v>
      </c>
      <c r="I12" s="52"/>
      <c r="J12" s="52">
        <f t="shared" si="0"/>
        <v>0</v>
      </c>
    </row>
    <row r="13" spans="1:10" s="53" customFormat="1" ht="51.75" customHeight="1">
      <c r="A13" s="45">
        <v>71</v>
      </c>
      <c r="B13" s="46"/>
      <c r="C13" s="47" t="s">
        <v>182</v>
      </c>
      <c r="D13" s="48"/>
      <c r="E13" s="47"/>
      <c r="F13" s="90" t="s">
        <v>181</v>
      </c>
      <c r="G13" s="13" t="s">
        <v>6</v>
      </c>
      <c r="H13" s="13">
        <v>1</v>
      </c>
      <c r="I13" s="52"/>
      <c r="J13" s="52">
        <f t="shared" si="0"/>
        <v>0</v>
      </c>
    </row>
    <row r="14" spans="1:10" s="53" customFormat="1" ht="121.5" customHeight="1">
      <c r="A14" s="45">
        <v>72</v>
      </c>
      <c r="B14" s="46"/>
      <c r="C14" s="47" t="s">
        <v>158</v>
      </c>
      <c r="D14" s="48"/>
      <c r="E14" s="48"/>
      <c r="F14" s="90" t="s">
        <v>159</v>
      </c>
      <c r="G14" s="13" t="s">
        <v>6</v>
      </c>
      <c r="H14" s="13">
        <v>1</v>
      </c>
      <c r="I14" s="52"/>
      <c r="J14" s="52">
        <f t="shared" si="0"/>
        <v>0</v>
      </c>
    </row>
    <row r="15" spans="1:10" s="53" customFormat="1" ht="36.75" customHeight="1">
      <c r="A15" s="45">
        <v>73</v>
      </c>
      <c r="B15" s="46"/>
      <c r="C15" s="47" t="s">
        <v>160</v>
      </c>
      <c r="D15" s="48"/>
      <c r="E15" s="47"/>
      <c r="F15" s="90" t="s">
        <v>161</v>
      </c>
      <c r="G15" s="13" t="s">
        <v>6</v>
      </c>
      <c r="H15" s="13">
        <v>1</v>
      </c>
      <c r="I15" s="52"/>
      <c r="J15" s="52">
        <f t="shared" si="0"/>
        <v>0</v>
      </c>
    </row>
    <row r="16" spans="1:10" s="53" customFormat="1" ht="51">
      <c r="A16" s="45">
        <v>74</v>
      </c>
      <c r="B16" s="46"/>
      <c r="C16" s="47" t="s">
        <v>236</v>
      </c>
      <c r="D16" s="48"/>
      <c r="E16" s="47"/>
      <c r="F16" s="90" t="s">
        <v>203</v>
      </c>
      <c r="G16" s="13" t="s">
        <v>6</v>
      </c>
      <c r="H16" s="13">
        <v>2</v>
      </c>
      <c r="I16" s="92"/>
      <c r="J16" s="92">
        <f t="shared" si="0"/>
        <v>0</v>
      </c>
    </row>
    <row r="17" spans="1:10" s="53" customFormat="1" ht="51">
      <c r="A17" s="45">
        <v>75</v>
      </c>
      <c r="B17" s="46"/>
      <c r="C17" s="47" t="s">
        <v>236</v>
      </c>
      <c r="D17" s="48"/>
      <c r="E17" s="47"/>
      <c r="F17" s="90" t="s">
        <v>202</v>
      </c>
      <c r="G17" s="13" t="s">
        <v>6</v>
      </c>
      <c r="H17" s="13">
        <v>4</v>
      </c>
      <c r="I17" s="92"/>
      <c r="J17" s="92">
        <f t="shared" si="0"/>
        <v>0</v>
      </c>
    </row>
    <row r="18" spans="1:10" s="53" customFormat="1" ht="27.75" customHeight="1">
      <c r="A18" s="45">
        <v>76</v>
      </c>
      <c r="B18" s="46"/>
      <c r="C18" s="47" t="s">
        <v>162</v>
      </c>
      <c r="D18" s="48"/>
      <c r="E18" s="47"/>
      <c r="F18" s="90" t="s">
        <v>188</v>
      </c>
      <c r="G18" s="13" t="s">
        <v>6</v>
      </c>
      <c r="H18" s="13">
        <v>1</v>
      </c>
      <c r="I18" s="52"/>
      <c r="J18" s="52">
        <f t="shared" si="0"/>
        <v>0</v>
      </c>
    </row>
    <row r="19" spans="1:10" s="53" customFormat="1" ht="27.75" customHeight="1">
      <c r="A19" s="45">
        <v>77</v>
      </c>
      <c r="B19" s="46"/>
      <c r="C19" s="47" t="s">
        <v>183</v>
      </c>
      <c r="D19" s="48"/>
      <c r="E19" s="47"/>
      <c r="F19" s="90" t="s">
        <v>163</v>
      </c>
      <c r="G19" s="13" t="s">
        <v>6</v>
      </c>
      <c r="H19" s="13">
        <v>107</v>
      </c>
      <c r="I19" s="52"/>
      <c r="J19" s="52">
        <f t="shared" si="0"/>
        <v>0</v>
      </c>
    </row>
    <row r="20" spans="1:10" s="53" customFormat="1" ht="27.75" customHeight="1">
      <c r="A20" s="45">
        <v>78</v>
      </c>
      <c r="B20" s="46"/>
      <c r="C20" s="47" t="s">
        <v>184</v>
      </c>
      <c r="D20" s="48"/>
      <c r="E20" s="47"/>
      <c r="F20" s="90" t="s">
        <v>187</v>
      </c>
      <c r="G20" s="13" t="s">
        <v>6</v>
      </c>
      <c r="H20" s="13">
        <v>1</v>
      </c>
      <c r="I20" s="52"/>
      <c r="J20" s="52">
        <f t="shared" si="0"/>
        <v>0</v>
      </c>
    </row>
    <row r="21" spans="1:10" s="53" customFormat="1" ht="27.75" customHeight="1">
      <c r="A21" s="45">
        <v>79</v>
      </c>
      <c r="B21" s="46"/>
      <c r="C21" s="47" t="s">
        <v>185</v>
      </c>
      <c r="D21" s="48"/>
      <c r="E21" s="47"/>
      <c r="F21" s="90" t="s">
        <v>186</v>
      </c>
      <c r="G21" s="13" t="s">
        <v>6</v>
      </c>
      <c r="H21" s="13">
        <v>106</v>
      </c>
      <c r="I21" s="52"/>
      <c r="J21" s="52">
        <f t="shared" si="0"/>
        <v>0</v>
      </c>
    </row>
    <row r="22" spans="1:10" s="53" customFormat="1" ht="27.75" customHeight="1">
      <c r="A22" s="45">
        <v>80</v>
      </c>
      <c r="B22" s="46"/>
      <c r="C22" s="47" t="s">
        <v>189</v>
      </c>
      <c r="D22" s="48"/>
      <c r="E22" s="47"/>
      <c r="F22" s="90" t="s">
        <v>192</v>
      </c>
      <c r="G22" s="13" t="s">
        <v>6</v>
      </c>
      <c r="H22" s="13">
        <v>1</v>
      </c>
      <c r="I22" s="52"/>
      <c r="J22" s="52">
        <f t="shared" si="0"/>
        <v>0</v>
      </c>
    </row>
    <row r="23" spans="1:10" s="53" customFormat="1" ht="27.75" customHeight="1">
      <c r="A23" s="45">
        <v>81</v>
      </c>
      <c r="B23" s="46"/>
      <c r="C23" s="47" t="s">
        <v>190</v>
      </c>
      <c r="D23" s="48"/>
      <c r="E23" s="47"/>
      <c r="F23" s="90" t="s">
        <v>193</v>
      </c>
      <c r="G23" s="13" t="s">
        <v>6</v>
      </c>
      <c r="H23" s="13">
        <v>1</v>
      </c>
      <c r="I23" s="52"/>
      <c r="J23" s="52">
        <f t="shared" si="0"/>
        <v>0</v>
      </c>
    </row>
    <row r="24" spans="1:10" s="53" customFormat="1" ht="27.75" customHeight="1">
      <c r="A24" s="45">
        <v>82</v>
      </c>
      <c r="B24" s="46"/>
      <c r="C24" s="47" t="s">
        <v>191</v>
      </c>
      <c r="D24" s="48"/>
      <c r="E24" s="47"/>
      <c r="F24" s="90" t="s">
        <v>194</v>
      </c>
      <c r="G24" s="13" t="s">
        <v>6</v>
      </c>
      <c r="H24" s="13">
        <v>1</v>
      </c>
      <c r="I24" s="52"/>
      <c r="J24" s="52">
        <f t="shared" si="0"/>
        <v>0</v>
      </c>
    </row>
    <row r="25" spans="1:10" s="53" customFormat="1" ht="27.75" customHeight="1">
      <c r="A25" s="45">
        <v>83</v>
      </c>
      <c r="B25" s="46"/>
      <c r="C25" s="47" t="s">
        <v>195</v>
      </c>
      <c r="D25" s="48"/>
      <c r="E25" s="47"/>
      <c r="F25" s="90" t="s">
        <v>196</v>
      </c>
      <c r="G25" s="13" t="s">
        <v>6</v>
      </c>
      <c r="H25" s="13">
        <v>1</v>
      </c>
      <c r="I25" s="52"/>
      <c r="J25" s="52">
        <f t="shared" si="0"/>
        <v>0</v>
      </c>
    </row>
    <row r="26" spans="1:10" s="53" customFormat="1" ht="27.75" customHeight="1">
      <c r="A26" s="45">
        <v>84</v>
      </c>
      <c r="B26" s="46"/>
      <c r="C26" s="47" t="s">
        <v>200</v>
      </c>
      <c r="D26" s="48"/>
      <c r="E26" s="47"/>
      <c r="F26" s="90" t="s">
        <v>201</v>
      </c>
      <c r="G26" s="13" t="s">
        <v>6</v>
      </c>
      <c r="H26" s="13">
        <v>120</v>
      </c>
      <c r="I26" s="52"/>
      <c r="J26" s="52">
        <f t="shared" si="0"/>
        <v>0</v>
      </c>
    </row>
    <row r="27" spans="1:10" s="53" customFormat="1" ht="74.25" customHeight="1">
      <c r="A27" s="45">
        <v>85</v>
      </c>
      <c r="B27" s="46"/>
      <c r="C27" s="47" t="s">
        <v>197</v>
      </c>
      <c r="D27" s="48"/>
      <c r="E27" s="47"/>
      <c r="F27" s="90" t="s">
        <v>204</v>
      </c>
      <c r="G27" s="13" t="s">
        <v>6</v>
      </c>
      <c r="H27" s="13">
        <v>1</v>
      </c>
      <c r="I27" s="52"/>
      <c r="J27" s="52">
        <f t="shared" si="0"/>
        <v>0</v>
      </c>
    </row>
    <row r="28" spans="1:10" s="53" customFormat="1" ht="63.75" customHeight="1">
      <c r="A28" s="45">
        <v>86</v>
      </c>
      <c r="B28" s="46"/>
      <c r="C28" s="47" t="s">
        <v>198</v>
      </c>
      <c r="D28" s="48"/>
      <c r="E28" s="47"/>
      <c r="F28" s="90" t="s">
        <v>199</v>
      </c>
      <c r="G28" s="13" t="s">
        <v>6</v>
      </c>
      <c r="H28" s="13">
        <v>5</v>
      </c>
      <c r="I28" s="52"/>
      <c r="J28" s="52">
        <f t="shared" si="0"/>
        <v>0</v>
      </c>
    </row>
    <row r="29" spans="1:10" s="53" customFormat="1" ht="39" customHeight="1">
      <c r="A29" s="45">
        <v>87</v>
      </c>
      <c r="B29" s="46"/>
      <c r="C29" s="47" t="s">
        <v>164</v>
      </c>
      <c r="D29" s="48"/>
      <c r="E29" s="47"/>
      <c r="F29" s="90" t="s">
        <v>165</v>
      </c>
      <c r="G29" s="13" t="s">
        <v>6</v>
      </c>
      <c r="H29" s="13">
        <v>1</v>
      </c>
      <c r="I29" s="52"/>
      <c r="J29" s="52">
        <f t="shared" si="0"/>
        <v>0</v>
      </c>
    </row>
    <row r="30" spans="1:10" s="53" customFormat="1" ht="27.75" customHeight="1">
      <c r="A30" s="45">
        <v>88</v>
      </c>
      <c r="B30" s="46"/>
      <c r="C30" s="47" t="s">
        <v>41</v>
      </c>
      <c r="D30" s="48"/>
      <c r="E30" s="47"/>
      <c r="F30" s="90" t="s">
        <v>167</v>
      </c>
      <c r="G30" s="13" t="s">
        <v>6</v>
      </c>
      <c r="H30" s="13">
        <v>1</v>
      </c>
      <c r="I30" s="52"/>
      <c r="J30" s="52">
        <f t="shared" si="0"/>
        <v>0</v>
      </c>
    </row>
    <row r="31" spans="1:10" s="53" customFormat="1" ht="27.75" customHeight="1">
      <c r="A31" s="45">
        <v>89</v>
      </c>
      <c r="B31" s="46"/>
      <c r="C31" s="47" t="s">
        <v>41</v>
      </c>
      <c r="D31" s="48"/>
      <c r="E31" s="47"/>
      <c r="F31" s="90" t="s">
        <v>166</v>
      </c>
      <c r="G31" s="13" t="s">
        <v>6</v>
      </c>
      <c r="H31" s="13">
        <v>1</v>
      </c>
      <c r="I31" s="52"/>
      <c r="J31" s="52">
        <f t="shared" si="0"/>
        <v>0</v>
      </c>
    </row>
    <row r="32" spans="1:10" s="53" customFormat="1" ht="27.75" customHeight="1">
      <c r="A32" s="45">
        <v>90</v>
      </c>
      <c r="B32" s="46"/>
      <c r="C32" s="47" t="s">
        <v>41</v>
      </c>
      <c r="D32" s="48"/>
      <c r="E32" s="47"/>
      <c r="F32" s="90" t="s">
        <v>167</v>
      </c>
      <c r="G32" s="13" t="s">
        <v>6</v>
      </c>
      <c r="H32" s="13">
        <v>1</v>
      </c>
      <c r="I32" s="52"/>
      <c r="J32" s="52">
        <f t="shared" si="0"/>
        <v>0</v>
      </c>
    </row>
    <row r="33" spans="1:10" s="53" customFormat="1" ht="27.75" customHeight="1">
      <c r="A33" s="45">
        <v>91</v>
      </c>
      <c r="B33" s="46"/>
      <c r="C33" s="47" t="s">
        <v>41</v>
      </c>
      <c r="D33" s="48"/>
      <c r="E33" s="47"/>
      <c r="F33" s="90" t="s">
        <v>168</v>
      </c>
      <c r="G33" s="13" t="s">
        <v>169</v>
      </c>
      <c r="H33" s="13">
        <v>1</v>
      </c>
      <c r="I33" s="52"/>
      <c r="J33" s="52">
        <f t="shared" si="0"/>
        <v>0</v>
      </c>
    </row>
    <row r="34" spans="1:10" s="26" customFormat="1" ht="13.5" thickBot="1">
      <c r="A34" s="27"/>
      <c r="B34" s="27"/>
      <c r="C34" s="27"/>
      <c r="D34" s="27"/>
      <c r="E34" s="28"/>
      <c r="F34" s="27"/>
      <c r="G34" s="29"/>
      <c r="H34" s="29"/>
      <c r="I34" s="27"/>
      <c r="J34" s="27"/>
    </row>
    <row r="35" spans="1:10" s="30" customFormat="1" ht="23.25" customHeight="1">
      <c r="A35" s="85"/>
      <c r="B35" s="85"/>
      <c r="C35" s="86" t="s">
        <v>8</v>
      </c>
      <c r="D35" s="85"/>
      <c r="E35" s="87"/>
      <c r="F35" s="85"/>
      <c r="G35" s="88"/>
      <c r="H35" s="88"/>
      <c r="I35" s="85"/>
      <c r="J35" s="89">
        <f>J5</f>
        <v>0</v>
      </c>
    </row>
    <row r="38" ht="12.75" collapsed="1">
      <c r="J38" s="20"/>
    </row>
    <row r="39" ht="12.75">
      <c r="J39" s="20"/>
    </row>
    <row r="47" ht="12.75" collapsed="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15" customHeight="1"/>
    <row r="68" ht="24.95" customHeight="1"/>
    <row r="69" ht="18" customHeight="1"/>
    <row r="70" ht="24.95" customHeight="1"/>
    <row r="71" ht="24.95" customHeight="1"/>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Jelínek</dc:creator>
  <cp:keywords/>
  <dc:description/>
  <cp:lastModifiedBy>Marcela Dvořáková</cp:lastModifiedBy>
  <cp:lastPrinted>2023-03-31T12:37:48Z</cp:lastPrinted>
  <dcterms:created xsi:type="dcterms:W3CDTF">2016-07-01T11:27:08Z</dcterms:created>
  <dcterms:modified xsi:type="dcterms:W3CDTF">2023-05-02T12:48:04Z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