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7640" activeTab="0"/>
  </bookViews>
  <sheets>
    <sheet name="Rekapitulace ceny" sheetId="4" r:id="rId1"/>
    <sheet name="Žerotínovo nám 9 " sheetId="1" r:id="rId2"/>
    <sheet name="Komenského nám 2" sheetId="2" r:id="rId3"/>
    <sheet name="Kino SCALA" sheetId="3" r:id="rId4"/>
  </sheets>
  <definedNames>
    <definedName name="CelkemObjekty" localSheetId="0">'Rekapitulace ceny'!$B$8</definedName>
    <definedName name="CisloStavby" localSheetId="0">#REF!</definedName>
    <definedName name="dadresa" localSheetId="0">#REF!</definedName>
    <definedName name="DIČ" localSheetId="0">#REF!</definedName>
    <definedName name="dmisto" localSheetId="0">#REF!</definedName>
    <definedName name="dpsc" localSheetId="0">#REF!</definedName>
    <definedName name="IČO" localSheetId="0">#REF!</definedName>
    <definedName name="NazevObjektu" localSheetId="0">#REF!</definedName>
    <definedName name="NazevStavby" localSheetId="0">#REF!</definedName>
    <definedName name="Objednatel" localSheetId="0">#REF!</definedName>
    <definedName name="Objekt" localSheetId="0">'Rekapitulace ceny'!$A$4</definedName>
    <definedName name="_xlnm.Print_Area" localSheetId="3">'Kino SCALA'!$A$1:$K$17</definedName>
    <definedName name="_xlnm.Print_Area" localSheetId="2">'Komenského nám 2'!$A$1:$K$108</definedName>
    <definedName name="_xlnm.Print_Area" localSheetId="0">'Rekapitulace ceny'!$A$1:$E$8</definedName>
    <definedName name="_xlnm.Print_Area" localSheetId="1">'Žerotínovo nám 9 '!$A$1:$K$92</definedName>
    <definedName name="odic" localSheetId="0">#REF!</definedName>
    <definedName name="oico" localSheetId="0">#REF!</definedName>
    <definedName name="omisto" localSheetId="0">#REF!</definedName>
    <definedName name="onazev" localSheetId="0">#REF!</definedName>
    <definedName name="opsc" localSheetId="0">#REF!</definedName>
    <definedName name="SazbaDPH1" localSheetId="0">#REF!</definedName>
    <definedName name="SazbaDPH2" localSheetId="0">#REF!</definedName>
    <definedName name="SoucetDilu" localSheetId="0">#REF!</definedName>
    <definedName name="StavbaCelkem" localSheetId="0">'Rekapitulace ceny'!$D$8</definedName>
    <definedName name="Zhotovitel" localSheetId="0">#REF!</definedName>
  </definedNames>
  <calcPr calcId="191029"/>
  <extLst/>
</workbook>
</file>

<file path=xl/comments1.xml><?xml version="1.0" encoding="utf-8"?>
<comments xmlns="http://schemas.openxmlformats.org/spreadsheetml/2006/main">
  <authors>
    <author>Radomír Drozd</author>
  </authors>
  <commentList>
    <comment ref="C8" authorId="0">
      <text>
        <r>
          <rPr>
            <sz val="9"/>
            <rFont val="Tahoma"/>
            <family val="2"/>
          </rPr>
          <t xml:space="preserve">Dodavatelé uvedou do Formuláře nabídky
</t>
        </r>
      </text>
    </comment>
  </commentList>
</comments>
</file>

<file path=xl/sharedStrings.xml><?xml version="1.0" encoding="utf-8"?>
<sst xmlns="http://schemas.openxmlformats.org/spreadsheetml/2006/main" count="1302" uniqueCount="286">
  <si>
    <r>
      <rPr>
        <sz val="6"/>
        <rFont val="Arial"/>
        <family val="2"/>
      </rPr>
      <t>VENKOVNÍ KONDENZAČNÍ JEDNOTKA</t>
    </r>
  </si>
  <si>
    <r>
      <rPr>
        <sz val="6"/>
        <rFont val="Arial"/>
        <family val="2"/>
      </rPr>
      <t>6</t>
    </r>
  </si>
  <si>
    <r>
      <rPr>
        <sz val="6"/>
        <rFont val="Arial"/>
        <family val="2"/>
      </rPr>
      <t>7</t>
    </r>
  </si>
  <si>
    <r>
      <rPr>
        <sz val="6"/>
        <rFont val="Arial"/>
        <family val="2"/>
      </rPr>
      <t>LG</t>
    </r>
  </si>
  <si>
    <r>
      <rPr>
        <sz val="6"/>
        <rFont val="Arial"/>
        <family val="2"/>
      </rPr>
      <t>Daikin</t>
    </r>
  </si>
  <si>
    <r>
      <rPr>
        <sz val="6"/>
        <rFont val="Arial"/>
        <family val="2"/>
      </rPr>
      <t>Mitsubishi</t>
    </r>
  </si>
  <si>
    <r>
      <rPr>
        <sz val="6"/>
        <rFont val="Arial"/>
        <family val="2"/>
      </rPr>
      <t>Toshiba</t>
    </r>
  </si>
  <si>
    <r>
      <rPr>
        <sz val="6"/>
        <rFont val="Arial"/>
        <family val="2"/>
      </rPr>
      <t>8</t>
    </r>
  </si>
  <si>
    <t>Jaro</t>
  </si>
  <si>
    <t>Podzim</t>
  </si>
  <si>
    <t>Ostatní zařízení</t>
  </si>
  <si>
    <t>VNITŘNÍ PODSTROPNÍ KLIMATIZAČNÍ JEDNOTKA</t>
  </si>
  <si>
    <t>VNITŘNÍ KAZETOVÁ KLIMATIZAČNÍ JEDNOTKA</t>
  </si>
  <si>
    <t>VNITŘNÍ KANÁLOVÁ KLIMATIZAČNÍ JEDNOTKA</t>
  </si>
  <si>
    <t>VNITŘNÍ NÁSTĚNNÁ KLIMATIZAČNÍ JEDNOTKA</t>
  </si>
  <si>
    <t xml:space="preserve"> </t>
  </si>
  <si>
    <t>MOBILNÍ KLIMATIZACE</t>
  </si>
  <si>
    <t>Vzduchotechnické jednotky</t>
  </si>
  <si>
    <t>Specifikace zařízení</t>
  </si>
  <si>
    <t>VZDUCHOTECHNICKÁ JEDNOTKA</t>
  </si>
  <si>
    <t>DVEŘNÍ CLONA</t>
  </si>
  <si>
    <t>VENKOVNÍ KONDENZAČNÍ JEDNOTKA</t>
  </si>
  <si>
    <t>C.I.C. Jan Hřebec s.r.o.</t>
  </si>
  <si>
    <t>H2,5</t>
  </si>
  <si>
    <t>H5</t>
  </si>
  <si>
    <t>Dospel</t>
  </si>
  <si>
    <t>RD/13/43/037/DPC A</t>
  </si>
  <si>
    <t>LG</t>
  </si>
  <si>
    <t>UU36W</t>
  </si>
  <si>
    <t>FM41AH U32</t>
  </si>
  <si>
    <t>UV36</t>
  </si>
  <si>
    <t>MT09 AH NU1</t>
  </si>
  <si>
    <t>neuvedeno</t>
  </si>
  <si>
    <t>1</t>
  </si>
  <si>
    <t>FDXS jednotka do podhledu</t>
  </si>
  <si>
    <t>SRK</t>
  </si>
  <si>
    <t>SRK288CENF-R</t>
  </si>
  <si>
    <t>RAS - 16</t>
  </si>
  <si>
    <t>RAS - 13</t>
  </si>
  <si>
    <t>CAC</t>
  </si>
  <si>
    <t>FDXS60F2VEB</t>
  </si>
  <si>
    <t>MCF - GA 35 VB</t>
  </si>
  <si>
    <t>RAS-M13SKV-E</t>
  </si>
  <si>
    <t>MUCF-GA35VB</t>
  </si>
  <si>
    <t>SRC288CENF-R</t>
  </si>
  <si>
    <t>FDCP208CEN3</t>
  </si>
  <si>
    <t>MU5M30U42</t>
  </si>
  <si>
    <t>RAS-4M27UAV-E</t>
  </si>
  <si>
    <t>38NY-130H9</t>
  </si>
  <si>
    <t>38NY-085H9</t>
  </si>
  <si>
    <t>38VAF024A-903-40</t>
  </si>
  <si>
    <t>UU30WU42 (AUUW306D2)</t>
  </si>
  <si>
    <t>RAS-3M26GAV-E1</t>
  </si>
  <si>
    <t>RAS-5M34UAV-E</t>
  </si>
  <si>
    <t>5MXS90E3V3B2</t>
  </si>
  <si>
    <t>Toshiba</t>
  </si>
  <si>
    <t>Carrier</t>
  </si>
  <si>
    <t>Daikin</t>
  </si>
  <si>
    <t>ABB</t>
  </si>
  <si>
    <t>Rozvaděč DT1</t>
  </si>
  <si>
    <t>BMA01N05068</t>
  </si>
  <si>
    <t>BMA01S01</t>
  </si>
  <si>
    <t>Rozvaděč GEGU AD-TV</t>
  </si>
  <si>
    <t>BMA01N05077</t>
  </si>
  <si>
    <t>BMA01N05021</t>
  </si>
  <si>
    <t>BMA01M01001</t>
  </si>
  <si>
    <t>BMA01M01002</t>
  </si>
  <si>
    <t>BMA01N01001</t>
  </si>
  <si>
    <t>BMA01N01000</t>
  </si>
  <si>
    <t>BMA01N01082</t>
  </si>
  <si>
    <t>BMA01N02036</t>
  </si>
  <si>
    <t>BMA01N02037</t>
  </si>
  <si>
    <t>BMA01N02038</t>
  </si>
  <si>
    <t>BMA01N04002</t>
  </si>
  <si>
    <t>BMA01N04015</t>
  </si>
  <si>
    <t>BMA01N04016</t>
  </si>
  <si>
    <t>BMA01N04018</t>
  </si>
  <si>
    <t>BMA01N04031</t>
  </si>
  <si>
    <t>BMA01N05010</t>
  </si>
  <si>
    <t>BMA01N05024</t>
  </si>
  <si>
    <t>BMA01N05027</t>
  </si>
  <si>
    <t>BMA01N05028</t>
  </si>
  <si>
    <t>BMA01N05030</t>
  </si>
  <si>
    <t>BMA01N05032</t>
  </si>
  <si>
    <t>BMA01N05034</t>
  </si>
  <si>
    <t>BMA01N05041</t>
  </si>
  <si>
    <t>BMA01N05050</t>
  </si>
  <si>
    <t>BMA01N05054</t>
  </si>
  <si>
    <t>BMA01N05055</t>
  </si>
  <si>
    <t>BMA01N05056</t>
  </si>
  <si>
    <t>BMA01N05057</t>
  </si>
  <si>
    <t>BMA01N05058</t>
  </si>
  <si>
    <t>BMA01N05059</t>
  </si>
  <si>
    <t>BMA01N05063</t>
  </si>
  <si>
    <t>BMA01N05070</t>
  </si>
  <si>
    <t>BMA01N05071</t>
  </si>
  <si>
    <t>BMA01N05072</t>
  </si>
  <si>
    <t>BMA01N05073</t>
  </si>
  <si>
    <t>BMA01N05074</t>
  </si>
  <si>
    <t>BMA01N05075</t>
  </si>
  <si>
    <t>BMA01N05083</t>
  </si>
  <si>
    <t>BMA01N05084</t>
  </si>
  <si>
    <t>BMA01N05085</t>
  </si>
  <si>
    <t>BMA01S01000</t>
  </si>
  <si>
    <t>FILTRY včetně ekologické likvidace</t>
  </si>
  <si>
    <t>Cena v Kč bez DPH za roční servis</t>
  </si>
  <si>
    <t>BMB01N04027</t>
  </si>
  <si>
    <t>Janka Radotín, a.s.</t>
  </si>
  <si>
    <t>3x93</t>
  </si>
  <si>
    <t>BMB01N04029a</t>
  </si>
  <si>
    <t>2x56, 2x66</t>
  </si>
  <si>
    <t>BMB01P01060a</t>
  </si>
  <si>
    <t>VTS Clima</t>
  </si>
  <si>
    <t>CPV</t>
  </si>
  <si>
    <t>2x429/287</t>
  </si>
  <si>
    <t>BMB01N04030a</t>
  </si>
  <si>
    <t>VTS S135</t>
  </si>
  <si>
    <t>BMB00N01000</t>
  </si>
  <si>
    <t>S135</t>
  </si>
  <si>
    <t>Velké chladicí jednotky</t>
  </si>
  <si>
    <t>ZDROJ CHLADU</t>
  </si>
  <si>
    <t>MULTI CLIMA</t>
  </si>
  <si>
    <t>BEUTOT</t>
  </si>
  <si>
    <t>Acond</t>
  </si>
  <si>
    <t>AOU-18HFN1-QRC8</t>
  </si>
  <si>
    <t>MOF2-24HN1-QB8W</t>
  </si>
  <si>
    <t>AR-18HR-C4</t>
  </si>
  <si>
    <t>ATB-18HWFN1-QRC8(A)</t>
  </si>
  <si>
    <t>BMB01N01065</t>
  </si>
  <si>
    <t>KANÁLOVÁ JEDNOTKA FAN COIL</t>
  </si>
  <si>
    <t>GEA</t>
  </si>
  <si>
    <t>GF.83.UW04.L00A1</t>
  </si>
  <si>
    <t>BMB01N02153</t>
  </si>
  <si>
    <t>GF.63.UW04.L00A1</t>
  </si>
  <si>
    <t>GF.42.UW04.L00A1</t>
  </si>
  <si>
    <t>BMB01N02159</t>
  </si>
  <si>
    <t>BMB01N03002</t>
  </si>
  <si>
    <t>MMK-AP0073H</t>
  </si>
  <si>
    <t>BMB01N03073</t>
  </si>
  <si>
    <t>MMK-AP0093H</t>
  </si>
  <si>
    <t>BMB01N03074</t>
  </si>
  <si>
    <t>BMB01N03075</t>
  </si>
  <si>
    <t>BMB01N03092</t>
  </si>
  <si>
    <t>BMB01N03093</t>
  </si>
  <si>
    <t>MMK-AP0123H</t>
  </si>
  <si>
    <t>BMB01N03094</t>
  </si>
  <si>
    <t>BMB01N03095</t>
  </si>
  <si>
    <t>MMK-AP0183H</t>
  </si>
  <si>
    <t>BMB01N03096</t>
  </si>
  <si>
    <t>BMB01N03097</t>
  </si>
  <si>
    <t>MMY-MAP0804HT8P-E</t>
  </si>
  <si>
    <t>BMB01P01082</t>
  </si>
  <si>
    <t>POŽÁRNÍ KLAPKA</t>
  </si>
  <si>
    <t>Mandík, a.s.</t>
  </si>
  <si>
    <t>1000x500 PN12 0638</t>
  </si>
  <si>
    <t>BMB01N04028</t>
  </si>
  <si>
    <t xml:space="preserve">600x300 </t>
  </si>
  <si>
    <t>BMB01N04026a</t>
  </si>
  <si>
    <t>Systemair</t>
  </si>
  <si>
    <t>PKIS3G 710x500 ZV</t>
  </si>
  <si>
    <t>BMB01N04030</t>
  </si>
  <si>
    <t>1000x800 12 0638</t>
  </si>
  <si>
    <t>250x200 12 0638</t>
  </si>
  <si>
    <t>800x630 12 0638</t>
  </si>
  <si>
    <t>800x560 12 0638</t>
  </si>
  <si>
    <t>1000x800 PKM 90</t>
  </si>
  <si>
    <t>BMB01N04028a</t>
  </si>
  <si>
    <t>250x250 12 0638</t>
  </si>
  <si>
    <t>315x315 12 0638</t>
  </si>
  <si>
    <t>BMB01N04026</t>
  </si>
  <si>
    <t>BMB01N04024</t>
  </si>
  <si>
    <t>500x250 12 0638</t>
  </si>
  <si>
    <t>BMB01N03032</t>
  </si>
  <si>
    <t>1000x500 PKM 90</t>
  </si>
  <si>
    <t>BMB01N03078</t>
  </si>
  <si>
    <t>BMB01N02026</t>
  </si>
  <si>
    <t>800x 500 12 0638</t>
  </si>
  <si>
    <t>BMB01N02088</t>
  </si>
  <si>
    <t>BMB01N02168</t>
  </si>
  <si>
    <t>710x500 12 0638</t>
  </si>
  <si>
    <t>BMB01N02172</t>
  </si>
  <si>
    <t>BMB01N01027</t>
  </si>
  <si>
    <t>BMB01N01077</t>
  </si>
  <si>
    <t>BMB01N01069</t>
  </si>
  <si>
    <t>odtahový ventilátor - odvětrání digestoře v místnosti N03027</t>
  </si>
  <si>
    <t>neuveden</t>
  </si>
  <si>
    <t>odtahový ventilátor - odvětrání digestoře v místnosti N03024</t>
  </si>
  <si>
    <t>odtahový ventilátor - odvětrání digestoře v místnosti N02033</t>
  </si>
  <si>
    <t>BMB01N04029</t>
  </si>
  <si>
    <t>odtahový ventilátor - odvětrání digestoře v místnosti N03017 </t>
  </si>
  <si>
    <t>odtahový ventilátor - odvětrání digestoře v místnosti N02023 </t>
  </si>
  <si>
    <t>BMB01N05008</t>
  </si>
  <si>
    <t xml:space="preserve">odtahový ventilátor </t>
  </si>
  <si>
    <t xml:space="preserve">Rozvaděč VZT </t>
  </si>
  <si>
    <t>RM44</t>
  </si>
  <si>
    <t>Poloha</t>
  </si>
  <si>
    <t>strojovna VZT</t>
  </si>
  <si>
    <t>VTS</t>
  </si>
  <si>
    <t>DEU 4</t>
  </si>
  <si>
    <t>VS 100 P FLT G4</t>
  </si>
  <si>
    <t>exteriér</t>
  </si>
  <si>
    <t>promítací kabina</t>
  </si>
  <si>
    <t>LG Inverter G</t>
  </si>
  <si>
    <t>S30AV</t>
  </si>
  <si>
    <t>Scalanterie</t>
  </si>
  <si>
    <t>SAKURA</t>
  </si>
  <si>
    <t>STAC-12CPA/CF</t>
  </si>
  <si>
    <t>Rozvaděč VZT</t>
  </si>
  <si>
    <t>Objekt</t>
  </si>
  <si>
    <t>Cena za roční servis Kč bez DPH</t>
  </si>
  <si>
    <t>Cena za 4 roky servisu Kč bez DPH</t>
  </si>
  <si>
    <t>Výše DPH v Kč</t>
  </si>
  <si>
    <t xml:space="preserve">Cena Kč včetně DPH </t>
  </si>
  <si>
    <t>RMU, Komenského náměstí 2</t>
  </si>
  <si>
    <t>Univerzitní kono SCALA, Moravské náměstí 3</t>
  </si>
  <si>
    <t>Cena celkem</t>
  </si>
  <si>
    <t>Rekapitulace celkové nabídkové ceny</t>
  </si>
  <si>
    <t>RMU, Komenského náměstí 2, Brno</t>
  </si>
  <si>
    <t>Univerzitní kino SCALA</t>
  </si>
  <si>
    <t>Servisní činnost na zařízení dle Přílohy č.2</t>
  </si>
  <si>
    <t>ks</t>
  </si>
  <si>
    <t>Výrobce zařízení</t>
  </si>
  <si>
    <t>Typ zařízení</t>
  </si>
  <si>
    <t xml:space="preserve">Polohový kód </t>
  </si>
  <si>
    <t>Množství</t>
  </si>
  <si>
    <t>Jednotka</t>
  </si>
  <si>
    <t>Celoročně</t>
  </si>
  <si>
    <t>hod.</t>
  </si>
  <si>
    <t>Odstranění poruch</t>
  </si>
  <si>
    <t>Odstranění poruch - v ceně pouze práce a drobný materiál; náhradní díly se řeší samostatně</t>
  </si>
  <si>
    <t>RMU, Žerotínovo náměstí 9</t>
  </si>
  <si>
    <t xml:space="preserve">RMU, Žerotínovo náměstí 9, Brno </t>
  </si>
  <si>
    <t xml:space="preserve"> Typ zařízení</t>
  </si>
  <si>
    <t>Cena v Kč bez DPH za roční servis v období</t>
  </si>
  <si>
    <t>2 x ročně</t>
  </si>
  <si>
    <t>1 x ročně</t>
  </si>
  <si>
    <t xml:space="preserve"> Frekvence servisu</t>
  </si>
  <si>
    <t>Pozn.: Množsví je předpokládané, fakturace bude dle skutečně provedených prací při dodržení jednotkových cen.</t>
  </si>
  <si>
    <t>Soupis prací</t>
  </si>
  <si>
    <t>BMA01P01017</t>
  </si>
  <si>
    <t>odvlhčovač</t>
  </si>
  <si>
    <t>CALOREX</t>
  </si>
  <si>
    <t>DH30</t>
  </si>
  <si>
    <t>FRICO</t>
  </si>
  <si>
    <t>ARDEN 3500</t>
  </si>
  <si>
    <t>MBE 200/5 R2</t>
  </si>
  <si>
    <t>BMA01P01036</t>
  </si>
  <si>
    <t>ELEKTRODESIGN</t>
  </si>
  <si>
    <t>SOLER&amp;PALAU</t>
  </si>
  <si>
    <t>TD 800/200 EXEIT 3</t>
  </si>
  <si>
    <t>2x ročně</t>
  </si>
  <si>
    <t>ventilátor</t>
  </si>
  <si>
    <t>BMA01P01034</t>
  </si>
  <si>
    <t xml:space="preserve">TD 800/200 </t>
  </si>
  <si>
    <t>BMB01N01078</t>
  </si>
  <si>
    <t>BMB01N01079</t>
  </si>
  <si>
    <t>BMB01N01081</t>
  </si>
  <si>
    <t>BMB01N01082</t>
  </si>
  <si>
    <t>BMB01N01083</t>
  </si>
  <si>
    <t>BMB01N01084</t>
  </si>
  <si>
    <t>BMB01N03062</t>
  </si>
  <si>
    <t>BMB01N03061</t>
  </si>
  <si>
    <t>BMB01N03055</t>
  </si>
  <si>
    <t>BMB01N03056</t>
  </si>
  <si>
    <t>BMB01N03057</t>
  </si>
  <si>
    <t>BMB01N03063</t>
  </si>
  <si>
    <t>BMB01N03064</t>
  </si>
  <si>
    <t>SINCLAIR</t>
  </si>
  <si>
    <t>GREE</t>
  </si>
  <si>
    <t>SDV4-200EA</t>
  </si>
  <si>
    <t>SDV5-28HA</t>
  </si>
  <si>
    <t>SDV5-36HA</t>
  </si>
  <si>
    <t>GMV-ND22G/B4B-T</t>
  </si>
  <si>
    <t>GMV-ND28G/B4B-T</t>
  </si>
  <si>
    <t>GMV-ND36G/B4B-T</t>
  </si>
  <si>
    <t>GMV-224WL/C-X</t>
  </si>
  <si>
    <t>RM021</t>
  </si>
  <si>
    <t>RM42</t>
  </si>
  <si>
    <t>elektrický potrubní ohřívač (odvětrání skladu)</t>
  </si>
  <si>
    <t>BMA01P01073</t>
  </si>
  <si>
    <t>Rozvaděč</t>
  </si>
  <si>
    <t>HAGER</t>
  </si>
  <si>
    <t xml:space="preserve">Rozvaděč  </t>
  </si>
  <si>
    <t>RS421</t>
  </si>
  <si>
    <t>RS336</t>
  </si>
  <si>
    <t xml:space="preserve"> BMB01N04029a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</si>
</sst>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sz val="9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4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0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" xfId="0" applyBorder="1" applyAlignment="1">
      <alignment horizontal="justify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/>
    </xf>
    <xf numFmtId="0" fontId="0" fillId="0" borderId="0" xfId="20">
      <alignment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0" applyFont="1" applyBorder="1" applyAlignment="1">
      <alignment horizontal="justify"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1" applyFon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2" fillId="0" borderId="1" xfId="20" applyFont="1" applyBorder="1" applyAlignment="1">
      <alignment horizontal="centerContinuous"/>
      <protection/>
    </xf>
    <xf numFmtId="0" fontId="2" fillId="0" borderId="2" xfId="20" applyFont="1" applyBorder="1">
      <alignment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0" applyFont="1" applyBorder="1">
      <alignment/>
      <protection/>
    </xf>
    <xf numFmtId="0" fontId="2" fillId="0" borderId="1" xfId="21" applyFont="1" applyBorder="1" applyAlignment="1">
      <alignment horizontal="centerContinuous"/>
      <protection/>
    </xf>
    <xf numFmtId="0" fontId="2" fillId="0" borderId="0" xfId="20" applyFont="1">
      <alignment/>
      <protection/>
    </xf>
    <xf numFmtId="0" fontId="0" fillId="0" borderId="0" xfId="20" applyAlignment="1">
      <alignment vertical="top"/>
      <protection/>
    </xf>
    <xf numFmtId="0" fontId="0" fillId="0" borderId="0" xfId="22">
      <alignment/>
      <protection/>
    </xf>
    <xf numFmtId="0" fontId="2" fillId="0" borderId="1" xfId="22" applyFont="1" applyBorder="1" applyAlignment="1">
      <alignment horizontal="centerContinuous"/>
      <protection/>
    </xf>
    <xf numFmtId="0" fontId="2" fillId="0" borderId="1" xfId="22" applyFont="1" applyBorder="1" applyAlignment="1">
      <alignment horizontal="justify"/>
      <protection/>
    </xf>
    <xf numFmtId="0" fontId="2" fillId="0" borderId="1" xfId="22" applyFont="1" applyBorder="1" applyAlignment="1">
      <alignment horizontal="center"/>
      <protection/>
    </xf>
    <xf numFmtId="0" fontId="2" fillId="0" borderId="1" xfId="22" applyFont="1" applyBorder="1" applyAlignment="1">
      <alignment horizontal="center" vertical="center"/>
      <protection/>
    </xf>
    <xf numFmtId="1" fontId="2" fillId="0" borderId="1" xfId="22" applyNumberFormat="1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Continuous" vertical="center"/>
      <protection/>
    </xf>
    <xf numFmtId="0" fontId="2" fillId="0" borderId="1" xfId="22" applyFont="1" applyBorder="1" applyAlignment="1">
      <alignment horizontal="left"/>
      <protection/>
    </xf>
    <xf numFmtId="0" fontId="0" fillId="0" borderId="0" xfId="22" applyAlignment="1">
      <alignment vertical="top"/>
      <protection/>
    </xf>
    <xf numFmtId="0" fontId="6" fillId="0" borderId="0" xfId="23" applyFont="1">
      <alignment/>
      <protection/>
    </xf>
    <xf numFmtId="0" fontId="0" fillId="0" borderId="0" xfId="23" applyFont="1">
      <alignment/>
      <protection/>
    </xf>
    <xf numFmtId="4" fontId="0" fillId="0" borderId="0" xfId="23" applyNumberFormat="1" applyFont="1">
      <alignment/>
      <protection/>
    </xf>
    <xf numFmtId="0" fontId="3" fillId="2" borderId="3" xfId="23" applyFont="1" applyFill="1" applyBorder="1" applyAlignment="1">
      <alignment vertical="center" wrapText="1"/>
      <protection/>
    </xf>
    <xf numFmtId="0" fontId="3" fillId="2" borderId="1" xfId="23" applyFont="1" applyFill="1" applyBorder="1" applyAlignment="1">
      <alignment horizontal="center" vertical="center" wrapText="1"/>
      <protection/>
    </xf>
    <xf numFmtId="49" fontId="0" fillId="0" borderId="3" xfId="23" applyNumberFormat="1" applyFont="1" applyBorder="1" applyAlignment="1">
      <alignment horizontal="left" wrapText="1"/>
      <protection/>
    </xf>
    <xf numFmtId="0" fontId="3" fillId="3" borderId="3" xfId="23" applyFont="1" applyFill="1" applyBorder="1" applyAlignment="1">
      <alignment vertical="center" wrapText="1"/>
      <protection/>
    </xf>
    <xf numFmtId="0" fontId="0" fillId="0" borderId="0" xfId="23" applyFont="1" applyAlignment="1">
      <alignment horizontal="left" vertical="top" wrapText="1"/>
      <protection/>
    </xf>
    <xf numFmtId="0" fontId="0" fillId="0" borderId="0" xfId="22" applyFont="1">
      <alignment/>
      <protection/>
    </xf>
    <xf numFmtId="4" fontId="1" fillId="4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/>
    </xf>
    <xf numFmtId="4" fontId="3" fillId="0" borderId="1" xfId="23" applyNumberFormat="1" applyFont="1" applyBorder="1" applyAlignment="1">
      <alignment horizontal="right"/>
      <protection/>
    </xf>
    <xf numFmtId="4" fontId="3" fillId="0" borderId="4" xfId="23" applyNumberFormat="1" applyFont="1" applyBorder="1" applyAlignment="1">
      <alignment horizontal="right"/>
      <protection/>
    </xf>
    <xf numFmtId="4" fontId="3" fillId="6" borderId="3" xfId="23" applyNumberFormat="1" applyFont="1" applyFill="1" applyBorder="1" applyAlignment="1">
      <alignment horizontal="right" vertical="center"/>
      <protection/>
    </xf>
    <xf numFmtId="4" fontId="3" fillId="4" borderId="5" xfId="23" applyNumberFormat="1" applyFont="1" applyFill="1" applyBorder="1" applyAlignment="1">
      <alignment horizontal="right" vertical="center"/>
      <protection/>
    </xf>
    <xf numFmtId="4" fontId="3" fillId="3" borderId="6" xfId="23" applyNumberFormat="1" applyFont="1" applyFill="1" applyBorder="1" applyAlignment="1">
      <alignment horizontal="right" vertical="center"/>
      <protection/>
    </xf>
    <xf numFmtId="4" fontId="3" fillId="3" borderId="1" xfId="23" applyNumberFormat="1" applyFont="1" applyFill="1" applyBorder="1" applyAlignment="1">
      <alignment horizontal="right" vertical="center"/>
      <protection/>
    </xf>
    <xf numFmtId="4" fontId="3" fillId="7" borderId="1" xfId="23" applyNumberFormat="1" applyFont="1" applyFill="1" applyBorder="1" applyAlignment="1">
      <alignment horizontal="right"/>
      <protection/>
    </xf>
    <xf numFmtId="0" fontId="2" fillId="8" borderId="1" xfId="20" applyFont="1" applyFill="1" applyBorder="1" applyAlignment="1">
      <alignment horizontal="center"/>
      <protection/>
    </xf>
    <xf numFmtId="4" fontId="1" fillId="4" borderId="1" xfId="20" applyNumberFormat="1" applyFont="1" applyFill="1" applyBorder="1" applyAlignment="1">
      <alignment horizontal="right"/>
      <protection/>
    </xf>
    <xf numFmtId="4" fontId="1" fillId="4" borderId="1" xfId="20" applyNumberFormat="1" applyFont="1" applyFill="1" applyBorder="1" applyAlignment="1">
      <alignment horizontal="right" vertical="center"/>
      <protection/>
    </xf>
    <xf numFmtId="4" fontId="1" fillId="5" borderId="1" xfId="20" applyNumberFormat="1" applyFont="1" applyFill="1" applyBorder="1">
      <alignment/>
      <protection/>
    </xf>
    <xf numFmtId="4" fontId="1" fillId="4" borderId="1" xfId="22" applyNumberFormat="1" applyFont="1" applyFill="1" applyBorder="1" applyAlignment="1">
      <alignment horizontal="right"/>
      <protection/>
    </xf>
    <xf numFmtId="4" fontId="1" fillId="4" borderId="1" xfId="22" applyNumberFormat="1" applyFont="1" applyFill="1" applyBorder="1" applyAlignment="1">
      <alignment horizontal="right" vertical="center"/>
      <protection/>
    </xf>
    <xf numFmtId="4" fontId="1" fillId="5" borderId="1" xfId="22" applyNumberFormat="1" applyFont="1" applyFill="1" applyBorder="1" applyAlignment="1">
      <alignment horizontal="right"/>
      <protection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4" fontId="2" fillId="0" borderId="1" xfId="20" applyNumberFormat="1" applyFont="1" applyBorder="1" applyAlignment="1">
      <alignment horizontal="right" vertical="center"/>
      <protection/>
    </xf>
    <xf numFmtId="4" fontId="2" fillId="0" borderId="1" xfId="22" applyNumberFormat="1" applyFont="1" applyBorder="1" applyAlignment="1">
      <alignment horizontal="right" vertical="center"/>
      <protection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20" applyFont="1" applyFill="1" applyBorder="1" applyAlignment="1">
      <alignment horizontal="center"/>
      <protection/>
    </xf>
    <xf numFmtId="0" fontId="2" fillId="8" borderId="1" xfId="22" applyFont="1" applyFill="1" applyBorder="1" applyAlignment="1">
      <alignment horizontal="center" vertical="center"/>
      <protection/>
    </xf>
    <xf numFmtId="0" fontId="2" fillId="9" borderId="1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top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20" applyFont="1" applyAlignment="1">
      <alignment vertical="top"/>
      <protection/>
    </xf>
    <xf numFmtId="0" fontId="0" fillId="0" borderId="0" xfId="20" applyFont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20" applyFont="1" applyBorder="1" applyAlignment="1">
      <alignment horizontal="left"/>
      <protection/>
    </xf>
    <xf numFmtId="4" fontId="2" fillId="8" borderId="1" xfId="0" applyNumberFormat="1" applyFont="1" applyFill="1" applyBorder="1" applyAlignment="1" applyProtection="1">
      <alignment horizontal="right"/>
      <protection locked="0"/>
    </xf>
    <xf numFmtId="4" fontId="2" fillId="9" borderId="1" xfId="0" applyNumberFormat="1" applyFont="1" applyFill="1" applyBorder="1" applyAlignment="1" applyProtection="1">
      <alignment horizontal="right"/>
      <protection locked="0"/>
    </xf>
    <xf numFmtId="4" fontId="2" fillId="8" borderId="1" xfId="0" applyNumberFormat="1" applyFont="1" applyFill="1" applyBorder="1" applyAlignment="1" applyProtection="1">
      <alignment horizontal="right" vertical="center"/>
      <protection locked="0"/>
    </xf>
    <xf numFmtId="4" fontId="2" fillId="9" borderId="1" xfId="0" applyNumberFormat="1" applyFont="1" applyFill="1" applyBorder="1" applyAlignment="1" applyProtection="1">
      <alignment horizontal="right" vertical="center"/>
      <protection locked="0"/>
    </xf>
    <xf numFmtId="4" fontId="2" fillId="8" borderId="1" xfId="20" applyNumberFormat="1" applyFont="1" applyFill="1" applyBorder="1" applyAlignment="1" applyProtection="1">
      <alignment horizontal="right"/>
      <protection locked="0"/>
    </xf>
    <xf numFmtId="4" fontId="2" fillId="9" borderId="1" xfId="20" applyNumberFormat="1" applyFont="1" applyFill="1" applyBorder="1" applyAlignment="1" applyProtection="1">
      <alignment horizontal="right"/>
      <protection locked="0"/>
    </xf>
    <xf numFmtId="4" fontId="2" fillId="8" borderId="1" xfId="22" applyNumberFormat="1" applyFont="1" applyFill="1" applyBorder="1" applyAlignment="1" applyProtection="1">
      <alignment horizontal="right"/>
      <protection locked="0"/>
    </xf>
    <xf numFmtId="4" fontId="2" fillId="9" borderId="1" xfId="22" applyNumberFormat="1" applyFont="1" applyFill="1" applyBorder="1" applyAlignment="1" applyProtection="1">
      <alignment horizontal="right"/>
      <protection locked="0"/>
    </xf>
    <xf numFmtId="0" fontId="6" fillId="0" borderId="0" xfId="23" applyFont="1" applyAlignment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10" borderId="3" xfId="22" applyFont="1" applyFill="1" applyBorder="1" applyAlignment="1">
      <alignment horizontal="center" vertical="center" wrapText="1"/>
      <protection/>
    </xf>
    <xf numFmtId="0" fontId="2" fillId="10" borderId="6" xfId="22" applyFont="1" applyFill="1" applyBorder="1" applyAlignment="1">
      <alignment horizontal="center" vertical="center" wrapText="1"/>
      <protection/>
    </xf>
    <xf numFmtId="0" fontId="2" fillId="0" borderId="4" xfId="22" applyFont="1" applyBorder="1" applyAlignment="1">
      <alignment horizontal="center" vertical="center" wrapText="1"/>
      <protection/>
    </xf>
    <xf numFmtId="0" fontId="2" fillId="0" borderId="7" xfId="22" applyFont="1" applyBorder="1" applyAlignment="1">
      <alignment horizontal="center" vertical="center" wrapText="1"/>
      <protection/>
    </xf>
    <xf numFmtId="0" fontId="2" fillId="0" borderId="8" xfId="22" applyFont="1" applyBorder="1" applyAlignment="1">
      <alignment horizontal="center" vertical="center" wrapText="1"/>
      <protection/>
    </xf>
    <xf numFmtId="0" fontId="1" fillId="4" borderId="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" fontId="2" fillId="10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3" xfId="20" applyFont="1" applyBorder="1" applyAlignment="1">
      <alignment horizontal="right"/>
      <protection/>
    </xf>
    <xf numFmtId="0" fontId="1" fillId="0" borderId="11" xfId="20" applyFont="1" applyBorder="1" applyAlignment="1">
      <alignment horizontal="right"/>
      <protection/>
    </xf>
    <xf numFmtId="0" fontId="1" fillId="0" borderId="6" xfId="20" applyFont="1" applyBorder="1" applyAlignment="1">
      <alignment horizontal="right"/>
      <protection/>
    </xf>
    <xf numFmtId="0" fontId="2" fillId="0" borderId="1" xfId="0" applyFont="1" applyBorder="1" applyAlignment="1">
      <alignment horizontal="left"/>
    </xf>
    <xf numFmtId="0" fontId="2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4" fontId="2" fillId="10" borderId="3" xfId="20" applyNumberFormat="1" applyFont="1" applyFill="1" applyBorder="1" applyAlignment="1" applyProtection="1">
      <alignment horizontal="center"/>
      <protection locked="0"/>
    </xf>
    <xf numFmtId="4" fontId="2" fillId="10" borderId="6" xfId="20" applyNumberFormat="1" applyFont="1" applyFill="1" applyBorder="1" applyAlignment="1" applyProtection="1">
      <alignment horizontal="center"/>
      <protection locked="0"/>
    </xf>
    <xf numFmtId="0" fontId="1" fillId="4" borderId="3" xfId="20" applyFont="1" applyFill="1" applyBorder="1" applyAlignment="1">
      <alignment horizontal="left"/>
      <protection/>
    </xf>
    <xf numFmtId="0" fontId="1" fillId="4" borderId="11" xfId="20" applyFont="1" applyFill="1" applyBorder="1" applyAlignment="1">
      <alignment horizontal="left"/>
      <protection/>
    </xf>
    <xf numFmtId="0" fontId="1" fillId="4" borderId="6" xfId="20" applyFont="1" applyFill="1" applyBorder="1" applyAlignment="1">
      <alignment horizontal="left"/>
      <protection/>
    </xf>
    <xf numFmtId="0" fontId="1" fillId="0" borderId="3" xfId="22" applyFont="1" applyBorder="1" applyAlignment="1">
      <alignment horizontal="right"/>
      <protection/>
    </xf>
    <xf numFmtId="0" fontId="1" fillId="0" borderId="11" xfId="22" applyFont="1" applyBorder="1" applyAlignment="1">
      <alignment horizontal="right"/>
      <protection/>
    </xf>
    <xf numFmtId="0" fontId="1" fillId="0" borderId="6" xfId="22" applyFont="1" applyBorder="1" applyAlignment="1">
      <alignment horizontal="right"/>
      <protection/>
    </xf>
    <xf numFmtId="0" fontId="3" fillId="0" borderId="0" xfId="22" applyFont="1" applyAlignment="1">
      <alignment horizontal="left" vertical="center" wrapText="1"/>
      <protection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1" xfId="22" applyFont="1" applyBorder="1" applyAlignment="1">
      <alignment horizontal="center" vertical="center"/>
      <protection/>
    </xf>
    <xf numFmtId="4" fontId="2" fillId="10" borderId="3" xfId="22" applyNumberFormat="1" applyFont="1" applyFill="1" applyBorder="1" applyAlignment="1" applyProtection="1">
      <alignment horizontal="center"/>
      <protection locked="0"/>
    </xf>
    <xf numFmtId="4" fontId="2" fillId="10" borderId="6" xfId="22" applyNumberFormat="1" applyFont="1" applyFill="1" applyBorder="1" applyAlignment="1" applyProtection="1">
      <alignment horizontal="center"/>
      <protection locked="0"/>
    </xf>
    <xf numFmtId="0" fontId="2" fillId="0" borderId="9" xfId="22" applyFont="1" applyBorder="1" applyAlignment="1">
      <alignment horizontal="center" vertical="center" wrapText="1"/>
      <protection/>
    </xf>
    <xf numFmtId="0" fontId="2" fillId="0" borderId="10" xfId="22" applyFont="1" applyBorder="1" applyAlignment="1">
      <alignment horizontal="center" vertical="center" wrapText="1"/>
      <protection/>
    </xf>
    <xf numFmtId="0" fontId="2" fillId="10" borderId="12" xfId="22" applyFont="1" applyFill="1" applyBorder="1" applyAlignment="1">
      <alignment horizontal="center" vertical="center" wrapText="1"/>
      <protection/>
    </xf>
    <xf numFmtId="0" fontId="2" fillId="10" borderId="13" xfId="22" applyFont="1" applyFill="1" applyBorder="1" applyAlignment="1">
      <alignment horizontal="center" vertical="center" wrapText="1"/>
      <protection/>
    </xf>
    <xf numFmtId="0" fontId="1" fillId="4" borderId="3" xfId="22" applyFont="1" applyFill="1" applyBorder="1" applyAlignment="1">
      <alignment horizontal="left"/>
      <protection/>
    </xf>
    <xf numFmtId="0" fontId="1" fillId="4" borderId="11" xfId="22" applyFont="1" applyFill="1" applyBorder="1" applyAlignment="1">
      <alignment horizontal="left"/>
      <protection/>
    </xf>
    <xf numFmtId="0" fontId="1" fillId="4" borderId="6" xfId="22" applyFont="1" applyFill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showGridLines="0" tabSelected="1" zoomScaleSheetLayoutView="75" workbookViewId="0" topLeftCell="A1">
      <selection activeCell="A1" sqref="A1:E1"/>
    </sheetView>
  </sheetViews>
  <sheetFormatPr defaultColWidth="9.140625" defaultRowHeight="12.75"/>
  <cols>
    <col min="1" max="1" width="38.7109375" style="40" customWidth="1"/>
    <col min="2" max="3" width="18.140625" style="40" customWidth="1"/>
    <col min="4" max="4" width="15.8515625" style="40" customWidth="1"/>
    <col min="5" max="5" width="21.7109375" style="40" customWidth="1"/>
    <col min="6" max="10" width="10.7109375" style="40" customWidth="1"/>
    <col min="11" max="256" width="9.140625" style="40" customWidth="1"/>
    <col min="257" max="257" width="38.7109375" style="40" customWidth="1"/>
    <col min="258" max="259" width="18.140625" style="40" customWidth="1"/>
    <col min="260" max="260" width="15.8515625" style="40" customWidth="1"/>
    <col min="261" max="261" width="21.7109375" style="40" customWidth="1"/>
    <col min="262" max="266" width="10.7109375" style="40" customWidth="1"/>
    <col min="267" max="512" width="9.140625" style="40" customWidth="1"/>
    <col min="513" max="513" width="38.7109375" style="40" customWidth="1"/>
    <col min="514" max="515" width="18.140625" style="40" customWidth="1"/>
    <col min="516" max="516" width="15.8515625" style="40" customWidth="1"/>
    <col min="517" max="517" width="21.7109375" style="40" customWidth="1"/>
    <col min="518" max="522" width="10.7109375" style="40" customWidth="1"/>
    <col min="523" max="768" width="9.140625" style="40" customWidth="1"/>
    <col min="769" max="769" width="38.7109375" style="40" customWidth="1"/>
    <col min="770" max="771" width="18.140625" style="40" customWidth="1"/>
    <col min="772" max="772" width="15.8515625" style="40" customWidth="1"/>
    <col min="773" max="773" width="21.7109375" style="40" customWidth="1"/>
    <col min="774" max="778" width="10.7109375" style="40" customWidth="1"/>
    <col min="779" max="1024" width="9.140625" style="40" customWidth="1"/>
    <col min="1025" max="1025" width="38.7109375" style="40" customWidth="1"/>
    <col min="1026" max="1027" width="18.140625" style="40" customWidth="1"/>
    <col min="1028" max="1028" width="15.8515625" style="40" customWidth="1"/>
    <col min="1029" max="1029" width="21.7109375" style="40" customWidth="1"/>
    <col min="1030" max="1034" width="10.7109375" style="40" customWidth="1"/>
    <col min="1035" max="1280" width="9.140625" style="40" customWidth="1"/>
    <col min="1281" max="1281" width="38.7109375" style="40" customWidth="1"/>
    <col min="1282" max="1283" width="18.140625" style="40" customWidth="1"/>
    <col min="1284" max="1284" width="15.8515625" style="40" customWidth="1"/>
    <col min="1285" max="1285" width="21.7109375" style="40" customWidth="1"/>
    <col min="1286" max="1290" width="10.7109375" style="40" customWidth="1"/>
    <col min="1291" max="1536" width="9.140625" style="40" customWidth="1"/>
    <col min="1537" max="1537" width="38.7109375" style="40" customWidth="1"/>
    <col min="1538" max="1539" width="18.140625" style="40" customWidth="1"/>
    <col min="1540" max="1540" width="15.8515625" style="40" customWidth="1"/>
    <col min="1541" max="1541" width="21.7109375" style="40" customWidth="1"/>
    <col min="1542" max="1546" width="10.7109375" style="40" customWidth="1"/>
    <col min="1547" max="1792" width="9.140625" style="40" customWidth="1"/>
    <col min="1793" max="1793" width="38.7109375" style="40" customWidth="1"/>
    <col min="1794" max="1795" width="18.140625" style="40" customWidth="1"/>
    <col min="1796" max="1796" width="15.8515625" style="40" customWidth="1"/>
    <col min="1797" max="1797" width="21.7109375" style="40" customWidth="1"/>
    <col min="1798" max="1802" width="10.7109375" style="40" customWidth="1"/>
    <col min="1803" max="2048" width="9.140625" style="40" customWidth="1"/>
    <col min="2049" max="2049" width="38.7109375" style="40" customWidth="1"/>
    <col min="2050" max="2051" width="18.140625" style="40" customWidth="1"/>
    <col min="2052" max="2052" width="15.8515625" style="40" customWidth="1"/>
    <col min="2053" max="2053" width="21.7109375" style="40" customWidth="1"/>
    <col min="2054" max="2058" width="10.7109375" style="40" customWidth="1"/>
    <col min="2059" max="2304" width="9.140625" style="40" customWidth="1"/>
    <col min="2305" max="2305" width="38.7109375" style="40" customWidth="1"/>
    <col min="2306" max="2307" width="18.140625" style="40" customWidth="1"/>
    <col min="2308" max="2308" width="15.8515625" style="40" customWidth="1"/>
    <col min="2309" max="2309" width="21.7109375" style="40" customWidth="1"/>
    <col min="2310" max="2314" width="10.7109375" style="40" customWidth="1"/>
    <col min="2315" max="2560" width="9.140625" style="40" customWidth="1"/>
    <col min="2561" max="2561" width="38.7109375" style="40" customWidth="1"/>
    <col min="2562" max="2563" width="18.140625" style="40" customWidth="1"/>
    <col min="2564" max="2564" width="15.8515625" style="40" customWidth="1"/>
    <col min="2565" max="2565" width="21.7109375" style="40" customWidth="1"/>
    <col min="2566" max="2570" width="10.7109375" style="40" customWidth="1"/>
    <col min="2571" max="2816" width="9.140625" style="40" customWidth="1"/>
    <col min="2817" max="2817" width="38.7109375" style="40" customWidth="1"/>
    <col min="2818" max="2819" width="18.140625" style="40" customWidth="1"/>
    <col min="2820" max="2820" width="15.8515625" style="40" customWidth="1"/>
    <col min="2821" max="2821" width="21.7109375" style="40" customWidth="1"/>
    <col min="2822" max="2826" width="10.7109375" style="40" customWidth="1"/>
    <col min="2827" max="3072" width="9.140625" style="40" customWidth="1"/>
    <col min="3073" max="3073" width="38.7109375" style="40" customWidth="1"/>
    <col min="3074" max="3075" width="18.140625" style="40" customWidth="1"/>
    <col min="3076" max="3076" width="15.8515625" style="40" customWidth="1"/>
    <col min="3077" max="3077" width="21.7109375" style="40" customWidth="1"/>
    <col min="3078" max="3082" width="10.7109375" style="40" customWidth="1"/>
    <col min="3083" max="3328" width="9.140625" style="40" customWidth="1"/>
    <col min="3329" max="3329" width="38.7109375" style="40" customWidth="1"/>
    <col min="3330" max="3331" width="18.140625" style="40" customWidth="1"/>
    <col min="3332" max="3332" width="15.8515625" style="40" customWidth="1"/>
    <col min="3333" max="3333" width="21.7109375" style="40" customWidth="1"/>
    <col min="3334" max="3338" width="10.7109375" style="40" customWidth="1"/>
    <col min="3339" max="3584" width="9.140625" style="40" customWidth="1"/>
    <col min="3585" max="3585" width="38.7109375" style="40" customWidth="1"/>
    <col min="3586" max="3587" width="18.140625" style="40" customWidth="1"/>
    <col min="3588" max="3588" width="15.8515625" style="40" customWidth="1"/>
    <col min="3589" max="3589" width="21.7109375" style="40" customWidth="1"/>
    <col min="3590" max="3594" width="10.7109375" style="40" customWidth="1"/>
    <col min="3595" max="3840" width="9.140625" style="40" customWidth="1"/>
    <col min="3841" max="3841" width="38.7109375" style="40" customWidth="1"/>
    <col min="3842" max="3843" width="18.140625" style="40" customWidth="1"/>
    <col min="3844" max="3844" width="15.8515625" style="40" customWidth="1"/>
    <col min="3845" max="3845" width="21.7109375" style="40" customWidth="1"/>
    <col min="3846" max="3850" width="10.7109375" style="40" customWidth="1"/>
    <col min="3851" max="4096" width="9.140625" style="40" customWidth="1"/>
    <col min="4097" max="4097" width="38.7109375" style="40" customWidth="1"/>
    <col min="4098" max="4099" width="18.140625" style="40" customWidth="1"/>
    <col min="4100" max="4100" width="15.8515625" style="40" customWidth="1"/>
    <col min="4101" max="4101" width="21.7109375" style="40" customWidth="1"/>
    <col min="4102" max="4106" width="10.7109375" style="40" customWidth="1"/>
    <col min="4107" max="4352" width="9.140625" style="40" customWidth="1"/>
    <col min="4353" max="4353" width="38.7109375" style="40" customWidth="1"/>
    <col min="4354" max="4355" width="18.140625" style="40" customWidth="1"/>
    <col min="4356" max="4356" width="15.8515625" style="40" customWidth="1"/>
    <col min="4357" max="4357" width="21.7109375" style="40" customWidth="1"/>
    <col min="4358" max="4362" width="10.7109375" style="40" customWidth="1"/>
    <col min="4363" max="4608" width="9.140625" style="40" customWidth="1"/>
    <col min="4609" max="4609" width="38.7109375" style="40" customWidth="1"/>
    <col min="4610" max="4611" width="18.140625" style="40" customWidth="1"/>
    <col min="4612" max="4612" width="15.8515625" style="40" customWidth="1"/>
    <col min="4613" max="4613" width="21.7109375" style="40" customWidth="1"/>
    <col min="4614" max="4618" width="10.7109375" style="40" customWidth="1"/>
    <col min="4619" max="4864" width="9.140625" style="40" customWidth="1"/>
    <col min="4865" max="4865" width="38.7109375" style="40" customWidth="1"/>
    <col min="4866" max="4867" width="18.140625" style="40" customWidth="1"/>
    <col min="4868" max="4868" width="15.8515625" style="40" customWidth="1"/>
    <col min="4869" max="4869" width="21.7109375" style="40" customWidth="1"/>
    <col min="4870" max="4874" width="10.7109375" style="40" customWidth="1"/>
    <col min="4875" max="5120" width="9.140625" style="40" customWidth="1"/>
    <col min="5121" max="5121" width="38.7109375" style="40" customWidth="1"/>
    <col min="5122" max="5123" width="18.140625" style="40" customWidth="1"/>
    <col min="5124" max="5124" width="15.8515625" style="40" customWidth="1"/>
    <col min="5125" max="5125" width="21.7109375" style="40" customWidth="1"/>
    <col min="5126" max="5130" width="10.7109375" style="40" customWidth="1"/>
    <col min="5131" max="5376" width="9.140625" style="40" customWidth="1"/>
    <col min="5377" max="5377" width="38.7109375" style="40" customWidth="1"/>
    <col min="5378" max="5379" width="18.140625" style="40" customWidth="1"/>
    <col min="5380" max="5380" width="15.8515625" style="40" customWidth="1"/>
    <col min="5381" max="5381" width="21.7109375" style="40" customWidth="1"/>
    <col min="5382" max="5386" width="10.7109375" style="40" customWidth="1"/>
    <col min="5387" max="5632" width="9.140625" style="40" customWidth="1"/>
    <col min="5633" max="5633" width="38.7109375" style="40" customWidth="1"/>
    <col min="5634" max="5635" width="18.140625" style="40" customWidth="1"/>
    <col min="5636" max="5636" width="15.8515625" style="40" customWidth="1"/>
    <col min="5637" max="5637" width="21.7109375" style="40" customWidth="1"/>
    <col min="5638" max="5642" width="10.7109375" style="40" customWidth="1"/>
    <col min="5643" max="5888" width="9.140625" style="40" customWidth="1"/>
    <col min="5889" max="5889" width="38.7109375" style="40" customWidth="1"/>
    <col min="5890" max="5891" width="18.140625" style="40" customWidth="1"/>
    <col min="5892" max="5892" width="15.8515625" style="40" customWidth="1"/>
    <col min="5893" max="5893" width="21.7109375" style="40" customWidth="1"/>
    <col min="5894" max="5898" width="10.7109375" style="40" customWidth="1"/>
    <col min="5899" max="6144" width="9.140625" style="40" customWidth="1"/>
    <col min="6145" max="6145" width="38.7109375" style="40" customWidth="1"/>
    <col min="6146" max="6147" width="18.140625" style="40" customWidth="1"/>
    <col min="6148" max="6148" width="15.8515625" style="40" customWidth="1"/>
    <col min="6149" max="6149" width="21.7109375" style="40" customWidth="1"/>
    <col min="6150" max="6154" width="10.7109375" style="40" customWidth="1"/>
    <col min="6155" max="6400" width="9.140625" style="40" customWidth="1"/>
    <col min="6401" max="6401" width="38.7109375" style="40" customWidth="1"/>
    <col min="6402" max="6403" width="18.140625" style="40" customWidth="1"/>
    <col min="6404" max="6404" width="15.8515625" style="40" customWidth="1"/>
    <col min="6405" max="6405" width="21.7109375" style="40" customWidth="1"/>
    <col min="6406" max="6410" width="10.7109375" style="40" customWidth="1"/>
    <col min="6411" max="6656" width="9.140625" style="40" customWidth="1"/>
    <col min="6657" max="6657" width="38.7109375" style="40" customWidth="1"/>
    <col min="6658" max="6659" width="18.140625" style="40" customWidth="1"/>
    <col min="6660" max="6660" width="15.8515625" style="40" customWidth="1"/>
    <col min="6661" max="6661" width="21.7109375" style="40" customWidth="1"/>
    <col min="6662" max="6666" width="10.7109375" style="40" customWidth="1"/>
    <col min="6667" max="6912" width="9.140625" style="40" customWidth="1"/>
    <col min="6913" max="6913" width="38.7109375" style="40" customWidth="1"/>
    <col min="6914" max="6915" width="18.140625" style="40" customWidth="1"/>
    <col min="6916" max="6916" width="15.8515625" style="40" customWidth="1"/>
    <col min="6917" max="6917" width="21.7109375" style="40" customWidth="1"/>
    <col min="6918" max="6922" width="10.7109375" style="40" customWidth="1"/>
    <col min="6923" max="7168" width="9.140625" style="40" customWidth="1"/>
    <col min="7169" max="7169" width="38.7109375" style="40" customWidth="1"/>
    <col min="7170" max="7171" width="18.140625" style="40" customWidth="1"/>
    <col min="7172" max="7172" width="15.8515625" style="40" customWidth="1"/>
    <col min="7173" max="7173" width="21.7109375" style="40" customWidth="1"/>
    <col min="7174" max="7178" width="10.7109375" style="40" customWidth="1"/>
    <col min="7179" max="7424" width="9.140625" style="40" customWidth="1"/>
    <col min="7425" max="7425" width="38.7109375" style="40" customWidth="1"/>
    <col min="7426" max="7427" width="18.140625" style="40" customWidth="1"/>
    <col min="7428" max="7428" width="15.8515625" style="40" customWidth="1"/>
    <col min="7429" max="7429" width="21.7109375" style="40" customWidth="1"/>
    <col min="7430" max="7434" width="10.7109375" style="40" customWidth="1"/>
    <col min="7435" max="7680" width="9.140625" style="40" customWidth="1"/>
    <col min="7681" max="7681" width="38.7109375" style="40" customWidth="1"/>
    <col min="7682" max="7683" width="18.140625" style="40" customWidth="1"/>
    <col min="7684" max="7684" width="15.8515625" style="40" customWidth="1"/>
    <col min="7685" max="7685" width="21.7109375" style="40" customWidth="1"/>
    <col min="7686" max="7690" width="10.7109375" style="40" customWidth="1"/>
    <col min="7691" max="7936" width="9.140625" style="40" customWidth="1"/>
    <col min="7937" max="7937" width="38.7109375" style="40" customWidth="1"/>
    <col min="7938" max="7939" width="18.140625" style="40" customWidth="1"/>
    <col min="7940" max="7940" width="15.8515625" style="40" customWidth="1"/>
    <col min="7941" max="7941" width="21.7109375" style="40" customWidth="1"/>
    <col min="7942" max="7946" width="10.7109375" style="40" customWidth="1"/>
    <col min="7947" max="8192" width="9.140625" style="40" customWidth="1"/>
    <col min="8193" max="8193" width="38.7109375" style="40" customWidth="1"/>
    <col min="8194" max="8195" width="18.140625" style="40" customWidth="1"/>
    <col min="8196" max="8196" width="15.8515625" style="40" customWidth="1"/>
    <col min="8197" max="8197" width="21.7109375" style="40" customWidth="1"/>
    <col min="8198" max="8202" width="10.7109375" style="40" customWidth="1"/>
    <col min="8203" max="8448" width="9.140625" style="40" customWidth="1"/>
    <col min="8449" max="8449" width="38.7109375" style="40" customWidth="1"/>
    <col min="8450" max="8451" width="18.140625" style="40" customWidth="1"/>
    <col min="8452" max="8452" width="15.8515625" style="40" customWidth="1"/>
    <col min="8453" max="8453" width="21.7109375" style="40" customWidth="1"/>
    <col min="8454" max="8458" width="10.7109375" style="40" customWidth="1"/>
    <col min="8459" max="8704" width="9.140625" style="40" customWidth="1"/>
    <col min="8705" max="8705" width="38.7109375" style="40" customWidth="1"/>
    <col min="8706" max="8707" width="18.140625" style="40" customWidth="1"/>
    <col min="8708" max="8708" width="15.8515625" style="40" customWidth="1"/>
    <col min="8709" max="8709" width="21.7109375" style="40" customWidth="1"/>
    <col min="8710" max="8714" width="10.7109375" style="40" customWidth="1"/>
    <col min="8715" max="8960" width="9.140625" style="40" customWidth="1"/>
    <col min="8961" max="8961" width="38.7109375" style="40" customWidth="1"/>
    <col min="8962" max="8963" width="18.140625" style="40" customWidth="1"/>
    <col min="8964" max="8964" width="15.8515625" style="40" customWidth="1"/>
    <col min="8965" max="8965" width="21.7109375" style="40" customWidth="1"/>
    <col min="8966" max="8970" width="10.7109375" style="40" customWidth="1"/>
    <col min="8971" max="9216" width="9.140625" style="40" customWidth="1"/>
    <col min="9217" max="9217" width="38.7109375" style="40" customWidth="1"/>
    <col min="9218" max="9219" width="18.140625" style="40" customWidth="1"/>
    <col min="9220" max="9220" width="15.8515625" style="40" customWidth="1"/>
    <col min="9221" max="9221" width="21.7109375" style="40" customWidth="1"/>
    <col min="9222" max="9226" width="10.7109375" style="40" customWidth="1"/>
    <col min="9227" max="9472" width="9.140625" style="40" customWidth="1"/>
    <col min="9473" max="9473" width="38.7109375" style="40" customWidth="1"/>
    <col min="9474" max="9475" width="18.140625" style="40" customWidth="1"/>
    <col min="9476" max="9476" width="15.8515625" style="40" customWidth="1"/>
    <col min="9477" max="9477" width="21.7109375" style="40" customWidth="1"/>
    <col min="9478" max="9482" width="10.7109375" style="40" customWidth="1"/>
    <col min="9483" max="9728" width="9.140625" style="40" customWidth="1"/>
    <col min="9729" max="9729" width="38.7109375" style="40" customWidth="1"/>
    <col min="9730" max="9731" width="18.140625" style="40" customWidth="1"/>
    <col min="9732" max="9732" width="15.8515625" style="40" customWidth="1"/>
    <col min="9733" max="9733" width="21.7109375" style="40" customWidth="1"/>
    <col min="9734" max="9738" width="10.7109375" style="40" customWidth="1"/>
    <col min="9739" max="9984" width="9.140625" style="40" customWidth="1"/>
    <col min="9985" max="9985" width="38.7109375" style="40" customWidth="1"/>
    <col min="9986" max="9987" width="18.140625" style="40" customWidth="1"/>
    <col min="9988" max="9988" width="15.8515625" style="40" customWidth="1"/>
    <col min="9989" max="9989" width="21.7109375" style="40" customWidth="1"/>
    <col min="9990" max="9994" width="10.7109375" style="40" customWidth="1"/>
    <col min="9995" max="10240" width="9.140625" style="40" customWidth="1"/>
    <col min="10241" max="10241" width="38.7109375" style="40" customWidth="1"/>
    <col min="10242" max="10243" width="18.140625" style="40" customWidth="1"/>
    <col min="10244" max="10244" width="15.8515625" style="40" customWidth="1"/>
    <col min="10245" max="10245" width="21.7109375" style="40" customWidth="1"/>
    <col min="10246" max="10250" width="10.7109375" style="40" customWidth="1"/>
    <col min="10251" max="10496" width="9.140625" style="40" customWidth="1"/>
    <col min="10497" max="10497" width="38.7109375" style="40" customWidth="1"/>
    <col min="10498" max="10499" width="18.140625" style="40" customWidth="1"/>
    <col min="10500" max="10500" width="15.8515625" style="40" customWidth="1"/>
    <col min="10501" max="10501" width="21.7109375" style="40" customWidth="1"/>
    <col min="10502" max="10506" width="10.7109375" style="40" customWidth="1"/>
    <col min="10507" max="10752" width="9.140625" style="40" customWidth="1"/>
    <col min="10753" max="10753" width="38.7109375" style="40" customWidth="1"/>
    <col min="10754" max="10755" width="18.140625" style="40" customWidth="1"/>
    <col min="10756" max="10756" width="15.8515625" style="40" customWidth="1"/>
    <col min="10757" max="10757" width="21.7109375" style="40" customWidth="1"/>
    <col min="10758" max="10762" width="10.7109375" style="40" customWidth="1"/>
    <col min="10763" max="11008" width="9.140625" style="40" customWidth="1"/>
    <col min="11009" max="11009" width="38.7109375" style="40" customWidth="1"/>
    <col min="11010" max="11011" width="18.140625" style="40" customWidth="1"/>
    <col min="11012" max="11012" width="15.8515625" style="40" customWidth="1"/>
    <col min="11013" max="11013" width="21.7109375" style="40" customWidth="1"/>
    <col min="11014" max="11018" width="10.7109375" style="40" customWidth="1"/>
    <col min="11019" max="11264" width="9.140625" style="40" customWidth="1"/>
    <col min="11265" max="11265" width="38.7109375" style="40" customWidth="1"/>
    <col min="11266" max="11267" width="18.140625" style="40" customWidth="1"/>
    <col min="11268" max="11268" width="15.8515625" style="40" customWidth="1"/>
    <col min="11269" max="11269" width="21.7109375" style="40" customWidth="1"/>
    <col min="11270" max="11274" width="10.7109375" style="40" customWidth="1"/>
    <col min="11275" max="11520" width="9.140625" style="40" customWidth="1"/>
    <col min="11521" max="11521" width="38.7109375" style="40" customWidth="1"/>
    <col min="11522" max="11523" width="18.140625" style="40" customWidth="1"/>
    <col min="11524" max="11524" width="15.8515625" style="40" customWidth="1"/>
    <col min="11525" max="11525" width="21.7109375" style="40" customWidth="1"/>
    <col min="11526" max="11530" width="10.7109375" style="40" customWidth="1"/>
    <col min="11531" max="11776" width="9.140625" style="40" customWidth="1"/>
    <col min="11777" max="11777" width="38.7109375" style="40" customWidth="1"/>
    <col min="11778" max="11779" width="18.140625" style="40" customWidth="1"/>
    <col min="11780" max="11780" width="15.8515625" style="40" customWidth="1"/>
    <col min="11781" max="11781" width="21.7109375" style="40" customWidth="1"/>
    <col min="11782" max="11786" width="10.7109375" style="40" customWidth="1"/>
    <col min="11787" max="12032" width="9.140625" style="40" customWidth="1"/>
    <col min="12033" max="12033" width="38.7109375" style="40" customWidth="1"/>
    <col min="12034" max="12035" width="18.140625" style="40" customWidth="1"/>
    <col min="12036" max="12036" width="15.8515625" style="40" customWidth="1"/>
    <col min="12037" max="12037" width="21.7109375" style="40" customWidth="1"/>
    <col min="12038" max="12042" width="10.7109375" style="40" customWidth="1"/>
    <col min="12043" max="12288" width="9.140625" style="40" customWidth="1"/>
    <col min="12289" max="12289" width="38.7109375" style="40" customWidth="1"/>
    <col min="12290" max="12291" width="18.140625" style="40" customWidth="1"/>
    <col min="12292" max="12292" width="15.8515625" style="40" customWidth="1"/>
    <col min="12293" max="12293" width="21.7109375" style="40" customWidth="1"/>
    <col min="12294" max="12298" width="10.7109375" style="40" customWidth="1"/>
    <col min="12299" max="12544" width="9.140625" style="40" customWidth="1"/>
    <col min="12545" max="12545" width="38.7109375" style="40" customWidth="1"/>
    <col min="12546" max="12547" width="18.140625" style="40" customWidth="1"/>
    <col min="12548" max="12548" width="15.8515625" style="40" customWidth="1"/>
    <col min="12549" max="12549" width="21.7109375" style="40" customWidth="1"/>
    <col min="12550" max="12554" width="10.7109375" style="40" customWidth="1"/>
    <col min="12555" max="12800" width="9.140625" style="40" customWidth="1"/>
    <col min="12801" max="12801" width="38.7109375" style="40" customWidth="1"/>
    <col min="12802" max="12803" width="18.140625" style="40" customWidth="1"/>
    <col min="12804" max="12804" width="15.8515625" style="40" customWidth="1"/>
    <col min="12805" max="12805" width="21.7109375" style="40" customWidth="1"/>
    <col min="12806" max="12810" width="10.7109375" style="40" customWidth="1"/>
    <col min="12811" max="13056" width="9.140625" style="40" customWidth="1"/>
    <col min="13057" max="13057" width="38.7109375" style="40" customWidth="1"/>
    <col min="13058" max="13059" width="18.140625" style="40" customWidth="1"/>
    <col min="13060" max="13060" width="15.8515625" style="40" customWidth="1"/>
    <col min="13061" max="13061" width="21.7109375" style="40" customWidth="1"/>
    <col min="13062" max="13066" width="10.7109375" style="40" customWidth="1"/>
    <col min="13067" max="13312" width="9.140625" style="40" customWidth="1"/>
    <col min="13313" max="13313" width="38.7109375" style="40" customWidth="1"/>
    <col min="13314" max="13315" width="18.140625" style="40" customWidth="1"/>
    <col min="13316" max="13316" width="15.8515625" style="40" customWidth="1"/>
    <col min="13317" max="13317" width="21.7109375" style="40" customWidth="1"/>
    <col min="13318" max="13322" width="10.7109375" style="40" customWidth="1"/>
    <col min="13323" max="13568" width="9.140625" style="40" customWidth="1"/>
    <col min="13569" max="13569" width="38.7109375" style="40" customWidth="1"/>
    <col min="13570" max="13571" width="18.140625" style="40" customWidth="1"/>
    <col min="13572" max="13572" width="15.8515625" style="40" customWidth="1"/>
    <col min="13573" max="13573" width="21.7109375" style="40" customWidth="1"/>
    <col min="13574" max="13578" width="10.7109375" style="40" customWidth="1"/>
    <col min="13579" max="13824" width="9.140625" style="40" customWidth="1"/>
    <col min="13825" max="13825" width="38.7109375" style="40" customWidth="1"/>
    <col min="13826" max="13827" width="18.140625" style="40" customWidth="1"/>
    <col min="13828" max="13828" width="15.8515625" style="40" customWidth="1"/>
    <col min="13829" max="13829" width="21.7109375" style="40" customWidth="1"/>
    <col min="13830" max="13834" width="10.7109375" style="40" customWidth="1"/>
    <col min="13835" max="14080" width="9.140625" style="40" customWidth="1"/>
    <col min="14081" max="14081" width="38.7109375" style="40" customWidth="1"/>
    <col min="14082" max="14083" width="18.140625" style="40" customWidth="1"/>
    <col min="14084" max="14084" width="15.8515625" style="40" customWidth="1"/>
    <col min="14085" max="14085" width="21.7109375" style="40" customWidth="1"/>
    <col min="14086" max="14090" width="10.7109375" style="40" customWidth="1"/>
    <col min="14091" max="14336" width="9.140625" style="40" customWidth="1"/>
    <col min="14337" max="14337" width="38.7109375" style="40" customWidth="1"/>
    <col min="14338" max="14339" width="18.140625" style="40" customWidth="1"/>
    <col min="14340" max="14340" width="15.8515625" style="40" customWidth="1"/>
    <col min="14341" max="14341" width="21.7109375" style="40" customWidth="1"/>
    <col min="14342" max="14346" width="10.7109375" style="40" customWidth="1"/>
    <col min="14347" max="14592" width="9.140625" style="40" customWidth="1"/>
    <col min="14593" max="14593" width="38.7109375" style="40" customWidth="1"/>
    <col min="14594" max="14595" width="18.140625" style="40" customWidth="1"/>
    <col min="14596" max="14596" width="15.8515625" style="40" customWidth="1"/>
    <col min="14597" max="14597" width="21.7109375" style="40" customWidth="1"/>
    <col min="14598" max="14602" width="10.7109375" style="40" customWidth="1"/>
    <col min="14603" max="14848" width="9.140625" style="40" customWidth="1"/>
    <col min="14849" max="14849" width="38.7109375" style="40" customWidth="1"/>
    <col min="14850" max="14851" width="18.140625" style="40" customWidth="1"/>
    <col min="14852" max="14852" width="15.8515625" style="40" customWidth="1"/>
    <col min="14853" max="14853" width="21.7109375" style="40" customWidth="1"/>
    <col min="14854" max="14858" width="10.7109375" style="40" customWidth="1"/>
    <col min="14859" max="15104" width="9.140625" style="40" customWidth="1"/>
    <col min="15105" max="15105" width="38.7109375" style="40" customWidth="1"/>
    <col min="15106" max="15107" width="18.140625" style="40" customWidth="1"/>
    <col min="15108" max="15108" width="15.8515625" style="40" customWidth="1"/>
    <col min="15109" max="15109" width="21.7109375" style="40" customWidth="1"/>
    <col min="15110" max="15114" width="10.7109375" style="40" customWidth="1"/>
    <col min="15115" max="15360" width="9.140625" style="40" customWidth="1"/>
    <col min="15361" max="15361" width="38.7109375" style="40" customWidth="1"/>
    <col min="15362" max="15363" width="18.140625" style="40" customWidth="1"/>
    <col min="15364" max="15364" width="15.8515625" style="40" customWidth="1"/>
    <col min="15365" max="15365" width="21.7109375" style="40" customWidth="1"/>
    <col min="15366" max="15370" width="10.7109375" style="40" customWidth="1"/>
    <col min="15371" max="15616" width="9.140625" style="40" customWidth="1"/>
    <col min="15617" max="15617" width="38.7109375" style="40" customWidth="1"/>
    <col min="15618" max="15619" width="18.140625" style="40" customWidth="1"/>
    <col min="15620" max="15620" width="15.8515625" style="40" customWidth="1"/>
    <col min="15621" max="15621" width="21.7109375" style="40" customWidth="1"/>
    <col min="15622" max="15626" width="10.7109375" style="40" customWidth="1"/>
    <col min="15627" max="15872" width="9.140625" style="40" customWidth="1"/>
    <col min="15873" max="15873" width="38.7109375" style="40" customWidth="1"/>
    <col min="15874" max="15875" width="18.140625" style="40" customWidth="1"/>
    <col min="15876" max="15876" width="15.8515625" style="40" customWidth="1"/>
    <col min="15877" max="15877" width="21.7109375" style="40" customWidth="1"/>
    <col min="15878" max="15882" width="10.7109375" style="40" customWidth="1"/>
    <col min="15883" max="16128" width="9.140625" style="40" customWidth="1"/>
    <col min="16129" max="16129" width="38.7109375" style="40" customWidth="1"/>
    <col min="16130" max="16131" width="18.140625" style="40" customWidth="1"/>
    <col min="16132" max="16132" width="15.8515625" style="40" customWidth="1"/>
    <col min="16133" max="16133" width="21.7109375" style="40" customWidth="1"/>
    <col min="16134" max="16138" width="10.7109375" style="40" customWidth="1"/>
    <col min="16139" max="16384" width="9.140625" style="40" customWidth="1"/>
  </cols>
  <sheetData>
    <row r="1" spans="1:5" ht="25.5" customHeight="1">
      <c r="A1" s="91" t="s">
        <v>238</v>
      </c>
      <c r="B1" s="91"/>
      <c r="C1" s="91"/>
      <c r="D1" s="91"/>
      <c r="E1" s="91"/>
    </row>
    <row r="2" spans="1:6" ht="17.25" customHeight="1">
      <c r="A2" s="91" t="s">
        <v>216</v>
      </c>
      <c r="B2" s="91"/>
      <c r="C2" s="91"/>
      <c r="D2" s="91"/>
      <c r="E2" s="91"/>
      <c r="F2" s="39"/>
    </row>
    <row r="3" ht="8.25" customHeight="1">
      <c r="G3" s="41"/>
    </row>
    <row r="4" spans="1:5" ht="26.25" customHeight="1">
      <c r="A4" s="42" t="s">
        <v>208</v>
      </c>
      <c r="B4" s="43" t="s">
        <v>209</v>
      </c>
      <c r="C4" s="43" t="s">
        <v>210</v>
      </c>
      <c r="D4" s="43" t="s">
        <v>211</v>
      </c>
      <c r="E4" s="43" t="s">
        <v>212</v>
      </c>
    </row>
    <row r="5" spans="1:5" ht="23.25" customHeight="1">
      <c r="A5" s="44" t="s">
        <v>230</v>
      </c>
      <c r="B5" s="57">
        <f>'Žerotínovo nám 9 '!K90</f>
        <v>0</v>
      </c>
      <c r="C5" s="51">
        <f>4*B5</f>
        <v>0</v>
      </c>
      <c r="D5" s="51">
        <f>0.21*C5</f>
        <v>0</v>
      </c>
      <c r="E5" s="51">
        <f>C5+D5</f>
        <v>0</v>
      </c>
    </row>
    <row r="6" spans="1:5" ht="23.25" customHeight="1">
      <c r="A6" s="44" t="s">
        <v>213</v>
      </c>
      <c r="B6" s="57">
        <f>'Komenského nám 2'!K106</f>
        <v>0</v>
      </c>
      <c r="C6" s="51">
        <f>4*B6</f>
        <v>0</v>
      </c>
      <c r="D6" s="51">
        <f>0.21*C6</f>
        <v>0</v>
      </c>
      <c r="E6" s="51">
        <f>C6+D6</f>
        <v>0</v>
      </c>
    </row>
    <row r="7" spans="1:5" ht="23.25" customHeight="1" thickBot="1">
      <c r="A7" s="44" t="s">
        <v>214</v>
      </c>
      <c r="B7" s="57">
        <f>'Kino SCALA'!K15</f>
        <v>0</v>
      </c>
      <c r="C7" s="52">
        <f>4*B7</f>
        <v>0</v>
      </c>
      <c r="D7" s="51">
        <f>0.21*C7</f>
        <v>0</v>
      </c>
      <c r="E7" s="51">
        <f>C7+D7</f>
        <v>0</v>
      </c>
    </row>
    <row r="8" spans="1:6" ht="29.25" customHeight="1" thickBot="1">
      <c r="A8" s="45" t="s">
        <v>215</v>
      </c>
      <c r="B8" s="53">
        <f>SUM(B5:B7)</f>
        <v>0</v>
      </c>
      <c r="C8" s="54">
        <f>SUM(C5:C7)</f>
        <v>0</v>
      </c>
      <c r="D8" s="55">
        <f>SUM(D5:D7)</f>
        <v>0</v>
      </c>
      <c r="E8" s="56">
        <f>SUM(E5:E7)</f>
        <v>0</v>
      </c>
      <c r="F8" s="46"/>
    </row>
    <row r="9" spans="1:6" ht="18" customHeight="1">
      <c r="A9" s="46"/>
      <c r="B9" s="46"/>
      <c r="C9" s="46"/>
      <c r="D9" s="46"/>
      <c r="E9" s="46"/>
      <c r="F9" s="46"/>
    </row>
    <row r="10" spans="1:6" ht="16.5" customHeight="1">
      <c r="A10" s="46"/>
      <c r="B10" s="46"/>
      <c r="C10" s="46"/>
      <c r="D10" s="46"/>
      <c r="E10" s="46"/>
      <c r="F10" s="46"/>
    </row>
    <row r="11" spans="1:5" ht="12.75">
      <c r="A11" s="46"/>
      <c r="B11" s="46"/>
      <c r="C11" s="46"/>
      <c r="D11" s="46"/>
      <c r="E11" s="46"/>
    </row>
  </sheetData>
  <sheetProtection algorithmName="SHA-512" hashValue="K9KGUUhRi84iTCCVW7sDzbyhygruOCsww7rtJBk4fuU086RZA2+tYKFjE7PlvD155upZPgmuSwlfkT0j2C5Hnw==" saltValue="wVqw/d5INzJRQmEuKuJrOQ==" spinCount="100000" sheet="1" objects="1" scenarios="1"/>
  <mergeCells count="2">
    <mergeCell ref="A2:E2"/>
    <mergeCell ref="A1:E1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88" r:id="rId3"/>
  <headerFooter alignWithMargins="0">
    <oddHeader>&amp;RPříloha 1</oddHeader>
    <oddFooter>&amp;R&amp;9Stránka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zoomScale="140" zoomScaleNormal="140" workbookViewId="0" topLeftCell="A1">
      <selection activeCell="A1" sqref="A1:K1"/>
    </sheetView>
  </sheetViews>
  <sheetFormatPr defaultColWidth="9.140625" defaultRowHeight="12.75"/>
  <cols>
    <col min="1" max="1" width="9.00390625" style="9" customWidth="1"/>
    <col min="2" max="2" width="27.28125" style="2" customWidth="1"/>
    <col min="3" max="3" width="12.00390625" style="2" customWidth="1"/>
    <col min="4" max="4" width="12.7109375" style="2" customWidth="1"/>
    <col min="5" max="5" width="15.8515625" style="11" customWidth="1"/>
    <col min="6" max="6" width="8.57421875" style="11" customWidth="1"/>
    <col min="7" max="7" width="5.421875" style="9" customWidth="1"/>
    <col min="8" max="8" width="5.140625" style="9" customWidth="1"/>
    <col min="9" max="9" width="7.140625" style="2" customWidth="1"/>
    <col min="10" max="10" width="6.7109375" style="2" customWidth="1"/>
    <col min="11" max="11" width="11.7109375" style="2" customWidth="1"/>
    <col min="12" max="16384" width="9.140625" style="2" customWidth="1"/>
  </cols>
  <sheetData>
    <row r="1" spans="1:11" ht="16.5" customHeight="1">
      <c r="A1" s="92" t="s">
        <v>231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93" t="s">
        <v>223</v>
      </c>
      <c r="B2" s="94" t="s">
        <v>18</v>
      </c>
      <c r="C2" s="93" t="s">
        <v>219</v>
      </c>
      <c r="D2" s="95" t="s">
        <v>221</v>
      </c>
      <c r="E2" s="95" t="s">
        <v>222</v>
      </c>
      <c r="F2" s="102" t="s">
        <v>236</v>
      </c>
      <c r="G2" s="93" t="s">
        <v>224</v>
      </c>
      <c r="H2" s="95" t="s">
        <v>225</v>
      </c>
      <c r="I2" s="98" t="s">
        <v>233</v>
      </c>
      <c r="J2" s="99"/>
      <c r="K2" s="93" t="s">
        <v>105</v>
      </c>
    </row>
    <row r="3" spans="1:11" ht="13.5" customHeight="1">
      <c r="A3" s="93"/>
      <c r="B3" s="94"/>
      <c r="C3" s="93"/>
      <c r="D3" s="96"/>
      <c r="E3" s="96"/>
      <c r="F3" s="103"/>
      <c r="G3" s="93"/>
      <c r="H3" s="96"/>
      <c r="I3" s="70" t="s">
        <v>8</v>
      </c>
      <c r="J3" s="69" t="s">
        <v>9</v>
      </c>
      <c r="K3" s="93"/>
    </row>
    <row r="4" spans="1:11" ht="15" customHeight="1">
      <c r="A4" s="93"/>
      <c r="B4" s="94"/>
      <c r="C4" s="93"/>
      <c r="D4" s="97"/>
      <c r="E4" s="97"/>
      <c r="F4" s="104"/>
      <c r="G4" s="93"/>
      <c r="H4" s="97"/>
      <c r="I4" s="100" t="s">
        <v>226</v>
      </c>
      <c r="J4" s="101"/>
      <c r="K4" s="93"/>
    </row>
    <row r="5" spans="1:11" ht="12.75">
      <c r="A5" s="105" t="s">
        <v>17</v>
      </c>
      <c r="B5" s="106"/>
      <c r="C5" s="106"/>
      <c r="D5" s="106"/>
      <c r="E5" s="106"/>
      <c r="F5" s="106"/>
      <c r="G5" s="106"/>
      <c r="H5" s="106"/>
      <c r="I5" s="106"/>
      <c r="J5" s="107"/>
      <c r="K5" s="48">
        <f>SUM(K6:K11)</f>
        <v>0</v>
      </c>
    </row>
    <row r="6" spans="1:11" ht="12.75">
      <c r="A6" s="5" t="s">
        <v>65</v>
      </c>
      <c r="B6" s="6" t="s">
        <v>19</v>
      </c>
      <c r="C6" s="5">
        <v>1</v>
      </c>
      <c r="D6" s="6" t="s">
        <v>22</v>
      </c>
      <c r="E6" s="6" t="s">
        <v>23</v>
      </c>
      <c r="F6" s="33" t="s">
        <v>234</v>
      </c>
      <c r="G6" s="5">
        <v>1</v>
      </c>
      <c r="H6" s="5" t="s">
        <v>220</v>
      </c>
      <c r="I6" s="83"/>
      <c r="J6" s="84"/>
      <c r="K6" s="65">
        <f aca="true" t="shared" si="0" ref="K6:K10">G6*(I6+J6)</f>
        <v>0</v>
      </c>
    </row>
    <row r="7" spans="1:11" ht="12.75">
      <c r="A7" s="5"/>
      <c r="B7" s="6" t="s">
        <v>104</v>
      </c>
      <c r="C7" s="5">
        <v>2</v>
      </c>
      <c r="D7" s="6"/>
      <c r="E7" s="6" t="s">
        <v>32</v>
      </c>
      <c r="F7" s="33" t="s">
        <v>234</v>
      </c>
      <c r="G7" s="5">
        <v>1</v>
      </c>
      <c r="H7" s="5" t="s">
        <v>220</v>
      </c>
      <c r="I7" s="83"/>
      <c r="J7" s="84"/>
      <c r="K7" s="65">
        <f t="shared" si="0"/>
        <v>0</v>
      </c>
    </row>
    <row r="8" spans="1:11" ht="12.75">
      <c r="A8" s="5" t="s">
        <v>66</v>
      </c>
      <c r="B8" s="6" t="s">
        <v>19</v>
      </c>
      <c r="C8" s="5">
        <v>1</v>
      </c>
      <c r="D8" s="6" t="s">
        <v>22</v>
      </c>
      <c r="E8" s="6" t="s">
        <v>24</v>
      </c>
      <c r="F8" s="33" t="s">
        <v>234</v>
      </c>
      <c r="G8" s="5" t="s">
        <v>33</v>
      </c>
      <c r="H8" s="5" t="s">
        <v>220</v>
      </c>
      <c r="I8" s="83"/>
      <c r="J8" s="84"/>
      <c r="K8" s="65">
        <f t="shared" si="0"/>
        <v>0</v>
      </c>
    </row>
    <row r="9" spans="1:11" ht="12.75">
      <c r="A9" s="5"/>
      <c r="B9" s="6" t="s">
        <v>104</v>
      </c>
      <c r="C9" s="5">
        <v>2</v>
      </c>
      <c r="D9" s="6"/>
      <c r="E9" s="6" t="s">
        <v>32</v>
      </c>
      <c r="F9" s="33" t="s">
        <v>234</v>
      </c>
      <c r="G9" s="5">
        <v>1</v>
      </c>
      <c r="H9" s="5" t="s">
        <v>220</v>
      </c>
      <c r="I9" s="83"/>
      <c r="J9" s="84"/>
      <c r="K9" s="65">
        <f t="shared" si="0"/>
        <v>0</v>
      </c>
    </row>
    <row r="10" spans="1:11" ht="12.75">
      <c r="A10" s="5" t="s">
        <v>61</v>
      </c>
      <c r="B10" s="6" t="s">
        <v>19</v>
      </c>
      <c r="C10" s="5">
        <v>1</v>
      </c>
      <c r="D10" s="6" t="s">
        <v>25</v>
      </c>
      <c r="E10" s="6" t="s">
        <v>26</v>
      </c>
      <c r="F10" s="33" t="s">
        <v>234</v>
      </c>
      <c r="G10" s="5" t="s">
        <v>33</v>
      </c>
      <c r="H10" s="5" t="s">
        <v>220</v>
      </c>
      <c r="I10" s="83"/>
      <c r="J10" s="84"/>
      <c r="K10" s="65">
        <f t="shared" si="0"/>
        <v>0</v>
      </c>
    </row>
    <row r="11" spans="1:11" ht="12.75">
      <c r="A11" s="5"/>
      <c r="B11" s="6" t="s">
        <v>104</v>
      </c>
      <c r="C11" s="5">
        <v>2</v>
      </c>
      <c r="D11" s="6"/>
      <c r="E11" s="6" t="s">
        <v>32</v>
      </c>
      <c r="F11" s="33" t="s">
        <v>234</v>
      </c>
      <c r="G11" s="5">
        <v>1</v>
      </c>
      <c r="H11" s="5" t="s">
        <v>220</v>
      </c>
      <c r="I11" s="83"/>
      <c r="J11" s="84"/>
      <c r="K11" s="65">
        <f>G11*(I11+J11)</f>
        <v>0</v>
      </c>
    </row>
    <row r="12" spans="1:12" ht="12.75">
      <c r="A12" s="105" t="s">
        <v>10</v>
      </c>
      <c r="B12" s="106"/>
      <c r="C12" s="106"/>
      <c r="D12" s="106"/>
      <c r="E12" s="106"/>
      <c r="F12" s="106"/>
      <c r="G12" s="106"/>
      <c r="H12" s="106"/>
      <c r="I12" s="106"/>
      <c r="J12" s="107"/>
      <c r="K12" s="48">
        <f>SUM(K13:K87)</f>
        <v>0</v>
      </c>
      <c r="L12" s="75"/>
    </row>
    <row r="13" spans="1:12" ht="12.75">
      <c r="A13" s="5" t="s">
        <v>67</v>
      </c>
      <c r="B13" s="6" t="s">
        <v>20</v>
      </c>
      <c r="C13" s="3" t="s">
        <v>1</v>
      </c>
      <c r="D13" s="6" t="s">
        <v>243</v>
      </c>
      <c r="E13" s="15" t="s">
        <v>244</v>
      </c>
      <c r="F13" s="33" t="s">
        <v>234</v>
      </c>
      <c r="G13" s="5" t="s">
        <v>33</v>
      </c>
      <c r="H13" s="5" t="s">
        <v>220</v>
      </c>
      <c r="I13" s="83"/>
      <c r="J13" s="84"/>
      <c r="K13" s="65">
        <f>G13*(I13+J13)</f>
        <v>0</v>
      </c>
      <c r="L13" s="9"/>
    </row>
    <row r="14" spans="1:11" ht="12.75">
      <c r="A14" s="5" t="s">
        <v>68</v>
      </c>
      <c r="B14" s="6" t="s">
        <v>21</v>
      </c>
      <c r="C14" s="3" t="s">
        <v>2</v>
      </c>
      <c r="D14" s="6" t="s">
        <v>27</v>
      </c>
      <c r="E14" s="6" t="s">
        <v>28</v>
      </c>
      <c r="F14" s="33" t="s">
        <v>234</v>
      </c>
      <c r="G14" s="5" t="s">
        <v>33</v>
      </c>
      <c r="H14" s="5" t="s">
        <v>220</v>
      </c>
      <c r="I14" s="85"/>
      <c r="J14" s="86"/>
      <c r="K14" s="65">
        <f>G14*(I14+J14)</f>
        <v>0</v>
      </c>
    </row>
    <row r="15" spans="1:11" ht="12.75">
      <c r="A15" s="5" t="s">
        <v>68</v>
      </c>
      <c r="B15" s="6" t="s">
        <v>21</v>
      </c>
      <c r="C15" s="3" t="s">
        <v>2</v>
      </c>
      <c r="D15" s="6" t="s">
        <v>27</v>
      </c>
      <c r="E15" s="6" t="s">
        <v>28</v>
      </c>
      <c r="F15" s="33" t="s">
        <v>234</v>
      </c>
      <c r="G15" s="5" t="s">
        <v>33</v>
      </c>
      <c r="H15" s="5" t="s">
        <v>220</v>
      </c>
      <c r="I15" s="85"/>
      <c r="J15" s="86"/>
      <c r="K15" s="65">
        <f>G15*(I15+J15)</f>
        <v>0</v>
      </c>
    </row>
    <row r="16" spans="1:11" ht="12.75">
      <c r="A16" s="5" t="s">
        <v>68</v>
      </c>
      <c r="B16" s="6" t="s">
        <v>21</v>
      </c>
      <c r="C16" s="3" t="s">
        <v>2</v>
      </c>
      <c r="D16" s="6" t="s">
        <v>27</v>
      </c>
      <c r="E16" s="6" t="s">
        <v>29</v>
      </c>
      <c r="F16" s="33" t="s">
        <v>234</v>
      </c>
      <c r="G16" s="5" t="s">
        <v>33</v>
      </c>
      <c r="H16" s="5" t="s">
        <v>220</v>
      </c>
      <c r="I16" s="85"/>
      <c r="J16" s="86"/>
      <c r="K16" s="65">
        <f>G16*(I16+J16)</f>
        <v>0</v>
      </c>
    </row>
    <row r="17" spans="1:11" ht="17.25">
      <c r="A17" s="5" t="s">
        <v>69</v>
      </c>
      <c r="B17" s="6" t="s">
        <v>11</v>
      </c>
      <c r="C17" s="3" t="s">
        <v>1</v>
      </c>
      <c r="D17" s="6" t="s">
        <v>27</v>
      </c>
      <c r="E17" s="6" t="s">
        <v>30</v>
      </c>
      <c r="F17" s="33" t="s">
        <v>234</v>
      </c>
      <c r="G17" s="5" t="s">
        <v>33</v>
      </c>
      <c r="H17" s="5" t="s">
        <v>220</v>
      </c>
      <c r="I17" s="85"/>
      <c r="J17" s="86"/>
      <c r="K17" s="65">
        <f aca="true" t="shared" si="1" ref="K17:K77">G17*(I17+J17)</f>
        <v>0</v>
      </c>
    </row>
    <row r="18" spans="1:11" ht="17.25">
      <c r="A18" s="5" t="s">
        <v>69</v>
      </c>
      <c r="B18" s="6" t="s">
        <v>11</v>
      </c>
      <c r="C18" s="3" t="s">
        <v>1</v>
      </c>
      <c r="D18" s="6" t="s">
        <v>27</v>
      </c>
      <c r="E18" s="6" t="s">
        <v>30</v>
      </c>
      <c r="F18" s="33" t="s">
        <v>234</v>
      </c>
      <c r="G18" s="5" t="s">
        <v>33</v>
      </c>
      <c r="H18" s="5" t="s">
        <v>220</v>
      </c>
      <c r="I18" s="85"/>
      <c r="J18" s="86"/>
      <c r="K18" s="65">
        <f>G18*(I18+J18)</f>
        <v>0</v>
      </c>
    </row>
    <row r="19" spans="1:11" ht="12.75">
      <c r="A19" s="5" t="s">
        <v>70</v>
      </c>
      <c r="B19" s="6" t="s">
        <v>12</v>
      </c>
      <c r="C19" s="3" t="s">
        <v>1</v>
      </c>
      <c r="D19" s="6" t="s">
        <v>27</v>
      </c>
      <c r="E19" s="6" t="s">
        <v>31</v>
      </c>
      <c r="F19" s="33" t="s">
        <v>234</v>
      </c>
      <c r="G19" s="5" t="s">
        <v>33</v>
      </c>
      <c r="H19" s="5" t="s">
        <v>220</v>
      </c>
      <c r="I19" s="85"/>
      <c r="J19" s="86"/>
      <c r="K19" s="65">
        <f>G19*(I19+J19)</f>
        <v>0</v>
      </c>
    </row>
    <row r="20" spans="1:11" ht="12.75">
      <c r="A20" s="5" t="s">
        <v>71</v>
      </c>
      <c r="B20" s="6" t="s">
        <v>12</v>
      </c>
      <c r="C20" s="3" t="s">
        <v>1</v>
      </c>
      <c r="D20" s="6" t="s">
        <v>27</v>
      </c>
      <c r="E20" s="6" t="s">
        <v>31</v>
      </c>
      <c r="F20" s="33" t="s">
        <v>234</v>
      </c>
      <c r="G20" s="5" t="s">
        <v>33</v>
      </c>
      <c r="H20" s="5" t="s">
        <v>220</v>
      </c>
      <c r="I20" s="85"/>
      <c r="J20" s="86"/>
      <c r="K20" s="65">
        <f>G20*(I20+J20)</f>
        <v>0</v>
      </c>
    </row>
    <row r="21" spans="1:11" ht="12.75">
      <c r="A21" s="5" t="s">
        <v>71</v>
      </c>
      <c r="B21" s="6" t="s">
        <v>12</v>
      </c>
      <c r="C21" s="3" t="s">
        <v>1</v>
      </c>
      <c r="D21" s="6" t="s">
        <v>27</v>
      </c>
      <c r="E21" s="6" t="s">
        <v>31</v>
      </c>
      <c r="F21" s="33" t="s">
        <v>234</v>
      </c>
      <c r="G21" s="5" t="s">
        <v>33</v>
      </c>
      <c r="H21" s="5" t="s">
        <v>220</v>
      </c>
      <c r="I21" s="85"/>
      <c r="J21" s="86"/>
      <c r="K21" s="65">
        <f>G21*(I21+J21)</f>
        <v>0</v>
      </c>
    </row>
    <row r="22" spans="1:11" ht="12.75">
      <c r="A22" s="5" t="s">
        <v>72</v>
      </c>
      <c r="B22" s="6" t="s">
        <v>12</v>
      </c>
      <c r="C22" s="3" t="s">
        <v>1</v>
      </c>
      <c r="D22" s="12" t="s">
        <v>3</v>
      </c>
      <c r="E22" s="6" t="s">
        <v>31</v>
      </c>
      <c r="F22" s="33" t="s">
        <v>234</v>
      </c>
      <c r="G22" s="5" t="s">
        <v>33</v>
      </c>
      <c r="H22" s="5" t="s">
        <v>220</v>
      </c>
      <c r="I22" s="85"/>
      <c r="J22" s="86"/>
      <c r="K22" s="65">
        <f>G22*(I22+J22)</f>
        <v>0</v>
      </c>
    </row>
    <row r="23" spans="1:11" ht="12.75">
      <c r="A23" s="5" t="s">
        <v>72</v>
      </c>
      <c r="B23" s="6" t="s">
        <v>12</v>
      </c>
      <c r="C23" s="3" t="s">
        <v>1</v>
      </c>
      <c r="D23" s="12" t="s">
        <v>3</v>
      </c>
      <c r="E23" s="6" t="s">
        <v>31</v>
      </c>
      <c r="F23" s="33" t="s">
        <v>234</v>
      </c>
      <c r="G23" s="5" t="s">
        <v>33</v>
      </c>
      <c r="H23" s="5" t="s">
        <v>220</v>
      </c>
      <c r="I23" s="85"/>
      <c r="J23" s="86"/>
      <c r="K23" s="65">
        <f t="shared" si="1"/>
        <v>0</v>
      </c>
    </row>
    <row r="24" spans="1:11" ht="12.75">
      <c r="A24" s="5" t="s">
        <v>73</v>
      </c>
      <c r="B24" s="6" t="s">
        <v>13</v>
      </c>
      <c r="C24" s="3" t="s">
        <v>1</v>
      </c>
      <c r="D24" s="12" t="s">
        <v>4</v>
      </c>
      <c r="E24" s="6" t="s">
        <v>40</v>
      </c>
      <c r="F24" s="33" t="s">
        <v>234</v>
      </c>
      <c r="G24" s="5" t="s">
        <v>33</v>
      </c>
      <c r="H24" s="5" t="s">
        <v>220</v>
      </c>
      <c r="I24" s="85"/>
      <c r="J24" s="86"/>
      <c r="K24" s="65">
        <f t="shared" si="1"/>
        <v>0</v>
      </c>
    </row>
    <row r="25" spans="1:11" ht="12.75">
      <c r="A25" s="5" t="s">
        <v>74</v>
      </c>
      <c r="B25" s="6" t="s">
        <v>13</v>
      </c>
      <c r="C25" s="3" t="s">
        <v>1</v>
      </c>
      <c r="D25" s="12" t="s">
        <v>4</v>
      </c>
      <c r="E25" s="14" t="s">
        <v>34</v>
      </c>
      <c r="F25" s="33" t="s">
        <v>234</v>
      </c>
      <c r="G25" s="5" t="s">
        <v>33</v>
      </c>
      <c r="H25" s="5" t="s">
        <v>220</v>
      </c>
      <c r="I25" s="85"/>
      <c r="J25" s="86"/>
      <c r="K25" s="65">
        <f t="shared" si="1"/>
        <v>0</v>
      </c>
    </row>
    <row r="26" spans="1:11" ht="12.75">
      <c r="A26" s="5" t="s">
        <v>74</v>
      </c>
      <c r="B26" s="6" t="s">
        <v>12</v>
      </c>
      <c r="C26" s="3" t="s">
        <v>1</v>
      </c>
      <c r="D26" s="12" t="s">
        <v>4</v>
      </c>
      <c r="E26" s="14" t="s">
        <v>34</v>
      </c>
      <c r="F26" s="33" t="s">
        <v>234</v>
      </c>
      <c r="G26" s="5" t="s">
        <v>33</v>
      </c>
      <c r="H26" s="5" t="s">
        <v>220</v>
      </c>
      <c r="I26" s="85"/>
      <c r="J26" s="86"/>
      <c r="K26" s="65">
        <f t="shared" si="1"/>
        <v>0</v>
      </c>
    </row>
    <row r="27" spans="1:11" ht="12.75">
      <c r="A27" s="5" t="s">
        <v>75</v>
      </c>
      <c r="B27" s="6" t="s">
        <v>12</v>
      </c>
      <c r="C27" s="3" t="s">
        <v>1</v>
      </c>
      <c r="D27" s="12" t="s">
        <v>4</v>
      </c>
      <c r="E27" s="14" t="s">
        <v>34</v>
      </c>
      <c r="F27" s="33" t="s">
        <v>234</v>
      </c>
      <c r="G27" s="5" t="s">
        <v>33</v>
      </c>
      <c r="H27" s="5" t="s">
        <v>220</v>
      </c>
      <c r="I27" s="85"/>
      <c r="J27" s="86"/>
      <c r="K27" s="65">
        <f t="shared" si="1"/>
        <v>0</v>
      </c>
    </row>
    <row r="28" spans="1:11" ht="12.75">
      <c r="A28" s="5" t="s">
        <v>76</v>
      </c>
      <c r="B28" s="6" t="s">
        <v>12</v>
      </c>
      <c r="C28" s="3" t="s">
        <v>1</v>
      </c>
      <c r="D28" s="12" t="s">
        <v>4</v>
      </c>
      <c r="E28" s="14" t="s">
        <v>34</v>
      </c>
      <c r="F28" s="33" t="s">
        <v>234</v>
      </c>
      <c r="G28" s="5" t="s">
        <v>33</v>
      </c>
      <c r="H28" s="5" t="s">
        <v>220</v>
      </c>
      <c r="I28" s="85"/>
      <c r="J28" s="86"/>
      <c r="K28" s="65">
        <f t="shared" si="1"/>
        <v>0</v>
      </c>
    </row>
    <row r="29" spans="1:11" ht="14.25" customHeight="1">
      <c r="A29" s="5" t="s">
        <v>77</v>
      </c>
      <c r="B29" s="6" t="s">
        <v>11</v>
      </c>
      <c r="C29" s="3" t="s">
        <v>1</v>
      </c>
      <c r="D29" s="12" t="s">
        <v>5</v>
      </c>
      <c r="E29" s="15" t="s">
        <v>41</v>
      </c>
      <c r="F29" s="33" t="s">
        <v>234</v>
      </c>
      <c r="G29" s="5" t="s">
        <v>33</v>
      </c>
      <c r="H29" s="5" t="s">
        <v>220</v>
      </c>
      <c r="I29" s="85"/>
      <c r="J29" s="86"/>
      <c r="K29" s="65">
        <f t="shared" si="1"/>
        <v>0</v>
      </c>
    </row>
    <row r="30" spans="1:11" ht="12.75">
      <c r="A30" s="5" t="s">
        <v>78</v>
      </c>
      <c r="B30" s="6" t="s">
        <v>14</v>
      </c>
      <c r="C30" s="3" t="s">
        <v>1</v>
      </c>
      <c r="D30" s="12" t="s">
        <v>5</v>
      </c>
      <c r="E30" s="13" t="s">
        <v>35</v>
      </c>
      <c r="F30" s="33" t="s">
        <v>234</v>
      </c>
      <c r="G30" s="5" t="s">
        <v>33</v>
      </c>
      <c r="H30" s="5" t="s">
        <v>220</v>
      </c>
      <c r="I30" s="85"/>
      <c r="J30" s="86"/>
      <c r="K30" s="65">
        <f t="shared" si="1"/>
        <v>0</v>
      </c>
    </row>
    <row r="31" spans="1:11" ht="12.75">
      <c r="A31" s="5" t="s">
        <v>64</v>
      </c>
      <c r="B31" s="6" t="s">
        <v>14</v>
      </c>
      <c r="C31" s="3" t="s">
        <v>1</v>
      </c>
      <c r="D31" s="12" t="s">
        <v>5</v>
      </c>
      <c r="E31" s="15" t="s">
        <v>36</v>
      </c>
      <c r="F31" s="33" t="s">
        <v>234</v>
      </c>
      <c r="G31" s="5" t="s">
        <v>33</v>
      </c>
      <c r="H31" s="5" t="s">
        <v>220</v>
      </c>
      <c r="I31" s="85"/>
      <c r="J31" s="86"/>
      <c r="K31" s="65">
        <f t="shared" si="1"/>
        <v>0</v>
      </c>
    </row>
    <row r="32" spans="1:11" ht="12.75">
      <c r="A32" s="5" t="s">
        <v>79</v>
      </c>
      <c r="B32" s="6" t="s">
        <v>14</v>
      </c>
      <c r="C32" s="3" t="s">
        <v>1</v>
      </c>
      <c r="D32" s="12" t="s">
        <v>5</v>
      </c>
      <c r="E32" s="13" t="s">
        <v>35</v>
      </c>
      <c r="F32" s="33" t="s">
        <v>234</v>
      </c>
      <c r="G32" s="5" t="s">
        <v>33</v>
      </c>
      <c r="H32" s="5" t="s">
        <v>220</v>
      </c>
      <c r="I32" s="85"/>
      <c r="J32" s="86"/>
      <c r="K32" s="65">
        <f t="shared" si="1"/>
        <v>0</v>
      </c>
    </row>
    <row r="33" spans="1:11" ht="12.75">
      <c r="A33" s="5" t="s">
        <v>80</v>
      </c>
      <c r="B33" s="6" t="s">
        <v>14</v>
      </c>
      <c r="C33" s="3" t="s">
        <v>1</v>
      </c>
      <c r="D33" s="12" t="s">
        <v>5</v>
      </c>
      <c r="E33" s="13" t="s">
        <v>35</v>
      </c>
      <c r="F33" s="33" t="s">
        <v>234</v>
      </c>
      <c r="G33" s="5" t="s">
        <v>33</v>
      </c>
      <c r="H33" s="5" t="s">
        <v>220</v>
      </c>
      <c r="I33" s="85"/>
      <c r="J33" s="86"/>
      <c r="K33" s="65">
        <f t="shared" si="1"/>
        <v>0</v>
      </c>
    </row>
    <row r="34" spans="1:11" ht="12.75">
      <c r="A34" s="5" t="s">
        <v>81</v>
      </c>
      <c r="B34" s="6" t="s">
        <v>14</v>
      </c>
      <c r="C34" s="3" t="s">
        <v>1</v>
      </c>
      <c r="D34" s="12" t="s">
        <v>5</v>
      </c>
      <c r="E34" s="15" t="s">
        <v>36</v>
      </c>
      <c r="F34" s="33" t="s">
        <v>234</v>
      </c>
      <c r="G34" s="5" t="s">
        <v>33</v>
      </c>
      <c r="H34" s="5" t="s">
        <v>220</v>
      </c>
      <c r="I34" s="85"/>
      <c r="J34" s="86"/>
      <c r="K34" s="65">
        <f>G34*(I34+J34)</f>
        <v>0</v>
      </c>
    </row>
    <row r="35" spans="1:11" ht="12.75">
      <c r="A35" s="5" t="s">
        <v>82</v>
      </c>
      <c r="B35" s="6" t="s">
        <v>14</v>
      </c>
      <c r="C35" s="3" t="s">
        <v>1</v>
      </c>
      <c r="D35" s="12" t="s">
        <v>5</v>
      </c>
      <c r="E35" s="13" t="s">
        <v>35</v>
      </c>
      <c r="F35" s="33" t="s">
        <v>234</v>
      </c>
      <c r="G35" s="5" t="s">
        <v>33</v>
      </c>
      <c r="H35" s="5" t="s">
        <v>220</v>
      </c>
      <c r="I35" s="85"/>
      <c r="J35" s="86"/>
      <c r="K35" s="65">
        <f t="shared" si="1"/>
        <v>0</v>
      </c>
    </row>
    <row r="36" spans="1:11" ht="12.75">
      <c r="A36" s="5" t="s">
        <v>83</v>
      </c>
      <c r="B36" s="6" t="s">
        <v>14</v>
      </c>
      <c r="C36" s="3" t="s">
        <v>1</v>
      </c>
      <c r="D36" s="12" t="s">
        <v>5</v>
      </c>
      <c r="E36" s="13" t="s">
        <v>35</v>
      </c>
      <c r="F36" s="33" t="s">
        <v>234</v>
      </c>
      <c r="G36" s="5" t="s">
        <v>33</v>
      </c>
      <c r="H36" s="5" t="s">
        <v>220</v>
      </c>
      <c r="I36" s="85"/>
      <c r="J36" s="86"/>
      <c r="K36" s="65">
        <f t="shared" si="1"/>
        <v>0</v>
      </c>
    </row>
    <row r="37" spans="1:11" ht="12.75">
      <c r="A37" s="5" t="s">
        <v>84</v>
      </c>
      <c r="B37" s="6" t="s">
        <v>14</v>
      </c>
      <c r="C37" s="3" t="s">
        <v>1</v>
      </c>
      <c r="D37" s="12" t="s">
        <v>5</v>
      </c>
      <c r="E37" s="13" t="s">
        <v>35</v>
      </c>
      <c r="F37" s="33" t="s">
        <v>234</v>
      </c>
      <c r="G37" s="5" t="s">
        <v>33</v>
      </c>
      <c r="H37" s="5" t="s">
        <v>220</v>
      </c>
      <c r="I37" s="85"/>
      <c r="J37" s="86"/>
      <c r="K37" s="65">
        <f>G37*(I37+J37)</f>
        <v>0</v>
      </c>
    </row>
    <row r="38" spans="1:11" ht="12.75">
      <c r="A38" s="5" t="s">
        <v>85</v>
      </c>
      <c r="B38" s="6" t="s">
        <v>14</v>
      </c>
      <c r="C38" s="3" t="s">
        <v>1</v>
      </c>
      <c r="D38" s="12" t="s">
        <v>6</v>
      </c>
      <c r="E38" s="15" t="s">
        <v>42</v>
      </c>
      <c r="F38" s="33" t="s">
        <v>234</v>
      </c>
      <c r="G38" s="5" t="s">
        <v>33</v>
      </c>
      <c r="H38" s="5" t="s">
        <v>220</v>
      </c>
      <c r="I38" s="85"/>
      <c r="J38" s="86"/>
      <c r="K38" s="65">
        <f t="shared" si="1"/>
        <v>0</v>
      </c>
    </row>
    <row r="39" spans="1:11" ht="12.75">
      <c r="A39" s="5" t="s">
        <v>86</v>
      </c>
      <c r="B39" s="6" t="s">
        <v>14</v>
      </c>
      <c r="C39" s="3" t="s">
        <v>1</v>
      </c>
      <c r="D39" s="12" t="s">
        <v>6</v>
      </c>
      <c r="E39" s="15" t="s">
        <v>42</v>
      </c>
      <c r="F39" s="33" t="s">
        <v>234</v>
      </c>
      <c r="G39" s="5" t="s">
        <v>33</v>
      </c>
      <c r="H39" s="5" t="s">
        <v>220</v>
      </c>
      <c r="I39" s="85"/>
      <c r="J39" s="86"/>
      <c r="K39" s="65">
        <f t="shared" si="1"/>
        <v>0</v>
      </c>
    </row>
    <row r="40" spans="1:11" ht="12.75">
      <c r="A40" s="5" t="s">
        <v>87</v>
      </c>
      <c r="B40" s="6" t="s">
        <v>14</v>
      </c>
      <c r="C40" s="3" t="s">
        <v>1</v>
      </c>
      <c r="D40" s="12" t="s">
        <v>6</v>
      </c>
      <c r="E40" s="13" t="s">
        <v>37</v>
      </c>
      <c r="F40" s="33" t="s">
        <v>234</v>
      </c>
      <c r="G40" s="5" t="s">
        <v>33</v>
      </c>
      <c r="H40" s="5" t="s">
        <v>220</v>
      </c>
      <c r="I40" s="85"/>
      <c r="J40" s="86"/>
      <c r="K40" s="65">
        <f t="shared" si="1"/>
        <v>0</v>
      </c>
    </row>
    <row r="41" spans="1:11" ht="12.75">
      <c r="A41" s="5" t="s">
        <v>88</v>
      </c>
      <c r="B41" s="6" t="s">
        <v>14</v>
      </c>
      <c r="C41" s="3" t="s">
        <v>1</v>
      </c>
      <c r="D41" s="12" t="s">
        <v>6</v>
      </c>
      <c r="E41" s="13" t="s">
        <v>37</v>
      </c>
      <c r="F41" s="33" t="s">
        <v>234</v>
      </c>
      <c r="G41" s="5" t="s">
        <v>33</v>
      </c>
      <c r="H41" s="5" t="s">
        <v>220</v>
      </c>
      <c r="I41" s="85"/>
      <c r="J41" s="86"/>
      <c r="K41" s="65">
        <f t="shared" si="1"/>
        <v>0</v>
      </c>
    </row>
    <row r="42" spans="1:11" ht="12.75">
      <c r="A42" s="5" t="s">
        <v>89</v>
      </c>
      <c r="B42" s="6" t="s">
        <v>14</v>
      </c>
      <c r="C42" s="3" t="s">
        <v>1</v>
      </c>
      <c r="D42" s="12" t="s">
        <v>6</v>
      </c>
      <c r="E42" s="13" t="s">
        <v>38</v>
      </c>
      <c r="F42" s="33" t="s">
        <v>234</v>
      </c>
      <c r="G42" s="5" t="s">
        <v>33</v>
      </c>
      <c r="H42" s="5" t="s">
        <v>220</v>
      </c>
      <c r="I42" s="85"/>
      <c r="J42" s="86"/>
      <c r="K42" s="65">
        <f t="shared" si="1"/>
        <v>0</v>
      </c>
    </row>
    <row r="43" spans="1:11" ht="12.75">
      <c r="A43" s="5" t="s">
        <v>90</v>
      </c>
      <c r="B43" s="6" t="s">
        <v>14</v>
      </c>
      <c r="C43" s="3" t="s">
        <v>1</v>
      </c>
      <c r="D43" s="12" t="s">
        <v>6</v>
      </c>
      <c r="E43" s="13" t="s">
        <v>38</v>
      </c>
      <c r="F43" s="33" t="s">
        <v>234</v>
      </c>
      <c r="G43" s="5" t="s">
        <v>33</v>
      </c>
      <c r="H43" s="5" t="s">
        <v>220</v>
      </c>
      <c r="I43" s="85"/>
      <c r="J43" s="86"/>
      <c r="K43" s="65">
        <f t="shared" si="1"/>
        <v>0</v>
      </c>
    </row>
    <row r="44" spans="1:11" ht="12.75">
      <c r="A44" s="5" t="s">
        <v>91</v>
      </c>
      <c r="B44" s="6" t="s">
        <v>14</v>
      </c>
      <c r="C44" s="3" t="s">
        <v>1</v>
      </c>
      <c r="D44" s="12" t="s">
        <v>6</v>
      </c>
      <c r="E44" s="13" t="s">
        <v>37</v>
      </c>
      <c r="F44" s="33" t="s">
        <v>234</v>
      </c>
      <c r="G44" s="5" t="s">
        <v>33</v>
      </c>
      <c r="H44" s="5" t="s">
        <v>220</v>
      </c>
      <c r="I44" s="85"/>
      <c r="J44" s="86"/>
      <c r="K44" s="65">
        <f t="shared" si="1"/>
        <v>0</v>
      </c>
    </row>
    <row r="45" spans="1:11" ht="12.75">
      <c r="A45" s="5" t="s">
        <v>92</v>
      </c>
      <c r="B45" s="6" t="s">
        <v>14</v>
      </c>
      <c r="C45" s="3" t="s">
        <v>1</v>
      </c>
      <c r="D45" s="12" t="s">
        <v>6</v>
      </c>
      <c r="E45" s="13" t="s">
        <v>38</v>
      </c>
      <c r="F45" s="33" t="s">
        <v>234</v>
      </c>
      <c r="G45" s="5" t="s">
        <v>33</v>
      </c>
      <c r="H45" s="5" t="s">
        <v>220</v>
      </c>
      <c r="I45" s="85"/>
      <c r="J45" s="86"/>
      <c r="K45" s="65">
        <f t="shared" si="1"/>
        <v>0</v>
      </c>
    </row>
    <row r="46" spans="1:11" ht="12.75">
      <c r="A46" s="5" t="s">
        <v>93</v>
      </c>
      <c r="B46" s="6" t="s">
        <v>14</v>
      </c>
      <c r="C46" s="3" t="s">
        <v>1</v>
      </c>
      <c r="D46" s="12" t="s">
        <v>6</v>
      </c>
      <c r="E46" s="13" t="s">
        <v>38</v>
      </c>
      <c r="F46" s="33" t="s">
        <v>234</v>
      </c>
      <c r="G46" s="5" t="s">
        <v>33</v>
      </c>
      <c r="H46" s="5" t="s">
        <v>220</v>
      </c>
      <c r="I46" s="85"/>
      <c r="J46" s="86"/>
      <c r="K46" s="65">
        <f t="shared" si="1"/>
        <v>0</v>
      </c>
    </row>
    <row r="47" spans="1:11" ht="12.75">
      <c r="A47" s="5" t="s">
        <v>94</v>
      </c>
      <c r="B47" s="6" t="s">
        <v>14</v>
      </c>
      <c r="C47" s="3" t="s">
        <v>1</v>
      </c>
      <c r="D47" s="12" t="s">
        <v>6</v>
      </c>
      <c r="E47" s="13" t="s">
        <v>38</v>
      </c>
      <c r="F47" s="33" t="s">
        <v>234</v>
      </c>
      <c r="G47" s="5" t="s">
        <v>33</v>
      </c>
      <c r="H47" s="5" t="s">
        <v>220</v>
      </c>
      <c r="I47" s="85"/>
      <c r="J47" s="86"/>
      <c r="K47" s="65">
        <f t="shared" si="1"/>
        <v>0</v>
      </c>
    </row>
    <row r="48" spans="1:11" ht="12.75">
      <c r="A48" s="5" t="s">
        <v>95</v>
      </c>
      <c r="B48" s="6" t="s">
        <v>14</v>
      </c>
      <c r="C48" s="3" t="s">
        <v>1</v>
      </c>
      <c r="D48" s="12" t="s">
        <v>6</v>
      </c>
      <c r="E48" s="13" t="s">
        <v>38</v>
      </c>
      <c r="F48" s="33" t="s">
        <v>234</v>
      </c>
      <c r="G48" s="5" t="s">
        <v>33</v>
      </c>
      <c r="H48" s="5" t="s">
        <v>220</v>
      </c>
      <c r="I48" s="85"/>
      <c r="J48" s="86"/>
      <c r="K48" s="65">
        <f t="shared" si="1"/>
        <v>0</v>
      </c>
    </row>
    <row r="49" spans="1:11" ht="12.75">
      <c r="A49" s="5" t="s">
        <v>96</v>
      </c>
      <c r="B49" s="6" t="s">
        <v>14</v>
      </c>
      <c r="C49" s="3" t="s">
        <v>1</v>
      </c>
      <c r="D49" s="12" t="s">
        <v>6</v>
      </c>
      <c r="E49" s="13" t="s">
        <v>37</v>
      </c>
      <c r="F49" s="33" t="s">
        <v>234</v>
      </c>
      <c r="G49" s="5" t="s">
        <v>33</v>
      </c>
      <c r="H49" s="5" t="s">
        <v>220</v>
      </c>
      <c r="I49" s="85"/>
      <c r="J49" s="86"/>
      <c r="K49" s="65">
        <f t="shared" si="1"/>
        <v>0</v>
      </c>
    </row>
    <row r="50" spans="1:13" ht="12.75">
      <c r="A50" s="5" t="s">
        <v>97</v>
      </c>
      <c r="B50" s="6" t="s">
        <v>14</v>
      </c>
      <c r="C50" s="3" t="s">
        <v>1</v>
      </c>
      <c r="D50" s="12" t="s">
        <v>6</v>
      </c>
      <c r="E50" s="13" t="s">
        <v>38</v>
      </c>
      <c r="F50" s="33" t="s">
        <v>234</v>
      </c>
      <c r="G50" s="5" t="s">
        <v>33</v>
      </c>
      <c r="H50" s="5" t="s">
        <v>220</v>
      </c>
      <c r="I50" s="85"/>
      <c r="J50" s="86"/>
      <c r="K50" s="65">
        <f t="shared" si="1"/>
        <v>0</v>
      </c>
      <c r="M50" s="7" t="s">
        <v>15</v>
      </c>
    </row>
    <row r="51" spans="1:11" ht="12.75">
      <c r="A51" s="5" t="s">
        <v>98</v>
      </c>
      <c r="B51" s="6" t="s">
        <v>14</v>
      </c>
      <c r="C51" s="3" t="s">
        <v>1</v>
      </c>
      <c r="D51" s="12" t="s">
        <v>6</v>
      </c>
      <c r="E51" s="13" t="s">
        <v>38</v>
      </c>
      <c r="F51" s="33" t="s">
        <v>234</v>
      </c>
      <c r="G51" s="5" t="s">
        <v>33</v>
      </c>
      <c r="H51" s="5" t="s">
        <v>220</v>
      </c>
      <c r="I51" s="85"/>
      <c r="J51" s="86"/>
      <c r="K51" s="65">
        <f t="shared" si="1"/>
        <v>0</v>
      </c>
    </row>
    <row r="52" spans="1:11" ht="12.75">
      <c r="A52" s="10" t="s">
        <v>99</v>
      </c>
      <c r="B52" s="6" t="s">
        <v>14</v>
      </c>
      <c r="C52" s="3" t="s">
        <v>1</v>
      </c>
      <c r="D52" s="12" t="s">
        <v>6</v>
      </c>
      <c r="E52" s="13" t="s">
        <v>38</v>
      </c>
      <c r="F52" s="33" t="s">
        <v>234</v>
      </c>
      <c r="G52" s="5" t="s">
        <v>33</v>
      </c>
      <c r="H52" s="5" t="s">
        <v>220</v>
      </c>
      <c r="I52" s="83"/>
      <c r="J52" s="84"/>
      <c r="K52" s="65">
        <f>G52*(I52+J52)</f>
        <v>0</v>
      </c>
    </row>
    <row r="53" spans="1:11" ht="12.75">
      <c r="A53" s="10" t="s">
        <v>100</v>
      </c>
      <c r="B53" s="6" t="s">
        <v>14</v>
      </c>
      <c r="C53" s="3" t="s">
        <v>1</v>
      </c>
      <c r="D53" s="12" t="s">
        <v>5</v>
      </c>
      <c r="E53" s="13" t="s">
        <v>35</v>
      </c>
      <c r="F53" s="33" t="s">
        <v>234</v>
      </c>
      <c r="G53" s="5" t="s">
        <v>33</v>
      </c>
      <c r="H53" s="5" t="s">
        <v>220</v>
      </c>
      <c r="I53" s="83"/>
      <c r="J53" s="84"/>
      <c r="K53" s="65">
        <f t="shared" si="1"/>
        <v>0</v>
      </c>
    </row>
    <row r="54" spans="1:11" ht="12.75">
      <c r="A54" s="10" t="s">
        <v>101</v>
      </c>
      <c r="B54" s="6" t="s">
        <v>14</v>
      </c>
      <c r="C54" s="3" t="s">
        <v>1</v>
      </c>
      <c r="D54" s="12" t="s">
        <v>5</v>
      </c>
      <c r="E54" s="13" t="s">
        <v>35</v>
      </c>
      <c r="F54" s="33" t="s">
        <v>234</v>
      </c>
      <c r="G54" s="5" t="s">
        <v>33</v>
      </c>
      <c r="H54" s="5" t="s">
        <v>220</v>
      </c>
      <c r="I54" s="83"/>
      <c r="J54" s="84"/>
      <c r="K54" s="65">
        <f t="shared" si="1"/>
        <v>0</v>
      </c>
    </row>
    <row r="55" spans="1:11" ht="12.75">
      <c r="A55" s="10" t="s">
        <v>102</v>
      </c>
      <c r="B55" s="8" t="s">
        <v>12</v>
      </c>
      <c r="C55" s="3" t="s">
        <v>1</v>
      </c>
      <c r="D55" s="12" t="s">
        <v>3</v>
      </c>
      <c r="E55" s="13" t="s">
        <v>39</v>
      </c>
      <c r="F55" s="33" t="s">
        <v>234</v>
      </c>
      <c r="G55" s="5" t="s">
        <v>33</v>
      </c>
      <c r="H55" s="5" t="s">
        <v>220</v>
      </c>
      <c r="I55" s="83"/>
      <c r="J55" s="84"/>
      <c r="K55" s="65">
        <f>G55*(I55+J55)</f>
        <v>0</v>
      </c>
    </row>
    <row r="56" spans="1:11" ht="12.75">
      <c r="A56" s="10" t="s">
        <v>102</v>
      </c>
      <c r="B56" s="8" t="s">
        <v>12</v>
      </c>
      <c r="C56" s="3" t="s">
        <v>1</v>
      </c>
      <c r="D56" s="12" t="s">
        <v>3</v>
      </c>
      <c r="E56" s="13" t="s">
        <v>39</v>
      </c>
      <c r="F56" s="33" t="s">
        <v>234</v>
      </c>
      <c r="G56" s="5" t="s">
        <v>33</v>
      </c>
      <c r="H56" s="5" t="s">
        <v>220</v>
      </c>
      <c r="I56" s="83"/>
      <c r="J56" s="84"/>
      <c r="K56" s="65">
        <f t="shared" si="1"/>
        <v>0</v>
      </c>
    </row>
    <row r="57" spans="1:11" ht="12.75">
      <c r="A57" s="10" t="s">
        <v>103</v>
      </c>
      <c r="B57" s="4" t="s">
        <v>0</v>
      </c>
      <c r="C57" s="3" t="s">
        <v>2</v>
      </c>
      <c r="D57" s="12" t="s">
        <v>5</v>
      </c>
      <c r="E57" s="6" t="s">
        <v>43</v>
      </c>
      <c r="F57" s="33" t="s">
        <v>234</v>
      </c>
      <c r="G57" s="5" t="s">
        <v>33</v>
      </c>
      <c r="H57" s="5" t="s">
        <v>220</v>
      </c>
      <c r="I57" s="83"/>
      <c r="J57" s="84"/>
      <c r="K57" s="65">
        <f t="shared" si="1"/>
        <v>0</v>
      </c>
    </row>
    <row r="58" spans="1:11" ht="12.75">
      <c r="A58" s="10" t="s">
        <v>103</v>
      </c>
      <c r="B58" s="4" t="s">
        <v>0</v>
      </c>
      <c r="C58" s="3" t="s">
        <v>2</v>
      </c>
      <c r="D58" s="12" t="s">
        <v>5</v>
      </c>
      <c r="E58" s="6" t="s">
        <v>44</v>
      </c>
      <c r="F58" s="33" t="s">
        <v>234</v>
      </c>
      <c r="G58" s="5" t="s">
        <v>33</v>
      </c>
      <c r="H58" s="5" t="s">
        <v>220</v>
      </c>
      <c r="I58" s="83"/>
      <c r="J58" s="84"/>
      <c r="K58" s="65">
        <f>G58*(I58+J58)</f>
        <v>0</v>
      </c>
    </row>
    <row r="59" spans="1:11" ht="12.75">
      <c r="A59" s="10" t="s">
        <v>103</v>
      </c>
      <c r="B59" s="4" t="s">
        <v>0</v>
      </c>
      <c r="C59" s="3" t="s">
        <v>2</v>
      </c>
      <c r="D59" s="12" t="s">
        <v>5</v>
      </c>
      <c r="E59" s="6" t="s">
        <v>44</v>
      </c>
      <c r="F59" s="33" t="s">
        <v>234</v>
      </c>
      <c r="G59" s="5" t="s">
        <v>33</v>
      </c>
      <c r="H59" s="5" t="s">
        <v>220</v>
      </c>
      <c r="I59" s="83"/>
      <c r="J59" s="84"/>
      <c r="K59" s="65">
        <f>G59*(I59+J59)</f>
        <v>0</v>
      </c>
    </row>
    <row r="60" spans="1:11" ht="12.75">
      <c r="A60" s="10" t="s">
        <v>103</v>
      </c>
      <c r="B60" s="4" t="s">
        <v>0</v>
      </c>
      <c r="C60" s="3" t="s">
        <v>2</v>
      </c>
      <c r="D60" s="12" t="s">
        <v>5</v>
      </c>
      <c r="E60" s="6" t="s">
        <v>44</v>
      </c>
      <c r="F60" s="33" t="s">
        <v>234</v>
      </c>
      <c r="G60" s="5" t="s">
        <v>33</v>
      </c>
      <c r="H60" s="5" t="s">
        <v>220</v>
      </c>
      <c r="I60" s="83"/>
      <c r="J60" s="84"/>
      <c r="K60" s="65">
        <f>G60*(I60+J60)</f>
        <v>0</v>
      </c>
    </row>
    <row r="61" spans="1:11" ht="12.75">
      <c r="A61" s="10" t="s">
        <v>103</v>
      </c>
      <c r="B61" s="4" t="s">
        <v>0</v>
      </c>
      <c r="C61" s="3" t="s">
        <v>2</v>
      </c>
      <c r="D61" s="12" t="s">
        <v>5</v>
      </c>
      <c r="E61" s="6" t="s">
        <v>44</v>
      </c>
      <c r="F61" s="33" t="s">
        <v>234</v>
      </c>
      <c r="G61" s="5" t="s">
        <v>33</v>
      </c>
      <c r="H61" s="5" t="s">
        <v>220</v>
      </c>
      <c r="I61" s="83"/>
      <c r="J61" s="84"/>
      <c r="K61" s="65">
        <f t="shared" si="1"/>
        <v>0</v>
      </c>
    </row>
    <row r="62" spans="1:11" ht="12.75">
      <c r="A62" s="10" t="s">
        <v>103</v>
      </c>
      <c r="B62" s="4" t="s">
        <v>0</v>
      </c>
      <c r="C62" s="3" t="s">
        <v>2</v>
      </c>
      <c r="D62" s="12" t="s">
        <v>5</v>
      </c>
      <c r="E62" s="6" t="s">
        <v>45</v>
      </c>
      <c r="F62" s="33" t="s">
        <v>234</v>
      </c>
      <c r="G62" s="5" t="s">
        <v>33</v>
      </c>
      <c r="H62" s="5" t="s">
        <v>220</v>
      </c>
      <c r="I62" s="83"/>
      <c r="J62" s="84"/>
      <c r="K62" s="65">
        <f t="shared" si="1"/>
        <v>0</v>
      </c>
    </row>
    <row r="63" spans="1:11" ht="12.75">
      <c r="A63" s="10" t="s">
        <v>103</v>
      </c>
      <c r="B63" s="4" t="s">
        <v>0</v>
      </c>
      <c r="C63" s="3" t="s">
        <v>2</v>
      </c>
      <c r="D63" s="12" t="s">
        <v>5</v>
      </c>
      <c r="E63" s="6" t="s">
        <v>44</v>
      </c>
      <c r="F63" s="33" t="s">
        <v>234</v>
      </c>
      <c r="G63" s="5" t="s">
        <v>33</v>
      </c>
      <c r="H63" s="5" t="s">
        <v>220</v>
      </c>
      <c r="I63" s="83"/>
      <c r="J63" s="84"/>
      <c r="K63" s="65">
        <f t="shared" si="1"/>
        <v>0</v>
      </c>
    </row>
    <row r="64" spans="1:11" ht="12.75">
      <c r="A64" s="10" t="s">
        <v>103</v>
      </c>
      <c r="B64" s="4" t="s">
        <v>0</v>
      </c>
      <c r="C64" s="3" t="s">
        <v>2</v>
      </c>
      <c r="D64" s="12" t="s">
        <v>5</v>
      </c>
      <c r="E64" s="6" t="s">
        <v>44</v>
      </c>
      <c r="F64" s="33" t="s">
        <v>234</v>
      </c>
      <c r="G64" s="5" t="s">
        <v>33</v>
      </c>
      <c r="H64" s="5" t="s">
        <v>220</v>
      </c>
      <c r="I64" s="83"/>
      <c r="J64" s="84"/>
      <c r="K64" s="65">
        <f t="shared" si="1"/>
        <v>0</v>
      </c>
    </row>
    <row r="65" spans="1:11" ht="12.75">
      <c r="A65" s="10" t="s">
        <v>103</v>
      </c>
      <c r="B65" s="4" t="s">
        <v>0</v>
      </c>
      <c r="C65" s="3" t="s">
        <v>2</v>
      </c>
      <c r="D65" s="12" t="s">
        <v>5</v>
      </c>
      <c r="E65" s="6" t="s">
        <v>44</v>
      </c>
      <c r="F65" s="33" t="s">
        <v>234</v>
      </c>
      <c r="G65" s="5" t="s">
        <v>33</v>
      </c>
      <c r="H65" s="5" t="s">
        <v>220</v>
      </c>
      <c r="I65" s="83"/>
      <c r="J65" s="84"/>
      <c r="K65" s="65">
        <f t="shared" si="1"/>
        <v>0</v>
      </c>
    </row>
    <row r="66" spans="1:11" ht="12.75">
      <c r="A66" s="10" t="s">
        <v>103</v>
      </c>
      <c r="B66" s="4" t="s">
        <v>0</v>
      </c>
      <c r="C66" s="3" t="s">
        <v>2</v>
      </c>
      <c r="D66" s="12" t="s">
        <v>5</v>
      </c>
      <c r="E66" s="6" t="s">
        <v>44</v>
      </c>
      <c r="F66" s="33" t="s">
        <v>234</v>
      </c>
      <c r="G66" s="5" t="s">
        <v>33</v>
      </c>
      <c r="H66" s="5" t="s">
        <v>220</v>
      </c>
      <c r="I66" s="83"/>
      <c r="J66" s="84"/>
      <c r="K66" s="65">
        <f t="shared" si="1"/>
        <v>0</v>
      </c>
    </row>
    <row r="67" spans="1:11" ht="12.75">
      <c r="A67" s="10" t="s">
        <v>103</v>
      </c>
      <c r="B67" s="4" t="s">
        <v>0</v>
      </c>
      <c r="C67" s="3" t="s">
        <v>2</v>
      </c>
      <c r="D67" s="12" t="s">
        <v>3</v>
      </c>
      <c r="E67" s="6" t="s">
        <v>46</v>
      </c>
      <c r="F67" s="33" t="s">
        <v>234</v>
      </c>
      <c r="G67" s="5" t="s">
        <v>33</v>
      </c>
      <c r="H67" s="5" t="s">
        <v>220</v>
      </c>
      <c r="I67" s="83"/>
      <c r="J67" s="84"/>
      <c r="K67" s="65">
        <f t="shared" si="1"/>
        <v>0</v>
      </c>
    </row>
    <row r="68" spans="1:11" ht="12.75">
      <c r="A68" s="10" t="s">
        <v>103</v>
      </c>
      <c r="B68" s="4" t="s">
        <v>0</v>
      </c>
      <c r="C68" s="3" t="s">
        <v>2</v>
      </c>
      <c r="D68" s="6" t="s">
        <v>55</v>
      </c>
      <c r="E68" s="6" t="s">
        <v>47</v>
      </c>
      <c r="F68" s="33" t="s">
        <v>234</v>
      </c>
      <c r="G68" s="5" t="s">
        <v>33</v>
      </c>
      <c r="H68" s="5" t="s">
        <v>220</v>
      </c>
      <c r="I68" s="83"/>
      <c r="J68" s="84"/>
      <c r="K68" s="65">
        <f t="shared" si="1"/>
        <v>0</v>
      </c>
    </row>
    <row r="69" spans="1:11" ht="12.75">
      <c r="A69" s="10" t="s">
        <v>103</v>
      </c>
      <c r="B69" s="4" t="s">
        <v>0</v>
      </c>
      <c r="C69" s="3" t="s">
        <v>2</v>
      </c>
      <c r="D69" s="6" t="s">
        <v>56</v>
      </c>
      <c r="E69" s="6" t="s">
        <v>48</v>
      </c>
      <c r="F69" s="33" t="s">
        <v>234</v>
      </c>
      <c r="G69" s="5" t="s">
        <v>33</v>
      </c>
      <c r="H69" s="5" t="s">
        <v>220</v>
      </c>
      <c r="I69" s="83"/>
      <c r="J69" s="84"/>
      <c r="K69" s="65">
        <f t="shared" si="1"/>
        <v>0</v>
      </c>
    </row>
    <row r="70" spans="1:11" ht="12.75">
      <c r="A70" s="10" t="s">
        <v>103</v>
      </c>
      <c r="B70" s="4" t="s">
        <v>0</v>
      </c>
      <c r="C70" s="3" t="s">
        <v>2</v>
      </c>
      <c r="D70" s="6" t="s">
        <v>56</v>
      </c>
      <c r="E70" s="6" t="s">
        <v>48</v>
      </c>
      <c r="F70" s="33" t="s">
        <v>234</v>
      </c>
      <c r="G70" s="5" t="s">
        <v>33</v>
      </c>
      <c r="H70" s="5" t="s">
        <v>220</v>
      </c>
      <c r="I70" s="83"/>
      <c r="J70" s="84"/>
      <c r="K70" s="65">
        <f t="shared" si="1"/>
        <v>0</v>
      </c>
    </row>
    <row r="71" spans="1:11" ht="12.75">
      <c r="A71" s="10" t="s">
        <v>103</v>
      </c>
      <c r="B71" s="4" t="s">
        <v>0</v>
      </c>
      <c r="C71" s="3" t="s">
        <v>2</v>
      </c>
      <c r="D71" s="6" t="s">
        <v>56</v>
      </c>
      <c r="E71" s="6" t="s">
        <v>49</v>
      </c>
      <c r="F71" s="33" t="s">
        <v>234</v>
      </c>
      <c r="G71" s="5" t="s">
        <v>33</v>
      </c>
      <c r="H71" s="5" t="s">
        <v>220</v>
      </c>
      <c r="I71" s="83"/>
      <c r="J71" s="84"/>
      <c r="K71" s="65">
        <f t="shared" si="1"/>
        <v>0</v>
      </c>
    </row>
    <row r="72" spans="1:11" ht="12.75">
      <c r="A72" s="10" t="s">
        <v>103</v>
      </c>
      <c r="B72" s="4" t="s">
        <v>0</v>
      </c>
      <c r="C72" s="3" t="s">
        <v>2</v>
      </c>
      <c r="D72" s="6" t="s">
        <v>56</v>
      </c>
      <c r="E72" s="6" t="s">
        <v>50</v>
      </c>
      <c r="F72" s="33" t="s">
        <v>234</v>
      </c>
      <c r="G72" s="5" t="s">
        <v>33</v>
      </c>
      <c r="H72" s="5" t="s">
        <v>220</v>
      </c>
      <c r="I72" s="83"/>
      <c r="J72" s="84"/>
      <c r="K72" s="65">
        <f t="shared" si="1"/>
        <v>0</v>
      </c>
    </row>
    <row r="73" spans="1:11" ht="12.75">
      <c r="A73" s="10" t="s">
        <v>103</v>
      </c>
      <c r="B73" s="4" t="s">
        <v>0</v>
      </c>
      <c r="C73" s="3" t="s">
        <v>2</v>
      </c>
      <c r="D73" s="6" t="s">
        <v>56</v>
      </c>
      <c r="E73" s="6" t="s">
        <v>50</v>
      </c>
      <c r="F73" s="33" t="s">
        <v>234</v>
      </c>
      <c r="G73" s="5" t="s">
        <v>33</v>
      </c>
      <c r="H73" s="5" t="s">
        <v>220</v>
      </c>
      <c r="I73" s="83"/>
      <c r="J73" s="84"/>
      <c r="K73" s="65">
        <f t="shared" si="1"/>
        <v>0</v>
      </c>
    </row>
    <row r="74" spans="1:11" ht="12.75">
      <c r="A74" s="10" t="s">
        <v>103</v>
      </c>
      <c r="B74" s="4" t="s">
        <v>0</v>
      </c>
      <c r="C74" s="3" t="s">
        <v>2</v>
      </c>
      <c r="D74" s="6" t="s">
        <v>27</v>
      </c>
      <c r="E74" s="6" t="s">
        <v>51</v>
      </c>
      <c r="F74" s="33" t="s">
        <v>234</v>
      </c>
      <c r="G74" s="5" t="s">
        <v>33</v>
      </c>
      <c r="H74" s="5" t="s">
        <v>220</v>
      </c>
      <c r="I74" s="83"/>
      <c r="J74" s="84"/>
      <c r="K74" s="65">
        <f t="shared" si="1"/>
        <v>0</v>
      </c>
    </row>
    <row r="75" spans="1:11" ht="12.75">
      <c r="A75" s="10" t="s">
        <v>103</v>
      </c>
      <c r="B75" s="4" t="s">
        <v>0</v>
      </c>
      <c r="C75" s="3" t="s">
        <v>2</v>
      </c>
      <c r="D75" s="6" t="s">
        <v>55</v>
      </c>
      <c r="E75" s="6" t="s">
        <v>52</v>
      </c>
      <c r="F75" s="33" t="s">
        <v>234</v>
      </c>
      <c r="G75" s="5" t="s">
        <v>33</v>
      </c>
      <c r="H75" s="5" t="s">
        <v>220</v>
      </c>
      <c r="I75" s="83"/>
      <c r="J75" s="84"/>
      <c r="K75" s="65">
        <f>G75*(I75+J75)</f>
        <v>0</v>
      </c>
    </row>
    <row r="76" spans="1:11" ht="12.75">
      <c r="A76" s="10" t="s">
        <v>103</v>
      </c>
      <c r="B76" s="4" t="s">
        <v>0</v>
      </c>
      <c r="C76" s="3" t="s">
        <v>2</v>
      </c>
      <c r="D76" s="6" t="s">
        <v>55</v>
      </c>
      <c r="E76" s="6" t="s">
        <v>53</v>
      </c>
      <c r="F76" s="33" t="s">
        <v>234</v>
      </c>
      <c r="G76" s="5" t="s">
        <v>33</v>
      </c>
      <c r="H76" s="5" t="s">
        <v>220</v>
      </c>
      <c r="I76" s="83"/>
      <c r="J76" s="84"/>
      <c r="K76" s="65">
        <f t="shared" si="1"/>
        <v>0</v>
      </c>
    </row>
    <row r="77" spans="1:11" ht="12.75">
      <c r="A77" s="10" t="s">
        <v>103</v>
      </c>
      <c r="B77" s="4" t="s">
        <v>0</v>
      </c>
      <c r="C77" s="3" t="s">
        <v>2</v>
      </c>
      <c r="D77" s="6" t="s">
        <v>55</v>
      </c>
      <c r="E77" s="6" t="s">
        <v>53</v>
      </c>
      <c r="F77" s="33" t="s">
        <v>234</v>
      </c>
      <c r="G77" s="5" t="s">
        <v>33</v>
      </c>
      <c r="H77" s="5" t="s">
        <v>220</v>
      </c>
      <c r="I77" s="83"/>
      <c r="J77" s="84"/>
      <c r="K77" s="65">
        <f t="shared" si="1"/>
        <v>0</v>
      </c>
    </row>
    <row r="78" spans="1:11" ht="12.75">
      <c r="A78" s="5" t="s">
        <v>103</v>
      </c>
      <c r="B78" s="4" t="s">
        <v>0</v>
      </c>
      <c r="C78" s="3" t="s">
        <v>2</v>
      </c>
      <c r="D78" s="6" t="s">
        <v>57</v>
      </c>
      <c r="E78" s="6" t="s">
        <v>54</v>
      </c>
      <c r="F78" s="33" t="s">
        <v>234</v>
      </c>
      <c r="G78" s="5" t="s">
        <v>33</v>
      </c>
      <c r="H78" s="5" t="s">
        <v>220</v>
      </c>
      <c r="I78" s="83"/>
      <c r="J78" s="84"/>
      <c r="K78" s="65">
        <f>G78*(I78+J78)</f>
        <v>0</v>
      </c>
    </row>
    <row r="79" spans="1:13" ht="12.75">
      <c r="A79" s="5" t="s">
        <v>103</v>
      </c>
      <c r="B79" s="4" t="s">
        <v>0</v>
      </c>
      <c r="C79" s="3" t="s">
        <v>2</v>
      </c>
      <c r="D79" s="6" t="s">
        <v>57</v>
      </c>
      <c r="E79" s="6" t="s">
        <v>54</v>
      </c>
      <c r="F79" s="33" t="s">
        <v>234</v>
      </c>
      <c r="G79" s="5" t="s">
        <v>33</v>
      </c>
      <c r="H79" s="5" t="s">
        <v>220</v>
      </c>
      <c r="I79" s="83"/>
      <c r="J79" s="84"/>
      <c r="K79" s="65">
        <f>G79*(I79+J79)</f>
        <v>0</v>
      </c>
      <c r="M79" s="9"/>
    </row>
    <row r="80" spans="1:14" ht="12.75">
      <c r="A80" s="8"/>
      <c r="B80" s="8" t="s">
        <v>16</v>
      </c>
      <c r="C80" s="3" t="s">
        <v>7</v>
      </c>
      <c r="D80" s="13" t="s">
        <v>32</v>
      </c>
      <c r="E80" s="6" t="s">
        <v>32</v>
      </c>
      <c r="F80" s="33" t="s">
        <v>234</v>
      </c>
      <c r="G80" s="5">
        <v>40</v>
      </c>
      <c r="H80" s="5" t="s">
        <v>220</v>
      </c>
      <c r="I80" s="83"/>
      <c r="J80" s="84"/>
      <c r="K80" s="65">
        <f>G80*(I80+J80)</f>
        <v>0</v>
      </c>
      <c r="L80" s="9"/>
      <c r="N80" s="9"/>
    </row>
    <row r="81" spans="1:14" ht="12.75">
      <c r="A81" s="5" t="s">
        <v>63</v>
      </c>
      <c r="B81" s="8" t="s">
        <v>62</v>
      </c>
      <c r="C81" s="5">
        <v>10</v>
      </c>
      <c r="D81" s="13" t="s">
        <v>58</v>
      </c>
      <c r="E81" s="6" t="s">
        <v>32</v>
      </c>
      <c r="F81" s="33" t="s">
        <v>234</v>
      </c>
      <c r="G81" s="5">
        <v>1</v>
      </c>
      <c r="H81" s="5" t="s">
        <v>220</v>
      </c>
      <c r="I81" s="83"/>
      <c r="J81" s="84"/>
      <c r="K81" s="65">
        <f>G81*(I81+J81)</f>
        <v>0</v>
      </c>
      <c r="L81" s="9"/>
      <c r="N81" s="9"/>
    </row>
    <row r="82" spans="1:14" ht="12.75">
      <c r="A82" s="5" t="s">
        <v>60</v>
      </c>
      <c r="B82" s="8" t="s">
        <v>59</v>
      </c>
      <c r="C82" s="5">
        <v>10</v>
      </c>
      <c r="D82" s="13" t="s">
        <v>58</v>
      </c>
      <c r="E82" s="6" t="s">
        <v>32</v>
      </c>
      <c r="F82" s="33" t="s">
        <v>234</v>
      </c>
      <c r="G82" s="5">
        <v>1</v>
      </c>
      <c r="H82" s="5" t="s">
        <v>220</v>
      </c>
      <c r="I82" s="83"/>
      <c r="J82" s="84"/>
      <c r="K82" s="65">
        <f>G82*(I82+J82)</f>
        <v>0</v>
      </c>
      <c r="L82" s="9"/>
      <c r="N82" s="9"/>
    </row>
    <row r="83" spans="1:14" ht="12.75">
      <c r="A83" s="5" t="s">
        <v>239</v>
      </c>
      <c r="B83" s="80" t="s">
        <v>240</v>
      </c>
      <c r="C83" s="5">
        <v>11</v>
      </c>
      <c r="D83" s="80" t="s">
        <v>241</v>
      </c>
      <c r="E83" s="81" t="s">
        <v>242</v>
      </c>
      <c r="F83" s="10" t="s">
        <v>234</v>
      </c>
      <c r="G83" s="79">
        <v>1</v>
      </c>
      <c r="H83" s="79" t="s">
        <v>220</v>
      </c>
      <c r="I83" s="83"/>
      <c r="J83" s="84"/>
      <c r="K83" s="65">
        <f aca="true" t="shared" si="2" ref="K83:K87">G83*(I83+J83)</f>
        <v>0</v>
      </c>
      <c r="L83" s="9"/>
      <c r="N83" s="9"/>
    </row>
    <row r="84" spans="1:14" ht="12.75">
      <c r="A84" s="5" t="s">
        <v>246</v>
      </c>
      <c r="B84" s="80" t="s">
        <v>278</v>
      </c>
      <c r="C84" s="5">
        <v>12</v>
      </c>
      <c r="D84" s="80" t="s">
        <v>247</v>
      </c>
      <c r="E84" s="81" t="s">
        <v>245</v>
      </c>
      <c r="F84" s="10" t="s">
        <v>234</v>
      </c>
      <c r="G84" s="79">
        <v>1</v>
      </c>
      <c r="H84" s="79" t="s">
        <v>220</v>
      </c>
      <c r="I84" s="83"/>
      <c r="J84" s="84"/>
      <c r="K84" s="65">
        <f t="shared" si="2"/>
        <v>0</v>
      </c>
      <c r="L84" s="9"/>
      <c r="N84" s="9"/>
    </row>
    <row r="85" spans="1:14" ht="12.75">
      <c r="A85" s="5" t="s">
        <v>252</v>
      </c>
      <c r="B85" s="80" t="s">
        <v>251</v>
      </c>
      <c r="C85" s="79">
        <v>9</v>
      </c>
      <c r="D85" s="80" t="s">
        <v>248</v>
      </c>
      <c r="E85" s="81" t="s">
        <v>249</v>
      </c>
      <c r="F85" s="10" t="s">
        <v>250</v>
      </c>
      <c r="G85" s="79">
        <v>1</v>
      </c>
      <c r="H85" s="79" t="s">
        <v>220</v>
      </c>
      <c r="I85" s="83"/>
      <c r="J85" s="84"/>
      <c r="K85" s="65">
        <f t="shared" si="2"/>
        <v>0</v>
      </c>
      <c r="L85" s="9"/>
      <c r="N85" s="9"/>
    </row>
    <row r="86" spans="1:14" ht="12.75">
      <c r="A86" s="5" t="s">
        <v>246</v>
      </c>
      <c r="B86" s="80" t="s">
        <v>251</v>
      </c>
      <c r="C86" s="79">
        <v>9</v>
      </c>
      <c r="D86" s="80" t="s">
        <v>248</v>
      </c>
      <c r="E86" s="81" t="s">
        <v>253</v>
      </c>
      <c r="F86" s="10" t="s">
        <v>250</v>
      </c>
      <c r="G86" s="79">
        <v>1</v>
      </c>
      <c r="H86" s="79" t="s">
        <v>220</v>
      </c>
      <c r="I86" s="83"/>
      <c r="J86" s="84"/>
      <c r="K86" s="65">
        <f t="shared" si="2"/>
        <v>0</v>
      </c>
      <c r="L86" s="9"/>
      <c r="N86" s="9"/>
    </row>
    <row r="87" spans="1:14" ht="12.75">
      <c r="A87" s="5" t="s">
        <v>279</v>
      </c>
      <c r="B87" s="80" t="s">
        <v>280</v>
      </c>
      <c r="C87" s="5">
        <v>10</v>
      </c>
      <c r="D87" s="8" t="s">
        <v>281</v>
      </c>
      <c r="E87" s="81" t="s">
        <v>32</v>
      </c>
      <c r="F87" s="5" t="s">
        <v>250</v>
      </c>
      <c r="G87" s="5">
        <v>1</v>
      </c>
      <c r="H87" s="5" t="s">
        <v>220</v>
      </c>
      <c r="I87" s="83"/>
      <c r="J87" s="84"/>
      <c r="K87" s="65">
        <f t="shared" si="2"/>
        <v>0</v>
      </c>
      <c r="L87" s="9"/>
      <c r="N87" s="9"/>
    </row>
    <row r="88" spans="1:14" ht="12.75">
      <c r="A88" s="105" t="s">
        <v>228</v>
      </c>
      <c r="B88" s="106"/>
      <c r="C88" s="106"/>
      <c r="D88" s="106"/>
      <c r="E88" s="106"/>
      <c r="F88" s="106"/>
      <c r="G88" s="106"/>
      <c r="H88" s="106"/>
      <c r="I88" s="106"/>
      <c r="J88" s="107"/>
      <c r="K88" s="49">
        <f>SUM(K89)</f>
        <v>0</v>
      </c>
      <c r="L88" s="9"/>
      <c r="N88" s="9"/>
    </row>
    <row r="89" spans="1:14" ht="12.75">
      <c r="A89" s="113" t="s">
        <v>229</v>
      </c>
      <c r="B89" s="114"/>
      <c r="C89" s="114"/>
      <c r="D89" s="114"/>
      <c r="E89" s="115"/>
      <c r="F89" s="5" t="s">
        <v>226</v>
      </c>
      <c r="G89" s="5">
        <v>40</v>
      </c>
      <c r="H89" s="5" t="s">
        <v>227</v>
      </c>
      <c r="I89" s="112"/>
      <c r="J89" s="112"/>
      <c r="K89" s="66">
        <f>G89*I89</f>
        <v>0</v>
      </c>
      <c r="L89" s="9"/>
      <c r="N89" s="9"/>
    </row>
    <row r="90" spans="1:12" ht="12.75">
      <c r="A90" s="109" t="s">
        <v>215</v>
      </c>
      <c r="B90" s="110"/>
      <c r="C90" s="110"/>
      <c r="D90" s="110"/>
      <c r="E90" s="110"/>
      <c r="F90" s="110"/>
      <c r="G90" s="110"/>
      <c r="H90" s="110"/>
      <c r="I90" s="110"/>
      <c r="J90" s="111"/>
      <c r="K90" s="50">
        <f>K5+K12+K88</f>
        <v>0</v>
      </c>
      <c r="L90" s="9"/>
    </row>
    <row r="91" ht="12.75">
      <c r="B91" s="1"/>
    </row>
    <row r="92" spans="1:4" ht="12.75">
      <c r="A92" s="108" t="s">
        <v>237</v>
      </c>
      <c r="B92" s="108"/>
      <c r="C92" s="108"/>
      <c r="D92" s="108"/>
    </row>
    <row r="93" ht="12.75">
      <c r="B93" s="1"/>
    </row>
    <row r="94" spans="2:12" ht="12.75">
      <c r="B94" s="74"/>
      <c r="C94" s="7"/>
      <c r="D94" s="7"/>
      <c r="E94" s="11" t="s">
        <v>15</v>
      </c>
      <c r="I94" s="7"/>
      <c r="J94" s="7"/>
      <c r="K94" s="7"/>
      <c r="L94" s="7"/>
    </row>
    <row r="95" spans="2:12" ht="12.75">
      <c r="B95" s="74"/>
      <c r="C95" s="7"/>
      <c r="D95" s="7"/>
      <c r="I95" s="7"/>
      <c r="J95" s="7"/>
      <c r="K95" s="7"/>
      <c r="L95" s="7"/>
    </row>
    <row r="96" spans="1:12" ht="12.75">
      <c r="A96" s="2"/>
      <c r="E96" s="2"/>
      <c r="F96" s="2"/>
      <c r="G96" s="2"/>
      <c r="H96" s="2"/>
      <c r="I96" s="7"/>
      <c r="J96" s="7"/>
      <c r="K96" s="7"/>
      <c r="L96" s="7"/>
    </row>
    <row r="97" spans="1:12" ht="12.75">
      <c r="A97" s="2"/>
      <c r="E97" s="2"/>
      <c r="F97" s="2"/>
      <c r="G97" s="2"/>
      <c r="H97" s="2"/>
      <c r="I97" s="7"/>
      <c r="J97" s="7"/>
      <c r="K97" s="7"/>
      <c r="L97" s="7"/>
    </row>
    <row r="98" spans="1:12" ht="12.75">
      <c r="A98" s="2"/>
      <c r="E98" s="2"/>
      <c r="F98" s="2"/>
      <c r="G98" s="2"/>
      <c r="H98" s="2"/>
      <c r="I98" s="7"/>
      <c r="J98" s="7"/>
      <c r="K98" s="7"/>
      <c r="L98" s="7"/>
    </row>
    <row r="99" spans="1:12" ht="12.75" customHeight="1">
      <c r="A99" s="2"/>
      <c r="E99" s="2"/>
      <c r="F99" s="2"/>
      <c r="G99" s="2"/>
      <c r="H99" s="2"/>
      <c r="I99" s="7"/>
      <c r="J99" s="7"/>
      <c r="K99" s="7"/>
      <c r="L99" s="7"/>
    </row>
    <row r="100" s="9" customFormat="1" ht="12.75" customHeight="1"/>
    <row r="101" spans="2:5" ht="12.75">
      <c r="B101" s="7"/>
      <c r="E101" s="76" t="s">
        <v>15</v>
      </c>
    </row>
    <row r="102" ht="12.75">
      <c r="E102" s="76" t="s">
        <v>15</v>
      </c>
    </row>
  </sheetData>
  <sheetProtection algorithmName="SHA-512" hashValue="3/CK3jDeG6ZEBl39/1iCScAJiJsHfJVYKNyzQ3sXWRft9XZKqdL3D7F4LqS9IvkJ9Pv38PhfcZHrv4futR8/RQ==" saltValue="e9oaUYkqQU3j+GxBu6/uLg==" spinCount="100000" sheet="1" objects="1" scenarios="1"/>
  <mergeCells count="19">
    <mergeCell ref="A5:J5"/>
    <mergeCell ref="A12:J12"/>
    <mergeCell ref="A88:J88"/>
    <mergeCell ref="A92:D92"/>
    <mergeCell ref="A90:J90"/>
    <mergeCell ref="I89:J89"/>
    <mergeCell ref="A89:E89"/>
    <mergeCell ref="A1:K1"/>
    <mergeCell ref="K2:K4"/>
    <mergeCell ref="A2:A4"/>
    <mergeCell ref="B2:B4"/>
    <mergeCell ref="C2:C4"/>
    <mergeCell ref="G2:G4"/>
    <mergeCell ref="D2:D4"/>
    <mergeCell ref="E2:E4"/>
    <mergeCell ref="H2:H4"/>
    <mergeCell ref="I2:J2"/>
    <mergeCell ref="I4:J4"/>
    <mergeCell ref="F2:F4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1</oddHeader>
  </headerFooter>
  <ignoredErrors>
    <ignoredError sqref="K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5"/>
  <sheetViews>
    <sheetView zoomScale="140" zoomScaleNormal="140" zoomScaleSheetLayoutView="118" workbookViewId="0" topLeftCell="A1">
      <selection activeCell="A1" sqref="A1:K1"/>
    </sheetView>
  </sheetViews>
  <sheetFormatPr defaultColWidth="9.140625" defaultRowHeight="12.75"/>
  <cols>
    <col min="1" max="1" width="9.7109375" style="16" customWidth="1"/>
    <col min="2" max="2" width="31.28125" style="16" customWidth="1"/>
    <col min="3" max="3" width="12.140625" style="16" customWidth="1"/>
    <col min="4" max="4" width="10.7109375" style="16" bestFit="1" customWidth="1"/>
    <col min="5" max="5" width="13.421875" style="16" customWidth="1"/>
    <col min="6" max="6" width="8.28125" style="16" customWidth="1"/>
    <col min="7" max="7" width="5.7109375" style="16" customWidth="1"/>
    <col min="8" max="8" width="7.00390625" style="16" customWidth="1"/>
    <col min="9" max="9" width="8.00390625" style="16" customWidth="1"/>
    <col min="10" max="10" width="8.7109375" style="16" customWidth="1"/>
    <col min="11" max="11" width="13.00390625" style="16" customWidth="1"/>
    <col min="12" max="12" width="9.140625" style="16" customWidth="1"/>
    <col min="13" max="13" width="9.8515625" style="16" customWidth="1"/>
    <col min="14" max="16384" width="9.140625" style="16" customWidth="1"/>
  </cols>
  <sheetData>
    <row r="1" spans="1:11" ht="12.75" customHeight="1">
      <c r="A1" s="121" t="s">
        <v>217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8.75" customHeight="1">
      <c r="A2" s="120" t="s">
        <v>223</v>
      </c>
      <c r="B2" s="122" t="s">
        <v>18</v>
      </c>
      <c r="C2" s="123" t="s">
        <v>219</v>
      </c>
      <c r="D2" s="123" t="s">
        <v>221</v>
      </c>
      <c r="E2" s="123" t="s">
        <v>222</v>
      </c>
      <c r="F2" s="102" t="s">
        <v>236</v>
      </c>
      <c r="G2" s="120" t="s">
        <v>224</v>
      </c>
      <c r="H2" s="120" t="s">
        <v>225</v>
      </c>
      <c r="I2" s="126" t="s">
        <v>233</v>
      </c>
      <c r="J2" s="127"/>
      <c r="K2" s="120" t="s">
        <v>105</v>
      </c>
      <c r="L2" s="28"/>
    </row>
    <row r="3" spans="1:12" ht="13.5" customHeight="1">
      <c r="A3" s="120"/>
      <c r="B3" s="122"/>
      <c r="C3" s="124"/>
      <c r="D3" s="124"/>
      <c r="E3" s="124"/>
      <c r="F3" s="103"/>
      <c r="G3" s="120"/>
      <c r="H3" s="120"/>
      <c r="I3" s="58" t="s">
        <v>8</v>
      </c>
      <c r="J3" s="71" t="s">
        <v>9</v>
      </c>
      <c r="K3" s="120"/>
      <c r="L3" s="28"/>
    </row>
    <row r="4" spans="1:12" ht="12" customHeight="1">
      <c r="A4" s="120"/>
      <c r="B4" s="122"/>
      <c r="C4" s="125"/>
      <c r="D4" s="125"/>
      <c r="E4" s="125"/>
      <c r="F4" s="104"/>
      <c r="G4" s="120"/>
      <c r="H4" s="120"/>
      <c r="I4" s="100" t="s">
        <v>226</v>
      </c>
      <c r="J4" s="101"/>
      <c r="K4" s="120"/>
      <c r="L4" s="28"/>
    </row>
    <row r="5" spans="1:12" ht="12.75">
      <c r="A5" s="130" t="s">
        <v>17</v>
      </c>
      <c r="B5" s="131"/>
      <c r="C5" s="131"/>
      <c r="D5" s="131"/>
      <c r="E5" s="131"/>
      <c r="F5" s="131"/>
      <c r="G5" s="131"/>
      <c r="H5" s="131"/>
      <c r="I5" s="131"/>
      <c r="J5" s="132"/>
      <c r="K5" s="59">
        <f>SUM(K6:K17)</f>
        <v>0</v>
      </c>
      <c r="L5" s="28"/>
    </row>
    <row r="6" spans="1:12" ht="12.75">
      <c r="A6" s="18" t="s">
        <v>106</v>
      </c>
      <c r="B6" s="19" t="s">
        <v>19</v>
      </c>
      <c r="C6" s="20">
        <v>1</v>
      </c>
      <c r="D6" s="21" t="s">
        <v>107</v>
      </c>
      <c r="E6" s="19">
        <v>10</v>
      </c>
      <c r="F6" s="33" t="s">
        <v>234</v>
      </c>
      <c r="G6" s="20">
        <v>1</v>
      </c>
      <c r="H6" s="20" t="s">
        <v>220</v>
      </c>
      <c r="I6" s="87"/>
      <c r="J6" s="88"/>
      <c r="K6" s="67">
        <f aca="true" t="shared" si="0" ref="K6:K17">G6*(I6+J6)</f>
        <v>0</v>
      </c>
      <c r="L6" s="28"/>
    </row>
    <row r="7" spans="1:12" ht="12.75">
      <c r="A7" s="20"/>
      <c r="B7" s="19" t="s">
        <v>104</v>
      </c>
      <c r="C7" s="20">
        <v>2</v>
      </c>
      <c r="D7" s="20"/>
      <c r="E7" s="19" t="s">
        <v>108</v>
      </c>
      <c r="F7" s="33" t="s">
        <v>234</v>
      </c>
      <c r="G7" s="20">
        <v>1</v>
      </c>
      <c r="H7" s="20" t="s">
        <v>220</v>
      </c>
      <c r="I7" s="87"/>
      <c r="J7" s="88"/>
      <c r="K7" s="67">
        <f t="shared" si="0"/>
        <v>0</v>
      </c>
      <c r="L7" s="28"/>
    </row>
    <row r="8" spans="1:12" ht="12.75">
      <c r="A8" s="18" t="s">
        <v>109</v>
      </c>
      <c r="B8" s="19" t="s">
        <v>19</v>
      </c>
      <c r="C8" s="20">
        <v>1</v>
      </c>
      <c r="D8" s="21" t="s">
        <v>107</v>
      </c>
      <c r="E8" s="19">
        <v>10</v>
      </c>
      <c r="F8" s="33" t="s">
        <v>234</v>
      </c>
      <c r="G8" s="20">
        <v>1</v>
      </c>
      <c r="H8" s="20" t="s">
        <v>220</v>
      </c>
      <c r="I8" s="87"/>
      <c r="J8" s="88"/>
      <c r="K8" s="67">
        <f t="shared" si="0"/>
        <v>0</v>
      </c>
      <c r="L8" s="28"/>
    </row>
    <row r="9" spans="1:12" ht="12.75">
      <c r="A9" s="20"/>
      <c r="B9" s="19" t="s">
        <v>104</v>
      </c>
      <c r="C9" s="20">
        <v>2</v>
      </c>
      <c r="D9" s="20"/>
      <c r="E9" s="19" t="s">
        <v>108</v>
      </c>
      <c r="F9" s="33" t="s">
        <v>234</v>
      </c>
      <c r="G9" s="20">
        <v>1</v>
      </c>
      <c r="H9" s="20" t="s">
        <v>220</v>
      </c>
      <c r="I9" s="87"/>
      <c r="J9" s="88"/>
      <c r="K9" s="67">
        <f t="shared" si="0"/>
        <v>0</v>
      </c>
      <c r="L9" s="28"/>
    </row>
    <row r="10" spans="1:12" ht="12.75">
      <c r="A10" s="18" t="s">
        <v>109</v>
      </c>
      <c r="B10" s="19" t="s">
        <v>19</v>
      </c>
      <c r="C10" s="20">
        <v>1</v>
      </c>
      <c r="D10" s="21" t="s">
        <v>107</v>
      </c>
      <c r="E10" s="19">
        <v>16</v>
      </c>
      <c r="F10" s="33" t="s">
        <v>234</v>
      </c>
      <c r="G10" s="20">
        <v>1</v>
      </c>
      <c r="H10" s="20" t="s">
        <v>220</v>
      </c>
      <c r="I10" s="87"/>
      <c r="J10" s="88"/>
      <c r="K10" s="67">
        <f t="shared" si="0"/>
        <v>0</v>
      </c>
      <c r="L10" s="28"/>
    </row>
    <row r="11" spans="1:12" ht="12.75">
      <c r="A11" s="20"/>
      <c r="B11" s="19" t="s">
        <v>104</v>
      </c>
      <c r="C11" s="20">
        <v>2</v>
      </c>
      <c r="D11" s="20"/>
      <c r="E11" s="19" t="s">
        <v>110</v>
      </c>
      <c r="F11" s="33" t="s">
        <v>234</v>
      </c>
      <c r="G11" s="20">
        <v>1</v>
      </c>
      <c r="H11" s="20" t="s">
        <v>220</v>
      </c>
      <c r="I11" s="87"/>
      <c r="J11" s="88"/>
      <c r="K11" s="67">
        <f t="shared" si="0"/>
        <v>0</v>
      </c>
      <c r="L11" s="28"/>
    </row>
    <row r="12" spans="1:12" ht="12.75">
      <c r="A12" s="18" t="s">
        <v>111</v>
      </c>
      <c r="B12" s="19" t="s">
        <v>19</v>
      </c>
      <c r="C12" s="20">
        <v>1</v>
      </c>
      <c r="D12" s="21" t="s">
        <v>112</v>
      </c>
      <c r="E12" s="19" t="s">
        <v>113</v>
      </c>
      <c r="F12" s="33" t="s">
        <v>234</v>
      </c>
      <c r="G12" s="20">
        <v>1</v>
      </c>
      <c r="H12" s="20" t="s">
        <v>220</v>
      </c>
      <c r="I12" s="87"/>
      <c r="J12" s="88"/>
      <c r="K12" s="67">
        <f t="shared" si="0"/>
        <v>0</v>
      </c>
      <c r="L12" s="28"/>
    </row>
    <row r="13" spans="1:12" ht="12.75">
      <c r="A13" s="20"/>
      <c r="B13" s="19" t="s">
        <v>104</v>
      </c>
      <c r="C13" s="20">
        <v>2</v>
      </c>
      <c r="D13" s="20"/>
      <c r="E13" s="19" t="s">
        <v>114</v>
      </c>
      <c r="F13" s="33" t="s">
        <v>234</v>
      </c>
      <c r="G13" s="20">
        <v>1</v>
      </c>
      <c r="H13" s="20" t="s">
        <v>220</v>
      </c>
      <c r="I13" s="87"/>
      <c r="J13" s="88"/>
      <c r="K13" s="67">
        <f t="shared" si="0"/>
        <v>0</v>
      </c>
      <c r="L13" s="28"/>
    </row>
    <row r="14" spans="1:12" ht="12.75">
      <c r="A14" s="18" t="s">
        <v>115</v>
      </c>
      <c r="B14" s="19" t="s">
        <v>19</v>
      </c>
      <c r="C14" s="20">
        <v>1</v>
      </c>
      <c r="D14" s="21" t="s">
        <v>107</v>
      </c>
      <c r="E14" s="19" t="s">
        <v>116</v>
      </c>
      <c r="F14" s="33" t="s">
        <v>234</v>
      </c>
      <c r="G14" s="20">
        <v>1</v>
      </c>
      <c r="H14" s="20" t="s">
        <v>220</v>
      </c>
      <c r="I14" s="87"/>
      <c r="J14" s="88"/>
      <c r="K14" s="67">
        <f t="shared" si="0"/>
        <v>0</v>
      </c>
      <c r="L14" s="28"/>
    </row>
    <row r="15" spans="1:12" ht="12.75">
      <c r="A15" s="20"/>
      <c r="B15" s="19" t="s">
        <v>104</v>
      </c>
      <c r="C15" s="20">
        <v>2</v>
      </c>
      <c r="D15" s="20"/>
      <c r="E15" s="19" t="s">
        <v>114</v>
      </c>
      <c r="F15" s="33" t="s">
        <v>234</v>
      </c>
      <c r="G15" s="20">
        <v>1</v>
      </c>
      <c r="H15" s="20" t="s">
        <v>220</v>
      </c>
      <c r="I15" s="87"/>
      <c r="J15" s="88"/>
      <c r="K15" s="67">
        <f t="shared" si="0"/>
        <v>0</v>
      </c>
      <c r="L15" s="28"/>
    </row>
    <row r="16" spans="1:12" ht="12.75">
      <c r="A16" s="22" t="s">
        <v>117</v>
      </c>
      <c r="B16" s="19" t="s">
        <v>19</v>
      </c>
      <c r="C16" s="20">
        <v>1</v>
      </c>
      <c r="D16" s="21" t="s">
        <v>112</v>
      </c>
      <c r="E16" s="19" t="s">
        <v>118</v>
      </c>
      <c r="F16" s="33" t="s">
        <v>234</v>
      </c>
      <c r="G16" s="20">
        <v>1</v>
      </c>
      <c r="H16" s="20" t="s">
        <v>220</v>
      </c>
      <c r="I16" s="87"/>
      <c r="J16" s="88"/>
      <c r="K16" s="67">
        <f t="shared" si="0"/>
        <v>0</v>
      </c>
      <c r="L16" s="28"/>
    </row>
    <row r="17" spans="1:12" ht="12.75">
      <c r="A17" s="20"/>
      <c r="B17" s="19" t="s">
        <v>104</v>
      </c>
      <c r="C17" s="20">
        <v>2</v>
      </c>
      <c r="D17" s="20"/>
      <c r="E17" s="19" t="s">
        <v>114</v>
      </c>
      <c r="F17" s="33" t="s">
        <v>234</v>
      </c>
      <c r="G17" s="20">
        <v>1</v>
      </c>
      <c r="H17" s="20" t="s">
        <v>220</v>
      </c>
      <c r="I17" s="87"/>
      <c r="J17" s="88"/>
      <c r="K17" s="67">
        <f t="shared" si="0"/>
        <v>0</v>
      </c>
      <c r="L17" s="28"/>
    </row>
    <row r="18" spans="1:12" ht="12.75">
      <c r="A18" s="130" t="s">
        <v>119</v>
      </c>
      <c r="B18" s="131"/>
      <c r="C18" s="131"/>
      <c r="D18" s="131"/>
      <c r="E18" s="131"/>
      <c r="F18" s="131"/>
      <c r="G18" s="131"/>
      <c r="H18" s="131"/>
      <c r="I18" s="131"/>
      <c r="J18" s="132"/>
      <c r="K18" s="60">
        <f>SUM(K19)</f>
        <v>0</v>
      </c>
      <c r="L18" s="28"/>
    </row>
    <row r="19" spans="1:12" ht="12.75">
      <c r="A19" s="23" t="s">
        <v>115</v>
      </c>
      <c r="B19" s="24" t="s">
        <v>120</v>
      </c>
      <c r="C19" s="25">
        <v>3</v>
      </c>
      <c r="D19" s="26" t="s">
        <v>121</v>
      </c>
      <c r="E19" s="24" t="s">
        <v>122</v>
      </c>
      <c r="F19" s="33" t="s">
        <v>234</v>
      </c>
      <c r="G19" s="20">
        <v>1</v>
      </c>
      <c r="H19" s="20" t="s">
        <v>220</v>
      </c>
      <c r="I19" s="87"/>
      <c r="J19" s="88"/>
      <c r="K19" s="67">
        <f>G19*(I19+J19)</f>
        <v>0</v>
      </c>
      <c r="L19" s="28"/>
    </row>
    <row r="20" spans="1:12" ht="12.75">
      <c r="A20" s="130" t="s">
        <v>10</v>
      </c>
      <c r="B20" s="131"/>
      <c r="C20" s="131"/>
      <c r="D20" s="131"/>
      <c r="E20" s="131"/>
      <c r="F20" s="131"/>
      <c r="G20" s="131"/>
      <c r="H20" s="131"/>
      <c r="I20" s="131"/>
      <c r="J20" s="132"/>
      <c r="K20" s="59">
        <f>SUM(K21:K103)</f>
        <v>0</v>
      </c>
      <c r="L20" s="28"/>
    </row>
    <row r="21" spans="1:12" ht="12.75">
      <c r="A21" s="18" t="s">
        <v>117</v>
      </c>
      <c r="B21" s="21" t="s">
        <v>21</v>
      </c>
      <c r="C21" s="25">
        <v>7</v>
      </c>
      <c r="D21" s="21" t="s">
        <v>123</v>
      </c>
      <c r="E21" s="21" t="s">
        <v>124</v>
      </c>
      <c r="F21" s="33" t="s">
        <v>234</v>
      </c>
      <c r="G21" s="20">
        <v>1</v>
      </c>
      <c r="H21" s="17" t="s">
        <v>220</v>
      </c>
      <c r="I21" s="87"/>
      <c r="J21" s="88"/>
      <c r="K21" s="67">
        <f aca="true" t="shared" si="1" ref="K21:K41">G21*(I21+J21)</f>
        <v>0</v>
      </c>
      <c r="L21" s="28"/>
    </row>
    <row r="22" spans="1:12" ht="12.75">
      <c r="A22" s="18" t="s">
        <v>117</v>
      </c>
      <c r="B22" s="21" t="s">
        <v>21</v>
      </c>
      <c r="C22" s="25">
        <v>7</v>
      </c>
      <c r="D22" s="21" t="s">
        <v>123</v>
      </c>
      <c r="E22" s="21" t="s">
        <v>125</v>
      </c>
      <c r="F22" s="33" t="s">
        <v>234</v>
      </c>
      <c r="G22" s="20">
        <v>1</v>
      </c>
      <c r="H22" s="17" t="s">
        <v>220</v>
      </c>
      <c r="I22" s="87"/>
      <c r="J22" s="88"/>
      <c r="K22" s="67">
        <f t="shared" si="1"/>
        <v>0</v>
      </c>
      <c r="L22" s="28"/>
    </row>
    <row r="23" spans="1:12" ht="12.75">
      <c r="A23" s="18" t="s">
        <v>117</v>
      </c>
      <c r="B23" s="21" t="s">
        <v>21</v>
      </c>
      <c r="C23" s="25">
        <v>7</v>
      </c>
      <c r="D23" s="21" t="s">
        <v>123</v>
      </c>
      <c r="E23" s="21" t="s">
        <v>126</v>
      </c>
      <c r="F23" s="33" t="s">
        <v>234</v>
      </c>
      <c r="G23" s="20">
        <v>1</v>
      </c>
      <c r="H23" s="17" t="s">
        <v>220</v>
      </c>
      <c r="I23" s="87"/>
      <c r="J23" s="88"/>
      <c r="K23" s="67">
        <f t="shared" si="1"/>
        <v>0</v>
      </c>
      <c r="L23" s="28"/>
    </row>
    <row r="24" spans="1:12" ht="12.75">
      <c r="A24" s="18" t="s">
        <v>117</v>
      </c>
      <c r="B24" s="21" t="s">
        <v>21</v>
      </c>
      <c r="C24" s="25">
        <v>7</v>
      </c>
      <c r="D24" s="21" t="s">
        <v>123</v>
      </c>
      <c r="E24" s="21" t="s">
        <v>127</v>
      </c>
      <c r="F24" s="33" t="s">
        <v>234</v>
      </c>
      <c r="G24" s="20">
        <v>1</v>
      </c>
      <c r="H24" s="17" t="s">
        <v>220</v>
      </c>
      <c r="I24" s="87"/>
      <c r="J24" s="88"/>
      <c r="K24" s="67">
        <f t="shared" si="1"/>
        <v>0</v>
      </c>
      <c r="L24" s="28"/>
    </row>
    <row r="25" spans="1:12" ht="12.75">
      <c r="A25" s="18" t="s">
        <v>128</v>
      </c>
      <c r="B25" s="21" t="s">
        <v>129</v>
      </c>
      <c r="C25" s="25">
        <v>6</v>
      </c>
      <c r="D25" s="21" t="s">
        <v>130</v>
      </c>
      <c r="E25" s="21" t="s">
        <v>131</v>
      </c>
      <c r="F25" s="33" t="s">
        <v>234</v>
      </c>
      <c r="G25" s="20">
        <v>1</v>
      </c>
      <c r="H25" s="17" t="s">
        <v>220</v>
      </c>
      <c r="I25" s="87"/>
      <c r="J25" s="88"/>
      <c r="K25" s="67">
        <f t="shared" si="1"/>
        <v>0</v>
      </c>
      <c r="L25" s="28"/>
    </row>
    <row r="26" spans="1:12" ht="12.75">
      <c r="A26" s="18" t="s">
        <v>132</v>
      </c>
      <c r="B26" s="21" t="s">
        <v>129</v>
      </c>
      <c r="C26" s="25">
        <v>6</v>
      </c>
      <c r="D26" s="21" t="s">
        <v>130</v>
      </c>
      <c r="E26" s="21" t="s">
        <v>133</v>
      </c>
      <c r="F26" s="33" t="s">
        <v>234</v>
      </c>
      <c r="G26" s="20">
        <v>1</v>
      </c>
      <c r="H26" s="17" t="s">
        <v>220</v>
      </c>
      <c r="I26" s="87"/>
      <c r="J26" s="88"/>
      <c r="K26" s="67">
        <f t="shared" si="1"/>
        <v>0</v>
      </c>
      <c r="L26" s="28"/>
    </row>
    <row r="27" spans="1:12" ht="12.75">
      <c r="A27" s="18" t="s">
        <v>132</v>
      </c>
      <c r="B27" s="21" t="s">
        <v>129</v>
      </c>
      <c r="C27" s="25">
        <v>6</v>
      </c>
      <c r="D27" s="21" t="s">
        <v>130</v>
      </c>
      <c r="E27" s="21" t="s">
        <v>134</v>
      </c>
      <c r="F27" s="33" t="s">
        <v>234</v>
      </c>
      <c r="G27" s="20">
        <v>1</v>
      </c>
      <c r="H27" s="17" t="s">
        <v>220</v>
      </c>
      <c r="I27" s="87"/>
      <c r="J27" s="88"/>
      <c r="K27" s="67">
        <f t="shared" si="1"/>
        <v>0</v>
      </c>
      <c r="L27" s="28"/>
    </row>
    <row r="28" spans="1:12" ht="12.75">
      <c r="A28" s="18" t="s">
        <v>135</v>
      </c>
      <c r="B28" s="21" t="s">
        <v>129</v>
      </c>
      <c r="C28" s="25">
        <v>6</v>
      </c>
      <c r="D28" s="21" t="s">
        <v>130</v>
      </c>
      <c r="E28" s="21" t="s">
        <v>134</v>
      </c>
      <c r="F28" s="33" t="s">
        <v>234</v>
      </c>
      <c r="G28" s="20">
        <v>1</v>
      </c>
      <c r="H28" s="17" t="s">
        <v>220</v>
      </c>
      <c r="I28" s="87"/>
      <c r="J28" s="88"/>
      <c r="K28" s="67">
        <f t="shared" si="1"/>
        <v>0</v>
      </c>
      <c r="L28" s="28"/>
    </row>
    <row r="29" spans="1:12" ht="12.75">
      <c r="A29" s="18" t="s">
        <v>135</v>
      </c>
      <c r="B29" s="21" t="s">
        <v>129</v>
      </c>
      <c r="C29" s="25">
        <v>6</v>
      </c>
      <c r="D29" s="21" t="s">
        <v>130</v>
      </c>
      <c r="E29" s="21" t="s">
        <v>134</v>
      </c>
      <c r="F29" s="33" t="s">
        <v>234</v>
      </c>
      <c r="G29" s="20">
        <v>1</v>
      </c>
      <c r="H29" s="17" t="s">
        <v>220</v>
      </c>
      <c r="I29" s="87"/>
      <c r="J29" s="88"/>
      <c r="K29" s="67">
        <f t="shared" si="1"/>
        <v>0</v>
      </c>
      <c r="L29" s="28"/>
    </row>
    <row r="30" spans="1:12" ht="12.75">
      <c r="A30" s="18" t="s">
        <v>136</v>
      </c>
      <c r="B30" s="21" t="s">
        <v>129</v>
      </c>
      <c r="C30" s="25">
        <v>6</v>
      </c>
      <c r="D30" s="21" t="s">
        <v>130</v>
      </c>
      <c r="E30" s="21" t="s">
        <v>134</v>
      </c>
      <c r="F30" s="33" t="s">
        <v>234</v>
      </c>
      <c r="G30" s="20">
        <v>1</v>
      </c>
      <c r="H30" s="17" t="s">
        <v>220</v>
      </c>
      <c r="I30" s="87"/>
      <c r="J30" s="88"/>
      <c r="K30" s="67">
        <f t="shared" si="1"/>
        <v>0</v>
      </c>
      <c r="L30" s="28"/>
    </row>
    <row r="31" spans="1:13" ht="12.75">
      <c r="A31" s="18" t="s">
        <v>136</v>
      </c>
      <c r="B31" s="21" t="s">
        <v>129</v>
      </c>
      <c r="C31" s="25">
        <v>6</v>
      </c>
      <c r="D31" s="21" t="s">
        <v>130</v>
      </c>
      <c r="E31" s="21" t="s">
        <v>134</v>
      </c>
      <c r="F31" s="33" t="s">
        <v>234</v>
      </c>
      <c r="G31" s="20">
        <v>1</v>
      </c>
      <c r="H31" s="17" t="s">
        <v>220</v>
      </c>
      <c r="I31" s="87"/>
      <c r="J31" s="88"/>
      <c r="K31" s="67">
        <f t="shared" si="1"/>
        <v>0</v>
      </c>
      <c r="L31" s="28"/>
      <c r="M31" s="16" t="s">
        <v>15</v>
      </c>
    </row>
    <row r="32" spans="1:12" ht="12.75">
      <c r="A32" s="18" t="s">
        <v>136</v>
      </c>
      <c r="B32" s="21" t="s">
        <v>14</v>
      </c>
      <c r="C32" s="25">
        <v>6</v>
      </c>
      <c r="D32" s="21" t="s">
        <v>55</v>
      </c>
      <c r="E32" s="21" t="s">
        <v>137</v>
      </c>
      <c r="F32" s="33" t="s">
        <v>234</v>
      </c>
      <c r="G32" s="20">
        <v>1</v>
      </c>
      <c r="H32" s="17" t="s">
        <v>220</v>
      </c>
      <c r="I32" s="87"/>
      <c r="J32" s="88"/>
      <c r="K32" s="67">
        <f t="shared" si="1"/>
        <v>0</v>
      </c>
      <c r="L32" s="28"/>
    </row>
    <row r="33" spans="1:12" ht="12.75">
      <c r="A33" s="18" t="s">
        <v>138</v>
      </c>
      <c r="B33" s="21" t="s">
        <v>14</v>
      </c>
      <c r="C33" s="25">
        <v>6</v>
      </c>
      <c r="D33" s="21" t="s">
        <v>55</v>
      </c>
      <c r="E33" s="21" t="s">
        <v>139</v>
      </c>
      <c r="F33" s="33" t="s">
        <v>234</v>
      </c>
      <c r="G33" s="20">
        <v>1</v>
      </c>
      <c r="H33" s="17" t="s">
        <v>220</v>
      </c>
      <c r="I33" s="87"/>
      <c r="J33" s="88"/>
      <c r="K33" s="67">
        <f t="shared" si="1"/>
        <v>0</v>
      </c>
      <c r="L33" s="28"/>
    </row>
    <row r="34" spans="1:12" ht="12.75">
      <c r="A34" s="18" t="s">
        <v>138</v>
      </c>
      <c r="B34" s="21" t="s">
        <v>14</v>
      </c>
      <c r="C34" s="25">
        <v>6</v>
      </c>
      <c r="D34" s="21" t="s">
        <v>55</v>
      </c>
      <c r="E34" s="21" t="s">
        <v>137</v>
      </c>
      <c r="F34" s="33" t="s">
        <v>234</v>
      </c>
      <c r="G34" s="20">
        <v>1</v>
      </c>
      <c r="H34" s="17" t="s">
        <v>220</v>
      </c>
      <c r="I34" s="87"/>
      <c r="J34" s="88"/>
      <c r="K34" s="67">
        <f t="shared" si="1"/>
        <v>0</v>
      </c>
      <c r="L34" s="28"/>
    </row>
    <row r="35" spans="1:12" ht="12.75">
      <c r="A35" s="18" t="s">
        <v>140</v>
      </c>
      <c r="B35" s="21" t="s">
        <v>14</v>
      </c>
      <c r="C35" s="25">
        <v>6</v>
      </c>
      <c r="D35" s="21" t="s">
        <v>55</v>
      </c>
      <c r="E35" s="21" t="s">
        <v>137</v>
      </c>
      <c r="F35" s="33" t="s">
        <v>234</v>
      </c>
      <c r="G35" s="20">
        <v>1</v>
      </c>
      <c r="H35" s="17" t="s">
        <v>220</v>
      </c>
      <c r="I35" s="87"/>
      <c r="J35" s="88"/>
      <c r="K35" s="67">
        <f t="shared" si="1"/>
        <v>0</v>
      </c>
      <c r="L35" s="28"/>
    </row>
    <row r="36" spans="1:12" ht="12.75">
      <c r="A36" s="18" t="s">
        <v>141</v>
      </c>
      <c r="B36" s="21" t="s">
        <v>14</v>
      </c>
      <c r="C36" s="25">
        <v>6</v>
      </c>
      <c r="D36" s="21" t="s">
        <v>55</v>
      </c>
      <c r="E36" s="21" t="s">
        <v>137</v>
      </c>
      <c r="F36" s="33" t="s">
        <v>234</v>
      </c>
      <c r="G36" s="20">
        <v>1</v>
      </c>
      <c r="H36" s="17" t="s">
        <v>220</v>
      </c>
      <c r="I36" s="87"/>
      <c r="J36" s="88"/>
      <c r="K36" s="67">
        <f t="shared" si="1"/>
        <v>0</v>
      </c>
      <c r="L36" s="28"/>
    </row>
    <row r="37" spans="1:12" ht="12.75">
      <c r="A37" s="18" t="s">
        <v>142</v>
      </c>
      <c r="B37" s="21" t="s">
        <v>14</v>
      </c>
      <c r="C37" s="25">
        <v>6</v>
      </c>
      <c r="D37" s="21" t="s">
        <v>55</v>
      </c>
      <c r="E37" s="21" t="s">
        <v>137</v>
      </c>
      <c r="F37" s="33" t="s">
        <v>234</v>
      </c>
      <c r="G37" s="20">
        <v>1</v>
      </c>
      <c r="H37" s="17" t="s">
        <v>220</v>
      </c>
      <c r="I37" s="87"/>
      <c r="J37" s="88"/>
      <c r="K37" s="67">
        <f t="shared" si="1"/>
        <v>0</v>
      </c>
      <c r="L37" s="28"/>
    </row>
    <row r="38" spans="1:12" ht="12.75">
      <c r="A38" s="18" t="s">
        <v>143</v>
      </c>
      <c r="B38" s="21" t="s">
        <v>14</v>
      </c>
      <c r="C38" s="25">
        <v>6</v>
      </c>
      <c r="D38" s="21" t="s">
        <v>55</v>
      </c>
      <c r="E38" s="21" t="s">
        <v>144</v>
      </c>
      <c r="F38" s="33" t="s">
        <v>234</v>
      </c>
      <c r="G38" s="20">
        <v>1</v>
      </c>
      <c r="H38" s="17" t="s">
        <v>220</v>
      </c>
      <c r="I38" s="87"/>
      <c r="J38" s="88"/>
      <c r="K38" s="67">
        <f t="shared" si="1"/>
        <v>0</v>
      </c>
      <c r="L38" s="28"/>
    </row>
    <row r="39" spans="1:12" ht="12.75">
      <c r="A39" s="18" t="s">
        <v>145</v>
      </c>
      <c r="B39" s="21" t="s">
        <v>14</v>
      </c>
      <c r="C39" s="25">
        <v>6</v>
      </c>
      <c r="D39" s="21" t="s">
        <v>55</v>
      </c>
      <c r="E39" s="21" t="s">
        <v>144</v>
      </c>
      <c r="F39" s="33" t="s">
        <v>234</v>
      </c>
      <c r="G39" s="20">
        <v>1</v>
      </c>
      <c r="H39" s="17" t="s">
        <v>220</v>
      </c>
      <c r="I39" s="87"/>
      <c r="J39" s="88"/>
      <c r="K39" s="67">
        <f t="shared" si="1"/>
        <v>0</v>
      </c>
      <c r="L39" s="28"/>
    </row>
    <row r="40" spans="1:12" ht="12.75">
      <c r="A40" s="18" t="s">
        <v>146</v>
      </c>
      <c r="B40" s="21" t="s">
        <v>14</v>
      </c>
      <c r="C40" s="25">
        <v>6</v>
      </c>
      <c r="D40" s="21" t="s">
        <v>55</v>
      </c>
      <c r="E40" s="21" t="s">
        <v>147</v>
      </c>
      <c r="F40" s="33" t="s">
        <v>234</v>
      </c>
      <c r="G40" s="20">
        <v>1</v>
      </c>
      <c r="H40" s="17" t="s">
        <v>220</v>
      </c>
      <c r="I40" s="87"/>
      <c r="J40" s="88"/>
      <c r="K40" s="67">
        <f t="shared" si="1"/>
        <v>0</v>
      </c>
      <c r="L40" s="28"/>
    </row>
    <row r="41" spans="1:12" ht="12.75">
      <c r="A41" s="18" t="s">
        <v>148</v>
      </c>
      <c r="B41" s="21" t="s">
        <v>14</v>
      </c>
      <c r="C41" s="25">
        <v>6</v>
      </c>
      <c r="D41" s="21" t="s">
        <v>55</v>
      </c>
      <c r="E41" s="21" t="s">
        <v>144</v>
      </c>
      <c r="F41" s="33" t="s">
        <v>234</v>
      </c>
      <c r="G41" s="20">
        <v>1</v>
      </c>
      <c r="H41" s="17" t="s">
        <v>220</v>
      </c>
      <c r="I41" s="87"/>
      <c r="J41" s="88"/>
      <c r="K41" s="67">
        <f t="shared" si="1"/>
        <v>0</v>
      </c>
      <c r="L41" s="28"/>
    </row>
    <row r="42" spans="1:12" ht="12.75">
      <c r="A42" s="18" t="s">
        <v>149</v>
      </c>
      <c r="B42" s="21" t="s">
        <v>14</v>
      </c>
      <c r="C42" s="25">
        <v>6</v>
      </c>
      <c r="D42" s="21" t="s">
        <v>55</v>
      </c>
      <c r="E42" s="21" t="s">
        <v>150</v>
      </c>
      <c r="F42" s="33" t="s">
        <v>234</v>
      </c>
      <c r="G42" s="20">
        <v>1</v>
      </c>
      <c r="H42" s="17" t="s">
        <v>220</v>
      </c>
      <c r="I42" s="87"/>
      <c r="J42" s="88"/>
      <c r="K42" s="67">
        <f>G42*(I42+J42)</f>
        <v>0</v>
      </c>
      <c r="L42" s="28"/>
    </row>
    <row r="43" spans="1:11" s="28" customFormat="1" ht="12.75" customHeight="1">
      <c r="A43" s="27" t="s">
        <v>151</v>
      </c>
      <c r="B43" s="21" t="s">
        <v>152</v>
      </c>
      <c r="C43" s="25">
        <v>4</v>
      </c>
      <c r="D43" s="21" t="s">
        <v>153</v>
      </c>
      <c r="E43" s="21" t="s">
        <v>154</v>
      </c>
      <c r="F43" s="33" t="s">
        <v>235</v>
      </c>
      <c r="G43" s="20">
        <v>1</v>
      </c>
      <c r="H43" s="17" t="s">
        <v>220</v>
      </c>
      <c r="I43" s="128"/>
      <c r="J43" s="129"/>
      <c r="K43" s="67">
        <f>G43*I43</f>
        <v>0</v>
      </c>
    </row>
    <row r="44" spans="1:11" s="28" customFormat="1" ht="12.75" customHeight="1">
      <c r="A44" s="27" t="s">
        <v>151</v>
      </c>
      <c r="B44" s="21" t="s">
        <v>152</v>
      </c>
      <c r="C44" s="25">
        <v>4</v>
      </c>
      <c r="D44" s="21" t="s">
        <v>153</v>
      </c>
      <c r="E44" s="21" t="s">
        <v>154</v>
      </c>
      <c r="F44" s="33" t="s">
        <v>235</v>
      </c>
      <c r="G44" s="20">
        <v>1</v>
      </c>
      <c r="H44" s="17" t="s">
        <v>220</v>
      </c>
      <c r="I44" s="128"/>
      <c r="J44" s="129"/>
      <c r="K44" s="67">
        <f aca="true" t="shared" si="2" ref="K44:K77">G44*I44</f>
        <v>0</v>
      </c>
    </row>
    <row r="45" spans="1:11" s="28" customFormat="1" ht="12.75" customHeight="1">
      <c r="A45" s="27" t="s">
        <v>151</v>
      </c>
      <c r="B45" s="21" t="s">
        <v>152</v>
      </c>
      <c r="C45" s="25">
        <v>4</v>
      </c>
      <c r="D45" s="21" t="s">
        <v>153</v>
      </c>
      <c r="E45" s="21" t="s">
        <v>154</v>
      </c>
      <c r="F45" s="33" t="s">
        <v>235</v>
      </c>
      <c r="G45" s="20">
        <v>1</v>
      </c>
      <c r="H45" s="17" t="s">
        <v>220</v>
      </c>
      <c r="I45" s="128"/>
      <c r="J45" s="129"/>
      <c r="K45" s="67">
        <f t="shared" si="2"/>
        <v>0</v>
      </c>
    </row>
    <row r="46" spans="1:12" s="28" customFormat="1" ht="12.75" customHeight="1">
      <c r="A46" s="27" t="s">
        <v>155</v>
      </c>
      <c r="B46" s="21" t="s">
        <v>152</v>
      </c>
      <c r="C46" s="25">
        <v>4</v>
      </c>
      <c r="D46" s="21" t="s">
        <v>153</v>
      </c>
      <c r="E46" s="21" t="s">
        <v>156</v>
      </c>
      <c r="F46" s="33" t="s">
        <v>235</v>
      </c>
      <c r="G46" s="20">
        <v>1</v>
      </c>
      <c r="H46" s="17" t="s">
        <v>220</v>
      </c>
      <c r="I46" s="128"/>
      <c r="J46" s="129"/>
      <c r="K46" s="67">
        <f t="shared" si="2"/>
        <v>0</v>
      </c>
      <c r="L46" s="28" t="s">
        <v>15</v>
      </c>
    </row>
    <row r="47" spans="1:11" s="28" customFormat="1" ht="12.75" customHeight="1">
      <c r="A47" s="27" t="s">
        <v>155</v>
      </c>
      <c r="B47" s="21" t="s">
        <v>152</v>
      </c>
      <c r="C47" s="25">
        <v>4</v>
      </c>
      <c r="D47" s="21" t="s">
        <v>153</v>
      </c>
      <c r="E47" s="21" t="s">
        <v>156</v>
      </c>
      <c r="F47" s="33" t="s">
        <v>235</v>
      </c>
      <c r="G47" s="20">
        <v>1</v>
      </c>
      <c r="H47" s="17" t="s">
        <v>220</v>
      </c>
      <c r="I47" s="128"/>
      <c r="J47" s="129"/>
      <c r="K47" s="67">
        <f t="shared" si="2"/>
        <v>0</v>
      </c>
    </row>
    <row r="48" spans="1:11" s="28" customFormat="1" ht="12.75" customHeight="1">
      <c r="A48" s="27" t="s">
        <v>157</v>
      </c>
      <c r="B48" s="21" t="s">
        <v>152</v>
      </c>
      <c r="C48" s="25">
        <v>4</v>
      </c>
      <c r="D48" s="21" t="s">
        <v>158</v>
      </c>
      <c r="E48" s="21" t="s">
        <v>159</v>
      </c>
      <c r="F48" s="33" t="s">
        <v>235</v>
      </c>
      <c r="G48" s="20">
        <v>1</v>
      </c>
      <c r="H48" s="17" t="s">
        <v>220</v>
      </c>
      <c r="I48" s="128"/>
      <c r="J48" s="129"/>
      <c r="K48" s="67">
        <f t="shared" si="2"/>
        <v>0</v>
      </c>
    </row>
    <row r="49" spans="1:11" s="28" customFormat="1" ht="12.75" customHeight="1">
      <c r="A49" s="27" t="s">
        <v>160</v>
      </c>
      <c r="B49" s="21" t="s">
        <v>152</v>
      </c>
      <c r="C49" s="25">
        <v>4</v>
      </c>
      <c r="D49" s="21" t="s">
        <v>153</v>
      </c>
      <c r="E49" s="21" t="s">
        <v>161</v>
      </c>
      <c r="F49" s="33" t="s">
        <v>235</v>
      </c>
      <c r="G49" s="20">
        <v>1</v>
      </c>
      <c r="H49" s="17" t="s">
        <v>220</v>
      </c>
      <c r="I49" s="128"/>
      <c r="J49" s="129"/>
      <c r="K49" s="67">
        <f t="shared" si="2"/>
        <v>0</v>
      </c>
    </row>
    <row r="50" spans="1:11" s="28" customFormat="1" ht="12.75" customHeight="1">
      <c r="A50" s="27" t="s">
        <v>160</v>
      </c>
      <c r="B50" s="21" t="s">
        <v>152</v>
      </c>
      <c r="C50" s="25">
        <v>4</v>
      </c>
      <c r="D50" s="21" t="s">
        <v>153</v>
      </c>
      <c r="E50" s="21" t="s">
        <v>162</v>
      </c>
      <c r="F50" s="33" t="s">
        <v>235</v>
      </c>
      <c r="G50" s="20">
        <v>1</v>
      </c>
      <c r="H50" s="17" t="s">
        <v>220</v>
      </c>
      <c r="I50" s="128"/>
      <c r="J50" s="129"/>
      <c r="K50" s="67">
        <f t="shared" si="2"/>
        <v>0</v>
      </c>
    </row>
    <row r="51" spans="1:11" s="28" customFormat="1" ht="12.75" customHeight="1">
      <c r="A51" s="27" t="s">
        <v>109</v>
      </c>
      <c r="B51" s="21" t="s">
        <v>152</v>
      </c>
      <c r="C51" s="25">
        <v>4</v>
      </c>
      <c r="D51" s="21" t="s">
        <v>153</v>
      </c>
      <c r="E51" s="21" t="s">
        <v>163</v>
      </c>
      <c r="F51" s="33" t="s">
        <v>235</v>
      </c>
      <c r="G51" s="20">
        <v>1</v>
      </c>
      <c r="H51" s="17" t="s">
        <v>220</v>
      </c>
      <c r="I51" s="128"/>
      <c r="J51" s="129"/>
      <c r="K51" s="67">
        <f t="shared" si="2"/>
        <v>0</v>
      </c>
    </row>
    <row r="52" spans="1:11" s="28" customFormat="1" ht="12.75" customHeight="1">
      <c r="A52" s="27" t="s">
        <v>109</v>
      </c>
      <c r="B52" s="21" t="s">
        <v>152</v>
      </c>
      <c r="C52" s="25">
        <v>4</v>
      </c>
      <c r="D52" s="21" t="s">
        <v>153</v>
      </c>
      <c r="E52" s="21" t="s">
        <v>164</v>
      </c>
      <c r="F52" s="33" t="s">
        <v>235</v>
      </c>
      <c r="G52" s="20">
        <v>1</v>
      </c>
      <c r="H52" s="17" t="s">
        <v>220</v>
      </c>
      <c r="I52" s="128"/>
      <c r="J52" s="129"/>
      <c r="K52" s="67">
        <f t="shared" si="2"/>
        <v>0</v>
      </c>
    </row>
    <row r="53" spans="1:11" s="28" customFormat="1" ht="12.75" customHeight="1">
      <c r="A53" s="27" t="s">
        <v>160</v>
      </c>
      <c r="B53" s="21" t="s">
        <v>152</v>
      </c>
      <c r="C53" s="25">
        <v>4</v>
      </c>
      <c r="D53" s="21" t="s">
        <v>153</v>
      </c>
      <c r="E53" s="21" t="s">
        <v>165</v>
      </c>
      <c r="F53" s="33" t="s">
        <v>235</v>
      </c>
      <c r="G53" s="20">
        <v>1</v>
      </c>
      <c r="H53" s="17" t="s">
        <v>220</v>
      </c>
      <c r="I53" s="128"/>
      <c r="J53" s="129"/>
      <c r="K53" s="67">
        <f t="shared" si="2"/>
        <v>0</v>
      </c>
    </row>
    <row r="54" spans="1:11" s="28" customFormat="1" ht="12.75" customHeight="1">
      <c r="A54" s="27" t="s">
        <v>115</v>
      </c>
      <c r="B54" s="21" t="s">
        <v>152</v>
      </c>
      <c r="C54" s="25">
        <v>4</v>
      </c>
      <c r="D54" s="21" t="s">
        <v>153</v>
      </c>
      <c r="E54" s="21" t="s">
        <v>161</v>
      </c>
      <c r="F54" s="33" t="s">
        <v>235</v>
      </c>
      <c r="G54" s="20">
        <v>1</v>
      </c>
      <c r="H54" s="17" t="s">
        <v>220</v>
      </c>
      <c r="I54" s="128"/>
      <c r="J54" s="129"/>
      <c r="K54" s="67">
        <f t="shared" si="2"/>
        <v>0</v>
      </c>
    </row>
    <row r="55" spans="1:11" s="28" customFormat="1" ht="12.75" customHeight="1">
      <c r="A55" s="27" t="s">
        <v>115</v>
      </c>
      <c r="B55" s="21" t="s">
        <v>152</v>
      </c>
      <c r="C55" s="25">
        <v>4</v>
      </c>
      <c r="D55" s="21" t="s">
        <v>153</v>
      </c>
      <c r="E55" s="21" t="s">
        <v>161</v>
      </c>
      <c r="F55" s="33" t="s">
        <v>235</v>
      </c>
      <c r="G55" s="20">
        <v>1</v>
      </c>
      <c r="H55" s="17" t="s">
        <v>220</v>
      </c>
      <c r="I55" s="128"/>
      <c r="J55" s="129"/>
      <c r="K55" s="67">
        <f t="shared" si="2"/>
        <v>0</v>
      </c>
    </row>
    <row r="56" spans="1:11" s="28" customFormat="1" ht="12.75" customHeight="1">
      <c r="A56" s="27" t="s">
        <v>166</v>
      </c>
      <c r="B56" s="21" t="s">
        <v>152</v>
      </c>
      <c r="C56" s="25">
        <v>4</v>
      </c>
      <c r="D56" s="21" t="s">
        <v>153</v>
      </c>
      <c r="E56" s="21" t="s">
        <v>167</v>
      </c>
      <c r="F56" s="33" t="s">
        <v>235</v>
      </c>
      <c r="G56" s="20">
        <v>1</v>
      </c>
      <c r="H56" s="17" t="s">
        <v>220</v>
      </c>
      <c r="I56" s="128"/>
      <c r="J56" s="129"/>
      <c r="K56" s="67">
        <f t="shared" si="2"/>
        <v>0</v>
      </c>
    </row>
    <row r="57" spans="1:11" s="28" customFormat="1" ht="12.75" customHeight="1">
      <c r="A57" s="27" t="s">
        <v>106</v>
      </c>
      <c r="B57" s="21" t="s">
        <v>152</v>
      </c>
      <c r="C57" s="25">
        <v>4</v>
      </c>
      <c r="D57" s="21" t="s">
        <v>153</v>
      </c>
      <c r="E57" s="21" t="s">
        <v>168</v>
      </c>
      <c r="F57" s="33" t="s">
        <v>235</v>
      </c>
      <c r="G57" s="20">
        <v>1</v>
      </c>
      <c r="H57" s="17" t="s">
        <v>220</v>
      </c>
      <c r="I57" s="128"/>
      <c r="J57" s="129"/>
      <c r="K57" s="67">
        <f t="shared" si="2"/>
        <v>0</v>
      </c>
    </row>
    <row r="58" spans="1:11" s="28" customFormat="1" ht="12.75" customHeight="1">
      <c r="A58" s="27" t="s">
        <v>169</v>
      </c>
      <c r="B58" s="21" t="s">
        <v>152</v>
      </c>
      <c r="C58" s="25">
        <v>4</v>
      </c>
      <c r="D58" s="21" t="s">
        <v>153</v>
      </c>
      <c r="E58" s="21" t="s">
        <v>163</v>
      </c>
      <c r="F58" s="33" t="s">
        <v>235</v>
      </c>
      <c r="G58" s="20">
        <v>1</v>
      </c>
      <c r="H58" s="17" t="s">
        <v>220</v>
      </c>
      <c r="I58" s="128"/>
      <c r="J58" s="129"/>
      <c r="K58" s="67">
        <f t="shared" si="2"/>
        <v>0</v>
      </c>
    </row>
    <row r="59" spans="1:11" s="28" customFormat="1" ht="12.75" customHeight="1">
      <c r="A59" s="27" t="s">
        <v>170</v>
      </c>
      <c r="B59" s="21" t="s">
        <v>152</v>
      </c>
      <c r="C59" s="25">
        <v>4</v>
      </c>
      <c r="D59" s="21" t="s">
        <v>153</v>
      </c>
      <c r="E59" s="21" t="s">
        <v>171</v>
      </c>
      <c r="F59" s="33" t="s">
        <v>235</v>
      </c>
      <c r="G59" s="20">
        <v>1</v>
      </c>
      <c r="H59" s="17" t="s">
        <v>220</v>
      </c>
      <c r="I59" s="128"/>
      <c r="J59" s="129"/>
      <c r="K59" s="67">
        <f t="shared" si="2"/>
        <v>0</v>
      </c>
    </row>
    <row r="60" spans="1:11" s="28" customFormat="1" ht="12.75" customHeight="1">
      <c r="A60" s="27" t="s">
        <v>172</v>
      </c>
      <c r="B60" s="21" t="s">
        <v>152</v>
      </c>
      <c r="C60" s="25">
        <v>4</v>
      </c>
      <c r="D60" s="21" t="s">
        <v>153</v>
      </c>
      <c r="E60" s="21" t="s">
        <v>173</v>
      </c>
      <c r="F60" s="33" t="s">
        <v>235</v>
      </c>
      <c r="G60" s="20">
        <v>1</v>
      </c>
      <c r="H60" s="17" t="s">
        <v>220</v>
      </c>
      <c r="I60" s="128"/>
      <c r="J60" s="129"/>
      <c r="K60" s="67">
        <f t="shared" si="2"/>
        <v>0</v>
      </c>
    </row>
    <row r="61" spans="1:11" s="28" customFormat="1" ht="12.75" customHeight="1">
      <c r="A61" s="27" t="s">
        <v>172</v>
      </c>
      <c r="B61" s="21" t="s">
        <v>152</v>
      </c>
      <c r="C61" s="25">
        <v>4</v>
      </c>
      <c r="D61" s="21" t="s">
        <v>153</v>
      </c>
      <c r="E61" s="21" t="s">
        <v>173</v>
      </c>
      <c r="F61" s="33" t="s">
        <v>235</v>
      </c>
      <c r="G61" s="20">
        <v>1</v>
      </c>
      <c r="H61" s="17" t="s">
        <v>220</v>
      </c>
      <c r="I61" s="128"/>
      <c r="J61" s="129"/>
      <c r="K61" s="67">
        <f t="shared" si="2"/>
        <v>0</v>
      </c>
    </row>
    <row r="62" spans="1:11" s="28" customFormat="1" ht="12.75" customHeight="1">
      <c r="A62" s="27" t="s">
        <v>174</v>
      </c>
      <c r="B62" s="21" t="s">
        <v>152</v>
      </c>
      <c r="C62" s="25">
        <v>4</v>
      </c>
      <c r="D62" s="21" t="s">
        <v>153</v>
      </c>
      <c r="E62" s="21" t="s">
        <v>168</v>
      </c>
      <c r="F62" s="33" t="s">
        <v>235</v>
      </c>
      <c r="G62" s="20">
        <v>1</v>
      </c>
      <c r="H62" s="17" t="s">
        <v>220</v>
      </c>
      <c r="I62" s="128"/>
      <c r="J62" s="129"/>
      <c r="K62" s="67">
        <f t="shared" si="2"/>
        <v>0</v>
      </c>
    </row>
    <row r="63" spans="1:13" s="28" customFormat="1" ht="12.75" customHeight="1">
      <c r="A63" s="27" t="s">
        <v>175</v>
      </c>
      <c r="B63" s="21" t="s">
        <v>152</v>
      </c>
      <c r="C63" s="25">
        <v>4</v>
      </c>
      <c r="D63" s="21" t="s">
        <v>153</v>
      </c>
      <c r="E63" s="21" t="s">
        <v>176</v>
      </c>
      <c r="F63" s="33" t="s">
        <v>235</v>
      </c>
      <c r="G63" s="20">
        <v>1</v>
      </c>
      <c r="H63" s="17" t="s">
        <v>220</v>
      </c>
      <c r="I63" s="128"/>
      <c r="J63" s="129"/>
      <c r="K63" s="67">
        <f t="shared" si="2"/>
        <v>0</v>
      </c>
      <c r="M63" s="28" t="s">
        <v>15</v>
      </c>
    </row>
    <row r="64" spans="1:11" s="28" customFormat="1" ht="12.75" customHeight="1">
      <c r="A64" s="27" t="s">
        <v>175</v>
      </c>
      <c r="B64" s="21" t="s">
        <v>152</v>
      </c>
      <c r="C64" s="25">
        <v>4</v>
      </c>
      <c r="D64" s="21" t="s">
        <v>153</v>
      </c>
      <c r="E64" s="21" t="s">
        <v>176</v>
      </c>
      <c r="F64" s="33" t="s">
        <v>235</v>
      </c>
      <c r="G64" s="20">
        <v>1</v>
      </c>
      <c r="H64" s="17" t="s">
        <v>220</v>
      </c>
      <c r="I64" s="128"/>
      <c r="J64" s="129"/>
      <c r="K64" s="67">
        <f t="shared" si="2"/>
        <v>0</v>
      </c>
    </row>
    <row r="65" spans="1:11" s="28" customFormat="1" ht="12.75" customHeight="1">
      <c r="A65" s="27" t="s">
        <v>177</v>
      </c>
      <c r="B65" s="21" t="s">
        <v>152</v>
      </c>
      <c r="C65" s="25">
        <v>4</v>
      </c>
      <c r="D65" s="21" t="s">
        <v>153</v>
      </c>
      <c r="E65" s="21" t="s">
        <v>168</v>
      </c>
      <c r="F65" s="33" t="s">
        <v>235</v>
      </c>
      <c r="G65" s="20">
        <v>1</v>
      </c>
      <c r="H65" s="17" t="s">
        <v>220</v>
      </c>
      <c r="I65" s="128"/>
      <c r="J65" s="129"/>
      <c r="K65" s="67">
        <f t="shared" si="2"/>
        <v>0</v>
      </c>
    </row>
    <row r="66" spans="1:11" s="28" customFormat="1" ht="12.75" customHeight="1">
      <c r="A66" s="27" t="s">
        <v>178</v>
      </c>
      <c r="B66" s="21" t="s">
        <v>152</v>
      </c>
      <c r="C66" s="25">
        <v>4</v>
      </c>
      <c r="D66" s="21" t="s">
        <v>153</v>
      </c>
      <c r="E66" s="21" t="s">
        <v>179</v>
      </c>
      <c r="F66" s="33" t="s">
        <v>235</v>
      </c>
      <c r="G66" s="20">
        <v>1</v>
      </c>
      <c r="H66" s="17" t="s">
        <v>220</v>
      </c>
      <c r="I66" s="128"/>
      <c r="J66" s="129"/>
      <c r="K66" s="67">
        <f t="shared" si="2"/>
        <v>0</v>
      </c>
    </row>
    <row r="67" spans="1:11" s="28" customFormat="1" ht="12.75" customHeight="1">
      <c r="A67" s="27" t="s">
        <v>180</v>
      </c>
      <c r="B67" s="21" t="s">
        <v>152</v>
      </c>
      <c r="C67" s="25">
        <v>4</v>
      </c>
      <c r="D67" s="21" t="s">
        <v>153</v>
      </c>
      <c r="E67" s="21" t="s">
        <v>179</v>
      </c>
      <c r="F67" s="33" t="s">
        <v>235</v>
      </c>
      <c r="G67" s="20">
        <v>1</v>
      </c>
      <c r="H67" s="17" t="s">
        <v>220</v>
      </c>
      <c r="I67" s="128"/>
      <c r="J67" s="129"/>
      <c r="K67" s="67">
        <f t="shared" si="2"/>
        <v>0</v>
      </c>
    </row>
    <row r="68" spans="1:11" s="28" customFormat="1" ht="12.75" customHeight="1">
      <c r="A68" s="27" t="s">
        <v>181</v>
      </c>
      <c r="B68" s="21" t="s">
        <v>152</v>
      </c>
      <c r="C68" s="25">
        <v>4</v>
      </c>
      <c r="D68" s="21" t="s">
        <v>153</v>
      </c>
      <c r="E68" s="21" t="s">
        <v>162</v>
      </c>
      <c r="F68" s="33" t="s">
        <v>235</v>
      </c>
      <c r="G68" s="20">
        <v>1</v>
      </c>
      <c r="H68" s="17" t="s">
        <v>220</v>
      </c>
      <c r="I68" s="128"/>
      <c r="J68" s="129"/>
      <c r="K68" s="67">
        <f t="shared" si="2"/>
        <v>0</v>
      </c>
    </row>
    <row r="69" spans="1:11" s="28" customFormat="1" ht="12.75" customHeight="1">
      <c r="A69" s="27" t="s">
        <v>182</v>
      </c>
      <c r="B69" s="21" t="s">
        <v>152</v>
      </c>
      <c r="C69" s="25">
        <v>4</v>
      </c>
      <c r="D69" s="21" t="s">
        <v>153</v>
      </c>
      <c r="E69" s="21" t="s">
        <v>168</v>
      </c>
      <c r="F69" s="33" t="s">
        <v>235</v>
      </c>
      <c r="G69" s="20">
        <v>1</v>
      </c>
      <c r="H69" s="17" t="s">
        <v>220</v>
      </c>
      <c r="I69" s="128"/>
      <c r="J69" s="129"/>
      <c r="K69" s="67">
        <f t="shared" si="2"/>
        <v>0</v>
      </c>
    </row>
    <row r="70" spans="1:11" s="28" customFormat="1" ht="12.75" customHeight="1">
      <c r="A70" s="27" t="s">
        <v>183</v>
      </c>
      <c r="B70" s="21" t="s">
        <v>152</v>
      </c>
      <c r="C70" s="25">
        <v>4</v>
      </c>
      <c r="D70" s="21" t="s">
        <v>153</v>
      </c>
      <c r="E70" s="21" t="s">
        <v>179</v>
      </c>
      <c r="F70" s="33" t="s">
        <v>235</v>
      </c>
      <c r="G70" s="20">
        <v>1</v>
      </c>
      <c r="H70" s="17" t="s">
        <v>220</v>
      </c>
      <c r="I70" s="128"/>
      <c r="J70" s="129"/>
      <c r="K70" s="67">
        <f t="shared" si="2"/>
        <v>0</v>
      </c>
    </row>
    <row r="71" spans="1:11" s="28" customFormat="1" ht="12.75" customHeight="1">
      <c r="A71" s="27" t="s">
        <v>183</v>
      </c>
      <c r="B71" s="21" t="s">
        <v>152</v>
      </c>
      <c r="C71" s="25">
        <v>4</v>
      </c>
      <c r="D71" s="21" t="s">
        <v>153</v>
      </c>
      <c r="E71" s="21" t="s">
        <v>179</v>
      </c>
      <c r="F71" s="33" t="s">
        <v>235</v>
      </c>
      <c r="G71" s="20">
        <v>1</v>
      </c>
      <c r="H71" s="17" t="s">
        <v>220</v>
      </c>
      <c r="I71" s="128"/>
      <c r="J71" s="129"/>
      <c r="K71" s="67">
        <f t="shared" si="2"/>
        <v>0</v>
      </c>
    </row>
    <row r="72" spans="1:11" s="28" customFormat="1" ht="12.75" customHeight="1">
      <c r="A72" s="23" t="s">
        <v>115</v>
      </c>
      <c r="B72" s="21" t="s">
        <v>184</v>
      </c>
      <c r="C72" s="25">
        <v>9</v>
      </c>
      <c r="D72" s="21" t="s">
        <v>185</v>
      </c>
      <c r="E72" s="21" t="s">
        <v>32</v>
      </c>
      <c r="F72" s="33" t="s">
        <v>235</v>
      </c>
      <c r="G72" s="20">
        <v>1</v>
      </c>
      <c r="H72" s="17" t="s">
        <v>220</v>
      </c>
      <c r="I72" s="128"/>
      <c r="J72" s="129"/>
      <c r="K72" s="67">
        <f t="shared" si="2"/>
        <v>0</v>
      </c>
    </row>
    <row r="73" spans="1:11" s="28" customFormat="1" ht="12.75" customHeight="1">
      <c r="A73" s="23" t="s">
        <v>160</v>
      </c>
      <c r="B73" s="21" t="s">
        <v>186</v>
      </c>
      <c r="C73" s="25">
        <v>9</v>
      </c>
      <c r="D73" s="21" t="s">
        <v>185</v>
      </c>
      <c r="E73" s="21" t="s">
        <v>32</v>
      </c>
      <c r="F73" s="33" t="s">
        <v>235</v>
      </c>
      <c r="G73" s="20">
        <v>1</v>
      </c>
      <c r="H73" s="17" t="s">
        <v>220</v>
      </c>
      <c r="I73" s="128"/>
      <c r="J73" s="129"/>
      <c r="K73" s="67">
        <f t="shared" si="2"/>
        <v>0</v>
      </c>
    </row>
    <row r="74" spans="1:11" s="28" customFormat="1" ht="12.75" customHeight="1">
      <c r="A74" s="23" t="s">
        <v>160</v>
      </c>
      <c r="B74" s="21" t="s">
        <v>187</v>
      </c>
      <c r="C74" s="25">
        <v>9</v>
      </c>
      <c r="D74" s="21" t="s">
        <v>185</v>
      </c>
      <c r="E74" s="21" t="s">
        <v>32</v>
      </c>
      <c r="F74" s="33" t="s">
        <v>235</v>
      </c>
      <c r="G74" s="20">
        <v>1</v>
      </c>
      <c r="H74" s="17" t="s">
        <v>220</v>
      </c>
      <c r="I74" s="128"/>
      <c r="J74" s="129"/>
      <c r="K74" s="67">
        <f t="shared" si="2"/>
        <v>0</v>
      </c>
    </row>
    <row r="75" spans="1:11" s="28" customFormat="1" ht="12.75" customHeight="1">
      <c r="A75" s="23" t="s">
        <v>188</v>
      </c>
      <c r="B75" s="21" t="s">
        <v>189</v>
      </c>
      <c r="C75" s="25">
        <v>9</v>
      </c>
      <c r="D75" s="21" t="s">
        <v>185</v>
      </c>
      <c r="E75" s="21" t="s">
        <v>32</v>
      </c>
      <c r="F75" s="33" t="s">
        <v>235</v>
      </c>
      <c r="G75" s="20">
        <v>1</v>
      </c>
      <c r="H75" s="17" t="s">
        <v>220</v>
      </c>
      <c r="I75" s="128"/>
      <c r="J75" s="129"/>
      <c r="K75" s="67">
        <f t="shared" si="2"/>
        <v>0</v>
      </c>
    </row>
    <row r="76" spans="1:11" s="28" customFormat="1" ht="12.75" customHeight="1">
      <c r="A76" s="23" t="s">
        <v>188</v>
      </c>
      <c r="B76" s="21" t="s">
        <v>190</v>
      </c>
      <c r="C76" s="25">
        <v>9</v>
      </c>
      <c r="D76" s="21" t="s">
        <v>185</v>
      </c>
      <c r="E76" s="21" t="s">
        <v>32</v>
      </c>
      <c r="F76" s="33" t="s">
        <v>235</v>
      </c>
      <c r="G76" s="20">
        <v>1</v>
      </c>
      <c r="H76" s="17" t="s">
        <v>220</v>
      </c>
      <c r="I76" s="128"/>
      <c r="J76" s="129"/>
      <c r="K76" s="67">
        <f t="shared" si="2"/>
        <v>0</v>
      </c>
    </row>
    <row r="77" spans="1:11" s="28" customFormat="1" ht="12.75" customHeight="1">
      <c r="A77" s="23" t="s">
        <v>191</v>
      </c>
      <c r="B77" s="26" t="s">
        <v>192</v>
      </c>
      <c r="C77" s="25">
        <v>9</v>
      </c>
      <c r="D77" s="21" t="s">
        <v>185</v>
      </c>
      <c r="E77" s="21" t="s">
        <v>32</v>
      </c>
      <c r="F77" s="33" t="s">
        <v>235</v>
      </c>
      <c r="G77" s="20">
        <v>1</v>
      </c>
      <c r="H77" s="17" t="s">
        <v>220</v>
      </c>
      <c r="I77" s="128"/>
      <c r="J77" s="129"/>
      <c r="K77" s="67">
        <f t="shared" si="2"/>
        <v>0</v>
      </c>
    </row>
    <row r="78" spans="1:11" s="28" customFormat="1" ht="12.75" customHeight="1">
      <c r="A78" s="23" t="s">
        <v>191</v>
      </c>
      <c r="B78" s="26" t="s">
        <v>192</v>
      </c>
      <c r="C78" s="25">
        <v>9</v>
      </c>
      <c r="D78" s="21" t="s">
        <v>185</v>
      </c>
      <c r="E78" s="21" t="s">
        <v>32</v>
      </c>
      <c r="F78" s="33" t="s">
        <v>235</v>
      </c>
      <c r="G78" s="20">
        <v>1</v>
      </c>
      <c r="H78" s="17" t="s">
        <v>220</v>
      </c>
      <c r="I78" s="128"/>
      <c r="J78" s="129"/>
      <c r="K78" s="67">
        <f>G78*I78</f>
        <v>0</v>
      </c>
    </row>
    <row r="79" spans="1:11" s="28" customFormat="1" ht="12.75" customHeight="1">
      <c r="A79" s="23" t="s">
        <v>191</v>
      </c>
      <c r="B79" s="26" t="s">
        <v>192</v>
      </c>
      <c r="C79" s="25">
        <v>9</v>
      </c>
      <c r="D79" s="21" t="s">
        <v>185</v>
      </c>
      <c r="E79" s="21" t="s">
        <v>32</v>
      </c>
      <c r="F79" s="33" t="s">
        <v>235</v>
      </c>
      <c r="G79" s="20">
        <v>1</v>
      </c>
      <c r="H79" s="17" t="s">
        <v>220</v>
      </c>
      <c r="I79" s="128"/>
      <c r="J79" s="129"/>
      <c r="K79" s="67">
        <f>G79*I79</f>
        <v>0</v>
      </c>
    </row>
    <row r="80" spans="1:11" s="28" customFormat="1" ht="12.75" customHeight="1">
      <c r="A80" s="23" t="s">
        <v>285</v>
      </c>
      <c r="B80" s="26" t="s">
        <v>193</v>
      </c>
      <c r="C80" s="25">
        <v>10</v>
      </c>
      <c r="D80" s="21" t="s">
        <v>185</v>
      </c>
      <c r="E80" s="21" t="s">
        <v>194</v>
      </c>
      <c r="F80" s="33" t="s">
        <v>235</v>
      </c>
      <c r="G80" s="20">
        <v>1</v>
      </c>
      <c r="H80" s="17" t="s">
        <v>220</v>
      </c>
      <c r="I80" s="128"/>
      <c r="J80" s="129"/>
      <c r="K80" s="67">
        <f>G80*I80</f>
        <v>0</v>
      </c>
    </row>
    <row r="81" spans="1:11" ht="12.75">
      <c r="A81" s="5" t="s">
        <v>117</v>
      </c>
      <c r="B81" s="80" t="s">
        <v>21</v>
      </c>
      <c r="C81" s="17">
        <v>7</v>
      </c>
      <c r="D81" s="80" t="s">
        <v>267</v>
      </c>
      <c r="E81" s="80" t="s">
        <v>269</v>
      </c>
      <c r="F81" s="17" t="s">
        <v>234</v>
      </c>
      <c r="G81" s="17">
        <v>1</v>
      </c>
      <c r="H81" s="17" t="s">
        <v>220</v>
      </c>
      <c r="I81" s="87"/>
      <c r="J81" s="88"/>
      <c r="K81" s="67">
        <f>G81*(I81+J81)</f>
        <v>0</v>
      </c>
    </row>
    <row r="82" spans="1:11" ht="12.75">
      <c r="A82" s="5" t="s">
        <v>254</v>
      </c>
      <c r="B82" s="80" t="s">
        <v>14</v>
      </c>
      <c r="C82" s="17">
        <v>6</v>
      </c>
      <c r="D82" s="80" t="s">
        <v>267</v>
      </c>
      <c r="E82" s="80" t="s">
        <v>270</v>
      </c>
      <c r="F82" s="17" t="s">
        <v>234</v>
      </c>
      <c r="G82" s="17">
        <v>1</v>
      </c>
      <c r="H82" s="17" t="s">
        <v>220</v>
      </c>
      <c r="I82" s="87"/>
      <c r="J82" s="88"/>
      <c r="K82" s="67">
        <f aca="true" t="shared" si="3" ref="K82:K99">G82*(I82+J82)</f>
        <v>0</v>
      </c>
    </row>
    <row r="83" spans="1:11" ht="12.75">
      <c r="A83" s="5" t="s">
        <v>255</v>
      </c>
      <c r="B83" s="80" t="s">
        <v>14</v>
      </c>
      <c r="C83" s="17">
        <v>6</v>
      </c>
      <c r="D83" s="80" t="s">
        <v>267</v>
      </c>
      <c r="E83" s="80" t="s">
        <v>270</v>
      </c>
      <c r="F83" s="17" t="s">
        <v>234</v>
      </c>
      <c r="G83" s="17">
        <v>1</v>
      </c>
      <c r="H83" s="17" t="s">
        <v>220</v>
      </c>
      <c r="I83" s="87"/>
      <c r="J83" s="88"/>
      <c r="K83" s="67">
        <f t="shared" si="3"/>
        <v>0</v>
      </c>
    </row>
    <row r="84" spans="1:11" ht="12.75">
      <c r="A84" s="5" t="s">
        <v>256</v>
      </c>
      <c r="B84" s="80" t="s">
        <v>14</v>
      </c>
      <c r="C84" s="17">
        <v>6</v>
      </c>
      <c r="D84" s="80" t="s">
        <v>267</v>
      </c>
      <c r="E84" s="80" t="s">
        <v>271</v>
      </c>
      <c r="F84" s="17" t="s">
        <v>234</v>
      </c>
      <c r="G84" s="17">
        <v>1</v>
      </c>
      <c r="H84" s="17" t="s">
        <v>220</v>
      </c>
      <c r="I84" s="87"/>
      <c r="J84" s="88"/>
      <c r="K84" s="67">
        <f t="shared" si="3"/>
        <v>0</v>
      </c>
    </row>
    <row r="85" spans="1:11" ht="12.75">
      <c r="A85" s="5" t="s">
        <v>257</v>
      </c>
      <c r="B85" s="80" t="s">
        <v>14</v>
      </c>
      <c r="C85" s="17">
        <v>6</v>
      </c>
      <c r="D85" s="80" t="s">
        <v>267</v>
      </c>
      <c r="E85" s="80" t="s">
        <v>271</v>
      </c>
      <c r="F85" s="17" t="s">
        <v>234</v>
      </c>
      <c r="G85" s="17">
        <v>1</v>
      </c>
      <c r="H85" s="17" t="s">
        <v>220</v>
      </c>
      <c r="I85" s="87"/>
      <c r="J85" s="88"/>
      <c r="K85" s="67">
        <f t="shared" si="3"/>
        <v>0</v>
      </c>
    </row>
    <row r="86" spans="1:11" ht="12.75">
      <c r="A86" s="5" t="s">
        <v>257</v>
      </c>
      <c r="B86" s="80" t="s">
        <v>14</v>
      </c>
      <c r="C86" s="17">
        <v>6</v>
      </c>
      <c r="D86" s="80" t="s">
        <v>267</v>
      </c>
      <c r="E86" s="80" t="s">
        <v>271</v>
      </c>
      <c r="F86" s="17" t="s">
        <v>234</v>
      </c>
      <c r="G86" s="17">
        <v>1</v>
      </c>
      <c r="H86" s="17" t="s">
        <v>220</v>
      </c>
      <c r="I86" s="87"/>
      <c r="J86" s="88"/>
      <c r="K86" s="67">
        <f t="shared" si="3"/>
        <v>0</v>
      </c>
    </row>
    <row r="87" spans="1:11" ht="12.75">
      <c r="A87" s="5" t="s">
        <v>258</v>
      </c>
      <c r="B87" s="80" t="s">
        <v>14</v>
      </c>
      <c r="C87" s="17">
        <v>6</v>
      </c>
      <c r="D87" s="80" t="s">
        <v>267</v>
      </c>
      <c r="E87" s="80" t="s">
        <v>271</v>
      </c>
      <c r="F87" s="17" t="s">
        <v>234</v>
      </c>
      <c r="G87" s="17">
        <v>1</v>
      </c>
      <c r="H87" s="17" t="s">
        <v>220</v>
      </c>
      <c r="I87" s="87"/>
      <c r="J87" s="88"/>
      <c r="K87" s="67">
        <f t="shared" si="3"/>
        <v>0</v>
      </c>
    </row>
    <row r="88" spans="1:11" ht="12.75">
      <c r="A88" s="5" t="s">
        <v>259</v>
      </c>
      <c r="B88" s="80" t="s">
        <v>14</v>
      </c>
      <c r="C88" s="17">
        <v>6</v>
      </c>
      <c r="D88" s="80" t="s">
        <v>267</v>
      </c>
      <c r="E88" s="80" t="s">
        <v>271</v>
      </c>
      <c r="F88" s="17" t="s">
        <v>234</v>
      </c>
      <c r="G88" s="17">
        <v>1</v>
      </c>
      <c r="H88" s="17" t="s">
        <v>220</v>
      </c>
      <c r="I88" s="87"/>
      <c r="J88" s="88"/>
      <c r="K88" s="67">
        <f t="shared" si="3"/>
        <v>0</v>
      </c>
    </row>
    <row r="89" spans="1:11" ht="12.75">
      <c r="A89" s="5" t="s">
        <v>260</v>
      </c>
      <c r="B89" s="80" t="s">
        <v>14</v>
      </c>
      <c r="C89" s="17">
        <v>6</v>
      </c>
      <c r="D89" s="80" t="s">
        <v>268</v>
      </c>
      <c r="E89" s="80" t="s">
        <v>272</v>
      </c>
      <c r="F89" s="17" t="s">
        <v>234</v>
      </c>
      <c r="G89" s="17">
        <v>1</v>
      </c>
      <c r="H89" s="17" t="s">
        <v>220</v>
      </c>
      <c r="I89" s="87"/>
      <c r="J89" s="88"/>
      <c r="K89" s="67">
        <f t="shared" si="3"/>
        <v>0</v>
      </c>
    </row>
    <row r="90" spans="1:11" ht="12.75">
      <c r="A90" s="5" t="s">
        <v>261</v>
      </c>
      <c r="B90" s="80" t="s">
        <v>14</v>
      </c>
      <c r="C90" s="17">
        <v>6</v>
      </c>
      <c r="D90" s="80" t="s">
        <v>268</v>
      </c>
      <c r="E90" s="80" t="s">
        <v>272</v>
      </c>
      <c r="F90" s="17" t="s">
        <v>234</v>
      </c>
      <c r="G90" s="17">
        <v>1</v>
      </c>
      <c r="H90" s="17" t="s">
        <v>220</v>
      </c>
      <c r="I90" s="87"/>
      <c r="J90" s="88"/>
      <c r="K90" s="67">
        <f t="shared" si="3"/>
        <v>0</v>
      </c>
    </row>
    <row r="91" spans="1:11" ht="12.75">
      <c r="A91" s="5" t="s">
        <v>262</v>
      </c>
      <c r="B91" s="80" t="s">
        <v>14</v>
      </c>
      <c r="C91" s="17">
        <v>6</v>
      </c>
      <c r="D91" s="80" t="s">
        <v>268</v>
      </c>
      <c r="E91" s="80" t="s">
        <v>273</v>
      </c>
      <c r="F91" s="17" t="s">
        <v>234</v>
      </c>
      <c r="G91" s="17">
        <v>1</v>
      </c>
      <c r="H91" s="17" t="s">
        <v>220</v>
      </c>
      <c r="I91" s="87"/>
      <c r="J91" s="88"/>
      <c r="K91" s="67">
        <f t="shared" si="3"/>
        <v>0</v>
      </c>
    </row>
    <row r="92" spans="1:11" ht="12.75">
      <c r="A92" s="5" t="s">
        <v>263</v>
      </c>
      <c r="B92" s="80" t="s">
        <v>14</v>
      </c>
      <c r="C92" s="17">
        <v>6</v>
      </c>
      <c r="D92" s="80" t="s">
        <v>268</v>
      </c>
      <c r="E92" s="80" t="s">
        <v>273</v>
      </c>
      <c r="F92" s="17" t="s">
        <v>234</v>
      </c>
      <c r="G92" s="17">
        <v>1</v>
      </c>
      <c r="H92" s="17" t="s">
        <v>220</v>
      </c>
      <c r="I92" s="87"/>
      <c r="J92" s="88"/>
      <c r="K92" s="67">
        <f t="shared" si="3"/>
        <v>0</v>
      </c>
    </row>
    <row r="93" spans="1:11" ht="12.75">
      <c r="A93" s="5" t="s">
        <v>263</v>
      </c>
      <c r="B93" s="80" t="s">
        <v>14</v>
      </c>
      <c r="C93" s="17">
        <v>6</v>
      </c>
      <c r="D93" s="80" t="s">
        <v>268</v>
      </c>
      <c r="E93" s="80" t="s">
        <v>273</v>
      </c>
      <c r="F93" s="17" t="s">
        <v>234</v>
      </c>
      <c r="G93" s="17">
        <v>1</v>
      </c>
      <c r="H93" s="17" t="s">
        <v>220</v>
      </c>
      <c r="I93" s="87"/>
      <c r="J93" s="88"/>
      <c r="K93" s="67">
        <f t="shared" si="3"/>
        <v>0</v>
      </c>
    </row>
    <row r="94" spans="1:11" ht="12.75">
      <c r="A94" s="5" t="s">
        <v>263</v>
      </c>
      <c r="B94" s="80" t="s">
        <v>14</v>
      </c>
      <c r="C94" s="17">
        <v>6</v>
      </c>
      <c r="D94" s="80" t="s">
        <v>268</v>
      </c>
      <c r="E94" s="80" t="s">
        <v>273</v>
      </c>
      <c r="F94" s="17" t="s">
        <v>234</v>
      </c>
      <c r="G94" s="17">
        <v>1</v>
      </c>
      <c r="H94" s="17" t="s">
        <v>220</v>
      </c>
      <c r="I94" s="87"/>
      <c r="J94" s="88"/>
      <c r="K94" s="67">
        <f t="shared" si="3"/>
        <v>0</v>
      </c>
    </row>
    <row r="95" spans="1:11" ht="12.75">
      <c r="A95" s="5" t="s">
        <v>264</v>
      </c>
      <c r="B95" s="80" t="s">
        <v>14</v>
      </c>
      <c r="C95" s="17">
        <v>6</v>
      </c>
      <c r="D95" s="80" t="s">
        <v>268</v>
      </c>
      <c r="E95" s="80" t="s">
        <v>273</v>
      </c>
      <c r="F95" s="17" t="s">
        <v>234</v>
      </c>
      <c r="G95" s="17">
        <v>1</v>
      </c>
      <c r="H95" s="17" t="s">
        <v>220</v>
      </c>
      <c r="I95" s="87"/>
      <c r="J95" s="88"/>
      <c r="K95" s="67">
        <f t="shared" si="3"/>
        <v>0</v>
      </c>
    </row>
    <row r="96" spans="1:11" ht="12.75">
      <c r="A96" s="5" t="s">
        <v>265</v>
      </c>
      <c r="B96" s="80" t="s">
        <v>14</v>
      </c>
      <c r="C96" s="17">
        <v>6</v>
      </c>
      <c r="D96" s="80" t="s">
        <v>268</v>
      </c>
      <c r="E96" s="80" t="s">
        <v>273</v>
      </c>
      <c r="F96" s="17" t="s">
        <v>234</v>
      </c>
      <c r="G96" s="17">
        <v>1</v>
      </c>
      <c r="H96" s="17" t="s">
        <v>220</v>
      </c>
      <c r="I96" s="87"/>
      <c r="J96" s="88"/>
      <c r="K96" s="67">
        <f t="shared" si="3"/>
        <v>0</v>
      </c>
    </row>
    <row r="97" spans="1:11" ht="12.75">
      <c r="A97" s="5" t="s">
        <v>266</v>
      </c>
      <c r="B97" s="80" t="s">
        <v>14</v>
      </c>
      <c r="C97" s="17">
        <v>6</v>
      </c>
      <c r="D97" s="80" t="s">
        <v>268</v>
      </c>
      <c r="E97" s="80" t="s">
        <v>273</v>
      </c>
      <c r="F97" s="17" t="s">
        <v>234</v>
      </c>
      <c r="G97" s="17">
        <v>1</v>
      </c>
      <c r="H97" s="17" t="s">
        <v>220</v>
      </c>
      <c r="I97" s="87"/>
      <c r="J97" s="88"/>
      <c r="K97" s="67">
        <f t="shared" si="3"/>
        <v>0</v>
      </c>
    </row>
    <row r="98" spans="1:11" ht="12.75">
      <c r="A98" s="5" t="s">
        <v>266</v>
      </c>
      <c r="B98" s="80" t="s">
        <v>14</v>
      </c>
      <c r="C98" s="17">
        <v>6</v>
      </c>
      <c r="D98" s="80" t="s">
        <v>268</v>
      </c>
      <c r="E98" s="80" t="s">
        <v>274</v>
      </c>
      <c r="F98" s="17" t="s">
        <v>234</v>
      </c>
      <c r="G98" s="17">
        <v>1</v>
      </c>
      <c r="H98" s="17" t="s">
        <v>220</v>
      </c>
      <c r="I98" s="87"/>
      <c r="J98" s="88"/>
      <c r="K98" s="67">
        <f t="shared" si="3"/>
        <v>0</v>
      </c>
    </row>
    <row r="99" spans="1:11" ht="12.75" customHeight="1">
      <c r="A99" s="5" t="s">
        <v>157</v>
      </c>
      <c r="B99" s="80" t="s">
        <v>21</v>
      </c>
      <c r="C99" s="17">
        <v>7</v>
      </c>
      <c r="D99" s="80" t="s">
        <v>268</v>
      </c>
      <c r="E99" s="80" t="s">
        <v>275</v>
      </c>
      <c r="F99" s="17" t="s">
        <v>234</v>
      </c>
      <c r="G99" s="17">
        <v>1</v>
      </c>
      <c r="H99" s="17" t="s">
        <v>220</v>
      </c>
      <c r="I99" s="87"/>
      <c r="J99" s="88"/>
      <c r="K99" s="67">
        <f t="shared" si="3"/>
        <v>0</v>
      </c>
    </row>
    <row r="100" spans="1:11" s="28" customFormat="1" ht="12.75" customHeight="1">
      <c r="A100" s="5" t="s">
        <v>106</v>
      </c>
      <c r="B100" s="26" t="s">
        <v>282</v>
      </c>
      <c r="C100" s="17">
        <v>10</v>
      </c>
      <c r="D100" s="82" t="s">
        <v>185</v>
      </c>
      <c r="E100" s="26" t="s">
        <v>284</v>
      </c>
      <c r="F100" s="20" t="s">
        <v>235</v>
      </c>
      <c r="G100" s="20">
        <v>1</v>
      </c>
      <c r="H100" s="20" t="s">
        <v>220</v>
      </c>
      <c r="I100" s="128"/>
      <c r="J100" s="129"/>
      <c r="K100" s="67">
        <f aca="true" t="shared" si="4" ref="K100:K103">G100*I100</f>
        <v>0</v>
      </c>
    </row>
    <row r="101" spans="1:11" ht="12.75" customHeight="1">
      <c r="A101" s="5" t="s">
        <v>115</v>
      </c>
      <c r="B101" s="26" t="s">
        <v>193</v>
      </c>
      <c r="C101" s="20">
        <v>10</v>
      </c>
      <c r="D101" s="26" t="s">
        <v>185</v>
      </c>
      <c r="E101" s="26" t="s">
        <v>277</v>
      </c>
      <c r="F101" s="20" t="s">
        <v>235</v>
      </c>
      <c r="G101" s="20">
        <v>1</v>
      </c>
      <c r="H101" s="20" t="s">
        <v>220</v>
      </c>
      <c r="I101" s="128"/>
      <c r="J101" s="129"/>
      <c r="K101" s="67">
        <f t="shared" si="4"/>
        <v>0</v>
      </c>
    </row>
    <row r="102" spans="1:11" ht="12.75" customHeight="1">
      <c r="A102" s="20" t="s">
        <v>151</v>
      </c>
      <c r="B102" s="26" t="s">
        <v>193</v>
      </c>
      <c r="C102" s="17">
        <v>10</v>
      </c>
      <c r="D102" s="82" t="s">
        <v>185</v>
      </c>
      <c r="E102" s="26" t="s">
        <v>276</v>
      </c>
      <c r="F102" s="20" t="s">
        <v>235</v>
      </c>
      <c r="G102" s="20">
        <v>1</v>
      </c>
      <c r="H102" s="20" t="s">
        <v>220</v>
      </c>
      <c r="I102" s="128"/>
      <c r="J102" s="129"/>
      <c r="K102" s="67">
        <f t="shared" si="4"/>
        <v>0</v>
      </c>
    </row>
    <row r="103" spans="1:11" ht="12.75" customHeight="1">
      <c r="A103" s="5" t="s">
        <v>157</v>
      </c>
      <c r="B103" s="26" t="s">
        <v>282</v>
      </c>
      <c r="C103" s="20">
        <v>10</v>
      </c>
      <c r="D103" s="26" t="s">
        <v>185</v>
      </c>
      <c r="E103" s="26" t="s">
        <v>283</v>
      </c>
      <c r="F103" s="20" t="s">
        <v>235</v>
      </c>
      <c r="G103" s="20">
        <v>1</v>
      </c>
      <c r="H103" s="20" t="s">
        <v>220</v>
      </c>
      <c r="I103" s="128"/>
      <c r="J103" s="129"/>
      <c r="K103" s="67">
        <f t="shared" si="4"/>
        <v>0</v>
      </c>
    </row>
    <row r="104" spans="1:11" s="28" customFormat="1" ht="12.75" customHeight="1">
      <c r="A104" s="105" t="s">
        <v>228</v>
      </c>
      <c r="B104" s="106"/>
      <c r="C104" s="106"/>
      <c r="D104" s="106"/>
      <c r="E104" s="106"/>
      <c r="F104" s="106"/>
      <c r="G104" s="106"/>
      <c r="H104" s="106"/>
      <c r="I104" s="106"/>
      <c r="J104" s="107"/>
      <c r="K104" s="49">
        <f>SUM(K105)</f>
        <v>0</v>
      </c>
    </row>
    <row r="105" spans="1:11" s="28" customFormat="1" ht="12.75" customHeight="1">
      <c r="A105" s="119" t="s">
        <v>229</v>
      </c>
      <c r="B105" s="119"/>
      <c r="C105" s="119"/>
      <c r="D105" s="119"/>
      <c r="E105" s="119"/>
      <c r="F105" s="5" t="s">
        <v>226</v>
      </c>
      <c r="G105" s="5">
        <v>40</v>
      </c>
      <c r="H105" s="5" t="s">
        <v>227</v>
      </c>
      <c r="I105" s="112"/>
      <c r="J105" s="112"/>
      <c r="K105" s="66">
        <f>G105*I105</f>
        <v>0</v>
      </c>
    </row>
    <row r="106" spans="1:12" ht="12.75">
      <c r="A106" s="116" t="s">
        <v>215</v>
      </c>
      <c r="B106" s="117"/>
      <c r="C106" s="117"/>
      <c r="D106" s="117"/>
      <c r="E106" s="117"/>
      <c r="F106" s="117"/>
      <c r="G106" s="117"/>
      <c r="H106" s="117"/>
      <c r="I106" s="117"/>
      <c r="J106" s="118"/>
      <c r="K106" s="61">
        <f>K5+K18+K20+K104</f>
        <v>0</v>
      </c>
      <c r="L106" s="28"/>
    </row>
    <row r="107" ht="12.75">
      <c r="B107" s="29"/>
    </row>
    <row r="108" spans="1:4" ht="12.75">
      <c r="A108" s="108" t="s">
        <v>237</v>
      </c>
      <c r="B108" s="108"/>
      <c r="C108" s="108"/>
      <c r="D108" s="108"/>
    </row>
    <row r="109" ht="12.75">
      <c r="B109" s="29"/>
    </row>
    <row r="110" ht="12.75">
      <c r="B110" s="29"/>
    </row>
    <row r="111" ht="12.75">
      <c r="B111" s="29"/>
    </row>
    <row r="112" ht="12.75">
      <c r="B112" s="77"/>
    </row>
    <row r="113" ht="12.75">
      <c r="B113" s="29"/>
    </row>
    <row r="137" ht="12.75" customHeight="1">
      <c r="E137" s="78" t="s">
        <v>15</v>
      </c>
    </row>
    <row r="138" spans="2:10" ht="12.75" customHeight="1">
      <c r="B138" s="78" t="s">
        <v>15</v>
      </c>
      <c r="I138" s="78" t="s">
        <v>15</v>
      </c>
      <c r="J138" s="78" t="s">
        <v>15</v>
      </c>
    </row>
    <row r="139" ht="12.75" customHeight="1"/>
    <row r="140" ht="12.75" customHeight="1"/>
    <row r="144" ht="12.75">
      <c r="D144" s="78" t="s">
        <v>15</v>
      </c>
    </row>
    <row r="145" ht="12.75">
      <c r="B145" s="78" t="s">
        <v>15</v>
      </c>
    </row>
  </sheetData>
  <sheetProtection algorithmName="SHA-512" hashValue="gXjQAZa+vb60rTy36Mbxwo+rE+caG0LAwF+F/RfTYbZNWc57D7qCp7pibiqQBJOdKnWn+Ak31X2mpOGukcfiUA==" saltValue="noC3PIvRSgAzl9DwdqVgjg==" spinCount="100000" sheet="1" objects="1" scenarios="1"/>
  <mergeCells count="62">
    <mergeCell ref="A18:J18"/>
    <mergeCell ref="A20:J20"/>
    <mergeCell ref="A5:J5"/>
    <mergeCell ref="F2:F4"/>
    <mergeCell ref="I77:J77"/>
    <mergeCell ref="I73:J73"/>
    <mergeCell ref="I74:J74"/>
    <mergeCell ref="I75:J75"/>
    <mergeCell ref="I76:J76"/>
    <mergeCell ref="I63:J63"/>
    <mergeCell ref="I64:J64"/>
    <mergeCell ref="I65:J65"/>
    <mergeCell ref="I66:J66"/>
    <mergeCell ref="I67:J67"/>
    <mergeCell ref="I58:J58"/>
    <mergeCell ref="I59:J59"/>
    <mergeCell ref="A104:J104"/>
    <mergeCell ref="I78:J78"/>
    <mergeCell ref="I79:J79"/>
    <mergeCell ref="I80:J80"/>
    <mergeCell ref="I68:J68"/>
    <mergeCell ref="I69:J69"/>
    <mergeCell ref="I70:J70"/>
    <mergeCell ref="I71:J71"/>
    <mergeCell ref="I72:J72"/>
    <mergeCell ref="I100:J100"/>
    <mergeCell ref="I101:J101"/>
    <mergeCell ref="I102:J102"/>
    <mergeCell ref="I103:J103"/>
    <mergeCell ref="I61:J61"/>
    <mergeCell ref="I62:J62"/>
    <mergeCell ref="I53:J53"/>
    <mergeCell ref="I54:J54"/>
    <mergeCell ref="I55:J55"/>
    <mergeCell ref="I56:J56"/>
    <mergeCell ref="I57:J57"/>
    <mergeCell ref="A1:K1"/>
    <mergeCell ref="A2:A4"/>
    <mergeCell ref="B2:B4"/>
    <mergeCell ref="C2:C4"/>
    <mergeCell ref="G2:G4"/>
    <mergeCell ref="H2:H4"/>
    <mergeCell ref="I2:J2"/>
    <mergeCell ref="D2:D4"/>
    <mergeCell ref="E2:E4"/>
    <mergeCell ref="I4:J4"/>
    <mergeCell ref="A108:D108"/>
    <mergeCell ref="A106:J106"/>
    <mergeCell ref="A105:E105"/>
    <mergeCell ref="I105:J105"/>
    <mergeCell ref="K2:K4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60:J6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  <headerFooter>
    <oddHeader>&amp;RPříloha 1</oddHeader>
  </headerFooter>
  <ignoredErrors>
    <ignoredError sqref="K10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zoomScale="140" zoomScaleNormal="140" workbookViewId="0" topLeftCell="A1">
      <selection activeCell="A1" sqref="A1:K1"/>
    </sheetView>
  </sheetViews>
  <sheetFormatPr defaultColWidth="9.140625" defaultRowHeight="12.75"/>
  <cols>
    <col min="1" max="1" width="9.421875" style="30" customWidth="1"/>
    <col min="2" max="2" width="25.57421875" style="30" customWidth="1"/>
    <col min="3" max="3" width="12.28125" style="30" customWidth="1"/>
    <col min="4" max="4" width="9.8515625" style="30" customWidth="1"/>
    <col min="5" max="5" width="11.140625" style="30" customWidth="1"/>
    <col min="6" max="6" width="7.7109375" style="30" customWidth="1"/>
    <col min="7" max="7" width="7.00390625" style="30" customWidth="1"/>
    <col min="8" max="8" width="8.57421875" style="30" customWidth="1"/>
    <col min="9" max="9" width="8.7109375" style="30" customWidth="1"/>
    <col min="10" max="10" width="9.7109375" style="30" customWidth="1"/>
    <col min="11" max="11" width="13.421875" style="30" customWidth="1"/>
    <col min="12" max="16384" width="9.140625" style="30" customWidth="1"/>
  </cols>
  <sheetData>
    <row r="1" spans="1:11" ht="12.75" customHeight="1">
      <c r="A1" s="136" t="s">
        <v>218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.75" customHeight="1">
      <c r="A2" s="137" t="s">
        <v>195</v>
      </c>
      <c r="B2" s="138" t="s">
        <v>18</v>
      </c>
      <c r="C2" s="137" t="s">
        <v>219</v>
      </c>
      <c r="D2" s="102" t="s">
        <v>221</v>
      </c>
      <c r="E2" s="102" t="s">
        <v>232</v>
      </c>
      <c r="F2" s="102" t="s">
        <v>236</v>
      </c>
      <c r="G2" s="137" t="s">
        <v>224</v>
      </c>
      <c r="H2" s="137" t="s">
        <v>225</v>
      </c>
      <c r="I2" s="141" t="s">
        <v>233</v>
      </c>
      <c r="J2" s="142"/>
      <c r="K2" s="137" t="s">
        <v>105</v>
      </c>
    </row>
    <row r="3" spans="1:11" ht="12.75" customHeight="1">
      <c r="A3" s="137"/>
      <c r="B3" s="138"/>
      <c r="C3" s="137"/>
      <c r="D3" s="103"/>
      <c r="E3" s="103"/>
      <c r="F3" s="103"/>
      <c r="G3" s="137"/>
      <c r="H3" s="137"/>
      <c r="I3" s="72" t="s">
        <v>8</v>
      </c>
      <c r="J3" s="73" t="s">
        <v>9</v>
      </c>
      <c r="K3" s="137"/>
    </row>
    <row r="4" spans="1:11" ht="12.75">
      <c r="A4" s="137"/>
      <c r="B4" s="138"/>
      <c r="C4" s="137"/>
      <c r="D4" s="104"/>
      <c r="E4" s="104"/>
      <c r="F4" s="104"/>
      <c r="G4" s="137"/>
      <c r="H4" s="137"/>
      <c r="I4" s="143" t="s">
        <v>226</v>
      </c>
      <c r="J4" s="144"/>
      <c r="K4" s="137"/>
    </row>
    <row r="5" spans="1:11" ht="12.75">
      <c r="A5" s="145" t="s">
        <v>17</v>
      </c>
      <c r="B5" s="146"/>
      <c r="C5" s="146"/>
      <c r="D5" s="146"/>
      <c r="E5" s="146"/>
      <c r="F5" s="146"/>
      <c r="G5" s="146"/>
      <c r="H5" s="146"/>
      <c r="I5" s="146"/>
      <c r="J5" s="147"/>
      <c r="K5" s="62">
        <f>SUM(K6:K7)</f>
        <v>0</v>
      </c>
    </row>
    <row r="6" spans="1:11" ht="12.75">
      <c r="A6" s="31" t="s">
        <v>196</v>
      </c>
      <c r="B6" s="32" t="s">
        <v>19</v>
      </c>
      <c r="C6" s="33">
        <v>1</v>
      </c>
      <c r="D6" s="34" t="s">
        <v>197</v>
      </c>
      <c r="E6" s="34" t="s">
        <v>198</v>
      </c>
      <c r="F6" s="34" t="s">
        <v>234</v>
      </c>
      <c r="G6" s="35">
        <v>1</v>
      </c>
      <c r="H6" s="35" t="s">
        <v>220</v>
      </c>
      <c r="I6" s="89"/>
      <c r="J6" s="90"/>
      <c r="K6" s="68">
        <f>G6*(I6+J6)</f>
        <v>0</v>
      </c>
    </row>
    <row r="7" spans="1:11" ht="12.75">
      <c r="A7" s="31" t="s">
        <v>196</v>
      </c>
      <c r="B7" s="32" t="s">
        <v>104</v>
      </c>
      <c r="C7" s="33">
        <v>2</v>
      </c>
      <c r="D7" s="34"/>
      <c r="E7" s="34" t="s">
        <v>199</v>
      </c>
      <c r="F7" s="34" t="s">
        <v>234</v>
      </c>
      <c r="G7" s="35">
        <v>2</v>
      </c>
      <c r="H7" s="35" t="s">
        <v>220</v>
      </c>
      <c r="I7" s="89"/>
      <c r="J7" s="90"/>
      <c r="K7" s="68">
        <f>G7*(I7+J7)</f>
        <v>0</v>
      </c>
    </row>
    <row r="8" spans="1:11" ht="12.75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7"/>
      <c r="K8" s="63">
        <f>SUM(K9:K12)</f>
        <v>0</v>
      </c>
    </row>
    <row r="9" spans="1:11" ht="12.75">
      <c r="A9" s="31" t="s">
        <v>200</v>
      </c>
      <c r="B9" s="32" t="s">
        <v>21</v>
      </c>
      <c r="C9" s="33">
        <v>7</v>
      </c>
      <c r="D9" s="34" t="s">
        <v>32</v>
      </c>
      <c r="E9" s="34" t="s">
        <v>32</v>
      </c>
      <c r="F9" s="34" t="s">
        <v>234</v>
      </c>
      <c r="G9" s="34">
        <v>1</v>
      </c>
      <c r="H9" s="35" t="s">
        <v>220</v>
      </c>
      <c r="I9" s="89"/>
      <c r="J9" s="90"/>
      <c r="K9" s="68">
        <f aca="true" t="shared" si="0" ref="K9">G9*(I9+J9)</f>
        <v>0</v>
      </c>
    </row>
    <row r="10" spans="1:11" ht="17.25">
      <c r="A10" s="36" t="s">
        <v>201</v>
      </c>
      <c r="B10" s="32" t="s">
        <v>14</v>
      </c>
      <c r="C10" s="33">
        <v>7</v>
      </c>
      <c r="D10" s="34" t="s">
        <v>202</v>
      </c>
      <c r="E10" s="34" t="s">
        <v>203</v>
      </c>
      <c r="F10" s="34" t="s">
        <v>234</v>
      </c>
      <c r="G10" s="34">
        <v>1</v>
      </c>
      <c r="H10" s="35" t="s">
        <v>220</v>
      </c>
      <c r="I10" s="89"/>
      <c r="J10" s="90"/>
      <c r="K10" s="68">
        <f>G10*(I10+J10)</f>
        <v>0</v>
      </c>
    </row>
    <row r="11" spans="1:11" ht="12.75">
      <c r="A11" s="36" t="s">
        <v>204</v>
      </c>
      <c r="B11" s="37" t="s">
        <v>16</v>
      </c>
      <c r="C11" s="33">
        <v>8</v>
      </c>
      <c r="D11" s="34" t="s">
        <v>205</v>
      </c>
      <c r="E11" s="34" t="s">
        <v>206</v>
      </c>
      <c r="F11" s="34" t="s">
        <v>235</v>
      </c>
      <c r="G11" s="34">
        <v>1</v>
      </c>
      <c r="H11" s="35" t="s">
        <v>220</v>
      </c>
      <c r="I11" s="139"/>
      <c r="J11" s="140"/>
      <c r="K11" s="68">
        <f>G11*I11</f>
        <v>0</v>
      </c>
    </row>
    <row r="12" spans="1:11" ht="12.75">
      <c r="A12" s="36" t="s">
        <v>196</v>
      </c>
      <c r="B12" s="32" t="s">
        <v>207</v>
      </c>
      <c r="C12" s="34">
        <v>10</v>
      </c>
      <c r="D12" s="34"/>
      <c r="E12" s="34"/>
      <c r="F12" s="34" t="s">
        <v>235</v>
      </c>
      <c r="G12" s="34">
        <v>1</v>
      </c>
      <c r="H12" s="35" t="s">
        <v>220</v>
      </c>
      <c r="I12" s="139"/>
      <c r="J12" s="140"/>
      <c r="K12" s="68">
        <f>G12*I12</f>
        <v>0</v>
      </c>
    </row>
    <row r="13" spans="1:11" ht="12.75">
      <c r="A13" s="105" t="s">
        <v>228</v>
      </c>
      <c r="B13" s="106"/>
      <c r="C13" s="106"/>
      <c r="D13" s="106"/>
      <c r="E13" s="106"/>
      <c r="F13" s="106"/>
      <c r="G13" s="106"/>
      <c r="H13" s="106"/>
      <c r="I13" s="106"/>
      <c r="J13" s="107"/>
      <c r="K13" s="49">
        <f>SUM(K14)</f>
        <v>0</v>
      </c>
    </row>
    <row r="14" spans="1:11" ht="12.75">
      <c r="A14" s="119" t="s">
        <v>229</v>
      </c>
      <c r="B14" s="119"/>
      <c r="C14" s="119"/>
      <c r="D14" s="119"/>
      <c r="E14" s="119"/>
      <c r="F14" s="5" t="s">
        <v>226</v>
      </c>
      <c r="G14" s="5">
        <v>10</v>
      </c>
      <c r="H14" s="5" t="s">
        <v>227</v>
      </c>
      <c r="I14" s="112"/>
      <c r="J14" s="112"/>
      <c r="K14" s="66">
        <f>G14*I14</f>
        <v>0</v>
      </c>
    </row>
    <row r="15" spans="1:11" ht="12.75">
      <c r="A15" s="133" t="s">
        <v>215</v>
      </c>
      <c r="B15" s="134"/>
      <c r="C15" s="134"/>
      <c r="D15" s="134"/>
      <c r="E15" s="134"/>
      <c r="F15" s="134"/>
      <c r="G15" s="134"/>
      <c r="H15" s="134"/>
      <c r="I15" s="134"/>
      <c r="J15" s="135"/>
      <c r="K15" s="64">
        <f>K5+K8+K13</f>
        <v>0</v>
      </c>
    </row>
    <row r="16" ht="12.75">
      <c r="B16" s="38"/>
    </row>
    <row r="17" spans="1:4" ht="12.75">
      <c r="A17" s="108" t="s">
        <v>237</v>
      </c>
      <c r="B17" s="108"/>
      <c r="C17" s="108"/>
      <c r="D17" s="108"/>
    </row>
    <row r="18" ht="12.75">
      <c r="B18" s="38"/>
    </row>
    <row r="19" ht="12.75">
      <c r="B19" s="38"/>
    </row>
    <row r="20" ht="12.75">
      <c r="B20" s="38"/>
    </row>
    <row r="21" spans="2:13" ht="12.75">
      <c r="B21" s="38"/>
      <c r="M21" s="47" t="s">
        <v>15</v>
      </c>
    </row>
    <row r="22" ht="12.75">
      <c r="B22" s="38"/>
    </row>
    <row r="23" ht="12.75">
      <c r="B23" s="38"/>
    </row>
    <row r="24" ht="12.75">
      <c r="B24" s="38"/>
    </row>
  </sheetData>
  <sheetProtection algorithmName="SHA-512" hashValue="YUtNAH0Np7nximm9KUV+nx3RPxKL98u3XsYGxfyugSqlJi6SxV47AIwVeVgTcd1O8lACmu2Yw4c5EyAbkAIlpQ==" saltValue="93OzeUltiJS/oBaq4oj76w==" spinCount="100000" sheet="1" objects="1" scenarios="1"/>
  <mergeCells count="21">
    <mergeCell ref="I4:J4"/>
    <mergeCell ref="A5:J5"/>
    <mergeCell ref="A8:J8"/>
    <mergeCell ref="A13:J13"/>
    <mergeCell ref="F2:F4"/>
    <mergeCell ref="A17:D17"/>
    <mergeCell ref="A15:J15"/>
    <mergeCell ref="A1:K1"/>
    <mergeCell ref="A2:A4"/>
    <mergeCell ref="B2:B4"/>
    <mergeCell ref="C2:C4"/>
    <mergeCell ref="G2:G4"/>
    <mergeCell ref="H2:H4"/>
    <mergeCell ref="K2:K4"/>
    <mergeCell ref="I11:J11"/>
    <mergeCell ref="I12:J12"/>
    <mergeCell ref="A14:E14"/>
    <mergeCell ref="I14:J14"/>
    <mergeCell ref="D2:D4"/>
    <mergeCell ref="E2:E4"/>
    <mergeCell ref="I2:J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1</oddHeader>
  </headerFooter>
  <ignoredErrors>
    <ignoredError sqref="K13 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č.1 RMU - Žerotínovo náměstí 9</dc:title>
  <dc:subject/>
  <dc:creator>pavel.cap</dc:creator>
  <cp:keywords/>
  <dc:description/>
  <cp:lastModifiedBy>Jan Drochytka</cp:lastModifiedBy>
  <cp:lastPrinted>2023-03-02T09:47:26Z</cp:lastPrinted>
  <dcterms:created xsi:type="dcterms:W3CDTF">2019-02-26T14:08:23Z</dcterms:created>
  <dcterms:modified xsi:type="dcterms:W3CDTF">2023-07-18T09:03:47Z</dcterms:modified>
  <cp:category/>
  <cp:version/>
  <cp:contentType/>
  <cp:contentStatus/>
</cp:coreProperties>
</file>