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0_Zakázky\004_PrF - technická pomoc\2. Zadávací dokumentace\PD_PrF - Dispoziční úpravy 1.PP\1. Projektová dokumentace\Výkazy výměr\"/>
    </mc:Choice>
  </mc:AlternateContent>
  <xr:revisionPtr revIDLastSave="0" documentId="13_ncr:1_{2C9BEB5A-C189-44B8-8E1D-C2CF5D5D28FA}" xr6:coauthVersionLast="47" xr6:coauthVersionMax="47" xr10:uidLastSave="{00000000-0000-0000-0000-000000000000}"/>
  <bookViews>
    <workbookView xWindow="-285" yWindow="2130" windowWidth="24750" windowHeight="15345" activeTab="1" xr2:uid="{00000000-000D-0000-FFFF-FFFF00000000}"/>
  </bookViews>
  <sheets>
    <sheet name="Rekapitulace" sheetId="1" r:id="rId1"/>
    <sheet name="Položkově" sheetId="2" r:id="rId2"/>
  </sheets>
  <definedNames>
    <definedName name="_dph1">Rekapitulace!#REF!</definedName>
    <definedName name="_dph2">Rekapitulace!#REF!</definedName>
    <definedName name="_dph3">Rekapitulace!#REF!</definedName>
    <definedName name="_pol1">Položkově!#REF!</definedName>
    <definedName name="_pol2">Položkově!#REF!</definedName>
    <definedName name="_pol3">Položkově!#REF!</definedName>
    <definedName name="footer">Rekapitulace!#REF!</definedName>
    <definedName name="footer2">Položkově!#REF!</definedName>
    <definedName name="head1">Rekapitulace!#REF!</definedName>
    <definedName name="Header">Rekapitulace!#REF!</definedName>
    <definedName name="Header2">Položkově!#REF!</definedName>
    <definedName name="Hlava1">Rekapitulace!#REF!</definedName>
    <definedName name="Hlava2">Rekapitulace!#REF!</definedName>
    <definedName name="Hlava3">Rekapitulace!#REF!</definedName>
    <definedName name="Hlava4">Rekapitulace!#REF!</definedName>
    <definedName name="polbezcen1">Položkově!#REF!</definedName>
    <definedName name="polcen2">Položkově!#REF!</definedName>
    <definedName name="polcen3">Položkově!#REF!</definedName>
    <definedName name="Poznamka">Rekapitulace!#REF!</definedName>
    <definedName name="ZakHead">Rekapitulace!#REF!</definedName>
  </definedNames>
  <calcPr calcId="181029"/>
</workbook>
</file>

<file path=xl/calcChain.xml><?xml version="1.0" encoding="utf-8"?>
<calcChain xmlns="http://schemas.openxmlformats.org/spreadsheetml/2006/main">
  <c r="G79" i="2" l="1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223" i="2"/>
  <c r="G222" i="2"/>
  <c r="G221" i="2"/>
  <c r="G233" i="2"/>
  <c r="G232" i="2"/>
  <c r="G231" i="2"/>
  <c r="G230" i="2"/>
  <c r="G224" i="2"/>
  <c r="G220" i="2"/>
  <c r="G219" i="2"/>
  <c r="G218" i="2"/>
  <c r="G217" i="2"/>
  <c r="G216" i="2"/>
  <c r="G215" i="2"/>
  <c r="G214" i="2"/>
  <c r="G213" i="2"/>
  <c r="G125" i="2"/>
  <c r="G124" i="2"/>
  <c r="G123" i="2"/>
  <c r="G149" i="2"/>
  <c r="G148" i="2"/>
  <c r="G111" i="2"/>
  <c r="G147" i="2"/>
  <c r="G234" i="2" l="1"/>
  <c r="G80" i="2" l="1"/>
  <c r="G78" i="2"/>
  <c r="G77" i="2"/>
  <c r="G76" i="2"/>
  <c r="G75" i="2"/>
  <c r="G74" i="2"/>
  <c r="G235" i="2" l="1"/>
  <c r="G225" i="2"/>
  <c r="G226" i="2" s="1"/>
  <c r="G207" i="2" l="1"/>
  <c r="G206" i="2"/>
  <c r="G200" i="2"/>
  <c r="G199" i="2"/>
  <c r="G198" i="2"/>
  <c r="G197" i="2"/>
  <c r="G196" i="2"/>
  <c r="G195" i="2"/>
  <c r="G194" i="2"/>
  <c r="G193" i="2"/>
  <c r="G201" i="2" l="1"/>
  <c r="G202" i="2" s="1"/>
  <c r="G208" i="2"/>
  <c r="G209" i="2" s="1"/>
  <c r="G187" i="2" l="1"/>
  <c r="G186" i="2"/>
  <c r="G185" i="2"/>
  <c r="G184" i="2"/>
  <c r="G183" i="2"/>
  <c r="G182" i="2"/>
  <c r="G181" i="2"/>
  <c r="G180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2" i="2"/>
  <c r="G151" i="2"/>
  <c r="G150" i="2"/>
  <c r="G146" i="2"/>
  <c r="G145" i="2"/>
  <c r="G144" i="2"/>
  <c r="G143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2" i="2"/>
  <c r="G121" i="2"/>
  <c r="G120" i="2"/>
  <c r="G119" i="2"/>
  <c r="G118" i="2"/>
  <c r="G117" i="2"/>
  <c r="G116" i="2"/>
  <c r="G115" i="2"/>
  <c r="G114" i="2"/>
  <c r="G113" i="2"/>
  <c r="G112" i="2"/>
  <c r="G110" i="2"/>
  <c r="G109" i="2"/>
  <c r="G108" i="2"/>
  <c r="G107" i="2"/>
  <c r="G101" i="2"/>
  <c r="G100" i="2"/>
  <c r="G99" i="2"/>
  <c r="G92" i="2"/>
  <c r="G91" i="2"/>
  <c r="G90" i="2"/>
  <c r="G89" i="2"/>
  <c r="G88" i="2"/>
  <c r="G87" i="2"/>
  <c r="G86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7" i="2"/>
  <c r="G175" i="2" l="1"/>
  <c r="G102" i="2"/>
  <c r="G103" i="2" s="1"/>
  <c r="G93" i="2"/>
  <c r="G94" i="2" s="1"/>
  <c r="G53" i="2" l="1"/>
  <c r="G69" i="2" l="1"/>
  <c r="G70" i="2" s="1"/>
  <c r="G81" i="2" l="1"/>
  <c r="G82" i="2" l="1"/>
  <c r="G138" i="2"/>
  <c r="G48" i="2" l="1"/>
  <c r="G139" i="2"/>
  <c r="G153" i="2"/>
  <c r="G176" i="2"/>
  <c r="G188" i="2"/>
  <c r="G189" i="2" s="1"/>
  <c r="G154" i="2" l="1"/>
  <c r="E9" i="1"/>
  <c r="G49" i="2"/>
  <c r="E10" i="1"/>
  <c r="E16" i="1" l="1"/>
  <c r="E11" i="1"/>
  <c r="E12" i="1" s="1"/>
  <c r="D15" i="1" s="1"/>
  <c r="E15" i="1" s="1"/>
  <c r="E17" i="1" l="1"/>
</calcChain>
</file>

<file path=xl/sharedStrings.xml><?xml version="1.0" encoding="utf-8"?>
<sst xmlns="http://schemas.openxmlformats.org/spreadsheetml/2006/main" count="559" uniqueCount="262">
  <si>
    <t>Celkem</t>
  </si>
  <si>
    <t>Celkem bez DPH</t>
  </si>
  <si>
    <t>Daň z přidané hodnoty (DPH)</t>
  </si>
  <si>
    <t>DPH Celkem</t>
  </si>
  <si>
    <t>Celkem s DPH</t>
  </si>
  <si>
    <t>No.</t>
  </si>
  <si>
    <t>Číslo položky</t>
  </si>
  <si>
    <t>Popis položky</t>
  </si>
  <si>
    <t>Počet</t>
  </si>
  <si>
    <t>Jedn. cena</t>
  </si>
  <si>
    <t>Rekapitulace rozpočtu</t>
  </si>
  <si>
    <t>HLAVA III.</t>
  </si>
  <si>
    <t>Základní rozpočtové náklady</t>
  </si>
  <si>
    <t>Dodávky celkem</t>
  </si>
  <si>
    <t>Montážní práce a služby celkem</t>
  </si>
  <si>
    <t>Sazba 21 proc.</t>
  </si>
  <si>
    <t>21% z</t>
  </si>
  <si>
    <t>Příprava kabelových tras, montáž + dodávka</t>
  </si>
  <si>
    <t>220 111761</t>
  </si>
  <si>
    <t>Svorka uzemňovací (mont. vč. materiálu)</t>
  </si>
  <si>
    <t>ks</t>
  </si>
  <si>
    <t>m</t>
  </si>
  <si>
    <t>220 260021</t>
  </si>
  <si>
    <t>Krabice KO 68 pod omítku vč. vysekání lůžka  (mont. vč. materiálu)</t>
  </si>
  <si>
    <t>220 260024</t>
  </si>
  <si>
    <t>Krabice KO 97 pod omítku vč. vysekání lůžka (mont. vč. materiálu)</t>
  </si>
  <si>
    <t>220 260027</t>
  </si>
  <si>
    <t>Krabice KO 125 pod omítku vč. vysekání lůžka (mont. vč. materiálu)</t>
  </si>
  <si>
    <t>220 260028</t>
  </si>
  <si>
    <t>Krabice KT 250 pod omítku vč. vysekání lůžka (mont. vč. materiálu)</t>
  </si>
  <si>
    <t>220 260106</t>
  </si>
  <si>
    <t>Vyhledání vývodu, krabice</t>
  </si>
  <si>
    <t>220 260111</t>
  </si>
  <si>
    <t>Odvíčkování a zavíčkování krabice na závit</t>
  </si>
  <si>
    <t>220 260113</t>
  </si>
  <si>
    <t>Odvíčkování a zavíčkování krabice na 4 šrouby</t>
  </si>
  <si>
    <t>220 260552</t>
  </si>
  <si>
    <t>Trubka plastová ohebná pod omítkou nebo v podlaze 23 mm (mont. vč. materiálu)</t>
  </si>
  <si>
    <t>220 260554</t>
  </si>
  <si>
    <t>Trubka plastová ohebná pod omítkou nebo v podlaze 36 mm (mont. vč. materiálu)</t>
  </si>
  <si>
    <t>KEV.050.0400</t>
  </si>
  <si>
    <t>AY 2,5 B</t>
  </si>
  <si>
    <t>220 260555</t>
  </si>
  <si>
    <t>220 261661</t>
  </si>
  <si>
    <t>Značení trasy vedení</t>
  </si>
  <si>
    <t>220 270301</t>
  </si>
  <si>
    <t>Vodič v trubkovodu AY 2,5</t>
  </si>
  <si>
    <t>220 261101</t>
  </si>
  <si>
    <t>Konstrukce ocelová do 5 kg na m (mont. vč. materiálu)</t>
  </si>
  <si>
    <t>220 261653</t>
  </si>
  <si>
    <t>Uchycení ocelové konstrukce beton</t>
  </si>
  <si>
    <t>220 261643</t>
  </si>
  <si>
    <t>Osazení hmoždinky 10 mm beton (mont. vč. materiálu)</t>
  </si>
  <si>
    <t>220 261644</t>
  </si>
  <si>
    <t>Osazení hmoždinky 12 mm beton (mont. vč. materiálu)</t>
  </si>
  <si>
    <t>210 020912</t>
  </si>
  <si>
    <t>Protipož.ucpávka průch.stropem t= do 50 cm (mont. vč. materiálu)</t>
  </si>
  <si>
    <t>m2</t>
  </si>
  <si>
    <t>210 020922</t>
  </si>
  <si>
    <t>Protipož.ucpávka průch.stěnou  t= do 30 cm (mont. vč. materiálu)</t>
  </si>
  <si>
    <t>hod</t>
  </si>
  <si>
    <t>kpl</t>
  </si>
  <si>
    <t>Pomocné montážní práce</t>
  </si>
  <si>
    <t>Nezměřitelné pracovní výkony</t>
  </si>
  <si>
    <t>Drobný elektroinstalační materiál (montáž vč. mat.)</t>
  </si>
  <si>
    <t>220 280222</t>
  </si>
  <si>
    <t>220 300002</t>
  </si>
  <si>
    <t>220 110643</t>
  </si>
  <si>
    <t>220 111431</t>
  </si>
  <si>
    <t>Stejnosměrná měření na míst.kabelu</t>
  </si>
  <si>
    <t>pa</t>
  </si>
  <si>
    <t>Závěrečné práce ve skříni RACK</t>
  </si>
  <si>
    <t>Montáž 19" panelu do 48 portů RJ 45 - nestín.</t>
  </si>
  <si>
    <t>Montáž 19" pomocného panelu do 4U</t>
  </si>
  <si>
    <t>Uložení kabelu 5.-6.kat. nestín. do trubky, žlabu, na rošt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</si>
  <si>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</si>
  <si>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</si>
  <si>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</si>
  <si>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</si>
  <si>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PC0066600</t>
  </si>
  <si>
    <t>Montáž kompletního panelu přívodu NN</t>
  </si>
  <si>
    <t>Rozvod univ.kabelové sítě - dodávka</t>
  </si>
  <si>
    <t>KUS</t>
  </si>
  <si>
    <t>Rozvod e.zabezpečovací signalizace - montáž</t>
  </si>
  <si>
    <t>220 321711/S1</t>
  </si>
  <si>
    <t>Montáž koncentrátoru nebo jiného adresného modulu na sběrnici</t>
  </si>
  <si>
    <t>220 321751</t>
  </si>
  <si>
    <t>Montáž infrapasivního čidla - nástěnný</t>
  </si>
  <si>
    <t>220 321736</t>
  </si>
  <si>
    <t>Montáž držáku infrapasivního nebo duálního čidla</t>
  </si>
  <si>
    <t>220 320722</t>
  </si>
  <si>
    <t>220 330206</t>
  </si>
  <si>
    <t>Kontrola funkce čidla</t>
  </si>
  <si>
    <t>220 330741</t>
  </si>
  <si>
    <t>Uvedení čidla do trvalého provozu</t>
  </si>
  <si>
    <t>220 330791</t>
  </si>
  <si>
    <t>Programování zobrazovaného textu pro čidlo</t>
  </si>
  <si>
    <t>220 330121</t>
  </si>
  <si>
    <t>Popis čidla štítkem</t>
  </si>
  <si>
    <t>220 330191</t>
  </si>
  <si>
    <t>Měření kontin.,izol.,odporu 1 úseku smyčky</t>
  </si>
  <si>
    <t>220 300913</t>
  </si>
  <si>
    <t>Svorkovnice se šrouby bakelitová 10 dílná (montáž vč. dodávky)</t>
  </si>
  <si>
    <t>220 300924</t>
  </si>
  <si>
    <t>Svorkovnice do krabic svorka 4 pólová (montáž vč. dodávky)</t>
  </si>
  <si>
    <t>Montáž povrchové propojovací krabice do 24 svorek - plastové (montáž + dodávka)</t>
  </si>
  <si>
    <t>Montáž tamper kontaktu</t>
  </si>
  <si>
    <t>220 280221</t>
  </si>
  <si>
    <t>Kabel SYKFY do 5x2x0,5 (nebo podob.)  v trubkách, žlabech, lištách</t>
  </si>
  <si>
    <t>Kabel datový pro sběrnici systému v trubce, žlabu, na roštu</t>
  </si>
  <si>
    <t>220 281303</t>
  </si>
  <si>
    <t>Kabel 1až 2,5 mm v trubkách, žlabech, na roštu do 4 žil</t>
  </si>
  <si>
    <t>220 300601</t>
  </si>
  <si>
    <t>Ukončení kabelů návěstních do 5x1 až 2.5</t>
  </si>
  <si>
    <t>220 300001</t>
  </si>
  <si>
    <t>Forma kabelová do délky 0,5 m na kabelu do 5x2</t>
  </si>
  <si>
    <t>Forma kabelová do délky 0,5 m na kabelu datovém</t>
  </si>
  <si>
    <t>Rozvod e.zabezpečovací signalizace - dodávka</t>
  </si>
  <si>
    <t>G8P</t>
  </si>
  <si>
    <t>Koncentrátor v plastovém krytu pro 8 zón a 4 PGM výstupy</t>
  </si>
  <si>
    <t>Prestige QD</t>
  </si>
  <si>
    <t>Vnitřní digitální "Quad" infradetektor pohybu</t>
  </si>
  <si>
    <t>Konzole pro montáž detektoru-Prestige</t>
  </si>
  <si>
    <t>PC0097360</t>
  </si>
  <si>
    <t>SYKFY (3x2x0,5 )</t>
  </si>
  <si>
    <t>KEV.050.9530</t>
  </si>
  <si>
    <t>JYTY 4BX1,0</t>
  </si>
  <si>
    <t>Kabel FTP, PowerCat kat.5E, PVC plášť šedý, 4 páry, krabice 305m</t>
  </si>
  <si>
    <t>210 100502</t>
  </si>
  <si>
    <t>220 370471</t>
  </si>
  <si>
    <t>Zkoušení reproduktorů při 1 prog.ústř.</t>
  </si>
  <si>
    <t>Ostatní drobný instlalační materiál</t>
  </si>
  <si>
    <t>Rozvod el.požární signalizace - montáž</t>
  </si>
  <si>
    <t>220 330101</t>
  </si>
  <si>
    <t>Montáž tlačítkového hlásiče na omítku</t>
  </si>
  <si>
    <t>220 330111</t>
  </si>
  <si>
    <t>Montáž zásuvky aut.hlásiče na omítku</t>
  </si>
  <si>
    <t>220 330133</t>
  </si>
  <si>
    <t>Montáž kompletního bodového hlásiče v běžném prostředí</t>
  </si>
  <si>
    <t>Kontrola funkce (čidla) hlásiče</t>
  </si>
  <si>
    <t>Uvedení požár.hlásiče do trvalého provozu</t>
  </si>
  <si>
    <t>220 281256</t>
  </si>
  <si>
    <t>Kabel JY(St)Y,JXFE apod. 1x2x0.8 pod omítku, do trubky, do žlabu</t>
  </si>
  <si>
    <t>220 300621</t>
  </si>
  <si>
    <t>Ukončení kabelů 1x2x0.8</t>
  </si>
  <si>
    <t>Rozvod el.požární signalizace - dodávka</t>
  </si>
  <si>
    <t>PC0282500</t>
  </si>
  <si>
    <t>Elektronika tlačítka IQ8 s oddělovačem (804905)</t>
  </si>
  <si>
    <t>Kryt tlačítka IP54 červený (704900)</t>
  </si>
  <si>
    <t>PC0281320</t>
  </si>
  <si>
    <t>Optickokouř. hlásič PAM (802371)</t>
  </si>
  <si>
    <t>PC0281260</t>
  </si>
  <si>
    <t>Termodif. hlásic PAM (802271)</t>
  </si>
  <si>
    <t>PC0281640</t>
  </si>
  <si>
    <t>Sokl hlásiče v základní verzi s oddělovačem (805590)</t>
  </si>
  <si>
    <t>KAD.250.0160</t>
  </si>
  <si>
    <t>J-Y(ST)Y -  1 x 2 x 0,8 LG</t>
  </si>
  <si>
    <t>Další drobné kabeláže a systémové kabeláže</t>
  </si>
  <si>
    <t>KEV.000.8750</t>
  </si>
  <si>
    <t>CY 6H</t>
  </si>
  <si>
    <t>220 270325</t>
  </si>
  <si>
    <t>Vodič v trubkovodu CY 6</t>
  </si>
  <si>
    <t>460 680041</t>
  </si>
  <si>
    <t>Průraz zdivem z betonu, z tvrdého kamene,tloušťka 15cm</t>
  </si>
  <si>
    <t>460 680042</t>
  </si>
  <si>
    <t>Průraz zdivem z betonu, z tvrdého kamene,tloušťka 30cm</t>
  </si>
  <si>
    <t>460 680043</t>
  </si>
  <si>
    <t>Průraz zdivem z betonu, z tvrdého kamene,tloušťka 45cm</t>
  </si>
  <si>
    <t>460 680044</t>
  </si>
  <si>
    <t>Průraz zdivem z betonu, z tvrdého kamene,tloušťka 60cm</t>
  </si>
  <si>
    <t>460 680025/S1</t>
  </si>
  <si>
    <t>Průraz stropem</t>
  </si>
  <si>
    <t>460 680002</t>
  </si>
  <si>
    <t>Drážka ve zdivu cihleném 5/5cm</t>
  </si>
  <si>
    <t>460 680003</t>
  </si>
  <si>
    <t>Drážka ve zdivu cihelném 10/5cm</t>
  </si>
  <si>
    <t>Zapravení drážky ve zdivu cihleném 5/5cm (mont. vč. materiálu)</t>
  </si>
  <si>
    <t>Zapravení drážky ve zdivu cihelném 10/5cm (mont. vč. materiálu)</t>
  </si>
  <si>
    <t>Zapravení průrazů</t>
  </si>
  <si>
    <t>Malířské práce</t>
  </si>
  <si>
    <t>220 260735</t>
  </si>
  <si>
    <t>Kovová přepážka do žlabu MARS 50mm (mont. vč. materiálu)</t>
  </si>
  <si>
    <t>Příchytky pro montáž ohniodol. kabelu (do 5kg na m)</t>
  </si>
  <si>
    <t>Trubka KOPOFLEX pr. 70, do prrazu</t>
  </si>
  <si>
    <t>Rozvod univerzální kabelové sítě - montáž</t>
  </si>
  <si>
    <t>Ukončení - forma na kabelu 5.-6.kat. nestín.</t>
  </si>
  <si>
    <t>Měření 1 segmentu kabelu 5.-6.kat. nestín.</t>
  </si>
  <si>
    <t>Revize stávajících rozvaděčů</t>
  </si>
  <si>
    <t>Revize stávající páteřní části rozvodu</t>
  </si>
  <si>
    <t>Revize stávající účastnické části rozvodu</t>
  </si>
  <si>
    <t>revize příp. přeskupení stáv. prvků v rozvaděči pro doplnění</t>
  </si>
  <si>
    <t>Rozvod datové sítě - montáž</t>
  </si>
  <si>
    <t>Montáž+nastavení kompletního přístupového bodu WLAN do LAN</t>
  </si>
  <si>
    <t>Rozvod datové sítě - dodávka</t>
  </si>
  <si>
    <t>19" nap.panel 8x230V,3m,vypínač,přep.och.,tep.poj.</t>
  </si>
  <si>
    <t>Revize stáv.modulár.switche pro dovybavení</t>
  </si>
  <si>
    <t>Vyhledání a revize nápojného bodu na stáv. rozvod</t>
  </si>
  <si>
    <t>220 330753</t>
  </si>
  <si>
    <t>Revize stávající ústředny EZS</t>
  </si>
  <si>
    <t>Revize prvků systému EZS</t>
  </si>
  <si>
    <t>Programování zobrazovaného textu pro hlásič (i stáv.na lince)</t>
  </si>
  <si>
    <t>Popis hlásiče štítkem (i stáv.na lince)</t>
  </si>
  <si>
    <t>Měření kontin.,izol.,odporu 1 úseku smyčky (i stáv.na lince)</t>
  </si>
  <si>
    <t>Revize stávajícího systému EPS do 500 hlásičů</t>
  </si>
  <si>
    <t>Revize stávající ústředny EPS</t>
  </si>
  <si>
    <t>Revize prvků systému EPS</t>
  </si>
  <si>
    <t>Rozvod evakuačního rozhlasu - montáž</t>
  </si>
  <si>
    <t>210 800105</t>
  </si>
  <si>
    <t>Montáž kompletního reproduktoru, nástěnné skříně 6 W</t>
  </si>
  <si>
    <t>Rozvod evakuačního rozhlasu - dodávka</t>
  </si>
  <si>
    <t>LBC 3018/01</t>
  </si>
  <si>
    <t>Kovový skříňkový reproduktor</t>
  </si>
  <si>
    <t>PRAFlaDur</t>
  </si>
  <si>
    <t>CSFH-V180 E90, 4x1,5 B2caS1d0  (linky 100V)</t>
  </si>
  <si>
    <t>Kabel 750V 4 x 1.5 uložený pod omítkou, ve žlabu, pevně</t>
  </si>
  <si>
    <t>Ukončení kabelu  4 x 1.5 nebo 2.5 mm2</t>
  </si>
  <si>
    <t>Revize stávající rozhlasové ústředny</t>
  </si>
  <si>
    <t>Revize stávajícího systému EZS</t>
  </si>
  <si>
    <t>PrF MU - DISPOZIČNÍ ÚPRAVY  1.PP
D.1.1.2.4. Zařízení slaboproudé elektrotechniky
Projektová dokumentace pro provedení stavby</t>
  </si>
  <si>
    <t>Kryt zásuvky komunikační
(design dle zásuvek rozvodu NN)</t>
  </si>
  <si>
    <t xml:space="preserve">Konektor zásuvky datové Modular Jack RJ 45-6 Cat. </t>
  </si>
  <si>
    <t>Rámeček pro elektroinstalační přístroje, jednonásobný
(design dle zásuvek rozvodu NN)</t>
  </si>
  <si>
    <t xml:space="preserve">SXKD-6-UTP-LSOH </t>
  </si>
  <si>
    <t xml:space="preserve">Instalační kabel CAT6 UTP </t>
  </si>
  <si>
    <t>SX48-6-UTP-BK</t>
  </si>
  <si>
    <t>Patch panel Solarix 48 x RJ45 CAT6 UTP 350 MHz černý 2U</t>
  </si>
  <si>
    <t>C6-114GY-1MB</t>
  </si>
  <si>
    <t xml:space="preserve">Patch kabel CAT6 UTP PVC 1m šedý snag-proof </t>
  </si>
  <si>
    <t>MPS20WG</t>
  </si>
  <si>
    <t>MG kontakt povrchový se dvěmi svorkami, podložkami a krytkou šroubů</t>
  </si>
  <si>
    <t>MK7</t>
  </si>
  <si>
    <t>LCD klávesnice</t>
  </si>
  <si>
    <t>Montáž ovládací klávesnice s LCD displejem</t>
  </si>
  <si>
    <t>Práce na stávajících dveřích pro instalaci povrchivého magnetického kontaktu</t>
  </si>
  <si>
    <t>Montáž dveřního kontaktu povrchivého (okna, dveře)</t>
  </si>
  <si>
    <t>UNIPOWER MINI/K</t>
  </si>
  <si>
    <t>Spínaný zdroj v kovovém krytu 13,8 Vss / 3A s výstupy a odpojovačem</t>
  </si>
  <si>
    <t>UT12180</t>
  </si>
  <si>
    <t>Akumulátor 12V / 18Ah</t>
  </si>
  <si>
    <t>220 410166</t>
  </si>
  <si>
    <t>Montáž zálohovaného napaječe</t>
  </si>
  <si>
    <t>220 410533</t>
  </si>
  <si>
    <t>Montáž akumulátoru do externího napaječe</t>
  </si>
  <si>
    <t>Měření akumulátoru pro externí napaječ</t>
  </si>
  <si>
    <t>Rozvod kabeláže pro přístupový systém - dodávka</t>
  </si>
  <si>
    <t>Rozvod kabeláže pro přístupový systém - montáž</t>
  </si>
  <si>
    <t>Montáž modulu RJ 45 - nestín.</t>
  </si>
  <si>
    <t xml:space="preserve">Konektor Jack RJ 45-6 Cat. </t>
  </si>
  <si>
    <t>220 260725</t>
  </si>
  <si>
    <t>Žlab MARS 62/50 mm, funkční integrita při požáru   (mont. vč. základního i instalačního materiálu)</t>
  </si>
  <si>
    <t>220 261102</t>
  </si>
  <si>
    <t>Konstrukce ocelová do 10 kg na m (mont. vč. materiálu)</t>
  </si>
  <si>
    <t>Žlab MARS 250/50 mm  (mont. vč. základního i instalačního materiálu)</t>
  </si>
  <si>
    <t>Montáž 19" panelu do 24 portů RJ 45 - nestín.</t>
  </si>
  <si>
    <t>SX24-6-UTP-BK</t>
  </si>
  <si>
    <t>Patch panel Solarix 24 x RJ45 CAT6 UTP 350 MHz černý 1U</t>
  </si>
  <si>
    <t xml:space="preserve">Patch kabel CAT6 UTP PVC 2m šedý snag-proof </t>
  </si>
  <si>
    <t>C6-114GY-2MB</t>
  </si>
  <si>
    <t>MONTAZ 18 port Switch</t>
  </si>
  <si>
    <t>48 port Switch</t>
  </si>
  <si>
    <t>Cisco Catalyst 9115AXI</t>
  </si>
  <si>
    <t>Cisco Catalyst 9115AXI Access Point / Dual-band Radio 802.11n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</si>
</sst>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0"/>
      <name val="Arial CE"/>
      <charset val="238"/>
    </font>
    <font>
      <sz val="10"/>
      <name val="Arial CE"/>
      <charset val="238"/>
    </font>
    <font>
      <i/>
      <sz val="10"/>
      <name val="Times New Roman CE"/>
      <charset val="238"/>
    </font>
    <font>
      <b/>
      <i/>
      <sz val="14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Times New Roman CE"/>
      <family val="1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1" xfId="0" applyFont="1" applyBorder="1"/>
    <xf numFmtId="0" fontId="0" fillId="0" borderId="1" xfId="0" applyBorder="1"/>
    <xf numFmtId="0" fontId="4" fillId="0" borderId="0" xfId="0" applyFont="1"/>
    <xf numFmtId="0" fontId="4" fillId="0" borderId="0" xfId="0" applyFont="1" applyAlignment="1">
      <alignment horizontal="centerContinuous"/>
    </xf>
    <xf numFmtId="164" fontId="0" fillId="0" borderId="0" xfId="0" applyNumberFormat="1"/>
    <xf numFmtId="0" fontId="5" fillId="0" borderId="0" xfId="0" applyFont="1"/>
    <xf numFmtId="0" fontId="0" fillId="0" borderId="2" xfId="0" applyBorder="1"/>
    <xf numFmtId="164" fontId="4" fillId="0" borderId="0" xfId="0" applyNumberFormat="1" applyFont="1"/>
    <xf numFmtId="164" fontId="0" fillId="0" borderId="1" xfId="0" applyNumberFormat="1" applyBorder="1"/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5" fillId="0" borderId="1" xfId="0" applyFont="1" applyBorder="1"/>
    <xf numFmtId="0" fontId="7" fillId="0" borderId="0" xfId="0" applyFont="1"/>
    <xf numFmtId="164" fontId="7" fillId="0" borderId="0" xfId="0" applyNumberFormat="1" applyFont="1"/>
    <xf numFmtId="0" fontId="6" fillId="0" borderId="0" xfId="0" applyFont="1"/>
    <xf numFmtId="164" fontId="0" fillId="0" borderId="0" xfId="0" applyNumberFormat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9" fillId="0" borderId="2" xfId="0" applyFont="1" applyBorder="1"/>
    <xf numFmtId="164" fontId="9" fillId="0" borderId="2" xfId="0" applyNumberFormat="1" applyFont="1" applyBorder="1"/>
    <xf numFmtId="0" fontId="9" fillId="0" borderId="0" xfId="0" applyFont="1"/>
    <xf numFmtId="0" fontId="9" fillId="0" borderId="1" xfId="0" applyFont="1" applyBorder="1"/>
    <xf numFmtId="0" fontId="9" fillId="0" borderId="4" xfId="0" applyFont="1" applyBorder="1"/>
    <xf numFmtId="0" fontId="10" fillId="0" borderId="4" xfId="0" applyFont="1" applyBorder="1"/>
    <xf numFmtId="164" fontId="9" fillId="0" borderId="4" xfId="0" applyNumberFormat="1" applyFont="1" applyBorder="1"/>
    <xf numFmtId="0" fontId="10" fillId="0" borderId="2" xfId="0" applyFont="1" applyBorder="1"/>
    <xf numFmtId="0" fontId="0" fillId="0" borderId="0" xfId="0" applyAlignment="1">
      <alignment vertical="center"/>
    </xf>
    <xf numFmtId="0" fontId="4" fillId="0" borderId="0" xfId="0" applyFont="1" applyAlignment="1">
      <alignment wrapText="1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8" fillId="0" borderId="5" xfId="0" applyFont="1" applyBorder="1"/>
    <xf numFmtId="164" fontId="8" fillId="0" borderId="5" xfId="0" applyNumberFormat="1" applyFont="1" applyBorder="1"/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wrapText="1"/>
    </xf>
    <xf numFmtId="0" fontId="11" fillId="0" borderId="5" xfId="0" applyFont="1" applyBorder="1"/>
    <xf numFmtId="0" fontId="10" fillId="0" borderId="0" xfId="0" applyFont="1"/>
    <xf numFmtId="164" fontId="9" fillId="0" borderId="0" xfId="0" applyNumberFormat="1" applyFont="1"/>
    <xf numFmtId="0" fontId="8" fillId="0" borderId="6" xfId="0" applyFont="1" applyBorder="1"/>
    <xf numFmtId="164" fontId="8" fillId="0" borderId="6" xfId="0" applyNumberFormat="1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right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right" vertic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8" fillId="2" borderId="7" xfId="0" applyNumberFormat="1" applyFont="1" applyFill="1" applyBorder="1" applyProtection="1">
      <protection locked="0"/>
    </xf>
    <xf numFmtId="2" fontId="8" fillId="2" borderId="5" xfId="0" applyNumberFormat="1" applyFont="1" applyFill="1" applyBorder="1" applyProtection="1">
      <protection locked="0"/>
    </xf>
    <xf numFmtId="2" fontId="8" fillId="2" borderId="6" xfId="0" applyNumberFormat="1" applyFont="1" applyFill="1" applyBorder="1" applyProtection="1">
      <protection locked="0"/>
    </xf>
    <xf numFmtId="2" fontId="8" fillId="2" borderId="7" xfId="0" applyNumberFormat="1" applyFont="1" applyFill="1" applyBorder="1" applyAlignment="1" applyProtection="1">
      <alignment vertical="center"/>
      <protection locked="0"/>
    </xf>
    <xf numFmtId="2" fontId="8" fillId="2" borderId="5" xfId="0" applyNumberFormat="1" applyFont="1" applyFill="1" applyBorder="1" applyAlignment="1" applyProtection="1">
      <alignment vertical="center"/>
      <protection locked="0"/>
    </xf>
    <xf numFmtId="2" fontId="8" fillId="2" borderId="6" xfId="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view="pageLayout" zoomScaleNormal="100" workbookViewId="0">
      <selection activeCell="D9" sqref="D9"/>
    </sheetView>
  </sheetViews>
  <sheetFormatPr defaultRowHeight="12.75" x14ac:dyDescent="0.2"/>
  <cols>
    <col min="1" max="1" width="12.28515625" customWidth="1"/>
    <col min="2" max="2" width="26.7109375" customWidth="1"/>
    <col min="3" max="3" width="8" customWidth="1"/>
    <col min="4" max="4" width="16" customWidth="1"/>
    <col min="5" max="5" width="19.5703125" customWidth="1"/>
  </cols>
  <sheetData>
    <row r="1" spans="1:5" x14ac:dyDescent="0.2">
      <c r="A1" s="3"/>
      <c r="B1" s="19"/>
      <c r="C1" s="4"/>
      <c r="D1" s="4"/>
      <c r="E1" s="4"/>
    </row>
    <row r="2" spans="1:5" x14ac:dyDescent="0.2">
      <c r="A2" s="74" t="s">
        <v>218</v>
      </c>
      <c r="B2" s="75"/>
      <c r="C2" s="75"/>
      <c r="D2" s="75"/>
      <c r="E2" s="75"/>
    </row>
    <row r="3" spans="1:5" ht="56.45" customHeight="1" x14ac:dyDescent="0.2">
      <c r="A3" s="76"/>
      <c r="B3" s="76"/>
      <c r="C3" s="76"/>
      <c r="D3" s="76"/>
      <c r="E3" s="76"/>
    </row>
    <row r="4" spans="1:5" ht="15.75" x14ac:dyDescent="0.25">
      <c r="A4" s="6"/>
      <c r="B4" s="2"/>
      <c r="C4" s="2"/>
      <c r="D4" s="2"/>
      <c r="E4" s="2"/>
    </row>
    <row r="5" spans="1:5" x14ac:dyDescent="0.2">
      <c r="A5" s="13"/>
      <c r="B5" s="2"/>
      <c r="C5" s="2"/>
      <c r="D5" s="2"/>
      <c r="E5" s="2"/>
    </row>
    <row r="6" spans="1:5" x14ac:dyDescent="0.2">
      <c r="A6" s="12"/>
      <c r="B6" s="2"/>
      <c r="C6" s="2"/>
      <c r="D6" s="2"/>
      <c r="E6" s="2"/>
    </row>
    <row r="7" spans="1:5" ht="15" x14ac:dyDescent="0.25">
      <c r="A7" s="4"/>
      <c r="B7" s="24" t="s">
        <v>10</v>
      </c>
      <c r="C7" s="4"/>
      <c r="D7" s="4"/>
      <c r="E7" s="4"/>
    </row>
    <row r="8" spans="1:5" ht="15" x14ac:dyDescent="0.25">
      <c r="A8" s="23" t="s">
        <v>11</v>
      </c>
      <c r="B8" s="23" t="s">
        <v>12</v>
      </c>
    </row>
    <row r="9" spans="1:5" x14ac:dyDescent="0.2">
      <c r="B9" t="s">
        <v>13</v>
      </c>
      <c r="E9" s="7">
        <f>Položkově!G81+Položkově!G102+Položkově!G153+Položkově!G188+Položkově!G208+Položkově!G234</f>
        <v>0</v>
      </c>
    </row>
    <row r="10" spans="1:5" x14ac:dyDescent="0.2">
      <c r="B10" t="s">
        <v>14</v>
      </c>
      <c r="E10" s="7">
        <f>Položkově!G48+Položkově!G69+Položkově!G93+Položkově!G138+Položkově!G175+Položkově!G201+Položkově!G225</f>
        <v>0</v>
      </c>
    </row>
    <row r="11" spans="1:5" ht="15.75" thickBot="1" x14ac:dyDescent="0.3">
      <c r="A11" s="21" t="s">
        <v>11</v>
      </c>
      <c r="B11" s="21" t="s">
        <v>0</v>
      </c>
      <c r="C11" s="21"/>
      <c r="D11" s="21"/>
      <c r="E11" s="22">
        <f>E9+E10</f>
        <v>0</v>
      </c>
    </row>
    <row r="12" spans="1:5" ht="15.75" thickBot="1" x14ac:dyDescent="0.3">
      <c r="A12" s="9"/>
      <c r="B12" s="21" t="s">
        <v>1</v>
      </c>
      <c r="C12" s="21"/>
      <c r="D12" s="21"/>
      <c r="E12" s="22">
        <f>E11</f>
        <v>0</v>
      </c>
    </row>
    <row r="13" spans="1:5" ht="15.75" x14ac:dyDescent="0.25">
      <c r="B13" s="5"/>
      <c r="C13" s="5"/>
      <c r="D13" s="5"/>
      <c r="E13" s="10"/>
    </row>
    <row r="14" spans="1:5" ht="15" x14ac:dyDescent="0.25">
      <c r="A14" s="4"/>
      <c r="B14" s="24" t="s">
        <v>2</v>
      </c>
      <c r="C14" s="4"/>
      <c r="D14" s="4"/>
      <c r="E14" s="11"/>
    </row>
    <row r="15" spans="1:5" x14ac:dyDescent="0.2">
      <c r="B15" t="s">
        <v>15</v>
      </c>
      <c r="C15" s="1" t="s">
        <v>16</v>
      </c>
      <c r="D15" s="18">
        <f>E12</f>
        <v>0</v>
      </c>
      <c r="E15" s="7">
        <f>0.21*D15</f>
        <v>0</v>
      </c>
    </row>
    <row r="16" spans="1:5" ht="15" x14ac:dyDescent="0.25">
      <c r="A16" s="4"/>
      <c r="B16" s="25" t="s">
        <v>3</v>
      </c>
      <c r="C16" s="26"/>
      <c r="D16" s="26"/>
      <c r="E16" s="27">
        <f>Položkově!G49+Položkově!G70+Položkově!G82+Položkově!G94+Položkově!G103+Položkově!G139+Položkově!G154+Položkově!G176+Položkově!G189+Položkově!G202+Položkově!G209+Položkově!G226+Položkově!G235</f>
        <v>0</v>
      </c>
    </row>
    <row r="17" spans="1:5" ht="15.75" thickBot="1" x14ac:dyDescent="0.3">
      <c r="A17" s="9"/>
      <c r="B17" s="21" t="s">
        <v>4</v>
      </c>
      <c r="C17" s="28"/>
      <c r="D17" s="28"/>
      <c r="E17" s="22">
        <f>E12+E16</f>
        <v>0</v>
      </c>
    </row>
    <row r="19" spans="1:5" x14ac:dyDescent="0.2">
      <c r="A19" s="8"/>
      <c r="B19" s="8"/>
      <c r="C19" s="8"/>
      <c r="D19" s="20"/>
      <c r="E19" s="8"/>
    </row>
    <row r="20" spans="1:5" x14ac:dyDescent="0.2">
      <c r="A20" s="8"/>
      <c r="B20" s="8"/>
      <c r="C20" s="8"/>
      <c r="D20" s="8"/>
      <c r="E20" s="8"/>
    </row>
  </sheetData>
  <sheetProtection algorithmName="SHA-512" hashValue="Sv851r4/GYQWqoN0JvV8FLxUseRyNiICt9QsJwAQe5C0pwQiaCfSXQtV2R+b9FyVrb+iQ0w1z757w3Kw00sHmw==" saltValue="Fvr3unr7UQMgAqdYvk9KBg==" spinCount="100000" sheet="1" objects="1" scenarios="1"/>
  <mergeCells count="1">
    <mergeCell ref="A2:E3"/>
  </mergeCells>
  <pageMargins left="0.78740157499999996" right="0.78740157499999996" top="0.984251969" bottom="0.984251969" header="0.4921259845" footer="0.4921259845"/>
  <pageSetup paperSize="9" orientation="portrait" horizontalDpi="4294967292" verticalDpi="300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5"/>
  <sheetViews>
    <sheetView tabSelected="1" view="pageLayout" topLeftCell="A85" zoomScaleNormal="100" workbookViewId="0">
      <selection activeCell="C101" sqref="C101"/>
    </sheetView>
  </sheetViews>
  <sheetFormatPr defaultRowHeight="12.75" x14ac:dyDescent="0.2"/>
  <cols>
    <col min="1" max="1" width="3.7109375" customWidth="1"/>
    <col min="2" max="2" width="11.140625" customWidth="1"/>
    <col min="3" max="3" width="43.85546875" customWidth="1"/>
    <col min="4" max="4" width="7.85546875" customWidth="1"/>
    <col min="5" max="5" width="4.28515625" customWidth="1"/>
    <col min="6" max="6" width="9.85546875" customWidth="1"/>
    <col min="7" max="7" width="16.28515625" customWidth="1"/>
  </cols>
  <sheetData>
    <row r="1" spans="1:7" x14ac:dyDescent="0.2">
      <c r="A1" s="14"/>
      <c r="B1" s="14"/>
      <c r="C1" s="14"/>
      <c r="D1" s="4"/>
      <c r="E1" s="4"/>
      <c r="F1" s="4"/>
      <c r="G1" s="4"/>
    </row>
    <row r="2" spans="1:7" x14ac:dyDescent="0.2">
      <c r="A2" s="74" t="s">
        <v>218</v>
      </c>
      <c r="B2" s="75"/>
      <c r="C2" s="75"/>
      <c r="D2" s="75"/>
      <c r="E2" s="75"/>
      <c r="F2" s="75"/>
      <c r="G2" s="75"/>
    </row>
    <row r="3" spans="1:7" ht="58.9" customHeight="1" x14ac:dyDescent="0.2">
      <c r="A3" s="76"/>
      <c r="B3" s="76"/>
      <c r="C3" s="76"/>
      <c r="D3" s="76"/>
      <c r="E3" s="76"/>
      <c r="F3" s="76"/>
      <c r="G3" s="76"/>
    </row>
    <row r="4" spans="1:7" ht="15.75" x14ac:dyDescent="0.25">
      <c r="A4" s="6"/>
      <c r="B4" s="2"/>
      <c r="C4" s="2"/>
      <c r="D4" s="2"/>
      <c r="E4" s="2"/>
      <c r="F4" s="2"/>
      <c r="G4" s="2"/>
    </row>
    <row r="5" spans="1:7" ht="15.75" x14ac:dyDescent="0.25">
      <c r="A5" s="6"/>
      <c r="B5" s="2"/>
      <c r="C5" s="2"/>
      <c r="D5" s="2"/>
      <c r="E5" s="2"/>
      <c r="F5" s="2"/>
      <c r="G5" s="2"/>
    </row>
    <row r="6" spans="1:7" ht="16.5" thickBot="1" x14ac:dyDescent="0.3">
      <c r="A6" s="9"/>
      <c r="B6" s="9"/>
      <c r="C6" s="48" t="s">
        <v>17</v>
      </c>
      <c r="D6" s="9"/>
      <c r="E6" s="9"/>
      <c r="F6" s="9"/>
      <c r="G6" s="9"/>
    </row>
    <row r="7" spans="1:7" x14ac:dyDescent="0.2">
      <c r="A7" s="46">
        <v>1</v>
      </c>
      <c r="B7" s="46"/>
      <c r="C7" s="46" t="s">
        <v>62</v>
      </c>
      <c r="D7" s="46">
        <v>12</v>
      </c>
      <c r="E7" s="46" t="s">
        <v>60</v>
      </c>
      <c r="F7" s="68"/>
      <c r="G7" s="47">
        <f>D7*F7</f>
        <v>0</v>
      </c>
    </row>
    <row r="8" spans="1:7" x14ac:dyDescent="0.2">
      <c r="A8" s="37">
        <v>2</v>
      </c>
      <c r="B8" s="37"/>
      <c r="C8" s="37" t="s">
        <v>63</v>
      </c>
      <c r="D8" s="37">
        <v>12</v>
      </c>
      <c r="E8" s="37" t="s">
        <v>60</v>
      </c>
      <c r="F8" s="69"/>
      <c r="G8" s="38">
        <f t="shared" ref="G8:G47" si="0">D8*F8</f>
        <v>0</v>
      </c>
    </row>
    <row r="9" spans="1:7" x14ac:dyDescent="0.2">
      <c r="A9" s="37">
        <v>3</v>
      </c>
      <c r="B9" s="37"/>
      <c r="C9" s="37" t="s">
        <v>64</v>
      </c>
      <c r="D9" s="37">
        <v>1</v>
      </c>
      <c r="E9" s="37" t="s">
        <v>61</v>
      </c>
      <c r="F9" s="69"/>
      <c r="G9" s="38">
        <f t="shared" si="0"/>
        <v>0</v>
      </c>
    </row>
    <row r="10" spans="1:7" x14ac:dyDescent="0.2">
      <c r="A10" s="37">
        <v>4</v>
      </c>
      <c r="B10" s="37" t="s">
        <v>18</v>
      </c>
      <c r="C10" s="37" t="s">
        <v>19</v>
      </c>
      <c r="D10" s="37">
        <v>6</v>
      </c>
      <c r="E10" s="37" t="s">
        <v>20</v>
      </c>
      <c r="F10" s="69"/>
      <c r="G10" s="38">
        <f t="shared" si="0"/>
        <v>0</v>
      </c>
    </row>
    <row r="11" spans="1:7" x14ac:dyDescent="0.2">
      <c r="A11" s="37">
        <v>5</v>
      </c>
      <c r="B11" s="37" t="s">
        <v>158</v>
      </c>
      <c r="C11" s="37" t="s">
        <v>159</v>
      </c>
      <c r="D11" s="37">
        <v>124</v>
      </c>
      <c r="E11" s="37" t="s">
        <v>21</v>
      </c>
      <c r="F11" s="69"/>
      <c r="G11" s="38">
        <f t="shared" si="0"/>
        <v>0</v>
      </c>
    </row>
    <row r="12" spans="1:7" x14ac:dyDescent="0.2">
      <c r="A12" s="37">
        <v>6</v>
      </c>
      <c r="B12" s="37" t="s">
        <v>160</v>
      </c>
      <c r="C12" s="37" t="s">
        <v>161</v>
      </c>
      <c r="D12" s="37">
        <v>124</v>
      </c>
      <c r="E12" s="37" t="s">
        <v>21</v>
      </c>
      <c r="F12" s="69"/>
      <c r="G12" s="38">
        <f t="shared" si="0"/>
        <v>0</v>
      </c>
    </row>
    <row r="13" spans="1:7" x14ac:dyDescent="0.2">
      <c r="A13" s="37">
        <v>7</v>
      </c>
      <c r="B13" s="37" t="s">
        <v>162</v>
      </c>
      <c r="C13" s="37" t="s">
        <v>163</v>
      </c>
      <c r="D13" s="37">
        <v>34</v>
      </c>
      <c r="E13" s="37" t="s">
        <v>20</v>
      </c>
      <c r="F13" s="69"/>
      <c r="G13" s="38">
        <f t="shared" si="0"/>
        <v>0</v>
      </c>
    </row>
    <row r="14" spans="1:7" x14ac:dyDescent="0.2">
      <c r="A14" s="37">
        <v>8</v>
      </c>
      <c r="B14" s="37" t="s">
        <v>164</v>
      </c>
      <c r="C14" s="37" t="s">
        <v>165</v>
      </c>
      <c r="D14" s="37">
        <v>22</v>
      </c>
      <c r="E14" s="37" t="s">
        <v>20</v>
      </c>
      <c r="F14" s="69"/>
      <c r="G14" s="38">
        <f t="shared" si="0"/>
        <v>0</v>
      </c>
    </row>
    <row r="15" spans="1:7" x14ac:dyDescent="0.2">
      <c r="A15" s="37">
        <v>9</v>
      </c>
      <c r="B15" s="37" t="s">
        <v>166</v>
      </c>
      <c r="C15" s="37" t="s">
        <v>167</v>
      </c>
      <c r="D15" s="37">
        <v>18</v>
      </c>
      <c r="E15" s="37" t="s">
        <v>20</v>
      </c>
      <c r="F15" s="69"/>
      <c r="G15" s="38">
        <f t="shared" si="0"/>
        <v>0</v>
      </c>
    </row>
    <row r="16" spans="1:7" x14ac:dyDescent="0.2">
      <c r="A16" s="37">
        <v>10</v>
      </c>
      <c r="B16" s="37" t="s">
        <v>168</v>
      </c>
      <c r="C16" s="37" t="s">
        <v>169</v>
      </c>
      <c r="D16" s="37">
        <v>4</v>
      </c>
      <c r="E16" s="37" t="s">
        <v>20</v>
      </c>
      <c r="F16" s="69"/>
      <c r="G16" s="38">
        <f t="shared" si="0"/>
        <v>0</v>
      </c>
    </row>
    <row r="17" spans="1:7" x14ac:dyDescent="0.2">
      <c r="A17" s="37">
        <v>11</v>
      </c>
      <c r="B17" s="37" t="s">
        <v>170</v>
      </c>
      <c r="C17" s="37" t="s">
        <v>171</v>
      </c>
      <c r="D17" s="37">
        <v>4</v>
      </c>
      <c r="E17" s="37" t="s">
        <v>20</v>
      </c>
      <c r="F17" s="69"/>
      <c r="G17" s="38">
        <f t="shared" si="0"/>
        <v>0</v>
      </c>
    </row>
    <row r="18" spans="1:7" x14ac:dyDescent="0.2">
      <c r="A18" s="37">
        <v>12</v>
      </c>
      <c r="B18" s="37" t="s">
        <v>172</v>
      </c>
      <c r="C18" s="37" t="s">
        <v>173</v>
      </c>
      <c r="D18" s="37">
        <v>142</v>
      </c>
      <c r="E18" s="37" t="s">
        <v>21</v>
      </c>
      <c r="F18" s="69"/>
      <c r="G18" s="38">
        <f t="shared" si="0"/>
        <v>0</v>
      </c>
    </row>
    <row r="19" spans="1:7" x14ac:dyDescent="0.2">
      <c r="A19" s="37">
        <v>13</v>
      </c>
      <c r="B19" s="37" t="s">
        <v>174</v>
      </c>
      <c r="C19" s="37" t="s">
        <v>175</v>
      </c>
      <c r="D19" s="37">
        <v>66</v>
      </c>
      <c r="E19" s="37" t="s">
        <v>21</v>
      </c>
      <c r="F19" s="69"/>
      <c r="G19" s="38">
        <f t="shared" si="0"/>
        <v>0</v>
      </c>
    </row>
    <row r="20" spans="1:7" x14ac:dyDescent="0.2">
      <c r="A20" s="37">
        <v>14</v>
      </c>
      <c r="B20" s="37" t="s">
        <v>172</v>
      </c>
      <c r="C20" s="37" t="s">
        <v>176</v>
      </c>
      <c r="D20" s="37">
        <v>142</v>
      </c>
      <c r="E20" s="37" t="s">
        <v>21</v>
      </c>
      <c r="F20" s="69"/>
      <c r="G20" s="38">
        <f t="shared" si="0"/>
        <v>0</v>
      </c>
    </row>
    <row r="21" spans="1:7" x14ac:dyDescent="0.2">
      <c r="A21" s="37">
        <v>15</v>
      </c>
      <c r="B21" s="37" t="s">
        <v>174</v>
      </c>
      <c r="C21" s="37" t="s">
        <v>177</v>
      </c>
      <c r="D21" s="37">
        <v>66</v>
      </c>
      <c r="E21" s="37" t="s">
        <v>21</v>
      </c>
      <c r="F21" s="69"/>
      <c r="G21" s="38">
        <f t="shared" si="0"/>
        <v>0</v>
      </c>
    </row>
    <row r="22" spans="1:7" x14ac:dyDescent="0.2">
      <c r="A22" s="37">
        <v>16</v>
      </c>
      <c r="B22" s="37"/>
      <c r="C22" s="37" t="s">
        <v>178</v>
      </c>
      <c r="D22" s="37">
        <v>8</v>
      </c>
      <c r="E22" s="37" t="s">
        <v>60</v>
      </c>
      <c r="F22" s="69"/>
      <c r="G22" s="38">
        <f t="shared" si="0"/>
        <v>0</v>
      </c>
    </row>
    <row r="23" spans="1:7" x14ac:dyDescent="0.2">
      <c r="A23" s="37">
        <v>17</v>
      </c>
      <c r="B23" s="37"/>
      <c r="C23" s="37" t="s">
        <v>179</v>
      </c>
      <c r="D23" s="37">
        <v>8</v>
      </c>
      <c r="E23" s="37" t="s">
        <v>60</v>
      </c>
      <c r="F23" s="69"/>
      <c r="G23" s="38">
        <f t="shared" si="0"/>
        <v>0</v>
      </c>
    </row>
    <row r="24" spans="1:7" x14ac:dyDescent="0.2">
      <c r="A24" s="37">
        <v>18</v>
      </c>
      <c r="B24" s="37" t="s">
        <v>22</v>
      </c>
      <c r="C24" s="37" t="s">
        <v>23</v>
      </c>
      <c r="D24" s="37">
        <v>178</v>
      </c>
      <c r="E24" s="37" t="s">
        <v>20</v>
      </c>
      <c r="F24" s="69"/>
      <c r="G24" s="38">
        <f t="shared" si="0"/>
        <v>0</v>
      </c>
    </row>
    <row r="25" spans="1:7" x14ac:dyDescent="0.2">
      <c r="A25" s="37">
        <v>19</v>
      </c>
      <c r="B25" s="37" t="s">
        <v>24</v>
      </c>
      <c r="C25" s="37" t="s">
        <v>25</v>
      </c>
      <c r="D25" s="37">
        <v>87</v>
      </c>
      <c r="E25" s="37" t="s">
        <v>20</v>
      </c>
      <c r="F25" s="69"/>
      <c r="G25" s="38">
        <f t="shared" si="0"/>
        <v>0</v>
      </c>
    </row>
    <row r="26" spans="1:7" x14ac:dyDescent="0.2">
      <c r="A26" s="37">
        <v>20</v>
      </c>
      <c r="B26" s="37" t="s">
        <v>26</v>
      </c>
      <c r="C26" s="37" t="s">
        <v>27</v>
      </c>
      <c r="D26" s="37">
        <v>16</v>
      </c>
      <c r="E26" s="37" t="s">
        <v>20</v>
      </c>
      <c r="F26" s="69"/>
      <c r="G26" s="38">
        <f t="shared" si="0"/>
        <v>0</v>
      </c>
    </row>
    <row r="27" spans="1:7" x14ac:dyDescent="0.2">
      <c r="A27" s="37">
        <v>21</v>
      </c>
      <c r="B27" s="37" t="s">
        <v>28</v>
      </c>
      <c r="C27" s="37" t="s">
        <v>29</v>
      </c>
      <c r="D27" s="37">
        <v>16</v>
      </c>
      <c r="E27" s="37" t="s">
        <v>20</v>
      </c>
      <c r="F27" s="69"/>
      <c r="G27" s="38">
        <f t="shared" si="0"/>
        <v>0</v>
      </c>
    </row>
    <row r="28" spans="1:7" x14ac:dyDescent="0.2">
      <c r="A28" s="37">
        <v>22</v>
      </c>
      <c r="B28" s="37" t="s">
        <v>30</v>
      </c>
      <c r="C28" s="37" t="s">
        <v>31</v>
      </c>
      <c r="D28" s="37">
        <v>297</v>
      </c>
      <c r="E28" s="37" t="s">
        <v>20</v>
      </c>
      <c r="F28" s="69"/>
      <c r="G28" s="38">
        <f t="shared" si="0"/>
        <v>0</v>
      </c>
    </row>
    <row r="29" spans="1:7" x14ac:dyDescent="0.2">
      <c r="A29" s="37">
        <v>23</v>
      </c>
      <c r="B29" s="37" t="s">
        <v>32</v>
      </c>
      <c r="C29" s="37" t="s">
        <v>33</v>
      </c>
      <c r="D29" s="37">
        <v>265</v>
      </c>
      <c r="E29" s="37" t="s">
        <v>20</v>
      </c>
      <c r="F29" s="69"/>
      <c r="G29" s="38">
        <f t="shared" si="0"/>
        <v>0</v>
      </c>
    </row>
    <row r="30" spans="1:7" x14ac:dyDescent="0.2">
      <c r="A30" s="37">
        <v>24</v>
      </c>
      <c r="B30" s="37" t="s">
        <v>34</v>
      </c>
      <c r="C30" s="37" t="s">
        <v>35</v>
      </c>
      <c r="D30" s="37">
        <v>32</v>
      </c>
      <c r="E30" s="37" t="s">
        <v>20</v>
      </c>
      <c r="F30" s="69"/>
      <c r="G30" s="38">
        <f t="shared" si="0"/>
        <v>0</v>
      </c>
    </row>
    <row r="31" spans="1:7" x14ac:dyDescent="0.2">
      <c r="A31" s="37">
        <v>25</v>
      </c>
      <c r="B31" s="37" t="s">
        <v>36</v>
      </c>
      <c r="C31" s="37" t="s">
        <v>37</v>
      </c>
      <c r="D31" s="37">
        <v>218</v>
      </c>
      <c r="E31" s="37" t="s">
        <v>21</v>
      </c>
      <c r="F31" s="69"/>
      <c r="G31" s="38">
        <f t="shared" si="0"/>
        <v>0</v>
      </c>
    </row>
    <row r="32" spans="1:7" x14ac:dyDescent="0.2">
      <c r="A32" s="37">
        <v>26</v>
      </c>
      <c r="B32" s="37" t="s">
        <v>38</v>
      </c>
      <c r="C32" s="37" t="s">
        <v>39</v>
      </c>
      <c r="D32" s="37">
        <v>166</v>
      </c>
      <c r="E32" s="37" t="s">
        <v>21</v>
      </c>
      <c r="F32" s="69"/>
      <c r="G32" s="38">
        <f t="shared" si="0"/>
        <v>0</v>
      </c>
    </row>
    <row r="33" spans="1:7" x14ac:dyDescent="0.2">
      <c r="A33" s="37">
        <v>27</v>
      </c>
      <c r="B33" s="37" t="s">
        <v>40</v>
      </c>
      <c r="C33" s="37" t="s">
        <v>41</v>
      </c>
      <c r="D33" s="37">
        <v>346</v>
      </c>
      <c r="E33" s="37" t="s">
        <v>21</v>
      </c>
      <c r="F33" s="69"/>
      <c r="G33" s="38">
        <f t="shared" si="0"/>
        <v>0</v>
      </c>
    </row>
    <row r="34" spans="1:7" x14ac:dyDescent="0.2">
      <c r="A34" s="37">
        <v>28</v>
      </c>
      <c r="B34" s="37" t="s">
        <v>42</v>
      </c>
      <c r="C34" s="37" t="s">
        <v>183</v>
      </c>
      <c r="D34" s="37">
        <v>4</v>
      </c>
      <c r="E34" s="37" t="s">
        <v>21</v>
      </c>
      <c r="F34" s="69"/>
      <c r="G34" s="38">
        <f t="shared" si="0"/>
        <v>0</v>
      </c>
    </row>
    <row r="35" spans="1:7" x14ac:dyDescent="0.2">
      <c r="A35" s="37">
        <v>29</v>
      </c>
      <c r="B35" s="37" t="s">
        <v>43</v>
      </c>
      <c r="C35" s="37" t="s">
        <v>44</v>
      </c>
      <c r="D35" s="37">
        <v>384</v>
      </c>
      <c r="E35" s="37" t="s">
        <v>21</v>
      </c>
      <c r="F35" s="69"/>
      <c r="G35" s="38">
        <f t="shared" si="0"/>
        <v>0</v>
      </c>
    </row>
    <row r="36" spans="1:7" x14ac:dyDescent="0.2">
      <c r="A36" s="37">
        <v>30</v>
      </c>
      <c r="B36" s="37" t="s">
        <v>45</v>
      </c>
      <c r="C36" s="37" t="s">
        <v>46</v>
      </c>
      <c r="D36" s="37">
        <v>384</v>
      </c>
      <c r="E36" s="37" t="s">
        <v>21</v>
      </c>
      <c r="F36" s="69"/>
      <c r="G36" s="38">
        <f t="shared" si="0"/>
        <v>0</v>
      </c>
    </row>
    <row r="37" spans="1:7" x14ac:dyDescent="0.2">
      <c r="A37" s="37">
        <v>31</v>
      </c>
      <c r="B37" s="37" t="s">
        <v>180</v>
      </c>
      <c r="C37" s="37" t="s">
        <v>181</v>
      </c>
      <c r="D37" s="37">
        <v>58</v>
      </c>
      <c r="E37" s="37" t="s">
        <v>21</v>
      </c>
      <c r="F37" s="69"/>
      <c r="G37" s="38">
        <f t="shared" si="0"/>
        <v>0</v>
      </c>
    </row>
    <row r="38" spans="1:7" ht="24" x14ac:dyDescent="0.2">
      <c r="A38" s="37">
        <v>32</v>
      </c>
      <c r="B38" s="39">
        <v>220260722</v>
      </c>
      <c r="C38" s="40" t="s">
        <v>249</v>
      </c>
      <c r="D38" s="41">
        <v>128</v>
      </c>
      <c r="E38" s="37" t="s">
        <v>21</v>
      </c>
      <c r="F38" s="69"/>
      <c r="G38" s="38">
        <f t="shared" si="0"/>
        <v>0</v>
      </c>
    </row>
    <row r="39" spans="1:7" ht="24" x14ac:dyDescent="0.2">
      <c r="A39" s="37">
        <v>33</v>
      </c>
      <c r="B39" s="37" t="s">
        <v>248</v>
      </c>
      <c r="C39" s="40" t="s">
        <v>252</v>
      </c>
      <c r="D39" s="37">
        <v>58</v>
      </c>
      <c r="E39" s="37" t="s">
        <v>21</v>
      </c>
      <c r="F39" s="69"/>
      <c r="G39" s="38">
        <f t="shared" si="0"/>
        <v>0</v>
      </c>
    </row>
    <row r="40" spans="1:7" x14ac:dyDescent="0.2">
      <c r="A40" s="37">
        <v>34</v>
      </c>
      <c r="B40" s="37" t="s">
        <v>47</v>
      </c>
      <c r="C40" s="37" t="s">
        <v>48</v>
      </c>
      <c r="D40" s="37">
        <v>116</v>
      </c>
      <c r="E40" s="37" t="s">
        <v>20</v>
      </c>
      <c r="F40" s="69"/>
      <c r="G40" s="38">
        <f t="shared" si="0"/>
        <v>0</v>
      </c>
    </row>
    <row r="41" spans="1:7" x14ac:dyDescent="0.2">
      <c r="A41" s="37">
        <v>35</v>
      </c>
      <c r="B41" s="37" t="s">
        <v>250</v>
      </c>
      <c r="C41" s="37" t="s">
        <v>251</v>
      </c>
      <c r="D41" s="37">
        <v>256</v>
      </c>
      <c r="E41" s="37" t="s">
        <v>20</v>
      </c>
      <c r="F41" s="69"/>
      <c r="G41" s="38">
        <f t="shared" si="0"/>
        <v>0</v>
      </c>
    </row>
    <row r="42" spans="1:7" x14ac:dyDescent="0.2">
      <c r="A42" s="37">
        <v>36</v>
      </c>
      <c r="B42" s="37" t="s">
        <v>49</v>
      </c>
      <c r="C42" s="37" t="s">
        <v>50</v>
      </c>
      <c r="D42" s="37">
        <v>372</v>
      </c>
      <c r="E42" s="37" t="s">
        <v>20</v>
      </c>
      <c r="F42" s="69"/>
      <c r="G42" s="38">
        <f t="shared" si="0"/>
        <v>0</v>
      </c>
    </row>
    <row r="43" spans="1:7" x14ac:dyDescent="0.2">
      <c r="A43" s="37">
        <v>37</v>
      </c>
      <c r="B43" s="37" t="s">
        <v>51</v>
      </c>
      <c r="C43" s="37" t="s">
        <v>52</v>
      </c>
      <c r="D43" s="37">
        <v>116</v>
      </c>
      <c r="E43" s="37" t="s">
        <v>20</v>
      </c>
      <c r="F43" s="69"/>
      <c r="G43" s="38">
        <f t="shared" si="0"/>
        <v>0</v>
      </c>
    </row>
    <row r="44" spans="1:7" x14ac:dyDescent="0.2">
      <c r="A44" s="37">
        <v>38</v>
      </c>
      <c r="B44" s="37" t="s">
        <v>53</v>
      </c>
      <c r="C44" s="37" t="s">
        <v>54</v>
      </c>
      <c r="D44" s="37">
        <v>256</v>
      </c>
      <c r="E44" s="37" t="s">
        <v>20</v>
      </c>
      <c r="F44" s="69"/>
      <c r="G44" s="38">
        <f t="shared" si="0"/>
        <v>0</v>
      </c>
    </row>
    <row r="45" spans="1:7" x14ac:dyDescent="0.2">
      <c r="A45" s="37">
        <v>39</v>
      </c>
      <c r="B45" s="37"/>
      <c r="C45" s="37" t="s">
        <v>182</v>
      </c>
      <c r="D45" s="37">
        <v>182</v>
      </c>
      <c r="E45" s="37" t="s">
        <v>20</v>
      </c>
      <c r="F45" s="69"/>
      <c r="G45" s="38">
        <f t="shared" si="0"/>
        <v>0</v>
      </c>
    </row>
    <row r="46" spans="1:7" x14ac:dyDescent="0.2">
      <c r="A46" s="37">
        <v>40</v>
      </c>
      <c r="B46" s="37" t="s">
        <v>55</v>
      </c>
      <c r="C46" s="37" t="s">
        <v>56</v>
      </c>
      <c r="D46" s="37">
        <v>0.9</v>
      </c>
      <c r="E46" s="37" t="s">
        <v>57</v>
      </c>
      <c r="F46" s="69"/>
      <c r="G46" s="38">
        <f t="shared" si="0"/>
        <v>0</v>
      </c>
    </row>
    <row r="47" spans="1:7" x14ac:dyDescent="0.2">
      <c r="A47" s="37">
        <v>41</v>
      </c>
      <c r="B47" s="37" t="s">
        <v>58</v>
      </c>
      <c r="C47" s="37" t="s">
        <v>59</v>
      </c>
      <c r="D47" s="37">
        <v>0.8</v>
      </c>
      <c r="E47" s="37" t="s">
        <v>57</v>
      </c>
      <c r="F47" s="69"/>
      <c r="G47" s="38">
        <f t="shared" si="0"/>
        <v>0</v>
      </c>
    </row>
    <row r="48" spans="1:7" ht="15" x14ac:dyDescent="0.25">
      <c r="C48" s="23" t="s">
        <v>0</v>
      </c>
      <c r="D48" s="42"/>
      <c r="E48" s="42"/>
      <c r="F48" s="42"/>
      <c r="G48" s="43">
        <f>SUM(G7:G47)</f>
        <v>0</v>
      </c>
    </row>
    <row r="49" spans="1:7" x14ac:dyDescent="0.2">
      <c r="B49" s="1"/>
      <c r="C49" s="15" t="s">
        <v>15</v>
      </c>
      <c r="D49" s="17"/>
      <c r="E49" s="17"/>
      <c r="F49" s="17"/>
      <c r="G49" s="16">
        <f>0.21*G48</f>
        <v>0</v>
      </c>
    </row>
    <row r="51" spans="1:7" ht="15.75" x14ac:dyDescent="0.25">
      <c r="C51" s="5" t="s">
        <v>184</v>
      </c>
    </row>
    <row r="52" spans="1:7" ht="13.5" thickBot="1" x14ac:dyDescent="0.25">
      <c r="A52" s="49" t="s">
        <v>5</v>
      </c>
      <c r="B52" s="49" t="s">
        <v>6</v>
      </c>
      <c r="C52" s="49" t="s">
        <v>7</v>
      </c>
      <c r="D52" s="49"/>
      <c r="E52" s="50" t="s">
        <v>8</v>
      </c>
      <c r="F52" s="50" t="s">
        <v>9</v>
      </c>
      <c r="G52" s="50" t="s">
        <v>0</v>
      </c>
    </row>
    <row r="53" spans="1:7" x14ac:dyDescent="0.2">
      <c r="A53" s="46">
        <v>1</v>
      </c>
      <c r="B53" s="46"/>
      <c r="C53" s="46" t="s">
        <v>253</v>
      </c>
      <c r="D53" s="46">
        <v>6</v>
      </c>
      <c r="E53" s="46" t="s">
        <v>20</v>
      </c>
      <c r="F53" s="68"/>
      <c r="G53" s="47">
        <f t="shared" ref="G53:G68" si="1">D53*F53</f>
        <v>0</v>
      </c>
    </row>
    <row r="54" spans="1:7" x14ac:dyDescent="0.2">
      <c r="A54" s="37">
        <v>2</v>
      </c>
      <c r="B54" s="37"/>
      <c r="C54" s="37" t="s">
        <v>73</v>
      </c>
      <c r="D54" s="37">
        <v>3</v>
      </c>
      <c r="E54" s="37" t="s">
        <v>20</v>
      </c>
      <c r="F54" s="69"/>
      <c r="G54" s="38">
        <f t="shared" si="1"/>
        <v>0</v>
      </c>
    </row>
    <row r="55" spans="1:7" x14ac:dyDescent="0.2">
      <c r="A55" s="37">
        <v>3</v>
      </c>
      <c r="B55" s="37"/>
      <c r="C55" s="37" t="s">
        <v>74</v>
      </c>
      <c r="D55" s="37">
        <v>5330</v>
      </c>
      <c r="E55" s="37" t="s">
        <v>21</v>
      </c>
      <c r="F55" s="69"/>
      <c r="G55" s="38">
        <f t="shared" si="1"/>
        <v>0</v>
      </c>
    </row>
    <row r="56" spans="1:7" x14ac:dyDescent="0.2">
      <c r="A56" s="37">
        <v>4</v>
      </c>
      <c r="B56" s="37"/>
      <c r="C56" s="37" t="s">
        <v>185</v>
      </c>
      <c r="D56" s="37">
        <v>164</v>
      </c>
      <c r="E56" s="37" t="s">
        <v>20</v>
      </c>
      <c r="F56" s="69"/>
      <c r="G56" s="38">
        <f t="shared" si="1"/>
        <v>0</v>
      </c>
    </row>
    <row r="57" spans="1:7" x14ac:dyDescent="0.2">
      <c r="A57" s="37">
        <v>5</v>
      </c>
      <c r="B57" s="37"/>
      <c r="C57" s="37" t="s">
        <v>186</v>
      </c>
      <c r="D57" s="37">
        <v>82</v>
      </c>
      <c r="E57" s="37" t="s">
        <v>20</v>
      </c>
      <c r="F57" s="69"/>
      <c r="G57" s="38">
        <f t="shared" si="1"/>
        <v>0</v>
      </c>
    </row>
    <row r="58" spans="1:7" x14ac:dyDescent="0.2">
      <c r="A58" s="37">
        <v>6</v>
      </c>
      <c r="B58" s="37"/>
      <c r="C58" s="37" t="s">
        <v>75</v>
      </c>
      <c r="D58" s="37">
        <v>41</v>
      </c>
      <c r="E58" s="37" t="s">
        <v>20</v>
      </c>
      <c r="F58" s="69"/>
      <c r="G58" s="38">
        <f t="shared" si="1"/>
        <v>0</v>
      </c>
    </row>
    <row r="59" spans="1:7" x14ac:dyDescent="0.2">
      <c r="A59" s="37">
        <v>7</v>
      </c>
      <c r="B59" s="37"/>
      <c r="C59" s="37" t="s">
        <v>76</v>
      </c>
      <c r="D59" s="37">
        <v>82</v>
      </c>
      <c r="E59" s="37" t="s">
        <v>20</v>
      </c>
      <c r="F59" s="69"/>
      <c r="G59" s="38">
        <f t="shared" si="1"/>
        <v>0</v>
      </c>
    </row>
    <row r="60" spans="1:7" x14ac:dyDescent="0.2">
      <c r="A60" s="37">
        <v>8</v>
      </c>
      <c r="B60" s="37"/>
      <c r="C60" s="37" t="s">
        <v>77</v>
      </c>
      <c r="D60" s="37">
        <v>82</v>
      </c>
      <c r="E60" s="37" t="s">
        <v>20</v>
      </c>
      <c r="F60" s="69"/>
      <c r="G60" s="38">
        <f t="shared" si="1"/>
        <v>0</v>
      </c>
    </row>
    <row r="61" spans="1:7" x14ac:dyDescent="0.2">
      <c r="A61" s="37">
        <v>9</v>
      </c>
      <c r="B61" s="37"/>
      <c r="C61" s="37" t="s">
        <v>78</v>
      </c>
      <c r="D61" s="37">
        <v>8</v>
      </c>
      <c r="E61" s="37" t="s">
        <v>60</v>
      </c>
      <c r="F61" s="69"/>
      <c r="G61" s="38">
        <f t="shared" si="1"/>
        <v>0</v>
      </c>
    </row>
    <row r="62" spans="1:7" x14ac:dyDescent="0.2">
      <c r="A62" s="37">
        <v>10</v>
      </c>
      <c r="B62" s="37" t="s">
        <v>67</v>
      </c>
      <c r="C62" s="37" t="s">
        <v>71</v>
      </c>
      <c r="D62" s="37">
        <v>1</v>
      </c>
      <c r="E62" s="37" t="s">
        <v>20</v>
      </c>
      <c r="F62" s="69"/>
      <c r="G62" s="38">
        <f t="shared" si="1"/>
        <v>0</v>
      </c>
    </row>
    <row r="63" spans="1:7" x14ac:dyDescent="0.2">
      <c r="A63" s="37">
        <v>11</v>
      </c>
      <c r="B63" s="37"/>
      <c r="C63" s="37" t="s">
        <v>187</v>
      </c>
      <c r="D63" s="37">
        <v>4</v>
      </c>
      <c r="E63" s="37" t="s">
        <v>60</v>
      </c>
      <c r="F63" s="69"/>
      <c r="G63" s="38">
        <f t="shared" si="1"/>
        <v>0</v>
      </c>
    </row>
    <row r="64" spans="1:7" x14ac:dyDescent="0.2">
      <c r="A64" s="37">
        <v>12</v>
      </c>
      <c r="B64" s="37"/>
      <c r="C64" s="37" t="s">
        <v>188</v>
      </c>
      <c r="D64" s="37">
        <v>2</v>
      </c>
      <c r="E64" s="37" t="s">
        <v>60</v>
      </c>
      <c r="F64" s="69"/>
      <c r="G64" s="38">
        <f t="shared" si="1"/>
        <v>0</v>
      </c>
    </row>
    <row r="65" spans="1:7" x14ac:dyDescent="0.2">
      <c r="A65" s="37">
        <v>13</v>
      </c>
      <c r="B65" s="37"/>
      <c r="C65" s="37" t="s">
        <v>189</v>
      </c>
      <c r="D65" s="37">
        <v>2</v>
      </c>
      <c r="E65" s="37" t="s">
        <v>60</v>
      </c>
      <c r="F65" s="69"/>
      <c r="G65" s="38">
        <f t="shared" si="1"/>
        <v>0</v>
      </c>
    </row>
    <row r="66" spans="1:7" x14ac:dyDescent="0.2">
      <c r="A66" s="37">
        <v>14</v>
      </c>
      <c r="B66" s="37"/>
      <c r="C66" s="37" t="s">
        <v>190</v>
      </c>
      <c r="D66" s="37">
        <v>4</v>
      </c>
      <c r="E66" s="37" t="s">
        <v>60</v>
      </c>
      <c r="F66" s="69"/>
      <c r="G66" s="38">
        <f t="shared" si="1"/>
        <v>0</v>
      </c>
    </row>
    <row r="67" spans="1:7" x14ac:dyDescent="0.2">
      <c r="A67" s="37">
        <v>15</v>
      </c>
      <c r="B67" s="37"/>
      <c r="C67" s="37" t="s">
        <v>62</v>
      </c>
      <c r="D67" s="37">
        <v>4</v>
      </c>
      <c r="E67" s="37" t="s">
        <v>60</v>
      </c>
      <c r="F67" s="69"/>
      <c r="G67" s="38">
        <f t="shared" si="1"/>
        <v>0</v>
      </c>
    </row>
    <row r="68" spans="1:7" ht="13.5" thickBot="1" x14ac:dyDescent="0.25">
      <c r="A68" s="44">
        <v>16</v>
      </c>
      <c r="B68" s="44"/>
      <c r="C68" s="44" t="s">
        <v>63</v>
      </c>
      <c r="D68" s="44">
        <v>4</v>
      </c>
      <c r="E68" s="44" t="s">
        <v>60</v>
      </c>
      <c r="F68" s="70"/>
      <c r="G68" s="45">
        <f t="shared" si="1"/>
        <v>0</v>
      </c>
    </row>
    <row r="69" spans="1:7" ht="15" x14ac:dyDescent="0.25">
      <c r="C69" s="23" t="s">
        <v>0</v>
      </c>
      <c r="D69" s="42"/>
      <c r="E69" s="42"/>
      <c r="F69" s="42"/>
      <c r="G69" s="43">
        <f>SUM(G53:G68)</f>
        <v>0</v>
      </c>
    </row>
    <row r="70" spans="1:7" x14ac:dyDescent="0.2">
      <c r="B70" s="1"/>
      <c r="C70" s="15" t="s">
        <v>15</v>
      </c>
      <c r="D70" s="17"/>
      <c r="E70" s="17"/>
      <c r="F70" s="17"/>
      <c r="G70" s="16">
        <f>0.21*G69</f>
        <v>0</v>
      </c>
    </row>
    <row r="71" spans="1:7" x14ac:dyDescent="0.2">
      <c r="B71" s="29"/>
      <c r="C71" s="35"/>
      <c r="D71" s="29"/>
      <c r="E71" s="29"/>
      <c r="F71" s="29"/>
      <c r="G71" s="29"/>
    </row>
    <row r="72" spans="1:7" ht="15.75" x14ac:dyDescent="0.25">
      <c r="B72" s="29"/>
      <c r="C72" s="30" t="s">
        <v>81</v>
      </c>
      <c r="D72" s="29"/>
      <c r="E72" s="29"/>
      <c r="F72" s="29"/>
      <c r="G72" s="29"/>
    </row>
    <row r="73" spans="1:7" ht="13.5" thickBot="1" x14ac:dyDescent="0.25">
      <c r="A73" s="49" t="s">
        <v>5</v>
      </c>
      <c r="B73" s="54" t="s">
        <v>6</v>
      </c>
      <c r="C73" s="55" t="s">
        <v>7</v>
      </c>
      <c r="D73" s="54"/>
      <c r="E73" s="56" t="s">
        <v>8</v>
      </c>
      <c r="F73" s="56" t="s">
        <v>9</v>
      </c>
      <c r="G73" s="56" t="s">
        <v>0</v>
      </c>
    </row>
    <row r="74" spans="1:7" ht="24" x14ac:dyDescent="0.2">
      <c r="A74" s="46">
        <v>1</v>
      </c>
      <c r="B74" s="52"/>
      <c r="C74" s="53" t="s">
        <v>219</v>
      </c>
      <c r="D74" s="46">
        <v>41</v>
      </c>
      <c r="E74" s="46" t="s">
        <v>20</v>
      </c>
      <c r="F74" s="71"/>
      <c r="G74" s="47">
        <f t="shared" ref="G74:G80" si="2">D74*F74</f>
        <v>0</v>
      </c>
    </row>
    <row r="75" spans="1:7" ht="13.9" customHeight="1" x14ac:dyDescent="0.2">
      <c r="A75" s="37">
        <v>2</v>
      </c>
      <c r="B75" s="51"/>
      <c r="C75" s="40" t="s">
        <v>220</v>
      </c>
      <c r="D75" s="37">
        <v>82</v>
      </c>
      <c r="E75" s="37" t="s">
        <v>20</v>
      </c>
      <c r="F75" s="72"/>
      <c r="G75" s="38">
        <f t="shared" si="2"/>
        <v>0</v>
      </c>
    </row>
    <row r="76" spans="1:7" ht="25.9" customHeight="1" x14ac:dyDescent="0.2">
      <c r="A76" s="37">
        <v>3</v>
      </c>
      <c r="B76" s="37"/>
      <c r="C76" s="40" t="s">
        <v>221</v>
      </c>
      <c r="D76" s="37">
        <v>41</v>
      </c>
      <c r="E76" s="37" t="s">
        <v>20</v>
      </c>
      <c r="F76" s="72"/>
      <c r="G76" s="38">
        <f t="shared" si="2"/>
        <v>0</v>
      </c>
    </row>
    <row r="77" spans="1:7" ht="24" x14ac:dyDescent="0.2">
      <c r="A77" s="37">
        <v>4</v>
      </c>
      <c r="B77" s="40" t="s">
        <v>222</v>
      </c>
      <c r="C77" s="40" t="s">
        <v>223</v>
      </c>
      <c r="D77" s="37">
        <v>5330</v>
      </c>
      <c r="E77" s="37" t="s">
        <v>21</v>
      </c>
      <c r="F77" s="72"/>
      <c r="G77" s="38">
        <f t="shared" si="2"/>
        <v>0</v>
      </c>
    </row>
    <row r="78" spans="1:7" ht="24" x14ac:dyDescent="0.2">
      <c r="A78" s="37">
        <v>5</v>
      </c>
      <c r="B78" s="40" t="s">
        <v>254</v>
      </c>
      <c r="C78" s="40" t="s">
        <v>255</v>
      </c>
      <c r="D78" s="37">
        <v>6</v>
      </c>
      <c r="E78" s="37" t="s">
        <v>20</v>
      </c>
      <c r="F78" s="72"/>
      <c r="G78" s="38">
        <f t="shared" si="2"/>
        <v>0</v>
      </c>
    </row>
    <row r="79" spans="1:7" ht="24" x14ac:dyDescent="0.2">
      <c r="A79" s="37">
        <v>6</v>
      </c>
      <c r="B79" s="40" t="s">
        <v>226</v>
      </c>
      <c r="C79" s="40" t="s">
        <v>227</v>
      </c>
      <c r="D79" s="37">
        <v>41</v>
      </c>
      <c r="E79" s="37" t="s">
        <v>20</v>
      </c>
      <c r="F79" s="72"/>
      <c r="G79" s="38">
        <f t="shared" ref="G79" si="3">D79*F79</f>
        <v>0</v>
      </c>
    </row>
    <row r="80" spans="1:7" ht="24.75" thickBot="1" x14ac:dyDescent="0.25">
      <c r="A80" s="44">
        <v>6</v>
      </c>
      <c r="B80" s="60" t="s">
        <v>257</v>
      </c>
      <c r="C80" s="60" t="s">
        <v>256</v>
      </c>
      <c r="D80" s="44">
        <v>41</v>
      </c>
      <c r="E80" s="44" t="s">
        <v>20</v>
      </c>
      <c r="F80" s="73"/>
      <c r="G80" s="45">
        <f t="shared" si="2"/>
        <v>0</v>
      </c>
    </row>
    <row r="81" spans="1:7" ht="15" x14ac:dyDescent="0.25">
      <c r="B81" s="29"/>
      <c r="C81" s="57" t="s">
        <v>0</v>
      </c>
      <c r="D81" s="58"/>
      <c r="E81" s="58"/>
      <c r="F81" s="58"/>
      <c r="G81" s="59">
        <f>SUM(G74:G80)</f>
        <v>0</v>
      </c>
    </row>
    <row r="82" spans="1:7" x14ac:dyDescent="0.2">
      <c r="B82" s="31"/>
      <c r="C82" s="32" t="s">
        <v>15</v>
      </c>
      <c r="D82" s="33"/>
      <c r="E82" s="33"/>
      <c r="F82" s="33"/>
      <c r="G82" s="34">
        <f>0.21*G81</f>
        <v>0</v>
      </c>
    </row>
    <row r="83" spans="1:7" x14ac:dyDescent="0.2">
      <c r="B83" s="31"/>
      <c r="C83" s="32"/>
      <c r="D83" s="33"/>
      <c r="E83" s="33"/>
      <c r="F83" s="33"/>
      <c r="G83" s="34"/>
    </row>
    <row r="84" spans="1:7" ht="15.75" x14ac:dyDescent="0.25">
      <c r="C84" s="5" t="s">
        <v>191</v>
      </c>
    </row>
    <row r="85" spans="1:7" ht="13.5" thickBot="1" x14ac:dyDescent="0.25">
      <c r="A85" s="49" t="s">
        <v>5</v>
      </c>
      <c r="B85" s="49" t="s">
        <v>6</v>
      </c>
      <c r="C85" s="49" t="s">
        <v>7</v>
      </c>
      <c r="D85" s="49"/>
      <c r="E85" s="50" t="s">
        <v>8</v>
      </c>
      <c r="F85" s="50" t="s">
        <v>9</v>
      </c>
      <c r="G85" s="50" t="s">
        <v>0</v>
      </c>
    </row>
    <row r="86" spans="1:7" x14ac:dyDescent="0.2">
      <c r="A86" s="46">
        <v>1</v>
      </c>
      <c r="B86" s="46" t="s">
        <v>79</v>
      </c>
      <c r="C86" s="46" t="s">
        <v>80</v>
      </c>
      <c r="D86" s="46">
        <v>1</v>
      </c>
      <c r="E86" s="46" t="s">
        <v>20</v>
      </c>
      <c r="F86" s="68"/>
      <c r="G86" s="47">
        <f t="shared" ref="G86:G92" si="4">D86*F86</f>
        <v>0</v>
      </c>
    </row>
    <row r="87" spans="1:7" x14ac:dyDescent="0.2">
      <c r="A87" s="37">
        <v>2</v>
      </c>
      <c r="B87" s="37"/>
      <c r="C87" s="37" t="s">
        <v>195</v>
      </c>
      <c r="D87" s="37"/>
      <c r="E87" s="37" t="s">
        <v>60</v>
      </c>
      <c r="F87" s="69"/>
      <c r="G87" s="38">
        <f t="shared" si="4"/>
        <v>0</v>
      </c>
    </row>
    <row r="88" spans="1:7" x14ac:dyDescent="0.2">
      <c r="A88" s="37">
        <v>3</v>
      </c>
      <c r="B88" s="37"/>
      <c r="C88" s="37" t="s">
        <v>258</v>
      </c>
      <c r="D88" s="37">
        <v>2</v>
      </c>
      <c r="E88" s="37" t="s">
        <v>82</v>
      </c>
      <c r="F88" s="69"/>
      <c r="G88" s="38">
        <f t="shared" si="4"/>
        <v>0</v>
      </c>
    </row>
    <row r="89" spans="1:7" x14ac:dyDescent="0.2">
      <c r="A89" s="37">
        <v>4</v>
      </c>
      <c r="B89" s="37" t="s">
        <v>67</v>
      </c>
      <c r="C89" s="37" t="s">
        <v>71</v>
      </c>
      <c r="D89" s="37">
        <v>1</v>
      </c>
      <c r="E89" s="37" t="s">
        <v>20</v>
      </c>
      <c r="F89" s="69"/>
      <c r="G89" s="38">
        <f t="shared" si="4"/>
        <v>0</v>
      </c>
    </row>
    <row r="90" spans="1:7" ht="24" x14ac:dyDescent="0.2">
      <c r="A90" s="51">
        <v>5</v>
      </c>
      <c r="B90" s="51"/>
      <c r="C90" s="62" t="s">
        <v>192</v>
      </c>
      <c r="D90" s="51">
        <v>1</v>
      </c>
      <c r="E90" s="51" t="s">
        <v>20</v>
      </c>
      <c r="F90" s="72"/>
      <c r="G90" s="38">
        <f t="shared" si="4"/>
        <v>0</v>
      </c>
    </row>
    <row r="91" spans="1:7" x14ac:dyDescent="0.2">
      <c r="A91" s="37">
        <v>6</v>
      </c>
      <c r="B91" s="37"/>
      <c r="C91" s="37" t="s">
        <v>62</v>
      </c>
      <c r="D91" s="37">
        <v>4</v>
      </c>
      <c r="E91" s="37" t="s">
        <v>60</v>
      </c>
      <c r="F91" s="69"/>
      <c r="G91" s="38">
        <f t="shared" si="4"/>
        <v>0</v>
      </c>
    </row>
    <row r="92" spans="1:7" ht="13.5" thickBot="1" x14ac:dyDescent="0.25">
      <c r="A92" s="44">
        <v>7</v>
      </c>
      <c r="B92" s="44"/>
      <c r="C92" s="44" t="s">
        <v>63</v>
      </c>
      <c r="D92" s="44">
        <v>4</v>
      </c>
      <c r="E92" s="44" t="s">
        <v>60</v>
      </c>
      <c r="F92" s="70"/>
      <c r="G92" s="45">
        <f t="shared" si="4"/>
        <v>0</v>
      </c>
    </row>
    <row r="93" spans="1:7" ht="15" x14ac:dyDescent="0.25">
      <c r="C93" s="23" t="s">
        <v>0</v>
      </c>
      <c r="D93" s="42"/>
      <c r="E93" s="42"/>
      <c r="F93" s="42"/>
      <c r="G93" s="43">
        <f>SUM(G86:G92)</f>
        <v>0</v>
      </c>
    </row>
    <row r="94" spans="1:7" x14ac:dyDescent="0.2">
      <c r="B94" s="1"/>
      <c r="C94" s="15" t="s">
        <v>15</v>
      </c>
      <c r="D94" s="17"/>
      <c r="E94" s="17"/>
      <c r="F94" s="17"/>
      <c r="G94" s="16">
        <f>0.21*G93</f>
        <v>0</v>
      </c>
    </row>
    <row r="95" spans="1:7" x14ac:dyDescent="0.2">
      <c r="B95" s="1"/>
      <c r="C95" s="15"/>
      <c r="D95" s="17"/>
      <c r="E95" s="17"/>
      <c r="F95" s="17"/>
      <c r="G95" s="16"/>
    </row>
    <row r="97" spans="1:7" ht="15.75" x14ac:dyDescent="0.25">
      <c r="C97" s="5" t="s">
        <v>193</v>
      </c>
    </row>
    <row r="98" spans="1:7" ht="13.5" thickBot="1" x14ac:dyDescent="0.25">
      <c r="A98" s="49" t="s">
        <v>5</v>
      </c>
      <c r="B98" s="49" t="s">
        <v>6</v>
      </c>
      <c r="C98" s="49" t="s">
        <v>7</v>
      </c>
      <c r="D98" s="49"/>
      <c r="E98" s="50" t="s">
        <v>8</v>
      </c>
      <c r="F98" s="50" t="s">
        <v>9</v>
      </c>
      <c r="G98" s="50" t="s">
        <v>0</v>
      </c>
    </row>
    <row r="99" spans="1:7" x14ac:dyDescent="0.2">
      <c r="A99" s="46">
        <v>1</v>
      </c>
      <c r="B99" s="46"/>
      <c r="C99" s="46" t="s">
        <v>259</v>
      </c>
      <c r="D99" s="46">
        <v>2</v>
      </c>
      <c r="E99" s="46" t="s">
        <v>20</v>
      </c>
      <c r="F99" s="68"/>
      <c r="G99" s="47">
        <f t="shared" ref="G99:G101" si="5">D99*F99</f>
        <v>0</v>
      </c>
    </row>
    <row r="100" spans="1:7" x14ac:dyDescent="0.2">
      <c r="A100" s="37">
        <v>2</v>
      </c>
      <c r="B100" s="37"/>
      <c r="C100" s="37" t="s">
        <v>194</v>
      </c>
      <c r="D100" s="37">
        <v>1</v>
      </c>
      <c r="E100" s="37" t="s">
        <v>20</v>
      </c>
      <c r="F100" s="69"/>
      <c r="G100" s="38">
        <f t="shared" si="5"/>
        <v>0</v>
      </c>
    </row>
    <row r="101" spans="1:7" ht="24.75" thickBot="1" x14ac:dyDescent="0.25">
      <c r="A101" s="61">
        <v>3</v>
      </c>
      <c r="B101" s="61" t="s">
        <v>260</v>
      </c>
      <c r="C101" s="63" t="s">
        <v>261</v>
      </c>
      <c r="D101" s="61">
        <v>1</v>
      </c>
      <c r="E101" s="61" t="s">
        <v>20</v>
      </c>
      <c r="F101" s="73"/>
      <c r="G101" s="45">
        <f t="shared" si="5"/>
        <v>0</v>
      </c>
    </row>
    <row r="102" spans="1:7" ht="15" x14ac:dyDescent="0.25">
      <c r="C102" s="23" t="s">
        <v>0</v>
      </c>
      <c r="D102" s="42"/>
      <c r="E102" s="42"/>
      <c r="F102" s="42"/>
      <c r="G102" s="43">
        <f>SUM(G99:G101)</f>
        <v>0</v>
      </c>
    </row>
    <row r="103" spans="1:7" x14ac:dyDescent="0.2">
      <c r="B103" s="1"/>
      <c r="C103" s="15" t="s">
        <v>15</v>
      </c>
      <c r="D103" s="17"/>
      <c r="E103" s="17"/>
      <c r="F103" s="17"/>
      <c r="G103" s="16">
        <f>0.21*G102</f>
        <v>0</v>
      </c>
    </row>
    <row r="105" spans="1:7" ht="15.75" x14ac:dyDescent="0.25">
      <c r="C105" s="5" t="s">
        <v>83</v>
      </c>
    </row>
    <row r="106" spans="1:7" ht="13.5" thickBot="1" x14ac:dyDescent="0.25">
      <c r="A106" s="49" t="s">
        <v>5</v>
      </c>
      <c r="B106" s="49" t="s">
        <v>6</v>
      </c>
      <c r="C106" s="49" t="s">
        <v>7</v>
      </c>
      <c r="D106" s="49"/>
      <c r="E106" s="50" t="s">
        <v>8</v>
      </c>
      <c r="F106" s="50" t="s">
        <v>9</v>
      </c>
      <c r="G106" s="50" t="s">
        <v>0</v>
      </c>
    </row>
    <row r="107" spans="1:7" x14ac:dyDescent="0.2">
      <c r="A107" s="46">
        <v>1</v>
      </c>
      <c r="B107" s="46" t="s">
        <v>84</v>
      </c>
      <c r="C107" s="46" t="s">
        <v>85</v>
      </c>
      <c r="D107" s="46">
        <v>2</v>
      </c>
      <c r="E107" s="46" t="s">
        <v>20</v>
      </c>
      <c r="F107" s="68"/>
      <c r="G107" s="47">
        <f t="shared" ref="G107:G137" si="6">D107*F107</f>
        <v>0</v>
      </c>
    </row>
    <row r="108" spans="1:7" x14ac:dyDescent="0.2">
      <c r="A108" s="37">
        <v>2</v>
      </c>
      <c r="B108" s="37" t="s">
        <v>86</v>
      </c>
      <c r="C108" s="37" t="s">
        <v>87</v>
      </c>
      <c r="D108" s="37">
        <v>7</v>
      </c>
      <c r="E108" s="37" t="s">
        <v>20</v>
      </c>
      <c r="F108" s="69"/>
      <c r="G108" s="38">
        <f t="shared" si="6"/>
        <v>0</v>
      </c>
    </row>
    <row r="109" spans="1:7" x14ac:dyDescent="0.2">
      <c r="A109" s="37">
        <v>3</v>
      </c>
      <c r="B109" s="37" t="s">
        <v>88</v>
      </c>
      <c r="C109" s="37" t="s">
        <v>89</v>
      </c>
      <c r="D109" s="37">
        <v>7</v>
      </c>
      <c r="E109" s="37" t="s">
        <v>20</v>
      </c>
      <c r="F109" s="69"/>
      <c r="G109" s="38">
        <f t="shared" si="6"/>
        <v>0</v>
      </c>
    </row>
    <row r="110" spans="1:7" x14ac:dyDescent="0.2">
      <c r="A110" s="37">
        <v>4</v>
      </c>
      <c r="B110" s="37" t="s">
        <v>90</v>
      </c>
      <c r="C110" s="37" t="s">
        <v>234</v>
      </c>
      <c r="D110" s="37">
        <v>5</v>
      </c>
      <c r="E110" s="37" t="s">
        <v>20</v>
      </c>
      <c r="F110" s="69"/>
      <c r="G110" s="38">
        <f t="shared" si="6"/>
        <v>0</v>
      </c>
    </row>
    <row r="111" spans="1:7" x14ac:dyDescent="0.2">
      <c r="A111" s="37">
        <v>5</v>
      </c>
      <c r="B111" s="37"/>
      <c r="C111" s="40" t="s">
        <v>232</v>
      </c>
      <c r="D111" s="37">
        <v>1</v>
      </c>
      <c r="E111" s="37" t="s">
        <v>20</v>
      </c>
      <c r="F111" s="69"/>
      <c r="G111" s="38">
        <f t="shared" si="6"/>
        <v>0</v>
      </c>
    </row>
    <row r="112" spans="1:7" ht="24" x14ac:dyDescent="0.2">
      <c r="A112" s="37">
        <v>6</v>
      </c>
      <c r="B112" s="37"/>
      <c r="C112" s="40" t="s">
        <v>233</v>
      </c>
      <c r="D112" s="37">
        <v>5</v>
      </c>
      <c r="E112" s="37" t="s">
        <v>61</v>
      </c>
      <c r="F112" s="69"/>
      <c r="G112" s="38">
        <f t="shared" si="6"/>
        <v>0</v>
      </c>
    </row>
    <row r="113" spans="1:7" x14ac:dyDescent="0.2">
      <c r="A113" s="37">
        <v>7</v>
      </c>
      <c r="B113" s="37" t="s">
        <v>91</v>
      </c>
      <c r="C113" s="37" t="s">
        <v>92</v>
      </c>
      <c r="D113" s="37">
        <v>12</v>
      </c>
      <c r="E113" s="37" t="s">
        <v>20</v>
      </c>
      <c r="F113" s="69"/>
      <c r="G113" s="38">
        <f t="shared" si="6"/>
        <v>0</v>
      </c>
    </row>
    <row r="114" spans="1:7" x14ac:dyDescent="0.2">
      <c r="A114" s="37">
        <v>8</v>
      </c>
      <c r="B114" s="37" t="s">
        <v>93</v>
      </c>
      <c r="C114" s="37" t="s">
        <v>94</v>
      </c>
      <c r="D114" s="37">
        <v>12</v>
      </c>
      <c r="E114" s="37" t="s">
        <v>20</v>
      </c>
      <c r="F114" s="69"/>
      <c r="G114" s="38">
        <f t="shared" si="6"/>
        <v>0</v>
      </c>
    </row>
    <row r="115" spans="1:7" x14ac:dyDescent="0.2">
      <c r="A115" s="37">
        <v>9</v>
      </c>
      <c r="B115" s="37" t="s">
        <v>95</v>
      </c>
      <c r="C115" s="37" t="s">
        <v>96</v>
      </c>
      <c r="D115" s="37">
        <v>12</v>
      </c>
      <c r="E115" s="37" t="s">
        <v>20</v>
      </c>
      <c r="F115" s="69"/>
      <c r="G115" s="38">
        <f t="shared" si="6"/>
        <v>0</v>
      </c>
    </row>
    <row r="116" spans="1:7" x14ac:dyDescent="0.2">
      <c r="A116" s="37">
        <v>10</v>
      </c>
      <c r="B116" s="37" t="s">
        <v>97</v>
      </c>
      <c r="C116" s="37" t="s">
        <v>98</v>
      </c>
      <c r="D116" s="37">
        <v>12</v>
      </c>
      <c r="E116" s="37" t="s">
        <v>20</v>
      </c>
      <c r="F116" s="69"/>
      <c r="G116" s="38">
        <f t="shared" si="6"/>
        <v>0</v>
      </c>
    </row>
    <row r="117" spans="1:7" x14ac:dyDescent="0.2">
      <c r="A117" s="37">
        <v>11</v>
      </c>
      <c r="B117" s="37" t="s">
        <v>68</v>
      </c>
      <c r="C117" s="37" t="s">
        <v>69</v>
      </c>
      <c r="D117" s="37">
        <v>86</v>
      </c>
      <c r="E117" s="37" t="s">
        <v>70</v>
      </c>
      <c r="F117" s="69"/>
      <c r="G117" s="38">
        <f t="shared" si="6"/>
        <v>0</v>
      </c>
    </row>
    <row r="118" spans="1:7" x14ac:dyDescent="0.2">
      <c r="A118" s="37">
        <v>12</v>
      </c>
      <c r="B118" s="37" t="s">
        <v>99</v>
      </c>
      <c r="C118" s="37" t="s">
        <v>100</v>
      </c>
      <c r="D118" s="37">
        <v>12</v>
      </c>
      <c r="E118" s="37" t="s">
        <v>20</v>
      </c>
      <c r="F118" s="69"/>
      <c r="G118" s="38">
        <f t="shared" si="6"/>
        <v>0</v>
      </c>
    </row>
    <row r="119" spans="1:7" x14ac:dyDescent="0.2">
      <c r="A119" s="37">
        <v>13</v>
      </c>
      <c r="B119" s="37" t="s">
        <v>101</v>
      </c>
      <c r="C119" s="37" t="s">
        <v>102</v>
      </c>
      <c r="D119" s="37">
        <v>2</v>
      </c>
      <c r="E119" s="37" t="s">
        <v>20</v>
      </c>
      <c r="F119" s="69"/>
      <c r="G119" s="38">
        <f t="shared" si="6"/>
        <v>0</v>
      </c>
    </row>
    <row r="120" spans="1:7" x14ac:dyDescent="0.2">
      <c r="A120" s="37">
        <v>14</v>
      </c>
      <c r="B120" s="37" t="s">
        <v>103</v>
      </c>
      <c r="C120" s="37" t="s">
        <v>104</v>
      </c>
      <c r="D120" s="37">
        <v>2</v>
      </c>
      <c r="E120" s="37" t="s">
        <v>20</v>
      </c>
      <c r="F120" s="69"/>
      <c r="G120" s="38">
        <f t="shared" si="6"/>
        <v>0</v>
      </c>
    </row>
    <row r="121" spans="1:7" x14ac:dyDescent="0.2">
      <c r="A121" s="37">
        <v>15</v>
      </c>
      <c r="B121" s="37"/>
      <c r="C121" s="37" t="s">
        <v>105</v>
      </c>
      <c r="D121" s="37">
        <v>5</v>
      </c>
      <c r="E121" s="37" t="s">
        <v>20</v>
      </c>
      <c r="F121" s="69"/>
      <c r="G121" s="38">
        <f t="shared" si="6"/>
        <v>0</v>
      </c>
    </row>
    <row r="122" spans="1:7" x14ac:dyDescent="0.2">
      <c r="A122" s="37">
        <v>16</v>
      </c>
      <c r="B122" s="37"/>
      <c r="C122" s="37" t="s">
        <v>106</v>
      </c>
      <c r="D122" s="37">
        <v>5</v>
      </c>
      <c r="E122" s="37" t="s">
        <v>20</v>
      </c>
      <c r="F122" s="69"/>
      <c r="G122" s="38">
        <f t="shared" si="6"/>
        <v>0</v>
      </c>
    </row>
    <row r="123" spans="1:7" x14ac:dyDescent="0.2">
      <c r="A123" s="37">
        <v>17</v>
      </c>
      <c r="B123" s="37" t="s">
        <v>239</v>
      </c>
      <c r="C123" s="37" t="s">
        <v>240</v>
      </c>
      <c r="D123" s="41">
        <v>1</v>
      </c>
      <c r="E123" s="37" t="s">
        <v>20</v>
      </c>
      <c r="F123" s="69"/>
      <c r="G123" s="38">
        <f t="shared" si="6"/>
        <v>0</v>
      </c>
    </row>
    <row r="124" spans="1:7" x14ac:dyDescent="0.2">
      <c r="A124" s="37">
        <v>18</v>
      </c>
      <c r="B124" s="37" t="s">
        <v>241</v>
      </c>
      <c r="C124" s="37" t="s">
        <v>242</v>
      </c>
      <c r="D124" s="41">
        <v>1</v>
      </c>
      <c r="E124" s="37" t="s">
        <v>20</v>
      </c>
      <c r="F124" s="69"/>
      <c r="G124" s="38">
        <f t="shared" si="6"/>
        <v>0</v>
      </c>
    </row>
    <row r="125" spans="1:7" x14ac:dyDescent="0.2">
      <c r="A125" s="37">
        <v>19</v>
      </c>
      <c r="B125" s="37"/>
      <c r="C125" s="37" t="s">
        <v>243</v>
      </c>
      <c r="D125" s="41">
        <v>1</v>
      </c>
      <c r="E125" s="37" t="s">
        <v>20</v>
      </c>
      <c r="F125" s="69"/>
      <c r="G125" s="38">
        <f t="shared" si="6"/>
        <v>0</v>
      </c>
    </row>
    <row r="126" spans="1:7" x14ac:dyDescent="0.2">
      <c r="A126" s="37">
        <v>20</v>
      </c>
      <c r="B126" s="37" t="s">
        <v>107</v>
      </c>
      <c r="C126" s="37" t="s">
        <v>108</v>
      </c>
      <c r="D126" s="37">
        <v>420</v>
      </c>
      <c r="E126" s="37" t="s">
        <v>21</v>
      </c>
      <c r="F126" s="69"/>
      <c r="G126" s="38">
        <f t="shared" si="6"/>
        <v>0</v>
      </c>
    </row>
    <row r="127" spans="1:7" x14ac:dyDescent="0.2">
      <c r="A127" s="37">
        <v>21</v>
      </c>
      <c r="B127" s="37" t="s">
        <v>65</v>
      </c>
      <c r="C127" s="37" t="s">
        <v>109</v>
      </c>
      <c r="D127" s="37">
        <v>255</v>
      </c>
      <c r="E127" s="37" t="s">
        <v>21</v>
      </c>
      <c r="F127" s="69"/>
      <c r="G127" s="38">
        <f t="shared" si="6"/>
        <v>0</v>
      </c>
    </row>
    <row r="128" spans="1:7" x14ac:dyDescent="0.2">
      <c r="A128" s="37">
        <v>22</v>
      </c>
      <c r="B128" s="37" t="s">
        <v>110</v>
      </c>
      <c r="C128" s="37" t="s">
        <v>111</v>
      </c>
      <c r="D128" s="37">
        <v>255</v>
      </c>
      <c r="E128" s="37" t="s">
        <v>21</v>
      </c>
      <c r="F128" s="69"/>
      <c r="G128" s="38">
        <f t="shared" si="6"/>
        <v>0</v>
      </c>
    </row>
    <row r="129" spans="1:7" x14ac:dyDescent="0.2">
      <c r="A129" s="37">
        <v>23</v>
      </c>
      <c r="B129" s="37" t="s">
        <v>112</v>
      </c>
      <c r="C129" s="37" t="s">
        <v>113</v>
      </c>
      <c r="D129" s="37">
        <v>8</v>
      </c>
      <c r="E129" s="37" t="s">
        <v>20</v>
      </c>
      <c r="F129" s="69"/>
      <c r="G129" s="38">
        <f t="shared" si="6"/>
        <v>0</v>
      </c>
    </row>
    <row r="130" spans="1:7" x14ac:dyDescent="0.2">
      <c r="A130" s="37">
        <v>24</v>
      </c>
      <c r="B130" s="37" t="s">
        <v>114</v>
      </c>
      <c r="C130" s="37" t="s">
        <v>115</v>
      </c>
      <c r="D130" s="37">
        <v>24</v>
      </c>
      <c r="E130" s="37" t="s">
        <v>20</v>
      </c>
      <c r="F130" s="69"/>
      <c r="G130" s="38">
        <f t="shared" si="6"/>
        <v>0</v>
      </c>
    </row>
    <row r="131" spans="1:7" x14ac:dyDescent="0.2">
      <c r="A131" s="37">
        <v>25</v>
      </c>
      <c r="B131" s="37" t="s">
        <v>66</v>
      </c>
      <c r="C131" s="37" t="s">
        <v>116</v>
      </c>
      <c r="D131" s="37">
        <v>8</v>
      </c>
      <c r="E131" s="37" t="s">
        <v>20</v>
      </c>
      <c r="F131" s="69"/>
      <c r="G131" s="38">
        <f t="shared" si="6"/>
        <v>0</v>
      </c>
    </row>
    <row r="132" spans="1:7" x14ac:dyDescent="0.2">
      <c r="A132" s="37">
        <v>26</v>
      </c>
      <c r="B132" s="37"/>
      <c r="C132" s="37" t="s">
        <v>62</v>
      </c>
      <c r="D132" s="37">
        <v>4</v>
      </c>
      <c r="E132" s="37" t="s">
        <v>60</v>
      </c>
      <c r="F132" s="69"/>
      <c r="G132" s="38">
        <f t="shared" si="6"/>
        <v>0</v>
      </c>
    </row>
    <row r="133" spans="1:7" x14ac:dyDescent="0.2">
      <c r="A133" s="37">
        <v>27</v>
      </c>
      <c r="B133" s="37"/>
      <c r="C133" s="37" t="s">
        <v>63</v>
      </c>
      <c r="D133" s="37">
        <v>4</v>
      </c>
      <c r="E133" s="37" t="s">
        <v>60</v>
      </c>
      <c r="F133" s="69"/>
      <c r="G133" s="38">
        <f t="shared" si="6"/>
        <v>0</v>
      </c>
    </row>
    <row r="134" spans="1:7" x14ac:dyDescent="0.2">
      <c r="A134" s="37">
        <v>28</v>
      </c>
      <c r="B134" s="37"/>
      <c r="C134" s="37" t="s">
        <v>196</v>
      </c>
      <c r="D134" s="37">
        <v>4</v>
      </c>
      <c r="E134" s="37" t="s">
        <v>60</v>
      </c>
      <c r="F134" s="69"/>
      <c r="G134" s="38">
        <f t="shared" si="6"/>
        <v>0</v>
      </c>
    </row>
    <row r="135" spans="1:7" x14ac:dyDescent="0.2">
      <c r="A135" s="37">
        <v>29</v>
      </c>
      <c r="B135" s="37" t="s">
        <v>197</v>
      </c>
      <c r="C135" s="37" t="s">
        <v>217</v>
      </c>
      <c r="D135" s="37">
        <v>8</v>
      </c>
      <c r="E135" s="37" t="s">
        <v>60</v>
      </c>
      <c r="F135" s="69"/>
      <c r="G135" s="38">
        <f t="shared" si="6"/>
        <v>0</v>
      </c>
    </row>
    <row r="136" spans="1:7" x14ac:dyDescent="0.2">
      <c r="A136" s="37">
        <v>30</v>
      </c>
      <c r="B136" s="37"/>
      <c r="C136" s="37" t="s">
        <v>198</v>
      </c>
      <c r="D136" s="37">
        <v>4</v>
      </c>
      <c r="E136" s="37" t="s">
        <v>60</v>
      </c>
      <c r="F136" s="69"/>
      <c r="G136" s="38">
        <f t="shared" si="6"/>
        <v>0</v>
      </c>
    </row>
    <row r="137" spans="1:7" ht="13.5" thickBot="1" x14ac:dyDescent="0.25">
      <c r="A137" s="44">
        <v>31</v>
      </c>
      <c r="B137" s="44"/>
      <c r="C137" s="44" t="s">
        <v>199</v>
      </c>
      <c r="D137" s="44">
        <v>8</v>
      </c>
      <c r="E137" s="44" t="s">
        <v>60</v>
      </c>
      <c r="F137" s="70"/>
      <c r="G137" s="45">
        <f t="shared" si="6"/>
        <v>0</v>
      </c>
    </row>
    <row r="138" spans="1:7" ht="15" x14ac:dyDescent="0.25">
      <c r="C138" s="23" t="s">
        <v>0</v>
      </c>
      <c r="D138" s="42"/>
      <c r="E138" s="42"/>
      <c r="F138" s="42"/>
      <c r="G138" s="43">
        <f>SUM(G107:G137)</f>
        <v>0</v>
      </c>
    </row>
    <row r="139" spans="1:7" x14ac:dyDescent="0.2">
      <c r="B139" s="1"/>
      <c r="C139" s="15" t="s">
        <v>15</v>
      </c>
      <c r="D139" s="17"/>
      <c r="E139" s="17"/>
      <c r="F139" s="17"/>
      <c r="G139" s="16">
        <f>0.21*G138</f>
        <v>0</v>
      </c>
    </row>
    <row r="141" spans="1:7" ht="15.75" x14ac:dyDescent="0.25">
      <c r="C141" s="5" t="s">
        <v>117</v>
      </c>
    </row>
    <row r="142" spans="1:7" ht="13.5" thickBot="1" x14ac:dyDescent="0.25">
      <c r="A142" s="49" t="s">
        <v>5</v>
      </c>
      <c r="B142" s="49" t="s">
        <v>6</v>
      </c>
      <c r="C142" s="49" t="s">
        <v>7</v>
      </c>
      <c r="D142" s="49"/>
      <c r="E142" s="50" t="s">
        <v>8</v>
      </c>
      <c r="F142" s="50" t="s">
        <v>9</v>
      </c>
      <c r="G142" s="50" t="s">
        <v>0</v>
      </c>
    </row>
    <row r="143" spans="1:7" x14ac:dyDescent="0.2">
      <c r="A143" s="46">
        <v>1</v>
      </c>
      <c r="B143" s="46" t="s">
        <v>118</v>
      </c>
      <c r="C143" s="46" t="s">
        <v>119</v>
      </c>
      <c r="D143" s="46">
        <v>2</v>
      </c>
      <c r="E143" s="46" t="s">
        <v>20</v>
      </c>
      <c r="F143" s="68"/>
      <c r="G143" s="47">
        <f t="shared" ref="G143:G152" si="7">D143*F143</f>
        <v>0</v>
      </c>
    </row>
    <row r="144" spans="1:7" x14ac:dyDescent="0.2">
      <c r="A144" s="37">
        <v>2</v>
      </c>
      <c r="B144" s="37" t="s">
        <v>120</v>
      </c>
      <c r="C144" s="37" t="s">
        <v>121</v>
      </c>
      <c r="D144" s="37">
        <v>7</v>
      </c>
      <c r="E144" s="37" t="s">
        <v>20</v>
      </c>
      <c r="F144" s="69"/>
      <c r="G144" s="38">
        <f t="shared" si="7"/>
        <v>0</v>
      </c>
    </row>
    <row r="145" spans="1:7" x14ac:dyDescent="0.2">
      <c r="A145" s="37">
        <v>3</v>
      </c>
      <c r="B145" s="37"/>
      <c r="C145" s="37" t="s">
        <v>122</v>
      </c>
      <c r="D145" s="37">
        <v>7</v>
      </c>
      <c r="E145" s="37" t="s">
        <v>20</v>
      </c>
      <c r="F145" s="69"/>
      <c r="G145" s="38">
        <f t="shared" si="7"/>
        <v>0</v>
      </c>
    </row>
    <row r="146" spans="1:7" x14ac:dyDescent="0.2">
      <c r="A146" s="37">
        <v>4</v>
      </c>
      <c r="B146" s="37" t="s">
        <v>228</v>
      </c>
      <c r="C146" s="37" t="s">
        <v>229</v>
      </c>
      <c r="D146" s="37">
        <v>5</v>
      </c>
      <c r="E146" s="37" t="s">
        <v>20</v>
      </c>
      <c r="F146" s="69"/>
      <c r="G146" s="38">
        <f t="shared" si="7"/>
        <v>0</v>
      </c>
    </row>
    <row r="147" spans="1:7" x14ac:dyDescent="0.2">
      <c r="A147" s="37">
        <v>5</v>
      </c>
      <c r="B147" s="37" t="s">
        <v>230</v>
      </c>
      <c r="C147" s="37" t="s">
        <v>231</v>
      </c>
      <c r="D147" s="37">
        <v>1</v>
      </c>
      <c r="E147" s="37" t="s">
        <v>20</v>
      </c>
      <c r="F147" s="69"/>
      <c r="G147" s="38">
        <f t="shared" ref="G147:G149" si="8">D147*F147</f>
        <v>0</v>
      </c>
    </row>
    <row r="148" spans="1:7" x14ac:dyDescent="0.2">
      <c r="A148" s="37">
        <v>6</v>
      </c>
      <c r="B148" s="37" t="s">
        <v>235</v>
      </c>
      <c r="C148" s="37" t="s">
        <v>236</v>
      </c>
      <c r="D148" s="41">
        <v>1</v>
      </c>
      <c r="E148" s="37" t="s">
        <v>20</v>
      </c>
      <c r="F148" s="69"/>
      <c r="G148" s="38">
        <f t="shared" si="8"/>
        <v>0</v>
      </c>
    </row>
    <row r="149" spans="1:7" x14ac:dyDescent="0.2">
      <c r="A149" s="37">
        <v>7</v>
      </c>
      <c r="B149" s="37" t="s">
        <v>237</v>
      </c>
      <c r="C149" s="37" t="s">
        <v>238</v>
      </c>
      <c r="D149" s="41">
        <v>1</v>
      </c>
      <c r="E149" s="37" t="s">
        <v>20</v>
      </c>
      <c r="F149" s="69"/>
      <c r="G149" s="38">
        <f t="shared" si="8"/>
        <v>0</v>
      </c>
    </row>
    <row r="150" spans="1:7" x14ac:dyDescent="0.2">
      <c r="A150" s="37">
        <v>8</v>
      </c>
      <c r="B150" s="37" t="s">
        <v>123</v>
      </c>
      <c r="C150" s="37" t="s">
        <v>124</v>
      </c>
      <c r="D150" s="37">
        <v>420</v>
      </c>
      <c r="E150" s="37" t="s">
        <v>20</v>
      </c>
      <c r="F150" s="69"/>
      <c r="G150" s="38">
        <f t="shared" si="7"/>
        <v>0</v>
      </c>
    </row>
    <row r="151" spans="1:7" x14ac:dyDescent="0.2">
      <c r="A151" s="37">
        <v>9</v>
      </c>
      <c r="B151" s="37" t="s">
        <v>125</v>
      </c>
      <c r="C151" s="37" t="s">
        <v>126</v>
      </c>
      <c r="D151" s="37">
        <v>255</v>
      </c>
      <c r="E151" s="37" t="s">
        <v>21</v>
      </c>
      <c r="F151" s="69"/>
      <c r="G151" s="38">
        <f t="shared" si="7"/>
        <v>0</v>
      </c>
    </row>
    <row r="152" spans="1:7" ht="13.5" thickBot="1" x14ac:dyDescent="0.25">
      <c r="A152" s="44">
        <v>10</v>
      </c>
      <c r="B152" s="44"/>
      <c r="C152" s="44" t="s">
        <v>127</v>
      </c>
      <c r="D152" s="44">
        <v>255</v>
      </c>
      <c r="E152" s="44" t="s">
        <v>21</v>
      </c>
      <c r="F152" s="70"/>
      <c r="G152" s="45">
        <f t="shared" si="7"/>
        <v>0</v>
      </c>
    </row>
    <row r="153" spans="1:7" ht="15" x14ac:dyDescent="0.25">
      <c r="C153" s="23" t="s">
        <v>0</v>
      </c>
      <c r="D153" s="42"/>
      <c r="E153" s="42"/>
      <c r="F153" s="42"/>
      <c r="G153" s="43">
        <f>SUM(G143:G152)</f>
        <v>0</v>
      </c>
    </row>
    <row r="154" spans="1:7" x14ac:dyDescent="0.2">
      <c r="B154" s="1"/>
      <c r="C154" s="15" t="s">
        <v>15</v>
      </c>
      <c r="D154" s="17"/>
      <c r="E154" s="17"/>
      <c r="F154" s="17"/>
      <c r="G154" s="16">
        <f>0.21*G153</f>
        <v>0</v>
      </c>
    </row>
    <row r="156" spans="1:7" ht="15.75" x14ac:dyDescent="0.25">
      <c r="C156" s="5" t="s">
        <v>132</v>
      </c>
    </row>
    <row r="157" spans="1:7" ht="13.5" thickBot="1" x14ac:dyDescent="0.25">
      <c r="A157" s="49" t="s">
        <v>5</v>
      </c>
      <c r="B157" s="49" t="s">
        <v>6</v>
      </c>
      <c r="C157" s="49" t="s">
        <v>7</v>
      </c>
      <c r="D157" s="49"/>
      <c r="E157" s="50" t="s">
        <v>8</v>
      </c>
      <c r="F157" s="50" t="s">
        <v>9</v>
      </c>
      <c r="G157" s="50" t="s">
        <v>0</v>
      </c>
    </row>
    <row r="158" spans="1:7" x14ac:dyDescent="0.2">
      <c r="A158" s="46">
        <v>1</v>
      </c>
      <c r="B158" s="46" t="s">
        <v>133</v>
      </c>
      <c r="C158" s="46" t="s">
        <v>134</v>
      </c>
      <c r="D158" s="46">
        <v>2</v>
      </c>
      <c r="E158" s="46" t="s">
        <v>20</v>
      </c>
      <c r="F158" s="68"/>
      <c r="G158" s="47">
        <f t="shared" ref="G158:G174" si="9">D158*F158</f>
        <v>0</v>
      </c>
    </row>
    <row r="159" spans="1:7" x14ac:dyDescent="0.2">
      <c r="A159" s="37">
        <v>2</v>
      </c>
      <c r="B159" s="37" t="s">
        <v>135</v>
      </c>
      <c r="C159" s="37" t="s">
        <v>136</v>
      </c>
      <c r="D159" s="37">
        <v>9</v>
      </c>
      <c r="E159" s="37" t="s">
        <v>20</v>
      </c>
      <c r="F159" s="69"/>
      <c r="G159" s="38">
        <f t="shared" si="9"/>
        <v>0</v>
      </c>
    </row>
    <row r="160" spans="1:7" x14ac:dyDescent="0.2">
      <c r="A160" s="37">
        <v>3</v>
      </c>
      <c r="B160" s="37" t="s">
        <v>137</v>
      </c>
      <c r="C160" s="37" t="s">
        <v>138</v>
      </c>
      <c r="D160" s="37">
        <v>9</v>
      </c>
      <c r="E160" s="37" t="s">
        <v>20</v>
      </c>
      <c r="F160" s="69"/>
      <c r="G160" s="38">
        <f t="shared" si="9"/>
        <v>0</v>
      </c>
    </row>
    <row r="161" spans="1:7" x14ac:dyDescent="0.2">
      <c r="A161" s="37">
        <v>4</v>
      </c>
      <c r="B161" s="37" t="s">
        <v>91</v>
      </c>
      <c r="C161" s="37" t="s">
        <v>139</v>
      </c>
      <c r="D161" s="37">
        <v>11</v>
      </c>
      <c r="E161" s="37" t="s">
        <v>20</v>
      </c>
      <c r="F161" s="69"/>
      <c r="G161" s="38">
        <f t="shared" si="9"/>
        <v>0</v>
      </c>
    </row>
    <row r="162" spans="1:7" x14ac:dyDescent="0.2">
      <c r="A162" s="37">
        <v>5</v>
      </c>
      <c r="B162" s="37" t="s">
        <v>93</v>
      </c>
      <c r="C162" s="37" t="s">
        <v>140</v>
      </c>
      <c r="D162" s="37">
        <v>11</v>
      </c>
      <c r="E162" s="37" t="s">
        <v>20</v>
      </c>
      <c r="F162" s="69"/>
      <c r="G162" s="38">
        <f t="shared" si="9"/>
        <v>0</v>
      </c>
    </row>
    <row r="163" spans="1:7" x14ac:dyDescent="0.2">
      <c r="A163" s="37">
        <v>6</v>
      </c>
      <c r="B163" s="37" t="s">
        <v>95</v>
      </c>
      <c r="C163" s="37" t="s">
        <v>200</v>
      </c>
      <c r="D163" s="37">
        <v>85</v>
      </c>
      <c r="E163" s="37" t="s">
        <v>20</v>
      </c>
      <c r="F163" s="69"/>
      <c r="G163" s="38">
        <f t="shared" si="9"/>
        <v>0</v>
      </c>
    </row>
    <row r="164" spans="1:7" x14ac:dyDescent="0.2">
      <c r="A164" s="37">
        <v>7</v>
      </c>
      <c r="B164" s="37" t="s">
        <v>97</v>
      </c>
      <c r="C164" s="37" t="s">
        <v>201</v>
      </c>
      <c r="D164" s="37">
        <v>85</v>
      </c>
      <c r="E164" s="37" t="s">
        <v>20</v>
      </c>
      <c r="F164" s="69"/>
      <c r="G164" s="38">
        <f t="shared" si="9"/>
        <v>0</v>
      </c>
    </row>
    <row r="165" spans="1:7" x14ac:dyDescent="0.2">
      <c r="A165" s="37">
        <v>8</v>
      </c>
      <c r="B165" s="37" t="s">
        <v>141</v>
      </c>
      <c r="C165" s="37" t="s">
        <v>142</v>
      </c>
      <c r="D165" s="37">
        <v>622</v>
      </c>
      <c r="E165" s="37" t="s">
        <v>21</v>
      </c>
      <c r="F165" s="69"/>
      <c r="G165" s="38">
        <f t="shared" si="9"/>
        <v>0</v>
      </c>
    </row>
    <row r="166" spans="1:7" x14ac:dyDescent="0.2">
      <c r="A166" s="37">
        <v>9</v>
      </c>
      <c r="B166" s="37" t="s">
        <v>143</v>
      </c>
      <c r="C166" s="37" t="s">
        <v>144</v>
      </c>
      <c r="D166" s="37">
        <v>32</v>
      </c>
      <c r="E166" s="37" t="s">
        <v>20</v>
      </c>
      <c r="F166" s="69"/>
      <c r="G166" s="38">
        <f t="shared" si="9"/>
        <v>0</v>
      </c>
    </row>
    <row r="167" spans="1:7" x14ac:dyDescent="0.2">
      <c r="A167" s="37">
        <v>10</v>
      </c>
      <c r="B167" s="37" t="s">
        <v>68</v>
      </c>
      <c r="C167" s="37" t="s">
        <v>69</v>
      </c>
      <c r="D167" s="37">
        <v>32</v>
      </c>
      <c r="E167" s="37" t="s">
        <v>70</v>
      </c>
      <c r="F167" s="69"/>
      <c r="G167" s="38">
        <f t="shared" si="9"/>
        <v>0</v>
      </c>
    </row>
    <row r="168" spans="1:7" x14ac:dyDescent="0.2">
      <c r="A168" s="37">
        <v>11</v>
      </c>
      <c r="B168" s="37" t="s">
        <v>99</v>
      </c>
      <c r="C168" s="37" t="s">
        <v>202</v>
      </c>
      <c r="D168" s="37">
        <v>11</v>
      </c>
      <c r="E168" s="37" t="s">
        <v>20</v>
      </c>
      <c r="F168" s="69"/>
      <c r="G168" s="38">
        <f t="shared" si="9"/>
        <v>0</v>
      </c>
    </row>
    <row r="169" spans="1:7" x14ac:dyDescent="0.2">
      <c r="A169" s="37">
        <v>12</v>
      </c>
      <c r="B169" s="37"/>
      <c r="C169" s="37" t="s">
        <v>62</v>
      </c>
      <c r="D169" s="37">
        <v>4</v>
      </c>
      <c r="E169" s="37" t="s">
        <v>60</v>
      </c>
      <c r="F169" s="69"/>
      <c r="G169" s="38">
        <f t="shared" si="9"/>
        <v>0</v>
      </c>
    </row>
    <row r="170" spans="1:7" x14ac:dyDescent="0.2">
      <c r="A170" s="37">
        <v>13</v>
      </c>
      <c r="B170" s="37"/>
      <c r="C170" s="37" t="s">
        <v>63</v>
      </c>
      <c r="D170" s="37">
        <v>4</v>
      </c>
      <c r="E170" s="37" t="s">
        <v>60</v>
      </c>
      <c r="F170" s="69"/>
      <c r="G170" s="38">
        <f t="shared" si="9"/>
        <v>0</v>
      </c>
    </row>
    <row r="171" spans="1:7" x14ac:dyDescent="0.2">
      <c r="A171" s="37">
        <v>14</v>
      </c>
      <c r="B171" s="37"/>
      <c r="C171" s="37" t="s">
        <v>196</v>
      </c>
      <c r="D171" s="37">
        <v>4</v>
      </c>
      <c r="E171" s="37" t="s">
        <v>60</v>
      </c>
      <c r="F171" s="69"/>
      <c r="G171" s="38">
        <f t="shared" si="9"/>
        <v>0</v>
      </c>
    </row>
    <row r="172" spans="1:7" x14ac:dyDescent="0.2">
      <c r="A172" s="37">
        <v>15</v>
      </c>
      <c r="B172" s="37" t="s">
        <v>197</v>
      </c>
      <c r="C172" s="37" t="s">
        <v>203</v>
      </c>
      <c r="D172" s="37">
        <v>8</v>
      </c>
      <c r="E172" s="37" t="s">
        <v>60</v>
      </c>
      <c r="F172" s="69"/>
      <c r="G172" s="38">
        <f t="shared" si="9"/>
        <v>0</v>
      </c>
    </row>
    <row r="173" spans="1:7" x14ac:dyDescent="0.2">
      <c r="A173" s="37">
        <v>16</v>
      </c>
      <c r="B173" s="37"/>
      <c r="C173" s="37" t="s">
        <v>204</v>
      </c>
      <c r="D173" s="37">
        <v>4</v>
      </c>
      <c r="E173" s="37" t="s">
        <v>60</v>
      </c>
      <c r="F173" s="69"/>
      <c r="G173" s="38">
        <f t="shared" si="9"/>
        <v>0</v>
      </c>
    </row>
    <row r="174" spans="1:7" ht="13.5" thickBot="1" x14ac:dyDescent="0.25">
      <c r="A174" s="44">
        <v>17</v>
      </c>
      <c r="B174" s="44"/>
      <c r="C174" s="44" t="s">
        <v>205</v>
      </c>
      <c r="D174" s="44">
        <v>8</v>
      </c>
      <c r="E174" s="44" t="s">
        <v>60</v>
      </c>
      <c r="F174" s="70"/>
      <c r="G174" s="45">
        <f t="shared" si="9"/>
        <v>0</v>
      </c>
    </row>
    <row r="175" spans="1:7" ht="15" x14ac:dyDescent="0.25">
      <c r="C175" s="23" t="s">
        <v>0</v>
      </c>
      <c r="D175" s="42"/>
      <c r="E175" s="42"/>
      <c r="F175" s="42"/>
      <c r="G175" s="43">
        <f>SUM(G158:G174)</f>
        <v>0</v>
      </c>
    </row>
    <row r="176" spans="1:7" x14ac:dyDescent="0.2">
      <c r="B176" s="1"/>
      <c r="C176" s="15" t="s">
        <v>15</v>
      </c>
      <c r="D176" s="17"/>
      <c r="E176" s="17"/>
      <c r="F176" s="17"/>
      <c r="G176" s="16">
        <f>0.21*G175</f>
        <v>0</v>
      </c>
    </row>
    <row r="178" spans="1:7" ht="15.75" x14ac:dyDescent="0.25">
      <c r="C178" s="5" t="s">
        <v>145</v>
      </c>
    </row>
    <row r="179" spans="1:7" ht="13.5" thickBot="1" x14ac:dyDescent="0.25">
      <c r="A179" s="49" t="s">
        <v>5</v>
      </c>
      <c r="B179" s="49" t="s">
        <v>6</v>
      </c>
      <c r="C179" s="49" t="s">
        <v>7</v>
      </c>
      <c r="D179" s="49"/>
      <c r="E179" s="50" t="s">
        <v>8</v>
      </c>
      <c r="F179" s="50" t="s">
        <v>9</v>
      </c>
      <c r="G179" s="50" t="s">
        <v>0</v>
      </c>
    </row>
    <row r="180" spans="1:7" x14ac:dyDescent="0.2">
      <c r="A180" s="46">
        <v>1</v>
      </c>
      <c r="B180" s="46" t="s">
        <v>146</v>
      </c>
      <c r="C180" s="46" t="s">
        <v>147</v>
      </c>
      <c r="D180" s="46">
        <v>2</v>
      </c>
      <c r="E180" s="46" t="s">
        <v>20</v>
      </c>
      <c r="F180" s="68"/>
      <c r="G180" s="47">
        <f t="shared" ref="G180:G187" si="10">D180*F180</f>
        <v>0</v>
      </c>
    </row>
    <row r="181" spans="1:7" x14ac:dyDescent="0.2">
      <c r="A181" s="37">
        <v>2</v>
      </c>
      <c r="B181" s="37">
        <v>303161001</v>
      </c>
      <c r="C181" s="37" t="s">
        <v>148</v>
      </c>
      <c r="D181" s="37">
        <v>2</v>
      </c>
      <c r="E181" s="37" t="s">
        <v>20</v>
      </c>
      <c r="F181" s="69"/>
      <c r="G181" s="38">
        <f t="shared" si="10"/>
        <v>0</v>
      </c>
    </row>
    <row r="182" spans="1:7" x14ac:dyDescent="0.2">
      <c r="A182" s="37">
        <v>3</v>
      </c>
      <c r="B182" s="37" t="s">
        <v>149</v>
      </c>
      <c r="C182" s="37" t="s">
        <v>150</v>
      </c>
      <c r="D182" s="37">
        <v>6</v>
      </c>
      <c r="E182" s="37" t="s">
        <v>20</v>
      </c>
      <c r="F182" s="69"/>
      <c r="G182" s="38">
        <f t="shared" si="10"/>
        <v>0</v>
      </c>
    </row>
    <row r="183" spans="1:7" x14ac:dyDescent="0.2">
      <c r="A183" s="37">
        <v>4</v>
      </c>
      <c r="B183" s="37" t="s">
        <v>151</v>
      </c>
      <c r="C183" s="37" t="s">
        <v>152</v>
      </c>
      <c r="D183" s="37">
        <v>3</v>
      </c>
      <c r="E183" s="37" t="s">
        <v>20</v>
      </c>
      <c r="F183" s="69"/>
      <c r="G183" s="38">
        <f t="shared" si="10"/>
        <v>0</v>
      </c>
    </row>
    <row r="184" spans="1:7" x14ac:dyDescent="0.2">
      <c r="A184" s="37">
        <v>5</v>
      </c>
      <c r="B184" s="37" t="s">
        <v>153</v>
      </c>
      <c r="C184" s="37" t="s">
        <v>154</v>
      </c>
      <c r="D184" s="37">
        <v>9</v>
      </c>
      <c r="E184" s="37" t="s">
        <v>20</v>
      </c>
      <c r="F184" s="69"/>
      <c r="G184" s="38">
        <f t="shared" si="10"/>
        <v>0</v>
      </c>
    </row>
    <row r="185" spans="1:7" x14ac:dyDescent="0.2">
      <c r="A185" s="37">
        <v>6</v>
      </c>
      <c r="B185" s="37" t="s">
        <v>155</v>
      </c>
      <c r="C185" s="37" t="s">
        <v>156</v>
      </c>
      <c r="D185" s="37">
        <v>622</v>
      </c>
      <c r="E185" s="37" t="s">
        <v>21</v>
      </c>
      <c r="F185" s="69"/>
      <c r="G185" s="38">
        <f t="shared" si="10"/>
        <v>0</v>
      </c>
    </row>
    <row r="186" spans="1:7" x14ac:dyDescent="0.2">
      <c r="A186" s="37">
        <v>7</v>
      </c>
      <c r="B186" s="37"/>
      <c r="C186" s="37" t="s">
        <v>131</v>
      </c>
      <c r="D186" s="37">
        <v>1</v>
      </c>
      <c r="E186" s="37" t="s">
        <v>61</v>
      </c>
      <c r="F186" s="69"/>
      <c r="G186" s="38">
        <f t="shared" si="10"/>
        <v>0</v>
      </c>
    </row>
    <row r="187" spans="1:7" ht="13.5" thickBot="1" x14ac:dyDescent="0.25">
      <c r="A187" s="44">
        <v>8</v>
      </c>
      <c r="B187" s="44"/>
      <c r="C187" s="44" t="s">
        <v>157</v>
      </c>
      <c r="D187" s="44">
        <v>1</v>
      </c>
      <c r="E187" s="44" t="s">
        <v>61</v>
      </c>
      <c r="F187" s="70"/>
      <c r="G187" s="45">
        <f t="shared" si="10"/>
        <v>0</v>
      </c>
    </row>
    <row r="188" spans="1:7" ht="15" x14ac:dyDescent="0.25">
      <c r="C188" s="23" t="s">
        <v>0</v>
      </c>
      <c r="D188" s="42"/>
      <c r="E188" s="42"/>
      <c r="F188" s="42"/>
      <c r="G188" s="43">
        <f>SUM(G180:G187)</f>
        <v>0</v>
      </c>
    </row>
    <row r="189" spans="1:7" x14ac:dyDescent="0.2">
      <c r="B189" s="1"/>
      <c r="C189" s="15" t="s">
        <v>15</v>
      </c>
      <c r="D189" s="17"/>
      <c r="E189" s="17"/>
      <c r="F189" s="17"/>
      <c r="G189" s="16">
        <f>0.21*G188</f>
        <v>0</v>
      </c>
    </row>
    <row r="191" spans="1:7" ht="15.75" x14ac:dyDescent="0.25">
      <c r="B191" s="36"/>
      <c r="C191" s="5" t="s">
        <v>206</v>
      </c>
    </row>
    <row r="192" spans="1:7" ht="13.5" thickBot="1" x14ac:dyDescent="0.25">
      <c r="A192" s="49" t="s">
        <v>5</v>
      </c>
      <c r="B192" s="66" t="s">
        <v>6</v>
      </c>
      <c r="C192" s="49" t="s">
        <v>7</v>
      </c>
      <c r="D192" s="49"/>
      <c r="E192" s="50" t="s">
        <v>8</v>
      </c>
      <c r="F192" s="50" t="s">
        <v>9</v>
      </c>
      <c r="G192" s="50" t="s">
        <v>0</v>
      </c>
    </row>
    <row r="193" spans="1:7" x14ac:dyDescent="0.2">
      <c r="A193" s="46">
        <v>1</v>
      </c>
      <c r="B193" s="65" t="s">
        <v>207</v>
      </c>
      <c r="C193" s="46" t="s">
        <v>214</v>
      </c>
      <c r="D193" s="46">
        <v>638</v>
      </c>
      <c r="E193" s="46" t="s">
        <v>21</v>
      </c>
      <c r="F193" s="68"/>
      <c r="G193" s="47">
        <f t="shared" ref="G193:G200" si="11">D193*F193</f>
        <v>0</v>
      </c>
    </row>
    <row r="194" spans="1:7" x14ac:dyDescent="0.2">
      <c r="A194" s="37">
        <v>2</v>
      </c>
      <c r="B194" s="64" t="s">
        <v>68</v>
      </c>
      <c r="C194" s="37" t="s">
        <v>69</v>
      </c>
      <c r="D194" s="37">
        <v>14</v>
      </c>
      <c r="E194" s="37" t="s">
        <v>70</v>
      </c>
      <c r="F194" s="69"/>
      <c r="G194" s="38">
        <f t="shared" si="11"/>
        <v>0</v>
      </c>
    </row>
    <row r="195" spans="1:7" x14ac:dyDescent="0.2">
      <c r="A195" s="37">
        <v>3</v>
      </c>
      <c r="B195" s="64" t="s">
        <v>128</v>
      </c>
      <c r="C195" s="37" t="s">
        <v>215</v>
      </c>
      <c r="D195" s="37">
        <v>14</v>
      </c>
      <c r="E195" s="37" t="s">
        <v>20</v>
      </c>
      <c r="F195" s="69"/>
      <c r="G195" s="38">
        <f t="shared" si="11"/>
        <v>0</v>
      </c>
    </row>
    <row r="196" spans="1:7" x14ac:dyDescent="0.2">
      <c r="A196" s="37">
        <v>4</v>
      </c>
      <c r="B196" s="64"/>
      <c r="C196" s="37" t="s">
        <v>208</v>
      </c>
      <c r="D196" s="37">
        <v>7</v>
      </c>
      <c r="E196" s="37" t="s">
        <v>20</v>
      </c>
      <c r="F196" s="69"/>
      <c r="G196" s="38">
        <f t="shared" si="11"/>
        <v>0</v>
      </c>
    </row>
    <row r="197" spans="1:7" x14ac:dyDescent="0.2">
      <c r="A197" s="37">
        <v>5</v>
      </c>
      <c r="B197" s="64" t="s">
        <v>129</v>
      </c>
      <c r="C197" s="37" t="s">
        <v>130</v>
      </c>
      <c r="D197" s="37">
        <v>7</v>
      </c>
      <c r="E197" s="37" t="s">
        <v>20</v>
      </c>
      <c r="F197" s="69"/>
      <c r="G197" s="38">
        <f t="shared" si="11"/>
        <v>0</v>
      </c>
    </row>
    <row r="198" spans="1:7" x14ac:dyDescent="0.2">
      <c r="A198" s="37">
        <v>6</v>
      </c>
      <c r="B198" s="37"/>
      <c r="C198" s="37" t="s">
        <v>216</v>
      </c>
      <c r="D198" s="37">
        <v>4</v>
      </c>
      <c r="E198" s="37" t="s">
        <v>60</v>
      </c>
      <c r="F198" s="69"/>
      <c r="G198" s="38">
        <f t="shared" si="11"/>
        <v>0</v>
      </c>
    </row>
    <row r="199" spans="1:7" x14ac:dyDescent="0.2">
      <c r="A199" s="37">
        <v>7</v>
      </c>
      <c r="B199" s="37"/>
      <c r="C199" s="37" t="s">
        <v>189</v>
      </c>
      <c r="D199" s="37">
        <v>8</v>
      </c>
      <c r="E199" s="37" t="s">
        <v>60</v>
      </c>
      <c r="F199" s="69"/>
      <c r="G199" s="38">
        <f t="shared" si="11"/>
        <v>0</v>
      </c>
    </row>
    <row r="200" spans="1:7" ht="13.5" thickBot="1" x14ac:dyDescent="0.25">
      <c r="A200" s="44">
        <v>8</v>
      </c>
      <c r="B200" s="44"/>
      <c r="C200" s="44" t="s">
        <v>196</v>
      </c>
      <c r="D200" s="44">
        <v>4</v>
      </c>
      <c r="E200" s="44" t="s">
        <v>60</v>
      </c>
      <c r="F200" s="70"/>
      <c r="G200" s="45">
        <f t="shared" si="11"/>
        <v>0</v>
      </c>
    </row>
    <row r="201" spans="1:7" ht="15" x14ac:dyDescent="0.25">
      <c r="B201" s="36"/>
      <c r="C201" s="23" t="s">
        <v>0</v>
      </c>
      <c r="D201" s="42"/>
      <c r="E201" s="42"/>
      <c r="F201" s="42"/>
      <c r="G201" s="43">
        <f>SUM(G193:G200)</f>
        <v>0</v>
      </c>
    </row>
    <row r="202" spans="1:7" x14ac:dyDescent="0.2">
      <c r="B202" s="36"/>
      <c r="C202" s="15" t="s">
        <v>15</v>
      </c>
      <c r="D202" s="17"/>
      <c r="E202" s="17"/>
      <c r="F202" s="17"/>
      <c r="G202" s="16">
        <f>0.21*G201</f>
        <v>0</v>
      </c>
    </row>
    <row r="203" spans="1:7" x14ac:dyDescent="0.2">
      <c r="B203" s="36"/>
    </row>
    <row r="204" spans="1:7" ht="15.75" x14ac:dyDescent="0.25">
      <c r="B204" s="36"/>
      <c r="C204" s="5" t="s">
        <v>209</v>
      </c>
    </row>
    <row r="205" spans="1:7" ht="13.5" thickBot="1" x14ac:dyDescent="0.25">
      <c r="A205" s="49" t="s">
        <v>5</v>
      </c>
      <c r="B205" s="66" t="s">
        <v>6</v>
      </c>
      <c r="C205" s="49" t="s">
        <v>7</v>
      </c>
      <c r="D205" s="49"/>
      <c r="E205" s="50" t="s">
        <v>8</v>
      </c>
      <c r="F205" s="50" t="s">
        <v>9</v>
      </c>
      <c r="G205" s="50" t="s">
        <v>0</v>
      </c>
    </row>
    <row r="206" spans="1:7" x14ac:dyDescent="0.2">
      <c r="A206" s="46">
        <v>1</v>
      </c>
      <c r="B206" s="65" t="s">
        <v>210</v>
      </c>
      <c r="C206" s="46" t="s">
        <v>211</v>
      </c>
      <c r="D206" s="46">
        <v>7</v>
      </c>
      <c r="E206" s="46" t="s">
        <v>20</v>
      </c>
      <c r="F206" s="68"/>
      <c r="G206" s="47">
        <f t="shared" ref="G206:G207" si="12">D206*F206</f>
        <v>0</v>
      </c>
    </row>
    <row r="207" spans="1:7" ht="13.5" thickBot="1" x14ac:dyDescent="0.25">
      <c r="A207" s="44">
        <v>2</v>
      </c>
      <c r="B207" s="67" t="s">
        <v>212</v>
      </c>
      <c r="C207" s="44" t="s">
        <v>213</v>
      </c>
      <c r="D207" s="44">
        <v>638</v>
      </c>
      <c r="E207" s="44" t="s">
        <v>21</v>
      </c>
      <c r="F207" s="70"/>
      <c r="G207" s="45">
        <f t="shared" si="12"/>
        <v>0</v>
      </c>
    </row>
    <row r="208" spans="1:7" ht="15" x14ac:dyDescent="0.25">
      <c r="B208" s="36"/>
      <c r="C208" s="23" t="s">
        <v>0</v>
      </c>
      <c r="D208" s="42"/>
      <c r="E208" s="42"/>
      <c r="F208" s="42"/>
      <c r="G208" s="43">
        <f>SUM(G206:G207)</f>
        <v>0</v>
      </c>
    </row>
    <row r="209" spans="1:7" x14ac:dyDescent="0.2">
      <c r="B209" s="36"/>
      <c r="C209" s="15" t="s">
        <v>15</v>
      </c>
      <c r="D209" s="17"/>
      <c r="E209" s="17"/>
      <c r="F209" s="17"/>
      <c r="G209" s="16">
        <f>0.21*G208</f>
        <v>0</v>
      </c>
    </row>
    <row r="211" spans="1:7" ht="15.75" x14ac:dyDescent="0.25">
      <c r="C211" s="5" t="s">
        <v>245</v>
      </c>
    </row>
    <row r="212" spans="1:7" ht="13.5" thickBot="1" x14ac:dyDescent="0.25">
      <c r="A212" s="49" t="s">
        <v>5</v>
      </c>
      <c r="B212" s="49" t="s">
        <v>6</v>
      </c>
      <c r="C212" s="49" t="s">
        <v>7</v>
      </c>
      <c r="D212" s="49"/>
      <c r="E212" s="50" t="s">
        <v>8</v>
      </c>
      <c r="F212" s="50" t="s">
        <v>9</v>
      </c>
      <c r="G212" s="50" t="s">
        <v>0</v>
      </c>
    </row>
    <row r="213" spans="1:7" x14ac:dyDescent="0.2">
      <c r="A213" s="46">
        <v>1</v>
      </c>
      <c r="B213" s="46"/>
      <c r="C213" s="46" t="s">
        <v>72</v>
      </c>
      <c r="D213" s="46">
        <v>1</v>
      </c>
      <c r="E213" s="46" t="s">
        <v>20</v>
      </c>
      <c r="F213" s="68"/>
      <c r="G213" s="47">
        <f t="shared" ref="G213:G224" si="13">D213*F213</f>
        <v>0</v>
      </c>
    </row>
    <row r="214" spans="1:7" x14ac:dyDescent="0.2">
      <c r="A214" s="37">
        <v>2</v>
      </c>
      <c r="B214" s="37"/>
      <c r="C214" s="37" t="s">
        <v>73</v>
      </c>
      <c r="D214" s="37">
        <v>1</v>
      </c>
      <c r="E214" s="37" t="s">
        <v>20</v>
      </c>
      <c r="F214" s="69"/>
      <c r="G214" s="38">
        <f t="shared" si="13"/>
        <v>0</v>
      </c>
    </row>
    <row r="215" spans="1:7" x14ac:dyDescent="0.2">
      <c r="A215" s="37">
        <v>3</v>
      </c>
      <c r="B215" s="37"/>
      <c r="C215" s="37" t="s">
        <v>74</v>
      </c>
      <c r="D215" s="37">
        <v>650</v>
      </c>
      <c r="E215" s="37" t="s">
        <v>21</v>
      </c>
      <c r="F215" s="69"/>
      <c r="G215" s="38">
        <f t="shared" si="13"/>
        <v>0</v>
      </c>
    </row>
    <row r="216" spans="1:7" x14ac:dyDescent="0.2">
      <c r="A216" s="37">
        <v>4</v>
      </c>
      <c r="B216" s="37"/>
      <c r="C216" s="37" t="s">
        <v>185</v>
      </c>
      <c r="D216" s="37">
        <v>20</v>
      </c>
      <c r="E216" s="37" t="s">
        <v>20</v>
      </c>
      <c r="F216" s="69"/>
      <c r="G216" s="38">
        <f t="shared" si="13"/>
        <v>0</v>
      </c>
    </row>
    <row r="217" spans="1:7" x14ac:dyDescent="0.2">
      <c r="A217" s="37">
        <v>6</v>
      </c>
      <c r="B217" s="37"/>
      <c r="C217" s="37" t="s">
        <v>75</v>
      </c>
      <c r="D217" s="37">
        <v>41</v>
      </c>
      <c r="E217" s="37" t="s">
        <v>20</v>
      </c>
      <c r="F217" s="69"/>
      <c r="G217" s="38">
        <f t="shared" si="13"/>
        <v>0</v>
      </c>
    </row>
    <row r="218" spans="1:7" x14ac:dyDescent="0.2">
      <c r="A218" s="37">
        <v>7</v>
      </c>
      <c r="B218" s="37"/>
      <c r="C218" s="37" t="s">
        <v>246</v>
      </c>
      <c r="D218" s="37">
        <v>10</v>
      </c>
      <c r="E218" s="37" t="s">
        <v>20</v>
      </c>
      <c r="F218" s="69"/>
      <c r="G218" s="38">
        <f t="shared" si="13"/>
        <v>0</v>
      </c>
    </row>
    <row r="219" spans="1:7" x14ac:dyDescent="0.2">
      <c r="A219" s="37">
        <v>8</v>
      </c>
      <c r="B219" s="37"/>
      <c r="C219" s="37" t="s">
        <v>77</v>
      </c>
      <c r="D219" s="37">
        <v>10</v>
      </c>
      <c r="E219" s="37" t="s">
        <v>20</v>
      </c>
      <c r="F219" s="69"/>
      <c r="G219" s="38">
        <f t="shared" si="13"/>
        <v>0</v>
      </c>
    </row>
    <row r="220" spans="1:7" x14ac:dyDescent="0.2">
      <c r="A220" s="37">
        <v>9</v>
      </c>
      <c r="B220" s="37"/>
      <c r="C220" s="37" t="s">
        <v>78</v>
      </c>
      <c r="D220" s="37">
        <v>2</v>
      </c>
      <c r="E220" s="37" t="s">
        <v>60</v>
      </c>
      <c r="F220" s="69"/>
      <c r="G220" s="38">
        <f t="shared" si="13"/>
        <v>0</v>
      </c>
    </row>
    <row r="221" spans="1:7" x14ac:dyDescent="0.2">
      <c r="A221" s="37">
        <v>10</v>
      </c>
      <c r="B221" s="37" t="s">
        <v>110</v>
      </c>
      <c r="C221" s="37" t="s">
        <v>111</v>
      </c>
      <c r="D221" s="37">
        <v>325</v>
      </c>
      <c r="E221" s="37" t="s">
        <v>21</v>
      </c>
      <c r="F221" s="69"/>
      <c r="G221" s="38">
        <f t="shared" si="13"/>
        <v>0</v>
      </c>
    </row>
    <row r="222" spans="1:7" x14ac:dyDescent="0.2">
      <c r="A222" s="37">
        <v>11</v>
      </c>
      <c r="B222" s="37" t="s">
        <v>112</v>
      </c>
      <c r="C222" s="37" t="s">
        <v>113</v>
      </c>
      <c r="D222" s="37">
        <v>10</v>
      </c>
      <c r="E222" s="37" t="s">
        <v>20</v>
      </c>
      <c r="F222" s="69"/>
      <c r="G222" s="38">
        <f t="shared" si="13"/>
        <v>0</v>
      </c>
    </row>
    <row r="223" spans="1:7" x14ac:dyDescent="0.2">
      <c r="A223" s="37">
        <v>12</v>
      </c>
      <c r="B223" s="37" t="s">
        <v>101</v>
      </c>
      <c r="C223" s="37" t="s">
        <v>102</v>
      </c>
      <c r="D223" s="37">
        <v>10</v>
      </c>
      <c r="E223" s="37" t="s">
        <v>20</v>
      </c>
      <c r="F223" s="69"/>
      <c r="G223" s="38">
        <f t="shared" si="13"/>
        <v>0</v>
      </c>
    </row>
    <row r="224" spans="1:7" ht="13.5" thickBot="1" x14ac:dyDescent="0.25">
      <c r="A224" s="44">
        <v>13</v>
      </c>
      <c r="B224" s="44" t="s">
        <v>67</v>
      </c>
      <c r="C224" s="44" t="s">
        <v>71</v>
      </c>
      <c r="D224" s="44">
        <v>1</v>
      </c>
      <c r="E224" s="44" t="s">
        <v>20</v>
      </c>
      <c r="F224" s="70"/>
      <c r="G224" s="45">
        <f t="shared" si="13"/>
        <v>0</v>
      </c>
    </row>
    <row r="225" spans="1:7" ht="15" x14ac:dyDescent="0.25">
      <c r="C225" s="23" t="s">
        <v>0</v>
      </c>
      <c r="D225" s="42"/>
      <c r="E225" s="42"/>
      <c r="F225" s="42"/>
      <c r="G225" s="43">
        <f>SUM(G213:G224)</f>
        <v>0</v>
      </c>
    </row>
    <row r="226" spans="1:7" x14ac:dyDescent="0.2">
      <c r="B226" s="1"/>
      <c r="C226" s="15" t="s">
        <v>15</v>
      </c>
      <c r="D226" s="17"/>
      <c r="E226" s="17"/>
      <c r="F226" s="17"/>
      <c r="G226" s="16">
        <f>0.21*G225</f>
        <v>0</v>
      </c>
    </row>
    <row r="228" spans="1:7" ht="15.75" x14ac:dyDescent="0.25">
      <c r="C228" s="5" t="s">
        <v>244</v>
      </c>
    </row>
    <row r="229" spans="1:7" ht="13.5" thickBot="1" x14ac:dyDescent="0.25">
      <c r="A229" s="49" t="s">
        <v>5</v>
      </c>
      <c r="B229" s="49" t="s">
        <v>6</v>
      </c>
      <c r="C229" s="49" t="s">
        <v>7</v>
      </c>
      <c r="D229" s="49"/>
      <c r="E229" s="50" t="s">
        <v>8</v>
      </c>
      <c r="F229" s="50" t="s">
        <v>9</v>
      </c>
      <c r="G229" s="50" t="s">
        <v>0</v>
      </c>
    </row>
    <row r="230" spans="1:7" ht="13.9" customHeight="1" x14ac:dyDescent="0.2">
      <c r="A230" s="46">
        <v>1</v>
      </c>
      <c r="B230" s="52"/>
      <c r="C230" s="53" t="s">
        <v>247</v>
      </c>
      <c r="D230" s="46">
        <v>10</v>
      </c>
      <c r="E230" s="46" t="s">
        <v>20</v>
      </c>
      <c r="F230" s="71"/>
      <c r="G230" s="47">
        <f t="shared" ref="G230:G233" si="14">D230*F230</f>
        <v>0</v>
      </c>
    </row>
    <row r="231" spans="1:7" ht="24" x14ac:dyDescent="0.2">
      <c r="A231" s="37">
        <v>2</v>
      </c>
      <c r="B231" s="40" t="s">
        <v>222</v>
      </c>
      <c r="C231" s="40" t="s">
        <v>223</v>
      </c>
      <c r="D231" s="37">
        <v>650</v>
      </c>
      <c r="E231" s="37" t="s">
        <v>21</v>
      </c>
      <c r="F231" s="72"/>
      <c r="G231" s="38">
        <f t="shared" si="14"/>
        <v>0</v>
      </c>
    </row>
    <row r="232" spans="1:7" ht="24" x14ac:dyDescent="0.2">
      <c r="A232" s="37">
        <v>3</v>
      </c>
      <c r="B232" s="40" t="s">
        <v>224</v>
      </c>
      <c r="C232" s="40" t="s">
        <v>225</v>
      </c>
      <c r="D232" s="37">
        <v>1</v>
      </c>
      <c r="E232" s="37" t="s">
        <v>20</v>
      </c>
      <c r="F232" s="72"/>
      <c r="G232" s="38">
        <f t="shared" si="14"/>
        <v>0</v>
      </c>
    </row>
    <row r="233" spans="1:7" ht="13.5" thickBot="1" x14ac:dyDescent="0.25">
      <c r="A233" s="44">
        <v>4</v>
      </c>
      <c r="B233" s="44" t="s">
        <v>125</v>
      </c>
      <c r="C233" s="44" t="s">
        <v>126</v>
      </c>
      <c r="D233" s="44">
        <v>325</v>
      </c>
      <c r="E233" s="44" t="s">
        <v>21</v>
      </c>
      <c r="F233" s="70"/>
      <c r="G233" s="45">
        <f t="shared" si="14"/>
        <v>0</v>
      </c>
    </row>
    <row r="234" spans="1:7" ht="15" x14ac:dyDescent="0.25">
      <c r="C234" s="23" t="s">
        <v>0</v>
      </c>
      <c r="D234" s="42"/>
      <c r="E234" s="42"/>
      <c r="F234" s="42"/>
      <c r="G234" s="43">
        <f>SUM(G230:G233)</f>
        <v>0</v>
      </c>
    </row>
    <row r="235" spans="1:7" x14ac:dyDescent="0.2">
      <c r="B235" s="1"/>
      <c r="C235" s="15" t="s">
        <v>15</v>
      </c>
      <c r="D235" s="17"/>
      <c r="E235" s="17"/>
      <c r="F235" s="17"/>
      <c r="G235" s="16">
        <f>0.21*G234</f>
        <v>0</v>
      </c>
    </row>
  </sheetData>
  <sheetProtection algorithmName="SHA-512" hashValue="1onrYAQ48jmuD3HNJGDGmZjpWw3BRVof9iwXioGBDQmbat03+Hb9+GjjvHZJUMtg1yAWi7dhfMnocFOrNSmTZg==" saltValue="4hUKyYbraTcSzOyru6cHQg==" spinCount="100000" sheet="1" objects="1" scenarios="1"/>
  <mergeCells count="1">
    <mergeCell ref="A2:G3"/>
  </mergeCells>
  <pageMargins left="0.38" right="0.4" top="0.984251969" bottom="0.984251969" header="0.4921259845" footer="0.4921259845"/>
  <pageSetup paperSize="9" orientation="portrait" horizontalDpi="4294967292" verticalDpi="300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Položkově</vt:lpstr>
    </vt:vector>
  </TitlesOfParts>
  <Company>XXX.s.r.o.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Kaisler</dc:creator>
  <cp:lastModifiedBy>Martin Škarek</cp:lastModifiedBy>
  <cp:lastPrinted>2023-02-18T09:12:05Z</cp:lastPrinted>
  <dcterms:created xsi:type="dcterms:W3CDTF">1998-09-16T08:22:29Z</dcterms:created>
  <dcterms:modified xsi:type="dcterms:W3CDTF">2023-09-05T15:09:10Z</dcterms:modified>
</cp:coreProperties>
</file>