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Verejne_zakazky\Nefakultni\UKB_sprava\02_UKB-Sluzby\39_UKB_Servis_kompresoru,susicek_stlaceneho_vzduchu_a_vyvev_2023\01_ZD\01_vyhlaseni\"/>
    </mc:Choice>
  </mc:AlternateContent>
  <xr:revisionPtr revIDLastSave="0" documentId="13_ncr:1_{8D4918CC-31E4-4082-AD25-8C35FF3DA32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 _Soupis_prací" sheetId="1" r:id="rId1"/>
  </sheets>
  <definedNames>
    <definedName name="_xlnm.Print_Titles" localSheetId="0">'Příloha _Soupis_prací'!$1:$2</definedName>
    <definedName name="Z_A36880EC_5092_4F5C_A235_6E85FEDD1CA7_.wvu.PrintTitles" localSheetId="0" hidden="1">'Příloha _Soupis_prací'!$2:$2</definedName>
    <definedName name="Z_A7BD81C7_1B3D_4807_983B_0D769399C253_.wvu.PrintTitles" localSheetId="0" hidden="1">'Příloha _Soupis_prací'!$2:$2</definedName>
    <definedName name="Z_F111838C_A286_4957_BB11_D94975454BE3_.wvu.PrintTitles" localSheetId="0" hidden="1">'Příloha _Soupis_prací'!$2:$2</definedName>
  </definedNames>
  <calcPr calcId="191029"/>
  <customWorkbookViews>
    <customWorkbookView name="Marcela Pytlíková – osobní zobrazení" guid="{A7BD81C7-1B3D-4807-983B-0D769399C253}" mergeInterval="0" personalView="1" maximized="1" xWindow="-11" yWindow="-11" windowWidth="1942" windowHeight="1042" activeSheetId="1" showComments="commIndAndComment"/>
    <customWorkbookView name="Jiří Hort – osobní zobrazení" guid="{8AE53589-C748-4688-BE37-335E936F72F7}" mergeInterval="0" personalView="1" maximized="1" xWindow="-8" yWindow="-8" windowWidth="1936" windowHeight="1066" activeSheetId="1"/>
    <customWorkbookView name="Marcela Pytliková – osobní zobrazení" guid="{A36880EC-5092-4F5C-A235-6E85FEDD1CA7}" mergeInterval="0" personalView="1" maximized="1" xWindow="-8" yWindow="-8" windowWidth="1936" windowHeight="1176" activeSheetId="1"/>
    <customWorkbookView name="pytlikova – osobní zobrazení" guid="{F111838C-A286-4957-BB11-D94975454BE3}" mergeInterval="0" personalView="1" maximized="1" xWindow="-8" yWindow="-8" windowWidth="1382" windowHeight="744" activeSheetId="1" showComments="commIndAndComment"/>
    <customWorkbookView name="Heczkova – osobní zobrazení" guid="{81A9E87A-99BF-4EA7-8E1D-9AC779C0C02D}" mergeInterval="0" personalView="1" maximized="1" windowWidth="1276" windowHeight="759" activeSheetId="1"/>
    <customWorkbookView name="vapenikj - vlastní zobrazení" guid="{9E4EF625-06C4-41DC-AF68-8C98A128BBF7}" mergeInterval="0" personalView="1" maximized="1" xWindow="1" yWindow="1" windowWidth="1676" windowHeight="820" activeSheetId="1"/>
    <customWorkbookView name="Hort – osobní zobrazení" guid="{73C445A0-1D16-43B6-9A84-D11DECF82565}" mergeInterval="0" personalView="1" maximized="1" xWindow="-9" yWindow="-9" windowWidth="1938" windowHeight="1064" activeSheetId="1"/>
    <customWorkbookView name="Vapenik, Josef – osobní zobrazení" guid="{71BE5618-623C-42D3-8A54-EEFB4F6C1BB3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0" i="1" l="1"/>
  <c r="M55" i="1"/>
  <c r="M45" i="1"/>
  <c r="M44" i="1"/>
  <c r="M43" i="1"/>
  <c r="M42" i="1"/>
  <c r="M35" i="1"/>
  <c r="M34" i="1"/>
  <c r="M33" i="1"/>
  <c r="M32" i="1"/>
  <c r="M27" i="1"/>
  <c r="M26" i="1"/>
  <c r="M25" i="1"/>
  <c r="M24" i="1"/>
  <c r="M23" i="1"/>
  <c r="M22" i="1"/>
  <c r="M21" i="1"/>
  <c r="M20" i="1"/>
  <c r="M14" i="1"/>
  <c r="M13" i="1"/>
  <c r="M12" i="1"/>
  <c r="M11" i="1"/>
  <c r="M10" i="1"/>
  <c r="M9" i="1"/>
  <c r="M8" i="1"/>
  <c r="M7" i="1"/>
  <c r="M6" i="1"/>
  <c r="M5" i="1"/>
  <c r="M4" i="1"/>
  <c r="M3" i="1"/>
  <c r="M69" i="1"/>
  <c r="M37" i="1" l="1"/>
  <c r="M68" i="1"/>
  <c r="M66" i="1"/>
  <c r="M65" i="1"/>
  <c r="M64" i="1"/>
  <c r="M62" i="1"/>
  <c r="M60" i="1"/>
  <c r="M59" i="1"/>
  <c r="M57" i="1"/>
  <c r="M53" i="1"/>
  <c r="M51" i="1"/>
  <c r="M50" i="1"/>
  <c r="M49" i="1"/>
  <c r="M48" i="1"/>
  <c r="M46" i="1"/>
  <c r="M41" i="1"/>
  <c r="M40" i="1"/>
  <c r="M38" i="1"/>
  <c r="M31" i="1"/>
  <c r="M30" i="1"/>
  <c r="M28" i="1"/>
  <c r="M16" i="1"/>
  <c r="M19" i="1"/>
  <c r="M18" i="1"/>
  <c r="M67" i="1"/>
  <c r="M63" i="1"/>
  <c r="M61" i="1"/>
  <c r="M58" i="1"/>
  <c r="M56" i="1"/>
  <c r="M54" i="1"/>
  <c r="M52" i="1"/>
  <c r="M47" i="1"/>
  <c r="M39" i="1"/>
  <c r="M36" i="1"/>
  <c r="M29" i="1"/>
  <c r="M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Drochytka</author>
  </authors>
  <commentList>
    <comment ref="M70" authorId="0" shapeId="0" xr:uid="{B1639D3B-B903-4AF7-9A8F-06F5171190FE}">
      <text>
        <r>
          <rPr>
            <b/>
            <sz val="9"/>
            <color indexed="81"/>
            <rFont val="Tahoma"/>
            <charset val="1"/>
          </rPr>
          <t>Jan Drochytka:</t>
        </r>
        <r>
          <rPr>
            <sz val="9"/>
            <color indexed="81"/>
            <rFont val="Tahoma"/>
            <charset val="1"/>
          </rPr>
          <t xml:space="preserve">
Účastník uvede tuto hodnotu do Formuláře nabídky</t>
        </r>
      </text>
    </comment>
  </commentList>
</comments>
</file>

<file path=xl/sharedStrings.xml><?xml version="1.0" encoding="utf-8"?>
<sst xmlns="http://schemas.openxmlformats.org/spreadsheetml/2006/main" count="250" uniqueCount="134">
  <si>
    <t>Typové označení</t>
  </si>
  <si>
    <t>výrobce</t>
  </si>
  <si>
    <t>výrob.č.</t>
  </si>
  <si>
    <t>Servis</t>
  </si>
  <si>
    <t xml:space="preserve"> 1 x rok</t>
  </si>
  <si>
    <t xml:space="preserve"> 1 x 2 roky</t>
  </si>
  <si>
    <t xml:space="preserve"> 1 x 3 roky</t>
  </si>
  <si>
    <t xml:space="preserve"> 1 x 4 roky</t>
  </si>
  <si>
    <t xml:space="preserve"> 1 x 5 let</t>
  </si>
  <si>
    <t>SF4</t>
  </si>
  <si>
    <t>Atlas Copco</t>
  </si>
  <si>
    <t>X</t>
  </si>
  <si>
    <t>SF8</t>
  </si>
  <si>
    <t xml:space="preserve">v.č. AII695549 </t>
  </si>
  <si>
    <t>v.č. AII695550</t>
  </si>
  <si>
    <t>SF2</t>
  </si>
  <si>
    <t>LF10</t>
  </si>
  <si>
    <t>SF11</t>
  </si>
  <si>
    <t>Donaldson</t>
  </si>
  <si>
    <t>Servis - servisní sada B (2 roky nebo 12000 hodin)</t>
  </si>
  <si>
    <t>BGS GENERAL SRL</t>
  </si>
  <si>
    <t>Busch Vacuum</t>
  </si>
  <si>
    <t>v.č. C0712000456                                                  v.č. C0712000457                                                         v.č. C0712000458</t>
  </si>
  <si>
    <t>v.č. 709011</t>
  </si>
  <si>
    <t>A20 / m.č.1S17</t>
  </si>
  <si>
    <t>v.č. API250327</t>
  </si>
  <si>
    <t>v.č.86164544</t>
  </si>
  <si>
    <t>CD17</t>
  </si>
  <si>
    <t xml:space="preserve">v.č. AIPW 52648      </t>
  </si>
  <si>
    <t xml:space="preserve">v.č. AIPW 52158      </t>
  </si>
  <si>
    <t xml:space="preserve">v.č. 2755513   </t>
  </si>
  <si>
    <t xml:space="preserve">v.č. 2755512     </t>
  </si>
  <si>
    <t xml:space="preserve">vývěvy </t>
  </si>
  <si>
    <t xml:space="preserve">VTLF2.250 </t>
  </si>
  <si>
    <t>Becker    </t>
  </si>
  <si>
    <t xml:space="preserve">v.č. AII613574                               </t>
  </si>
  <si>
    <t>v.č. A1693594</t>
  </si>
  <si>
    <t>v.č. A1693595</t>
  </si>
  <si>
    <t xml:space="preserve">v.č. AII696438  </t>
  </si>
  <si>
    <t>v.č.86156341</t>
  </si>
  <si>
    <t>v.č. 1680221/1</t>
  </si>
  <si>
    <t>v.č. 1680221/2</t>
  </si>
  <si>
    <t>BAUER Kompressoren</t>
  </si>
  <si>
    <t>Verticus 5</t>
  </si>
  <si>
    <t>v.č. 398895280001</t>
  </si>
  <si>
    <t>Parker Hiross</t>
  </si>
  <si>
    <t xml:space="preserve">Antares ATT 025 </t>
  </si>
  <si>
    <t>B&amp;SPOL.</t>
  </si>
  <si>
    <t>Výmena antibakteriální filtrační vložky</t>
  </si>
  <si>
    <t>v.č. API774117</t>
  </si>
  <si>
    <t>CD17+</t>
  </si>
  <si>
    <t>Servis - servisní sada A (1 roky nebo 6000 hodin)</t>
  </si>
  <si>
    <t>Servis - servisní sada C (4 roky nebo 24000 hodin)</t>
  </si>
  <si>
    <t>v.č.APIW63751</t>
  </si>
  <si>
    <t xml:space="preserve">v.č. 1521697/1                                      v.č. W14186124/1         </t>
  </si>
  <si>
    <t>v.č. AII686496</t>
  </si>
  <si>
    <t>v.č. All684965</t>
  </si>
  <si>
    <t>v.č. 15-144332</t>
  </si>
  <si>
    <r>
      <t>v.č. AII</t>
    </r>
    <r>
      <rPr>
        <b/>
        <sz val="10"/>
        <rFont val="Arial"/>
        <family val="2"/>
        <charset val="238"/>
      </rPr>
      <t>6</t>
    </r>
    <r>
      <rPr>
        <sz val="10"/>
        <rFont val="Arial"/>
        <family val="2"/>
        <charset val="238"/>
      </rPr>
      <t>96439</t>
    </r>
  </si>
  <si>
    <r>
      <t xml:space="preserve">v.č. 86120116-1                            </t>
    </r>
    <r>
      <rPr>
        <strike/>
        <sz val="10"/>
        <rFont val="Arial"/>
        <family val="2"/>
        <charset val="238"/>
      </rPr>
      <t xml:space="preserve">                    </t>
    </r>
  </si>
  <si>
    <t>SF11+</t>
  </si>
  <si>
    <t>Servis B po 5 000 mh nebo 1x za 2 roky</t>
  </si>
  <si>
    <t>Servis A po 2 500 mh nebo 1x za 1 rok</t>
  </si>
  <si>
    <t>Servis C po 10 000 mh nebo 1x za 4 roky</t>
  </si>
  <si>
    <t>Servis A po 2 000 mh nebo 1x za 1 rok</t>
  </si>
  <si>
    <t>Servis B po 4 000 mh nebo 1x za 2 roky</t>
  </si>
  <si>
    <t>Servis A po 4 000 mh nebo 1x za 1 rok</t>
  </si>
  <si>
    <t>Servis B po 8 000 mh nebo 1x za 2 roky</t>
  </si>
  <si>
    <t>CE 400V +N 50</t>
  </si>
  <si>
    <t>GA15VSD+ FF</t>
  </si>
  <si>
    <t>Pravidelná údržba 1x za rok</t>
  </si>
  <si>
    <t>Revize plynového zařízení 1x za 3 roky</t>
  </si>
  <si>
    <t>Servisní kontrola (servisní sada A) po 8760 provoz. hod. nebo požadavek na displeji</t>
  </si>
  <si>
    <t>Servisní kontrola (servisní sada A) po 1 roku provozu nebo požadavek na displeji</t>
  </si>
  <si>
    <t>Servisní kontrola (servisní sada Carepac) po 2 letech provozu nebo požadavek na displeji</t>
  </si>
  <si>
    <t>Servisní kontrola (servisní sada Carepac 2) po 1 roku provozu nebo požadavek na displeji</t>
  </si>
  <si>
    <t>Servisní kontrola (servisní sada Carepac 1) po 2 letech provozu nebo požadavek na displeji</t>
  </si>
  <si>
    <t>Pravidelný základní servis po 1 roku provozu</t>
  </si>
  <si>
    <t>GO po 9000 provozních hodinách</t>
  </si>
  <si>
    <t>Servis po 1. (5.) roce provozu</t>
  </si>
  <si>
    <t>Servis po 2. (6.) roce provozu</t>
  </si>
  <si>
    <t>Servis po 3. (7.) roce provozu</t>
  </si>
  <si>
    <t>Servis po 4. (8.) roce provozu</t>
  </si>
  <si>
    <t>Kontrola po 2. roce provozu nebo po 2000 provozních hod.</t>
  </si>
  <si>
    <r>
      <t xml:space="preserve">Kontrola </t>
    </r>
    <r>
      <rPr>
        <sz val="9.5"/>
        <rFont val="Arial"/>
        <family val="2"/>
        <charset val="238"/>
      </rPr>
      <t xml:space="preserve"> </t>
    </r>
    <r>
      <rPr>
        <sz val="9.5"/>
        <color indexed="8"/>
        <rFont val="Arial"/>
        <family val="2"/>
        <charset val="238"/>
      </rPr>
      <t>po 3. roce provozu nebo po 3000 provozních hod.</t>
    </r>
  </si>
  <si>
    <t xml:space="preserve">v.č. AII686456                                             v.č. AII686458             </t>
  </si>
  <si>
    <t>v.č. ITR1489572                               v.č. ITR1730869        v.č. ITR1730870</t>
  </si>
  <si>
    <t>počet jednotek v ks</t>
  </si>
  <si>
    <t>B06 / m.č.1S08 (2 kompr. na 1 vzd.)</t>
  </si>
  <si>
    <t>A08 / m.č.1S13 (2 kompr. na 1 vzd.)</t>
  </si>
  <si>
    <t xml:space="preserve">C05 / m.č.1S17                             </t>
  </si>
  <si>
    <t>B09 / m.č.1S64 (ČOV)</t>
  </si>
  <si>
    <t>D36 / m.č.1S45</t>
  </si>
  <si>
    <t>C04 / m.č.1S56</t>
  </si>
  <si>
    <t>C05 / m.č.1S17</t>
  </si>
  <si>
    <t>D36  / m.č.1S45</t>
  </si>
  <si>
    <t>B06 / m.č.1S08</t>
  </si>
  <si>
    <t>B09 / m.č.1S39                                                  B09 / m.č.1S39</t>
  </si>
  <si>
    <t xml:space="preserve">B06 / m.č.1S08                                       B06 / m.č.1S08                                        </t>
  </si>
  <si>
    <r>
      <t xml:space="preserve">B09 / m.č.1S39                                    B09 / m.č.1S39                                          </t>
    </r>
    <r>
      <rPr>
        <sz val="10"/>
        <color rgb="FF000000"/>
        <rFont val="Arial"/>
        <family val="2"/>
        <charset val="238"/>
      </rPr>
      <t xml:space="preserve">B09 </t>
    </r>
    <r>
      <rPr>
        <sz val="10"/>
        <color indexed="8"/>
        <rFont val="Arial"/>
        <family val="2"/>
        <charset val="238"/>
      </rPr>
      <t>/ m.č.1S39</t>
    </r>
  </si>
  <si>
    <t>umístění</t>
  </si>
  <si>
    <t xml:space="preserve">ULTRAPAC      ALD 0050 SPUC                                                   </t>
  </si>
  <si>
    <t xml:space="preserve">OILFREEPAC 2000  0050-SP                    </t>
  </si>
  <si>
    <t xml:space="preserve">ULTRAPAC  ALD 0025 SPUC                                   </t>
  </si>
  <si>
    <t xml:space="preserve">ULTRAPAC      2000 0065 SP           </t>
  </si>
  <si>
    <t xml:space="preserve">MEDIPAC    2000 0080-SP                                                         </t>
  </si>
  <si>
    <t xml:space="preserve">BAS 2x205/1000                                           olejové vývěvy - sestava                                                                                                </t>
  </si>
  <si>
    <t xml:space="preserve">BUSCH RA 305 D olejové vývěvy                                                         </t>
  </si>
  <si>
    <t xml:space="preserve">340PBO BGS                                          </t>
  </si>
  <si>
    <t xml:space="preserve">v.č. 021/2018 VS    v.č. 1821830 vývěva           v.č. 1821831 vývěva                                                            </t>
  </si>
  <si>
    <t>C04 - NMR (B07 1.PP, m.č. 1S07a)</t>
  </si>
  <si>
    <t xml:space="preserve">C04 - NMR (B07 m.č.1S07a)                        </t>
  </si>
  <si>
    <t>C04 - NMR (B07 1S07a)</t>
  </si>
  <si>
    <t>C04 - NMR (B07, m.č. 1S07b)</t>
  </si>
  <si>
    <t>Servisní kontrola (servisní sada A) po 17520 provoz. hod. nebo požadavek na displeji</t>
  </si>
  <si>
    <t>Servis A po 2 500 mh nebo 1x za 3 roky</t>
  </si>
  <si>
    <t>Kompletní údržba 1x za 2 roky</t>
  </si>
  <si>
    <t>Kalibrace senzoru UDM (ročně)</t>
  </si>
  <si>
    <t>Servis - servisní sada A (3 roky nebo 18000 hodin)</t>
  </si>
  <si>
    <t>Servis po 1000 mh nebo 1x za 1 rok + výměna filtrační patrony</t>
  </si>
  <si>
    <t>Servis po 2000 mh nebo 1x za 2 roky + výměna filtrační patrony</t>
  </si>
  <si>
    <t>Servis po 1000 mh nebo 1x za 3 roky + výměna filtrační patrony</t>
  </si>
  <si>
    <t>Kontrola po 1. roce provozu nebo po 1000 provozních hod.</t>
  </si>
  <si>
    <t xml:space="preserve">v.č. 2755514   </t>
  </si>
  <si>
    <t>v.č. W23222447/001</t>
  </si>
  <si>
    <t>Servisní kontrola (servisní sada Carepac) po 26280 provoz. hod. nebo požadavek na displeji</t>
  </si>
  <si>
    <t>Celkem roční náklady v Kč bez DPH (pro potřebu hodnocení)</t>
  </si>
  <si>
    <t>B09 / m.č.1S39                                   B09 / m.č.1S39                                   B09 / m.č.1S39</t>
  </si>
  <si>
    <t xml:space="preserve">C04 / m.č.1S56                                    C04 / m.č.1S56                                        </t>
  </si>
  <si>
    <t>Příloha č. 1 - Soupis prací</t>
  </si>
  <si>
    <r>
      <t xml:space="preserve">Cena za servisní úkon v Kč bez DPH / </t>
    </r>
    <r>
      <rPr>
        <b/>
        <sz val="10"/>
        <color rgb="FFFF0000"/>
        <rFont val="Arial"/>
        <family val="2"/>
        <charset val="238"/>
      </rPr>
      <t>1ks zařízení</t>
    </r>
  </si>
  <si>
    <r>
      <t xml:space="preserve">Roční náklady za celkový počet jednotek v Kč bez DPH 
</t>
    </r>
    <r>
      <rPr>
        <b/>
        <i/>
        <sz val="10"/>
        <rFont val="Arial"/>
        <family val="2"/>
        <charset val="238"/>
      </rPr>
      <t>(pro potřebu hodnocení)</t>
    </r>
  </si>
  <si>
    <t>* Přepokládaný počet hodin za provedení oprav nad rámec pravidelného servisu:</t>
  </si>
  <si>
    <t>Cena za provedení oprav zařízení v místě plnění / sazba za hodinu práce pracovníka zhotovitele*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</si>
</sst>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.5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trike/>
      <sz val="10"/>
      <name val="Arial"/>
      <family val="2"/>
      <charset val="238"/>
    </font>
    <font>
      <sz val="9.5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.5"/>
      <color rgb="FFFF0000"/>
      <name val="Arial Narrow"/>
      <family val="2"/>
      <charset val="238"/>
    </font>
    <font>
      <b/>
      <sz val="12.5"/>
      <color rgb="FFFF0000"/>
      <name val="Arial"/>
      <family val="2"/>
      <charset val="238"/>
    </font>
    <font>
      <sz val="12.5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14">
    <xf numFmtId="0" fontId="0" fillId="0" borderId="0" xfId="0"/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0" fillId="4" borderId="26" xfId="1" applyFont="1" applyFill="1" applyBorder="1" applyAlignment="1">
      <alignment horizontal="center" vertical="center" wrapText="1"/>
    </xf>
    <xf numFmtId="0" fontId="10" fillId="4" borderId="32" xfId="1" applyFont="1" applyFill="1" applyBorder="1" applyAlignment="1">
      <alignment horizontal="center" vertical="center" wrapText="1"/>
    </xf>
    <xf numFmtId="0" fontId="10" fillId="4" borderId="26" xfId="1" applyFont="1" applyFill="1" applyBorder="1" applyAlignment="1">
      <alignment horizontal="center" vertical="center" textRotation="90" wrapText="1"/>
    </xf>
    <xf numFmtId="0" fontId="10" fillId="4" borderId="23" xfId="1" applyFont="1" applyFill="1" applyBorder="1" applyAlignment="1">
      <alignment horizontal="center" vertical="center" textRotation="90" wrapText="1"/>
    </xf>
    <xf numFmtId="0" fontId="10" fillId="4" borderId="24" xfId="1" applyFont="1" applyFill="1" applyBorder="1" applyAlignment="1">
      <alignment horizontal="center" vertical="center" textRotation="90" wrapText="1"/>
    </xf>
    <xf numFmtId="0" fontId="10" fillId="4" borderId="25" xfId="1" applyFont="1" applyFill="1" applyBorder="1" applyAlignment="1">
      <alignment horizontal="center" vertical="center" textRotation="90" wrapText="1"/>
    </xf>
    <xf numFmtId="4" fontId="10" fillId="4" borderId="32" xfId="0" applyNumberFormat="1" applyFont="1" applyFill="1" applyBorder="1" applyAlignment="1">
      <alignment horizontal="center" vertical="center" wrapText="1" readingOrder="1"/>
    </xf>
    <xf numFmtId="4" fontId="10" fillId="6" borderId="26" xfId="0" applyNumberFormat="1" applyFont="1" applyFill="1" applyBorder="1" applyAlignment="1">
      <alignment horizontal="center" vertical="center" wrapText="1" readingOrder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1" xfId="1" applyFont="1" applyBorder="1" applyAlignment="1">
      <alignment horizontal="left" vertical="center" wrapText="1"/>
    </xf>
    <xf numFmtId="0" fontId="1" fillId="0" borderId="28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center"/>
    </xf>
    <xf numFmtId="0" fontId="10" fillId="2" borderId="36" xfId="1" applyFont="1" applyFill="1" applyBorder="1" applyAlignment="1">
      <alignment horizontal="center" vertical="center"/>
    </xf>
    <xf numFmtId="0" fontId="1" fillId="0" borderId="14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1" fillId="0" borderId="51" xfId="1" applyFont="1" applyBorder="1" applyAlignment="1">
      <alignment horizontal="left" vertical="center" wrapText="1"/>
    </xf>
    <xf numFmtId="0" fontId="1" fillId="0" borderId="17" xfId="1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10" fillId="0" borderId="34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10" fillId="0" borderId="50" xfId="1" applyFont="1" applyBorder="1" applyAlignment="1">
      <alignment horizontal="center" vertical="center"/>
    </xf>
    <xf numFmtId="0" fontId="1" fillId="0" borderId="13" xfId="1" applyFont="1" applyBorder="1" applyAlignment="1">
      <alignment vertical="center"/>
    </xf>
    <xf numFmtId="0" fontId="1" fillId="0" borderId="53" xfId="1" applyFont="1" applyBorder="1" applyAlignment="1">
      <alignment vertical="center"/>
    </xf>
    <xf numFmtId="0" fontId="1" fillId="0" borderId="37" xfId="1" applyFont="1" applyBorder="1" applyAlignment="1">
      <alignment horizontal="left" vertical="center" wrapText="1"/>
    </xf>
    <xf numFmtId="0" fontId="1" fillId="0" borderId="52" xfId="1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10" fillId="0" borderId="39" xfId="1" applyFont="1" applyBorder="1" applyAlignment="1">
      <alignment horizontal="center" vertical="center"/>
    </xf>
    <xf numFmtId="0" fontId="1" fillId="0" borderId="38" xfId="1" applyFont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" fillId="0" borderId="49" xfId="1" applyFont="1" applyBorder="1" applyAlignment="1">
      <alignment vertical="center"/>
    </xf>
    <xf numFmtId="0" fontId="1" fillId="0" borderId="17" xfId="1" applyFont="1" applyBorder="1" applyAlignment="1">
      <alignment vertical="center" wrapText="1"/>
    </xf>
    <xf numFmtId="0" fontId="1" fillId="0" borderId="51" xfId="1" applyFont="1" applyBorder="1" applyAlignment="1">
      <alignment vertical="center" wrapText="1"/>
    </xf>
    <xf numFmtId="0" fontId="8" fillId="0" borderId="22" xfId="1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 wrapText="1"/>
    </xf>
    <xf numFmtId="0" fontId="1" fillId="0" borderId="11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8" fillId="0" borderId="21" xfId="1" applyFont="1" applyBorder="1" applyAlignment="1">
      <alignment horizontal="left" vertical="center"/>
    </xf>
    <xf numFmtId="0" fontId="1" fillId="0" borderId="9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28" xfId="1" applyFont="1" applyBorder="1" applyAlignment="1">
      <alignment vertical="center" wrapText="1"/>
    </xf>
    <xf numFmtId="0" fontId="1" fillId="0" borderId="41" xfId="1" applyFont="1" applyBorder="1" applyAlignment="1">
      <alignment vertical="center" wrapText="1"/>
    </xf>
    <xf numFmtId="0" fontId="1" fillId="0" borderId="34" xfId="1" applyFont="1" applyBorder="1" applyAlignment="1">
      <alignment vertical="center"/>
    </xf>
    <xf numFmtId="0" fontId="1" fillId="0" borderId="37" xfId="1" applyFont="1" applyBorder="1" applyAlignment="1">
      <alignment horizontal="left" vertical="center"/>
    </xf>
    <xf numFmtId="0" fontId="1" fillId="0" borderId="52" xfId="1" applyFont="1" applyBorder="1" applyAlignment="1">
      <alignment vertical="center" wrapText="1"/>
    </xf>
    <xf numFmtId="0" fontId="1" fillId="0" borderId="37" xfId="1" applyFont="1" applyBorder="1" applyAlignment="1">
      <alignment vertical="center" wrapText="1"/>
    </xf>
    <xf numFmtId="0" fontId="1" fillId="0" borderId="31" xfId="1" applyFont="1" applyBorder="1" applyAlignment="1">
      <alignment vertical="center"/>
    </xf>
    <xf numFmtId="0" fontId="10" fillId="3" borderId="38" xfId="1" applyFont="1" applyFill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3" borderId="36" xfId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" fillId="0" borderId="15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19" xfId="1" applyFont="1" applyBorder="1" applyAlignment="1">
      <alignment vertical="center"/>
    </xf>
    <xf numFmtId="0" fontId="2" fillId="0" borderId="51" xfId="1" applyFont="1" applyBorder="1" applyAlignment="1">
      <alignment horizontal="left" vertical="center" wrapText="1"/>
    </xf>
    <xf numFmtId="0" fontId="10" fillId="0" borderId="33" xfId="1" applyFont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8" fillId="0" borderId="35" xfId="1" applyFont="1" applyBorder="1" applyAlignment="1">
      <alignment horizontal="left" vertical="center"/>
    </xf>
    <xf numFmtId="0" fontId="1" fillId="0" borderId="50" xfId="1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" fillId="0" borderId="12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0" fillId="0" borderId="18" xfId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39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9" fillId="0" borderId="51" xfId="1" applyFont="1" applyBorder="1" applyAlignment="1">
      <alignment horizontal="left" vertical="center" wrapText="1"/>
    </xf>
    <xf numFmtId="0" fontId="9" fillId="0" borderId="37" xfId="1" applyFont="1" applyBorder="1" applyAlignment="1">
      <alignment horizontal="left" vertical="center" wrapText="1"/>
    </xf>
    <xf numFmtId="0" fontId="2" fillId="0" borderId="6" xfId="1" applyFont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2" fillId="0" borderId="41" xfId="1" applyFont="1" applyBorder="1" applyAlignment="1">
      <alignment vertical="center" wrapText="1"/>
    </xf>
    <xf numFmtId="0" fontId="10" fillId="0" borderId="14" xfId="1" applyFont="1" applyBorder="1" applyAlignment="1">
      <alignment horizontal="center" vertical="center"/>
    </xf>
    <xf numFmtId="0" fontId="2" fillId="0" borderId="51" xfId="1" applyFont="1" applyBorder="1" applyAlignment="1">
      <alignment vertical="center" wrapText="1"/>
    </xf>
    <xf numFmtId="0" fontId="10" fillId="2" borderId="7" xfId="1" applyFont="1" applyFill="1" applyBorder="1" applyAlignment="1">
      <alignment horizontal="center" vertical="center"/>
    </xf>
    <xf numFmtId="0" fontId="2" fillId="0" borderId="37" xfId="1" applyFont="1" applyBorder="1" applyAlignment="1">
      <alignment vertical="center" wrapText="1"/>
    </xf>
    <xf numFmtId="0" fontId="4" fillId="0" borderId="41" xfId="1" applyFont="1" applyBorder="1" applyAlignment="1">
      <alignment horizontal="left" vertical="center"/>
    </xf>
    <xf numFmtId="0" fontId="2" fillId="0" borderId="16" xfId="1" applyFont="1" applyBorder="1" applyAlignment="1">
      <alignment vertical="center"/>
    </xf>
    <xf numFmtId="0" fontId="4" fillId="0" borderId="35" xfId="1" applyFont="1" applyBorder="1" applyAlignment="1">
      <alignment horizontal="left" vertical="center"/>
    </xf>
    <xf numFmtId="0" fontId="2" fillId="0" borderId="42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left" vertical="center"/>
    </xf>
    <xf numFmtId="0" fontId="3" fillId="0" borderId="50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28" xfId="1" applyFont="1" applyBorder="1" applyAlignment="1">
      <alignment vertical="center" wrapText="1"/>
    </xf>
    <xf numFmtId="0" fontId="4" fillId="0" borderId="21" xfId="1" applyFont="1" applyBorder="1" applyAlignment="1">
      <alignment horizontal="left" vertical="center"/>
    </xf>
    <xf numFmtId="0" fontId="2" fillId="0" borderId="45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0" borderId="41" xfId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16" xfId="1" applyFont="1" applyBorder="1" applyAlignment="1">
      <alignment vertical="center" wrapText="1"/>
    </xf>
    <xf numFmtId="0" fontId="4" fillId="0" borderId="51" xfId="1" applyFont="1" applyBorder="1" applyAlignment="1">
      <alignment vertical="center" wrapText="1"/>
    </xf>
    <xf numFmtId="0" fontId="9" fillId="0" borderId="34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4" fillId="0" borderId="37" xfId="1" applyFont="1" applyBorder="1" applyAlignment="1">
      <alignment vertical="center" wrapText="1"/>
    </xf>
    <xf numFmtId="0" fontId="9" fillId="0" borderId="39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vertical="center" wrapText="1"/>
    </xf>
    <xf numFmtId="0" fontId="3" fillId="4" borderId="26" xfId="1" applyFont="1" applyFill="1" applyBorder="1" applyAlignment="1">
      <alignment horizontal="center" vertical="center" wrapText="1"/>
    </xf>
    <xf numFmtId="0" fontId="3" fillId="4" borderId="29" xfId="1" applyFont="1" applyFill="1" applyBorder="1" applyAlignment="1">
      <alignment vertical="center" wrapText="1"/>
    </xf>
    <xf numFmtId="0" fontId="3" fillId="4" borderId="32" xfId="1" applyFont="1" applyFill="1" applyBorder="1" applyAlignment="1">
      <alignment vertical="center" wrapText="1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165" fontId="1" fillId="5" borderId="43" xfId="0" applyNumberFormat="1" applyFont="1" applyFill="1" applyBorder="1" applyAlignment="1" applyProtection="1">
      <alignment horizontal="center" vertical="center"/>
      <protection locked="0"/>
    </xf>
    <xf numFmtId="165" fontId="9" fillId="0" borderId="46" xfId="0" applyNumberFormat="1" applyFont="1" applyBorder="1" applyAlignment="1">
      <alignment horizontal="center" vertical="center"/>
    </xf>
    <xf numFmtId="165" fontId="1" fillId="5" borderId="44" xfId="0" applyNumberFormat="1" applyFont="1" applyFill="1" applyBorder="1" applyAlignment="1" applyProtection="1">
      <alignment horizontal="center" vertical="center"/>
      <protection locked="0"/>
    </xf>
    <xf numFmtId="165" fontId="9" fillId="0" borderId="47" xfId="0" applyNumberFormat="1" applyFont="1" applyBorder="1" applyAlignment="1">
      <alignment horizontal="center" vertical="center"/>
    </xf>
    <xf numFmtId="165" fontId="1" fillId="5" borderId="42" xfId="0" applyNumberFormat="1" applyFont="1" applyFill="1" applyBorder="1" applyAlignment="1" applyProtection="1">
      <alignment horizontal="center" vertical="center"/>
      <protection locked="0"/>
    </xf>
    <xf numFmtId="165" fontId="1" fillId="5" borderId="45" xfId="0" applyNumberFormat="1" applyFont="1" applyFill="1" applyBorder="1" applyAlignment="1" applyProtection="1">
      <alignment horizontal="center" vertical="center"/>
      <protection locked="0"/>
    </xf>
    <xf numFmtId="165" fontId="9" fillId="0" borderId="48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 applyProtection="1">
      <alignment horizontal="center" vertical="center"/>
      <protection locked="0"/>
    </xf>
    <xf numFmtId="165" fontId="1" fillId="5" borderId="40" xfId="0" applyNumberFormat="1" applyFont="1" applyFill="1" applyBorder="1" applyAlignment="1" applyProtection="1">
      <alignment horizontal="center" vertical="center"/>
      <protection locked="0"/>
    </xf>
    <xf numFmtId="165" fontId="9" fillId="0" borderId="54" xfId="0" applyNumberFormat="1" applyFont="1" applyBorder="1" applyAlignment="1">
      <alignment horizontal="center" vertical="center"/>
    </xf>
    <xf numFmtId="165" fontId="9" fillId="5" borderId="43" xfId="0" applyNumberFormat="1" applyFont="1" applyFill="1" applyBorder="1" applyAlignment="1" applyProtection="1">
      <alignment horizontal="center" vertical="center"/>
      <protection locked="0"/>
    </xf>
    <xf numFmtId="165" fontId="9" fillId="5" borderId="42" xfId="0" applyNumberFormat="1" applyFont="1" applyFill="1" applyBorder="1" applyAlignment="1" applyProtection="1">
      <alignment horizontal="center" vertical="center"/>
      <protection locked="0"/>
    </xf>
    <xf numFmtId="165" fontId="9" fillId="5" borderId="44" xfId="0" applyNumberFormat="1" applyFont="1" applyFill="1" applyBorder="1" applyAlignment="1" applyProtection="1">
      <alignment horizontal="center" vertical="center"/>
      <protection locked="0"/>
    </xf>
    <xf numFmtId="165" fontId="9" fillId="5" borderId="45" xfId="0" applyNumberFormat="1" applyFont="1" applyFill="1" applyBorder="1" applyAlignment="1" applyProtection="1">
      <alignment horizontal="center" vertical="center"/>
      <protection locked="0"/>
    </xf>
    <xf numFmtId="165" fontId="9" fillId="5" borderId="40" xfId="0" applyNumberFormat="1" applyFont="1" applyFill="1" applyBorder="1" applyAlignment="1" applyProtection="1">
      <alignment horizontal="center" vertical="center"/>
      <protection locked="0"/>
    </xf>
    <xf numFmtId="165" fontId="9" fillId="0" borderId="51" xfId="0" applyNumberFormat="1" applyFont="1" applyBorder="1" applyAlignment="1">
      <alignment horizontal="center" vertical="center"/>
    </xf>
    <xf numFmtId="165" fontId="15" fillId="6" borderId="26" xfId="0" applyNumberFormat="1" applyFont="1" applyFill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0" fillId="0" borderId="60" xfId="0" applyBorder="1" applyAlignment="1">
      <alignment vertical="center"/>
    </xf>
    <xf numFmtId="0" fontId="1" fillId="0" borderId="28" xfId="1" applyFont="1" applyBorder="1" applyAlignment="1">
      <alignment horizontal="left" vertical="center" wrapText="1"/>
    </xf>
    <xf numFmtId="0" fontId="1" fillId="0" borderId="52" xfId="1" applyFont="1" applyBorder="1" applyAlignment="1">
      <alignment horizontal="left" vertical="center" wrapText="1"/>
    </xf>
    <xf numFmtId="0" fontId="2" fillId="0" borderId="41" xfId="1" applyFont="1" applyBorder="1" applyAlignment="1">
      <alignment horizontal="left" vertical="center" wrapText="1"/>
    </xf>
    <xf numFmtId="0" fontId="9" fillId="0" borderId="37" xfId="1" applyFont="1" applyBorder="1" applyAlignment="1">
      <alignment horizontal="left" vertical="center" wrapText="1"/>
    </xf>
    <xf numFmtId="0" fontId="19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/>
    </xf>
    <xf numFmtId="0" fontId="2" fillId="0" borderId="51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left" vertical="center" wrapText="1"/>
    </xf>
    <xf numFmtId="0" fontId="4" fillId="0" borderId="41" xfId="1" applyFont="1" applyBorder="1" applyAlignment="1">
      <alignment horizontal="left" vertical="center" wrapText="1"/>
    </xf>
    <xf numFmtId="0" fontId="4" fillId="0" borderId="51" xfId="1" applyFont="1" applyBorder="1" applyAlignment="1">
      <alignment horizontal="left" vertical="center" wrapText="1"/>
    </xf>
    <xf numFmtId="0" fontId="4" fillId="0" borderId="37" xfId="1" applyFont="1" applyBorder="1" applyAlignment="1">
      <alignment horizontal="left" vertical="center" wrapText="1"/>
    </xf>
    <xf numFmtId="0" fontId="1" fillId="0" borderId="56" xfId="1" applyFont="1" applyBorder="1" applyAlignment="1">
      <alignment horizontal="left" vertical="center" wrapText="1"/>
    </xf>
    <xf numFmtId="0" fontId="1" fillId="0" borderId="55" xfId="1" applyFont="1" applyBorder="1" applyAlignment="1">
      <alignment horizontal="left" vertical="center" wrapText="1"/>
    </xf>
    <xf numFmtId="0" fontId="1" fillId="0" borderId="57" xfId="1" applyFont="1" applyBorder="1" applyAlignment="1">
      <alignment horizontal="left" vertical="center" wrapText="1"/>
    </xf>
    <xf numFmtId="0" fontId="1" fillId="0" borderId="41" xfId="1" applyFont="1" applyBorder="1" applyAlignment="1">
      <alignment horizontal="left" vertical="center" wrapText="1"/>
    </xf>
    <xf numFmtId="0" fontId="1" fillId="0" borderId="51" xfId="1" applyFont="1" applyBorder="1" applyAlignment="1">
      <alignment horizontal="left" vertical="center" wrapText="1"/>
    </xf>
    <xf numFmtId="0" fontId="1" fillId="0" borderId="37" xfId="1" applyFont="1" applyBorder="1" applyAlignment="1">
      <alignment horizontal="left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26" xfId="1" applyFont="1" applyBorder="1" applyAlignment="1">
      <alignment vertical="center" wrapText="1"/>
    </xf>
    <xf numFmtId="0" fontId="1" fillId="0" borderId="26" xfId="1" applyFont="1" applyBorder="1" applyAlignment="1">
      <alignment horizontal="left" vertical="center" wrapText="1"/>
    </xf>
    <xf numFmtId="0" fontId="1" fillId="0" borderId="32" xfId="1" applyFont="1" applyBorder="1" applyAlignment="1">
      <alignment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left" vertical="center" wrapText="1"/>
    </xf>
    <xf numFmtId="0" fontId="1" fillId="0" borderId="17" xfId="1" applyFont="1" applyBorder="1" applyAlignment="1">
      <alignment horizontal="left" vertical="center" wrapText="1"/>
    </xf>
    <xf numFmtId="0" fontId="14" fillId="6" borderId="30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" fillId="0" borderId="41" xfId="1" applyFont="1" applyBorder="1" applyAlignment="1">
      <alignment vertical="center" wrapText="1"/>
    </xf>
    <xf numFmtId="0" fontId="1" fillId="0" borderId="51" xfId="1" applyFont="1" applyBorder="1" applyAlignment="1">
      <alignment vertical="center" wrapText="1"/>
    </xf>
    <xf numFmtId="0" fontId="2" fillId="0" borderId="41" xfId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2" fillId="0" borderId="41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2" fillId="0" borderId="51" xfId="1" applyFont="1" applyBorder="1" applyAlignment="1">
      <alignment vertical="center" wrapText="1"/>
    </xf>
    <xf numFmtId="0" fontId="9" fillId="0" borderId="51" xfId="1" applyFont="1" applyBorder="1" applyAlignment="1">
      <alignment horizontal="left" vertical="center" wrapText="1"/>
    </xf>
    <xf numFmtId="0" fontId="9" fillId="0" borderId="51" xfId="1" applyFont="1" applyBorder="1" applyAlignment="1">
      <alignment horizontal="center" vertical="center" wrapText="1"/>
    </xf>
    <xf numFmtId="0" fontId="9" fillId="0" borderId="51" xfId="1" applyFont="1" applyBorder="1" applyAlignment="1">
      <alignment vertical="center" wrapText="1"/>
    </xf>
    <xf numFmtId="0" fontId="2" fillId="0" borderId="28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1" fillId="0" borderId="41" xfId="1" applyFont="1" applyBorder="1" applyAlignment="1">
      <alignment horizontal="left" vertical="center"/>
    </xf>
    <xf numFmtId="0" fontId="1" fillId="0" borderId="51" xfId="1" applyFont="1" applyBorder="1" applyAlignment="1">
      <alignment horizontal="left" vertical="center"/>
    </xf>
    <xf numFmtId="0" fontId="1" fillId="0" borderId="37" xfId="1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3" fillId="4" borderId="30" xfId="1" applyFont="1" applyFill="1" applyBorder="1" applyAlignment="1">
      <alignment horizontal="left" vertical="center" wrapText="1"/>
    </xf>
    <xf numFmtId="0" fontId="3" fillId="4" borderId="29" xfId="1" applyFont="1" applyFill="1" applyBorder="1" applyAlignment="1">
      <alignment horizontal="left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52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9" fillId="0" borderId="37" xfId="1" applyFont="1" applyBorder="1" applyAlignment="1">
      <alignment vertical="center" wrapText="1"/>
    </xf>
    <xf numFmtId="0" fontId="2" fillId="0" borderId="28" xfId="1" applyFont="1" applyBorder="1" applyAlignment="1">
      <alignment vertical="center" wrapText="1"/>
    </xf>
    <xf numFmtId="0" fontId="9" fillId="0" borderId="17" xfId="1" applyFont="1" applyBorder="1" applyAlignment="1">
      <alignment vertical="center" wrapText="1"/>
    </xf>
    <xf numFmtId="0" fontId="9" fillId="0" borderId="52" xfId="1" applyFont="1" applyBorder="1" applyAlignment="1">
      <alignment vertical="center" wrapText="1"/>
    </xf>
  </cellXfs>
  <cellStyles count="3">
    <cellStyle name="Normální" xfId="0" builtinId="0"/>
    <cellStyle name="Normální 2" xfId="1" xr:uid="{00000000-0005-0000-0000-000001000000}"/>
    <cellStyle name="normální 7" xfId="2" xr:uid="{00000000-0005-0000-0000-000002000000}"/>
  </cellStyles>
  <dxfs count="0"/>
  <tableStyles count="0" defaultTableStyle="TableStyleMedium2" defaultPivotStyle="PivotStyleLight16"/>
  <colors>
    <mruColors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tabSelected="1" zoomScaleNormal="100" workbookViewId="0">
      <pane ySplit="2" topLeftCell="A3" activePane="bottomLeft" state="frozen"/>
      <selection activeCell="E1" sqref="E1"/>
      <selection pane="bottomLeft" sqref="A1:M1"/>
    </sheetView>
  </sheetViews>
  <sheetFormatPr defaultColWidth="8.85546875" defaultRowHeight="15" x14ac:dyDescent="0.25"/>
  <cols>
    <col min="1" max="1" width="15.85546875" style="2" customWidth="1"/>
    <col min="2" max="2" width="13" style="2" customWidth="1"/>
    <col min="3" max="3" width="18.140625" style="2" customWidth="1"/>
    <col min="4" max="4" width="32.140625" style="2" customWidth="1"/>
    <col min="5" max="5" width="7.5703125" style="2" customWidth="1"/>
    <col min="6" max="6" width="77.28515625" style="2" customWidth="1"/>
    <col min="7" max="11" width="4.42578125" style="2" customWidth="1"/>
    <col min="12" max="12" width="20.140625" style="131" customWidth="1"/>
    <col min="13" max="13" width="23" style="132" customWidth="1"/>
    <col min="14" max="14" width="8.85546875" style="1"/>
    <col min="15" max="16384" width="8.85546875" style="2"/>
  </cols>
  <sheetData>
    <row r="1" spans="1:14" ht="24.75" customHeight="1" thickBot="1" x14ac:dyDescent="0.3">
      <c r="A1" s="158" t="s">
        <v>129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4" s="12" customFormat="1" ht="85.5" customHeight="1" thickBot="1" x14ac:dyDescent="0.3">
      <c r="A2" s="3" t="s">
        <v>0</v>
      </c>
      <c r="B2" s="3" t="s">
        <v>1</v>
      </c>
      <c r="C2" s="4" t="s">
        <v>2</v>
      </c>
      <c r="D2" s="3" t="s">
        <v>100</v>
      </c>
      <c r="E2" s="5" t="s">
        <v>87</v>
      </c>
      <c r="F2" s="3" t="s">
        <v>3</v>
      </c>
      <c r="G2" s="6" t="s">
        <v>4</v>
      </c>
      <c r="H2" s="7" t="s">
        <v>5</v>
      </c>
      <c r="I2" s="7" t="s">
        <v>6</v>
      </c>
      <c r="J2" s="7" t="s">
        <v>7</v>
      </c>
      <c r="K2" s="8" t="s">
        <v>8</v>
      </c>
      <c r="L2" s="9" t="s">
        <v>130</v>
      </c>
      <c r="M2" s="10" t="s">
        <v>131</v>
      </c>
      <c r="N2" s="11"/>
    </row>
    <row r="3" spans="1:14" ht="15" customHeight="1" x14ac:dyDescent="0.25">
      <c r="A3" s="167" t="s">
        <v>9</v>
      </c>
      <c r="B3" s="167" t="s">
        <v>10</v>
      </c>
      <c r="C3" s="153" t="s">
        <v>85</v>
      </c>
      <c r="D3" s="167" t="s">
        <v>128</v>
      </c>
      <c r="E3" s="174">
        <v>2</v>
      </c>
      <c r="F3" s="15" t="s">
        <v>62</v>
      </c>
      <c r="G3" s="16" t="s">
        <v>11</v>
      </c>
      <c r="H3" s="17"/>
      <c r="I3" s="17"/>
      <c r="J3" s="17"/>
      <c r="K3" s="18"/>
      <c r="L3" s="133"/>
      <c r="M3" s="134">
        <f>E3*L3/4</f>
        <v>0</v>
      </c>
    </row>
    <row r="4" spans="1:14" x14ac:dyDescent="0.25">
      <c r="A4" s="168"/>
      <c r="B4" s="168"/>
      <c r="C4" s="178"/>
      <c r="D4" s="168"/>
      <c r="E4" s="175"/>
      <c r="F4" s="21" t="s">
        <v>61</v>
      </c>
      <c r="G4" s="22"/>
      <c r="H4" s="23" t="s">
        <v>11</v>
      </c>
      <c r="I4" s="24"/>
      <c r="J4" s="24"/>
      <c r="K4" s="25"/>
      <c r="L4" s="135"/>
      <c r="M4" s="136">
        <f>E3*L4/4</f>
        <v>0</v>
      </c>
    </row>
    <row r="5" spans="1:14" x14ac:dyDescent="0.25">
      <c r="A5" s="168"/>
      <c r="B5" s="168"/>
      <c r="C5" s="178"/>
      <c r="D5" s="168"/>
      <c r="E5" s="175"/>
      <c r="F5" s="26" t="s">
        <v>115</v>
      </c>
      <c r="G5" s="27"/>
      <c r="H5" s="77"/>
      <c r="I5" s="23" t="s">
        <v>11</v>
      </c>
      <c r="J5" s="28"/>
      <c r="K5" s="29"/>
      <c r="L5" s="137"/>
      <c r="M5" s="136">
        <f>E3*L5/4</f>
        <v>0</v>
      </c>
    </row>
    <row r="6" spans="1:14" ht="15.75" thickBot="1" x14ac:dyDescent="0.3">
      <c r="A6" s="169"/>
      <c r="B6" s="169"/>
      <c r="C6" s="154"/>
      <c r="D6" s="169"/>
      <c r="E6" s="176"/>
      <c r="F6" s="32" t="s">
        <v>63</v>
      </c>
      <c r="G6" s="33"/>
      <c r="H6" s="34"/>
      <c r="I6" s="34"/>
      <c r="J6" s="35" t="s">
        <v>11</v>
      </c>
      <c r="K6" s="36"/>
      <c r="L6" s="138"/>
      <c r="M6" s="139">
        <f>E3*L6/4</f>
        <v>0</v>
      </c>
    </row>
    <row r="7" spans="1:14" ht="15.75" customHeight="1" thickBot="1" x14ac:dyDescent="0.3">
      <c r="A7" s="172" t="s">
        <v>12</v>
      </c>
      <c r="B7" s="171" t="s">
        <v>10</v>
      </c>
      <c r="C7" s="37" t="s">
        <v>13</v>
      </c>
      <c r="D7" s="38" t="s">
        <v>110</v>
      </c>
      <c r="E7" s="170">
        <v>4</v>
      </c>
      <c r="F7" s="39" t="s">
        <v>62</v>
      </c>
      <c r="G7" s="16" t="s">
        <v>11</v>
      </c>
      <c r="H7" s="17"/>
      <c r="I7" s="17"/>
      <c r="J7" s="17"/>
      <c r="K7" s="18"/>
      <c r="L7" s="135"/>
      <c r="M7" s="134">
        <f>E7*L7/4</f>
        <v>0</v>
      </c>
    </row>
    <row r="8" spans="1:14" ht="15.75" customHeight="1" thickBot="1" x14ac:dyDescent="0.3">
      <c r="A8" s="172"/>
      <c r="B8" s="171"/>
      <c r="C8" s="37" t="s">
        <v>14</v>
      </c>
      <c r="D8" s="38" t="s">
        <v>110</v>
      </c>
      <c r="E8" s="170"/>
      <c r="F8" s="21" t="s">
        <v>61</v>
      </c>
      <c r="G8" s="22"/>
      <c r="H8" s="23" t="s">
        <v>11</v>
      </c>
      <c r="I8" s="24"/>
      <c r="J8" s="24"/>
      <c r="K8" s="25"/>
      <c r="L8" s="135"/>
      <c r="M8" s="136">
        <f>E7*L8/4</f>
        <v>0</v>
      </c>
    </row>
    <row r="9" spans="1:14" ht="15.75" customHeight="1" thickBot="1" x14ac:dyDescent="0.3">
      <c r="A9" s="172"/>
      <c r="B9" s="171"/>
      <c r="C9" s="37" t="s">
        <v>56</v>
      </c>
      <c r="D9" s="38" t="s">
        <v>88</v>
      </c>
      <c r="E9" s="170"/>
      <c r="F9" s="21" t="s">
        <v>115</v>
      </c>
      <c r="G9" s="27"/>
      <c r="H9" s="77"/>
      <c r="I9" s="23" t="s">
        <v>11</v>
      </c>
      <c r="J9" s="28"/>
      <c r="K9" s="29"/>
      <c r="L9" s="135"/>
      <c r="M9" s="136">
        <f>E7*L9/4</f>
        <v>0</v>
      </c>
    </row>
    <row r="10" spans="1:14" ht="15.75" customHeight="1" thickBot="1" x14ac:dyDescent="0.3">
      <c r="A10" s="172"/>
      <c r="B10" s="171"/>
      <c r="C10" s="37" t="s">
        <v>55</v>
      </c>
      <c r="D10" s="38" t="s">
        <v>89</v>
      </c>
      <c r="E10" s="170"/>
      <c r="F10" s="40" t="s">
        <v>63</v>
      </c>
      <c r="G10" s="33"/>
      <c r="H10" s="34"/>
      <c r="I10" s="34"/>
      <c r="J10" s="35" t="s">
        <v>11</v>
      </c>
      <c r="K10" s="36"/>
      <c r="L10" s="135"/>
      <c r="M10" s="139">
        <f>E7*L10/4</f>
        <v>0</v>
      </c>
    </row>
    <row r="11" spans="1:14" ht="15.75" thickBot="1" x14ac:dyDescent="0.3">
      <c r="A11" s="172" t="s">
        <v>15</v>
      </c>
      <c r="B11" s="172" t="s">
        <v>10</v>
      </c>
      <c r="C11" s="177" t="s">
        <v>35</v>
      </c>
      <c r="D11" s="172" t="s">
        <v>90</v>
      </c>
      <c r="E11" s="170">
        <v>1</v>
      </c>
      <c r="F11" s="15" t="s">
        <v>62</v>
      </c>
      <c r="G11" s="16" t="s">
        <v>11</v>
      </c>
      <c r="H11" s="17"/>
      <c r="I11" s="17"/>
      <c r="J11" s="17"/>
      <c r="K11" s="18"/>
      <c r="L11" s="133"/>
      <c r="M11" s="134">
        <f>E11*L11/4</f>
        <v>0</v>
      </c>
    </row>
    <row r="12" spans="1:14" ht="15.75" thickBot="1" x14ac:dyDescent="0.3">
      <c r="A12" s="172"/>
      <c r="B12" s="172"/>
      <c r="C12" s="177"/>
      <c r="D12" s="172"/>
      <c r="E12" s="170"/>
      <c r="F12" s="21" t="s">
        <v>61</v>
      </c>
      <c r="G12" s="22"/>
      <c r="H12" s="23" t="s">
        <v>11</v>
      </c>
      <c r="I12" s="24"/>
      <c r="J12" s="24"/>
      <c r="K12" s="25"/>
      <c r="L12" s="135"/>
      <c r="M12" s="136">
        <f>E11*L12/4</f>
        <v>0</v>
      </c>
    </row>
    <row r="13" spans="1:14" ht="15.75" thickBot="1" x14ac:dyDescent="0.3">
      <c r="A13" s="172"/>
      <c r="B13" s="172"/>
      <c r="C13" s="177"/>
      <c r="D13" s="172"/>
      <c r="E13" s="170"/>
      <c r="F13" s="26" t="s">
        <v>115</v>
      </c>
      <c r="G13" s="22"/>
      <c r="H13" s="77"/>
      <c r="I13" s="23" t="s">
        <v>11</v>
      </c>
      <c r="J13" s="28"/>
      <c r="K13" s="25"/>
      <c r="L13" s="137"/>
      <c r="M13" s="136">
        <f>E11*L13/4</f>
        <v>0</v>
      </c>
    </row>
    <row r="14" spans="1:14" ht="15.75" thickBot="1" x14ac:dyDescent="0.3">
      <c r="A14" s="172"/>
      <c r="B14" s="172"/>
      <c r="C14" s="177"/>
      <c r="D14" s="172"/>
      <c r="E14" s="170"/>
      <c r="F14" s="21" t="s">
        <v>63</v>
      </c>
      <c r="G14" s="22"/>
      <c r="H14" s="24"/>
      <c r="I14" s="24"/>
      <c r="J14" s="23" t="s">
        <v>11</v>
      </c>
      <c r="K14" s="25"/>
      <c r="L14" s="138"/>
      <c r="M14" s="139">
        <f>E11*L14/4</f>
        <v>0</v>
      </c>
    </row>
    <row r="15" spans="1:14" ht="15.75" thickBot="1" x14ac:dyDescent="0.3">
      <c r="A15" s="172" t="s">
        <v>16</v>
      </c>
      <c r="B15" s="172" t="s">
        <v>10</v>
      </c>
      <c r="C15" s="173" t="s">
        <v>86</v>
      </c>
      <c r="D15" s="171" t="s">
        <v>127</v>
      </c>
      <c r="E15" s="170">
        <v>3</v>
      </c>
      <c r="F15" s="15" t="s">
        <v>64</v>
      </c>
      <c r="G15" s="16" t="s">
        <v>11</v>
      </c>
      <c r="H15" s="17"/>
      <c r="I15" s="17"/>
      <c r="J15" s="17"/>
      <c r="K15" s="18"/>
      <c r="L15" s="133"/>
      <c r="M15" s="134">
        <f>E15*L15/2</f>
        <v>0</v>
      </c>
    </row>
    <row r="16" spans="1:14" ht="15.75" thickBot="1" x14ac:dyDescent="0.3">
      <c r="A16" s="172"/>
      <c r="B16" s="172"/>
      <c r="C16" s="173"/>
      <c r="D16" s="171"/>
      <c r="E16" s="170"/>
      <c r="F16" s="21" t="s">
        <v>65</v>
      </c>
      <c r="G16" s="22"/>
      <c r="H16" s="23" t="s">
        <v>11</v>
      </c>
      <c r="I16" s="41"/>
      <c r="J16" s="41"/>
      <c r="K16" s="42"/>
      <c r="L16" s="135"/>
      <c r="M16" s="136">
        <f>E15*L16/2</f>
        <v>0</v>
      </c>
    </row>
    <row r="17" spans="1:15" ht="15.75" thickBot="1" x14ac:dyDescent="0.3">
      <c r="A17" s="172"/>
      <c r="B17" s="172"/>
      <c r="C17" s="173"/>
      <c r="D17" s="171"/>
      <c r="E17" s="170"/>
      <c r="F17" s="43"/>
      <c r="G17" s="33"/>
      <c r="H17" s="44"/>
      <c r="I17" s="44"/>
      <c r="J17" s="44"/>
      <c r="K17" s="45"/>
      <c r="L17" s="140"/>
      <c r="M17" s="139"/>
    </row>
    <row r="18" spans="1:15" x14ac:dyDescent="0.25">
      <c r="A18" s="13" t="s">
        <v>69</v>
      </c>
      <c r="B18" s="167" t="s">
        <v>10</v>
      </c>
      <c r="C18" s="46" t="s">
        <v>25</v>
      </c>
      <c r="D18" s="47" t="s">
        <v>91</v>
      </c>
      <c r="E18" s="174">
        <v>1</v>
      </c>
      <c r="F18" s="15" t="s">
        <v>66</v>
      </c>
      <c r="G18" s="16" t="s">
        <v>11</v>
      </c>
      <c r="H18" s="17"/>
      <c r="I18" s="17"/>
      <c r="J18" s="17"/>
      <c r="K18" s="18"/>
      <c r="L18" s="133"/>
      <c r="M18" s="134">
        <f>E18*L18/2</f>
        <v>0</v>
      </c>
    </row>
    <row r="19" spans="1:15" ht="15.75" thickBot="1" x14ac:dyDescent="0.3">
      <c r="A19" s="19" t="s">
        <v>68</v>
      </c>
      <c r="B19" s="169"/>
      <c r="C19" s="37"/>
      <c r="D19" s="38"/>
      <c r="E19" s="176"/>
      <c r="F19" s="21" t="s">
        <v>67</v>
      </c>
      <c r="G19" s="48"/>
      <c r="H19" s="23" t="s">
        <v>11</v>
      </c>
      <c r="I19" s="41"/>
      <c r="J19" s="41"/>
      <c r="K19" s="42"/>
      <c r="L19" s="135"/>
      <c r="M19" s="136">
        <f>E18*L19/2</f>
        <v>0</v>
      </c>
      <c r="O19" s="152"/>
    </row>
    <row r="20" spans="1:15" x14ac:dyDescent="0.25">
      <c r="A20" s="193" t="s">
        <v>17</v>
      </c>
      <c r="B20" s="167" t="s">
        <v>10</v>
      </c>
      <c r="C20" s="46" t="s">
        <v>36</v>
      </c>
      <c r="D20" s="47" t="s">
        <v>24</v>
      </c>
      <c r="E20" s="174">
        <v>4</v>
      </c>
      <c r="F20" s="15" t="s">
        <v>62</v>
      </c>
      <c r="G20" s="16" t="s">
        <v>11</v>
      </c>
      <c r="H20" s="17"/>
      <c r="I20" s="17"/>
      <c r="J20" s="17"/>
      <c r="K20" s="18"/>
      <c r="L20" s="133"/>
      <c r="M20" s="134">
        <f>E20*L20/4</f>
        <v>0</v>
      </c>
    </row>
    <row r="21" spans="1:15" x14ac:dyDescent="0.25">
      <c r="A21" s="194"/>
      <c r="B21" s="168"/>
      <c r="C21" s="37" t="s">
        <v>37</v>
      </c>
      <c r="D21" s="38" t="s">
        <v>24</v>
      </c>
      <c r="E21" s="175"/>
      <c r="F21" s="21" t="s">
        <v>61</v>
      </c>
      <c r="G21" s="22"/>
      <c r="H21" s="23" t="s">
        <v>11</v>
      </c>
      <c r="I21" s="24"/>
      <c r="J21" s="24"/>
      <c r="K21" s="25"/>
      <c r="L21" s="135"/>
      <c r="M21" s="136">
        <f>E20*L21/4</f>
        <v>0</v>
      </c>
    </row>
    <row r="22" spans="1:15" ht="17.45" customHeight="1" x14ac:dyDescent="0.25">
      <c r="A22" s="194"/>
      <c r="B22" s="168"/>
      <c r="C22" s="37" t="s">
        <v>38</v>
      </c>
      <c r="D22" s="38" t="s">
        <v>92</v>
      </c>
      <c r="E22" s="175"/>
      <c r="F22" s="26" t="s">
        <v>115</v>
      </c>
      <c r="G22" s="22"/>
      <c r="H22" s="77"/>
      <c r="I22" s="23" t="s">
        <v>11</v>
      </c>
      <c r="J22" s="28"/>
      <c r="K22" s="25"/>
      <c r="L22" s="135"/>
      <c r="M22" s="136">
        <f>E20*L22/4</f>
        <v>0</v>
      </c>
    </row>
    <row r="23" spans="1:15" ht="18.95" customHeight="1" thickBot="1" x14ac:dyDescent="0.3">
      <c r="A23" s="49"/>
      <c r="B23" s="169"/>
      <c r="C23" s="50" t="s">
        <v>58</v>
      </c>
      <c r="D23" s="51" t="s">
        <v>92</v>
      </c>
      <c r="E23" s="176"/>
      <c r="F23" s="32" t="s">
        <v>63</v>
      </c>
      <c r="G23" s="52"/>
      <c r="H23" s="151"/>
      <c r="I23" s="34"/>
      <c r="J23" s="53" t="s">
        <v>11</v>
      </c>
      <c r="K23" s="54"/>
      <c r="L23" s="138"/>
      <c r="M23" s="139">
        <f>E20*L23/4</f>
        <v>0</v>
      </c>
    </row>
    <row r="24" spans="1:15" ht="18.95" customHeight="1" x14ac:dyDescent="0.25">
      <c r="A24" s="193" t="s">
        <v>60</v>
      </c>
      <c r="B24" s="167" t="s">
        <v>10</v>
      </c>
      <c r="C24" s="55" t="s">
        <v>49</v>
      </c>
      <c r="D24" s="47" t="s">
        <v>92</v>
      </c>
      <c r="E24" s="174">
        <v>1</v>
      </c>
      <c r="F24" s="15" t="s">
        <v>62</v>
      </c>
      <c r="G24" s="16" t="s">
        <v>11</v>
      </c>
      <c r="H24" s="17"/>
      <c r="I24" s="17"/>
      <c r="J24" s="17"/>
      <c r="K24" s="18"/>
      <c r="L24" s="133"/>
      <c r="M24" s="134">
        <f>E24*L24/4</f>
        <v>0</v>
      </c>
    </row>
    <row r="25" spans="1:15" x14ac:dyDescent="0.25">
      <c r="A25" s="194"/>
      <c r="B25" s="168"/>
      <c r="C25" s="37"/>
      <c r="D25" s="38"/>
      <c r="E25" s="175"/>
      <c r="F25" s="21" t="s">
        <v>61</v>
      </c>
      <c r="G25" s="22"/>
      <c r="H25" s="23" t="s">
        <v>11</v>
      </c>
      <c r="I25" s="24"/>
      <c r="J25" s="24"/>
      <c r="K25" s="25"/>
      <c r="L25" s="135"/>
      <c r="M25" s="136">
        <f>E24*L25/4</f>
        <v>0</v>
      </c>
    </row>
    <row r="26" spans="1:15" x14ac:dyDescent="0.25">
      <c r="A26" s="194"/>
      <c r="B26" s="168"/>
      <c r="C26" s="37"/>
      <c r="D26" s="38"/>
      <c r="E26" s="175"/>
      <c r="F26" s="26" t="s">
        <v>115</v>
      </c>
      <c r="G26" s="22"/>
      <c r="H26" s="77"/>
      <c r="I26" s="23" t="s">
        <v>11</v>
      </c>
      <c r="J26" s="28"/>
      <c r="K26" s="25"/>
      <c r="L26" s="137"/>
      <c r="M26" s="136">
        <f>E24*L26/4</f>
        <v>0</v>
      </c>
    </row>
    <row r="27" spans="1:15" ht="15.75" thickBot="1" x14ac:dyDescent="0.3">
      <c r="A27" s="195"/>
      <c r="B27" s="169"/>
      <c r="C27" s="56"/>
      <c r="D27" s="51"/>
      <c r="E27" s="176"/>
      <c r="F27" s="32" t="s">
        <v>63</v>
      </c>
      <c r="G27" s="33"/>
      <c r="H27" s="34"/>
      <c r="I27" s="34"/>
      <c r="J27" s="35" t="s">
        <v>11</v>
      </c>
      <c r="K27" s="36"/>
      <c r="L27" s="138"/>
      <c r="M27" s="139">
        <f>E24*L27/4</f>
        <v>0</v>
      </c>
    </row>
    <row r="28" spans="1:15" ht="18" customHeight="1" x14ac:dyDescent="0.25">
      <c r="A28" s="193" t="s">
        <v>43</v>
      </c>
      <c r="B28" s="167" t="s">
        <v>42</v>
      </c>
      <c r="C28" s="46"/>
      <c r="D28" s="47"/>
      <c r="E28" s="174">
        <v>1</v>
      </c>
      <c r="F28" s="15" t="s">
        <v>119</v>
      </c>
      <c r="G28" s="16" t="s">
        <v>11</v>
      </c>
      <c r="H28" s="17"/>
      <c r="I28" s="17"/>
      <c r="J28" s="17"/>
      <c r="K28" s="57"/>
      <c r="L28" s="133"/>
      <c r="M28" s="134">
        <f>E28*L28/3</f>
        <v>0</v>
      </c>
    </row>
    <row r="29" spans="1:15" ht="25.5" customHeight="1" x14ac:dyDescent="0.25">
      <c r="A29" s="194"/>
      <c r="B29" s="168"/>
      <c r="C29" s="37" t="s">
        <v>57</v>
      </c>
      <c r="D29" s="38" t="s">
        <v>113</v>
      </c>
      <c r="E29" s="175"/>
      <c r="F29" s="58" t="s">
        <v>120</v>
      </c>
      <c r="G29" s="22"/>
      <c r="H29" s="23" t="s">
        <v>11</v>
      </c>
      <c r="I29" s="24"/>
      <c r="J29" s="24"/>
      <c r="K29" s="59"/>
      <c r="L29" s="135"/>
      <c r="M29" s="136">
        <f>E28*L29/3</f>
        <v>0</v>
      </c>
    </row>
    <row r="30" spans="1:15" ht="25.5" customHeight="1" x14ac:dyDescent="0.25">
      <c r="A30" s="194"/>
      <c r="B30" s="168"/>
      <c r="C30" s="37"/>
      <c r="D30" s="38"/>
      <c r="E30" s="175"/>
      <c r="F30" s="58" t="s">
        <v>121</v>
      </c>
      <c r="G30" s="22"/>
      <c r="H30" s="24"/>
      <c r="I30" s="23" t="s">
        <v>11</v>
      </c>
      <c r="J30" s="24"/>
      <c r="K30" s="59"/>
      <c r="L30" s="135"/>
      <c r="M30" s="136">
        <f>E28*L30/3</f>
        <v>0</v>
      </c>
    </row>
    <row r="31" spans="1:15" ht="18" customHeight="1" thickBot="1" x14ac:dyDescent="0.3">
      <c r="A31" s="195"/>
      <c r="B31" s="169"/>
      <c r="C31" s="37"/>
      <c r="D31" s="38"/>
      <c r="E31" s="176"/>
      <c r="F31" s="21" t="s">
        <v>71</v>
      </c>
      <c r="G31" s="22"/>
      <c r="H31" s="41"/>
      <c r="I31" s="23" t="s">
        <v>11</v>
      </c>
      <c r="J31" s="60"/>
      <c r="K31" s="59"/>
      <c r="L31" s="135"/>
      <c r="M31" s="139">
        <f>E28*L31/3</f>
        <v>0</v>
      </c>
    </row>
    <row r="32" spans="1:15" ht="15" customHeight="1" x14ac:dyDescent="0.25">
      <c r="A32" s="181" t="s">
        <v>101</v>
      </c>
      <c r="B32" s="167" t="s">
        <v>18</v>
      </c>
      <c r="C32" s="46"/>
      <c r="D32" s="47"/>
      <c r="E32" s="174">
        <v>2</v>
      </c>
      <c r="F32" s="15" t="s">
        <v>72</v>
      </c>
      <c r="G32" s="61" t="s">
        <v>11</v>
      </c>
      <c r="H32" s="62"/>
      <c r="I32" s="63"/>
      <c r="J32" s="64"/>
      <c r="K32" s="65"/>
      <c r="L32" s="133"/>
      <c r="M32" s="134">
        <f>E32*L32/3</f>
        <v>0</v>
      </c>
    </row>
    <row r="33" spans="1:13" ht="15" customHeight="1" x14ac:dyDescent="0.25">
      <c r="A33" s="182"/>
      <c r="B33" s="168"/>
      <c r="C33" s="37" t="s">
        <v>124</v>
      </c>
      <c r="D33" s="66" t="s">
        <v>96</v>
      </c>
      <c r="E33" s="175"/>
      <c r="F33" s="58" t="s">
        <v>114</v>
      </c>
      <c r="G33" s="67"/>
      <c r="H33" s="68" t="s">
        <v>11</v>
      </c>
      <c r="I33" s="24"/>
      <c r="J33" s="28"/>
      <c r="K33" s="29"/>
      <c r="L33" s="141"/>
      <c r="M33" s="142">
        <f>E32*L33/3</f>
        <v>0</v>
      </c>
    </row>
    <row r="34" spans="1:13" x14ac:dyDescent="0.25">
      <c r="A34" s="182"/>
      <c r="B34" s="168"/>
      <c r="C34" s="37" t="s">
        <v>39</v>
      </c>
      <c r="D34" s="38" t="s">
        <v>93</v>
      </c>
      <c r="E34" s="175"/>
      <c r="F34" s="39" t="s">
        <v>117</v>
      </c>
      <c r="G34" s="69" t="s">
        <v>11</v>
      </c>
      <c r="H34" s="41"/>
      <c r="I34" s="41"/>
      <c r="J34" s="41"/>
      <c r="K34" s="42"/>
      <c r="L34" s="135"/>
      <c r="M34" s="136">
        <f>E32*L34</f>
        <v>0</v>
      </c>
    </row>
    <row r="35" spans="1:13" ht="15.75" thickBot="1" x14ac:dyDescent="0.3">
      <c r="A35" s="182"/>
      <c r="B35" s="169"/>
      <c r="C35" s="37"/>
      <c r="D35" s="38"/>
      <c r="E35" s="175"/>
      <c r="F35" s="70" t="s">
        <v>125</v>
      </c>
      <c r="G35" s="71"/>
      <c r="H35" s="72"/>
      <c r="I35" s="73" t="s">
        <v>11</v>
      </c>
      <c r="J35" s="74"/>
      <c r="K35" s="75"/>
      <c r="L35" s="137"/>
      <c r="M35" s="139">
        <f>E32*L35/3</f>
        <v>0</v>
      </c>
    </row>
    <row r="36" spans="1:13" x14ac:dyDescent="0.25">
      <c r="A36" s="181" t="s">
        <v>102</v>
      </c>
      <c r="B36" s="167" t="s">
        <v>18</v>
      </c>
      <c r="C36" s="153" t="s">
        <v>59</v>
      </c>
      <c r="D36" s="167" t="s">
        <v>111</v>
      </c>
      <c r="E36" s="174">
        <v>1</v>
      </c>
      <c r="F36" s="15" t="s">
        <v>73</v>
      </c>
      <c r="G36" s="16" t="s">
        <v>11</v>
      </c>
      <c r="H36" s="76"/>
      <c r="I36" s="17"/>
      <c r="J36" s="17"/>
      <c r="K36" s="18"/>
      <c r="L36" s="133"/>
      <c r="M36" s="134">
        <f>E36*L36/2</f>
        <v>0</v>
      </c>
    </row>
    <row r="37" spans="1:13" ht="15.75" thickBot="1" x14ac:dyDescent="0.3">
      <c r="A37" s="182"/>
      <c r="B37" s="169"/>
      <c r="C37" s="178"/>
      <c r="D37" s="168"/>
      <c r="E37" s="175"/>
      <c r="F37" s="58" t="s">
        <v>74</v>
      </c>
      <c r="G37" s="48"/>
      <c r="H37" s="35" t="s">
        <v>11</v>
      </c>
      <c r="I37" s="41"/>
      <c r="J37" s="41"/>
      <c r="K37" s="42"/>
      <c r="L37" s="135"/>
      <c r="M37" s="139">
        <f>E36*L37/2</f>
        <v>0</v>
      </c>
    </row>
    <row r="38" spans="1:13" ht="16.5" customHeight="1" x14ac:dyDescent="0.25">
      <c r="A38" s="196" t="s">
        <v>46</v>
      </c>
      <c r="B38" s="167" t="s">
        <v>45</v>
      </c>
      <c r="C38" s="14"/>
      <c r="D38" s="13"/>
      <c r="E38" s="174">
        <v>1</v>
      </c>
      <c r="F38" s="15" t="s">
        <v>79</v>
      </c>
      <c r="G38" s="16" t="s">
        <v>11</v>
      </c>
      <c r="H38" s="76"/>
      <c r="I38" s="64"/>
      <c r="J38" s="64"/>
      <c r="K38" s="18"/>
      <c r="L38" s="133"/>
      <c r="M38" s="134">
        <f>E38*L38/4</f>
        <v>0</v>
      </c>
    </row>
    <row r="39" spans="1:13" ht="16.5" customHeight="1" x14ac:dyDescent="0.25">
      <c r="A39" s="197"/>
      <c r="B39" s="168"/>
      <c r="C39" s="20" t="s">
        <v>44</v>
      </c>
      <c r="D39" s="19" t="s">
        <v>112</v>
      </c>
      <c r="E39" s="175"/>
      <c r="F39" s="58" t="s">
        <v>80</v>
      </c>
      <c r="G39" s="48"/>
      <c r="H39" s="23" t="s">
        <v>11</v>
      </c>
      <c r="I39" s="41"/>
      <c r="J39" s="77"/>
      <c r="K39" s="42"/>
      <c r="L39" s="135"/>
      <c r="M39" s="136">
        <f>E38*L39/4</f>
        <v>0</v>
      </c>
    </row>
    <row r="40" spans="1:13" ht="16.5" customHeight="1" x14ac:dyDescent="0.25">
      <c r="A40" s="197"/>
      <c r="B40" s="168"/>
      <c r="C40" s="20"/>
      <c r="D40" s="19"/>
      <c r="E40" s="175"/>
      <c r="F40" s="58" t="s">
        <v>81</v>
      </c>
      <c r="G40" s="71"/>
      <c r="H40" s="77"/>
      <c r="I40" s="23" t="s">
        <v>11</v>
      </c>
      <c r="J40" s="77"/>
      <c r="K40" s="75"/>
      <c r="L40" s="137"/>
      <c r="M40" s="136">
        <f>E38*L40/4</f>
        <v>0</v>
      </c>
    </row>
    <row r="41" spans="1:13" ht="16.5" customHeight="1" thickBot="1" x14ac:dyDescent="0.3">
      <c r="A41" s="198"/>
      <c r="B41" s="169"/>
      <c r="C41" s="20"/>
      <c r="D41" s="19"/>
      <c r="E41" s="176"/>
      <c r="F41" s="43" t="s">
        <v>82</v>
      </c>
      <c r="G41" s="71"/>
      <c r="H41" s="78"/>
      <c r="I41" s="44"/>
      <c r="J41" s="35" t="s">
        <v>11</v>
      </c>
      <c r="K41" s="75"/>
      <c r="L41" s="137"/>
      <c r="M41" s="139">
        <f>E38*L41/4</f>
        <v>0</v>
      </c>
    </row>
    <row r="42" spans="1:13" x14ac:dyDescent="0.25">
      <c r="A42" s="181" t="s">
        <v>103</v>
      </c>
      <c r="B42" s="167" t="s">
        <v>18</v>
      </c>
      <c r="C42" s="153" t="s">
        <v>26</v>
      </c>
      <c r="D42" s="167" t="s">
        <v>94</v>
      </c>
      <c r="E42" s="174">
        <v>1</v>
      </c>
      <c r="F42" s="15" t="s">
        <v>72</v>
      </c>
      <c r="G42" s="61" t="s">
        <v>11</v>
      </c>
      <c r="H42" s="62"/>
      <c r="I42" s="63"/>
      <c r="J42" s="64"/>
      <c r="K42" s="65"/>
      <c r="L42" s="133"/>
      <c r="M42" s="134">
        <f>E42*L42/3</f>
        <v>0</v>
      </c>
    </row>
    <row r="43" spans="1:13" x14ac:dyDescent="0.25">
      <c r="A43" s="182"/>
      <c r="B43" s="168"/>
      <c r="C43" s="178"/>
      <c r="D43" s="168"/>
      <c r="E43" s="175"/>
      <c r="F43" s="58" t="s">
        <v>114</v>
      </c>
      <c r="G43" s="67"/>
      <c r="H43" s="68" t="s">
        <v>11</v>
      </c>
      <c r="I43" s="24"/>
      <c r="J43" s="28"/>
      <c r="K43" s="29"/>
      <c r="L43" s="141"/>
      <c r="M43" s="142">
        <f>E42*L43/3</f>
        <v>0</v>
      </c>
    </row>
    <row r="44" spans="1:13" x14ac:dyDescent="0.25">
      <c r="A44" s="182"/>
      <c r="B44" s="168"/>
      <c r="C44" s="178"/>
      <c r="D44" s="168"/>
      <c r="E44" s="175"/>
      <c r="F44" s="39" t="s">
        <v>117</v>
      </c>
      <c r="G44" s="69" t="s">
        <v>11</v>
      </c>
      <c r="H44" s="41"/>
      <c r="I44" s="41"/>
      <c r="J44" s="41"/>
      <c r="K44" s="42"/>
      <c r="L44" s="135"/>
      <c r="M44" s="136">
        <f>E42*L44</f>
        <v>0</v>
      </c>
    </row>
    <row r="45" spans="1:13" ht="15.75" thickBot="1" x14ac:dyDescent="0.3">
      <c r="A45" s="182"/>
      <c r="B45" s="169"/>
      <c r="C45" s="178"/>
      <c r="D45" s="168"/>
      <c r="E45" s="175"/>
      <c r="F45" s="70" t="s">
        <v>125</v>
      </c>
      <c r="G45" s="71"/>
      <c r="H45" s="72"/>
      <c r="I45" s="73" t="s">
        <v>11</v>
      </c>
      <c r="J45" s="74"/>
      <c r="K45" s="75"/>
      <c r="L45" s="137"/>
      <c r="M45" s="139">
        <f>E42*L45/3</f>
        <v>0</v>
      </c>
    </row>
    <row r="46" spans="1:13" x14ac:dyDescent="0.25">
      <c r="A46" s="167" t="s">
        <v>27</v>
      </c>
      <c r="B46" s="164" t="s">
        <v>10</v>
      </c>
      <c r="C46" s="13" t="s">
        <v>28</v>
      </c>
      <c r="D46" s="14" t="s">
        <v>92</v>
      </c>
      <c r="E46" s="201">
        <v>2</v>
      </c>
      <c r="F46" s="15" t="s">
        <v>51</v>
      </c>
      <c r="G46" s="79" t="s">
        <v>11</v>
      </c>
      <c r="H46" s="80"/>
      <c r="I46" s="80"/>
      <c r="J46" s="80"/>
      <c r="K46" s="18"/>
      <c r="L46" s="133"/>
      <c r="M46" s="134">
        <f>E46*L46/4</f>
        <v>0</v>
      </c>
    </row>
    <row r="47" spans="1:13" x14ac:dyDescent="0.25">
      <c r="A47" s="168"/>
      <c r="B47" s="165"/>
      <c r="C47" s="19" t="s">
        <v>29</v>
      </c>
      <c r="D47" s="20" t="s">
        <v>95</v>
      </c>
      <c r="E47" s="202"/>
      <c r="F47" s="58" t="s">
        <v>19</v>
      </c>
      <c r="G47" s="81"/>
      <c r="H47" s="82" t="s">
        <v>11</v>
      </c>
      <c r="I47" s="83"/>
      <c r="J47" s="83"/>
      <c r="K47" s="42"/>
      <c r="L47" s="135"/>
      <c r="M47" s="136">
        <f>E46*L47/4</f>
        <v>0</v>
      </c>
    </row>
    <row r="48" spans="1:13" x14ac:dyDescent="0.25">
      <c r="A48" s="168"/>
      <c r="B48" s="165"/>
      <c r="C48" s="19"/>
      <c r="D48" s="20"/>
      <c r="E48" s="202"/>
      <c r="F48" s="70" t="s">
        <v>118</v>
      </c>
      <c r="G48" s="84"/>
      <c r="H48" s="85"/>
      <c r="I48" s="82" t="s">
        <v>11</v>
      </c>
      <c r="J48" s="85"/>
      <c r="K48" s="75"/>
      <c r="L48" s="137"/>
      <c r="M48" s="136">
        <f>E46*L48/4</f>
        <v>0</v>
      </c>
    </row>
    <row r="49" spans="1:13" ht="15.75" thickBot="1" x14ac:dyDescent="0.3">
      <c r="A49" s="169"/>
      <c r="B49" s="166"/>
      <c r="C49" s="30"/>
      <c r="D49" s="31"/>
      <c r="E49" s="203"/>
      <c r="F49" s="43" t="s">
        <v>52</v>
      </c>
      <c r="G49" s="86"/>
      <c r="H49" s="87"/>
      <c r="I49" s="88"/>
      <c r="J49" s="89" t="s">
        <v>11</v>
      </c>
      <c r="K49" s="45"/>
      <c r="L49" s="138"/>
      <c r="M49" s="139">
        <f>E46*L49/4</f>
        <v>0</v>
      </c>
    </row>
    <row r="50" spans="1:13" x14ac:dyDescent="0.25">
      <c r="A50" s="155" t="s">
        <v>50</v>
      </c>
      <c r="B50" s="155" t="s">
        <v>10</v>
      </c>
      <c r="C50" s="19" t="s">
        <v>53</v>
      </c>
      <c r="D50" s="66" t="s">
        <v>92</v>
      </c>
      <c r="E50" s="204">
        <v>1</v>
      </c>
      <c r="F50" s="15" t="s">
        <v>51</v>
      </c>
      <c r="G50" s="79" t="s">
        <v>11</v>
      </c>
      <c r="H50" s="80"/>
      <c r="I50" s="80"/>
      <c r="J50" s="80"/>
      <c r="K50" s="18"/>
      <c r="L50" s="133"/>
      <c r="M50" s="134">
        <f>E50*L50/4</f>
        <v>0</v>
      </c>
    </row>
    <row r="51" spans="1:13" x14ac:dyDescent="0.25">
      <c r="A51" s="159"/>
      <c r="B51" s="159"/>
      <c r="C51" s="19"/>
      <c r="D51" s="66"/>
      <c r="E51" s="205"/>
      <c r="F51" s="58" t="s">
        <v>19</v>
      </c>
      <c r="G51" s="81"/>
      <c r="H51" s="82" t="s">
        <v>11</v>
      </c>
      <c r="I51" s="83"/>
      <c r="J51" s="83"/>
      <c r="K51" s="42"/>
      <c r="L51" s="141"/>
      <c r="M51" s="136">
        <f>E50*L51/4</f>
        <v>0</v>
      </c>
    </row>
    <row r="52" spans="1:13" x14ac:dyDescent="0.25">
      <c r="A52" s="159"/>
      <c r="B52" s="159"/>
      <c r="C52" s="19"/>
      <c r="D52" s="90"/>
      <c r="E52" s="205"/>
      <c r="F52" s="70" t="s">
        <v>118</v>
      </c>
      <c r="G52" s="84"/>
      <c r="H52" s="85"/>
      <c r="I52" s="82" t="s">
        <v>11</v>
      </c>
      <c r="J52" s="85"/>
      <c r="K52" s="75"/>
      <c r="L52" s="135"/>
      <c r="M52" s="136">
        <f>E50*L52/4</f>
        <v>0</v>
      </c>
    </row>
    <row r="53" spans="1:13" ht="15.75" thickBot="1" x14ac:dyDescent="0.3">
      <c r="A53" s="160"/>
      <c r="B53" s="160"/>
      <c r="C53" s="30"/>
      <c r="D53" s="91"/>
      <c r="E53" s="206"/>
      <c r="F53" s="70" t="s">
        <v>52</v>
      </c>
      <c r="G53" s="84"/>
      <c r="H53" s="92"/>
      <c r="I53" s="85"/>
      <c r="J53" s="93" t="s">
        <v>11</v>
      </c>
      <c r="K53" s="75"/>
      <c r="L53" s="137"/>
      <c r="M53" s="139">
        <f>E50*L53/4</f>
        <v>0</v>
      </c>
    </row>
    <row r="54" spans="1:13" ht="15" customHeight="1" x14ac:dyDescent="0.25">
      <c r="A54" s="183" t="s">
        <v>104</v>
      </c>
      <c r="B54" s="155" t="s">
        <v>18</v>
      </c>
      <c r="C54" s="46" t="s">
        <v>40</v>
      </c>
      <c r="D54" s="94" t="s">
        <v>24</v>
      </c>
      <c r="E54" s="185">
        <v>2</v>
      </c>
      <c r="F54" s="15" t="s">
        <v>73</v>
      </c>
      <c r="G54" s="16" t="s">
        <v>11</v>
      </c>
      <c r="H54" s="95"/>
      <c r="I54" s="17"/>
      <c r="J54" s="17"/>
      <c r="K54" s="18"/>
      <c r="L54" s="143"/>
      <c r="M54" s="134">
        <f>E54*L54/2</f>
        <v>0</v>
      </c>
    </row>
    <row r="55" spans="1:13" ht="15" customHeight="1" thickBot="1" x14ac:dyDescent="0.3">
      <c r="A55" s="187"/>
      <c r="B55" s="188"/>
      <c r="C55" s="37" t="s">
        <v>41</v>
      </c>
      <c r="D55" s="96" t="s">
        <v>24</v>
      </c>
      <c r="E55" s="189"/>
      <c r="F55" s="58" t="s">
        <v>74</v>
      </c>
      <c r="G55" s="48"/>
      <c r="H55" s="97" t="s">
        <v>11</v>
      </c>
      <c r="I55" s="41"/>
      <c r="J55" s="41"/>
      <c r="K55" s="42"/>
      <c r="L55" s="144"/>
      <c r="M55" s="139">
        <f>E54*L55/2</f>
        <v>0</v>
      </c>
    </row>
    <row r="56" spans="1:13" ht="15" customHeight="1" x14ac:dyDescent="0.25">
      <c r="A56" s="183" t="s">
        <v>105</v>
      </c>
      <c r="B56" s="155" t="s">
        <v>18</v>
      </c>
      <c r="C56" s="153" t="s">
        <v>54</v>
      </c>
      <c r="D56" s="155" t="s">
        <v>97</v>
      </c>
      <c r="E56" s="185">
        <v>2</v>
      </c>
      <c r="F56" s="15" t="s">
        <v>75</v>
      </c>
      <c r="G56" s="16" t="s">
        <v>11</v>
      </c>
      <c r="H56" s="95"/>
      <c r="I56" s="17"/>
      <c r="J56" s="17"/>
      <c r="K56" s="18"/>
      <c r="L56" s="143"/>
      <c r="M56" s="134">
        <f>E56*L56/2</f>
        <v>0</v>
      </c>
    </row>
    <row r="57" spans="1:13" ht="15" customHeight="1" thickBot="1" x14ac:dyDescent="0.3">
      <c r="A57" s="184"/>
      <c r="B57" s="160"/>
      <c r="C57" s="154"/>
      <c r="D57" s="156"/>
      <c r="E57" s="186"/>
      <c r="F57" s="58" t="s">
        <v>76</v>
      </c>
      <c r="G57" s="48"/>
      <c r="H57" s="97" t="s">
        <v>11</v>
      </c>
      <c r="I57" s="41"/>
      <c r="J57" s="41"/>
      <c r="K57" s="42"/>
      <c r="L57" s="145"/>
      <c r="M57" s="139">
        <f>E56*L57/2</f>
        <v>0</v>
      </c>
    </row>
    <row r="58" spans="1:13" ht="15" customHeight="1" x14ac:dyDescent="0.25">
      <c r="A58" s="183" t="s">
        <v>106</v>
      </c>
      <c r="B58" s="155" t="s">
        <v>47</v>
      </c>
      <c r="C58" s="191" t="s">
        <v>109</v>
      </c>
      <c r="D58" s="167" t="s">
        <v>98</v>
      </c>
      <c r="E58" s="185">
        <v>2</v>
      </c>
      <c r="F58" s="99" t="s">
        <v>77</v>
      </c>
      <c r="G58" s="79" t="s">
        <v>11</v>
      </c>
      <c r="H58" s="80"/>
      <c r="I58" s="80"/>
      <c r="J58" s="80"/>
      <c r="K58" s="100"/>
      <c r="L58" s="143"/>
      <c r="M58" s="134">
        <f t="shared" ref="M58:M63" si="0">E58*L58</f>
        <v>0</v>
      </c>
    </row>
    <row r="59" spans="1:13" x14ac:dyDescent="0.25">
      <c r="A59" s="190"/>
      <c r="B59" s="188"/>
      <c r="C59" s="192"/>
      <c r="D59" s="168"/>
      <c r="E59" s="189"/>
      <c r="F59" s="101" t="s">
        <v>78</v>
      </c>
      <c r="G59" s="102"/>
      <c r="H59" s="85"/>
      <c r="I59" s="85"/>
      <c r="J59" s="103"/>
      <c r="K59" s="104" t="s">
        <v>11</v>
      </c>
      <c r="L59" s="145"/>
      <c r="M59" s="136">
        <f>E58*L59/5</f>
        <v>0</v>
      </c>
    </row>
    <row r="60" spans="1:13" ht="14.1" customHeight="1" thickBot="1" x14ac:dyDescent="0.3">
      <c r="A60" s="190"/>
      <c r="B60" s="188"/>
      <c r="C60" s="192"/>
      <c r="D60" s="168"/>
      <c r="E60" s="189"/>
      <c r="F60" s="101" t="s">
        <v>48</v>
      </c>
      <c r="G60" s="102"/>
      <c r="H60" s="85"/>
      <c r="I60" s="85"/>
      <c r="J60" s="103"/>
      <c r="K60" s="104" t="s">
        <v>11</v>
      </c>
      <c r="L60" s="145"/>
      <c r="M60" s="139">
        <f>E58*L60/5</f>
        <v>0</v>
      </c>
    </row>
    <row r="61" spans="1:13" ht="22.5" customHeight="1" x14ac:dyDescent="0.25">
      <c r="A61" s="183" t="s">
        <v>107</v>
      </c>
      <c r="B61" s="155" t="s">
        <v>21</v>
      </c>
      <c r="C61" s="191" t="s">
        <v>22</v>
      </c>
      <c r="D61" s="155" t="s">
        <v>99</v>
      </c>
      <c r="E61" s="185">
        <v>3</v>
      </c>
      <c r="F61" s="105" t="s">
        <v>70</v>
      </c>
      <c r="G61" s="79" t="s">
        <v>11</v>
      </c>
      <c r="H61" s="80"/>
      <c r="I61" s="80"/>
      <c r="J61" s="80"/>
      <c r="K61" s="100"/>
      <c r="L61" s="143"/>
      <c r="M61" s="134">
        <f>E61*L61/2</f>
        <v>0</v>
      </c>
    </row>
    <row r="62" spans="1:13" ht="18.75" customHeight="1" thickBot="1" x14ac:dyDescent="0.3">
      <c r="A62" s="190"/>
      <c r="B62" s="188"/>
      <c r="C62" s="192"/>
      <c r="D62" s="188"/>
      <c r="E62" s="189"/>
      <c r="F62" s="101" t="s">
        <v>116</v>
      </c>
      <c r="G62" s="106"/>
      <c r="H62" s="93" t="s">
        <v>11</v>
      </c>
      <c r="I62" s="85"/>
      <c r="J62" s="85"/>
      <c r="K62" s="107"/>
      <c r="L62" s="144"/>
      <c r="M62" s="139">
        <f>E61*L62/2</f>
        <v>0</v>
      </c>
    </row>
    <row r="63" spans="1:13" x14ac:dyDescent="0.25">
      <c r="A63" s="183" t="s">
        <v>108</v>
      </c>
      <c r="B63" s="155" t="s">
        <v>20</v>
      </c>
      <c r="C63" s="211" t="s">
        <v>23</v>
      </c>
      <c r="D63" s="183" t="s">
        <v>24</v>
      </c>
      <c r="E63" s="185">
        <v>1</v>
      </c>
      <c r="F63" s="99" t="s">
        <v>77</v>
      </c>
      <c r="G63" s="79" t="s">
        <v>11</v>
      </c>
      <c r="H63" s="80"/>
      <c r="I63" s="80"/>
      <c r="J63" s="80"/>
      <c r="K63" s="100"/>
      <c r="L63" s="143"/>
      <c r="M63" s="134">
        <f t="shared" si="0"/>
        <v>0</v>
      </c>
    </row>
    <row r="64" spans="1:13" x14ac:dyDescent="0.25">
      <c r="A64" s="190"/>
      <c r="B64" s="188"/>
      <c r="C64" s="212"/>
      <c r="D64" s="190"/>
      <c r="E64" s="189"/>
      <c r="F64" s="101" t="s">
        <v>78</v>
      </c>
      <c r="G64" s="102"/>
      <c r="H64" s="85"/>
      <c r="I64" s="85"/>
      <c r="J64" s="103"/>
      <c r="K64" s="104" t="s">
        <v>11</v>
      </c>
      <c r="L64" s="145"/>
      <c r="M64" s="136">
        <f>E63*L64/5</f>
        <v>0</v>
      </c>
    </row>
    <row r="65" spans="1:14" ht="15.75" thickBot="1" x14ac:dyDescent="0.3">
      <c r="A65" s="210"/>
      <c r="B65" s="156"/>
      <c r="C65" s="213"/>
      <c r="D65" s="210"/>
      <c r="E65" s="186"/>
      <c r="F65" s="109" t="s">
        <v>48</v>
      </c>
      <c r="G65" s="110"/>
      <c r="H65" s="88"/>
      <c r="I65" s="88"/>
      <c r="J65" s="111"/>
      <c r="K65" s="112" t="s">
        <v>11</v>
      </c>
      <c r="L65" s="146"/>
      <c r="M65" s="139">
        <f>E63*L65/5</f>
        <v>0</v>
      </c>
    </row>
    <row r="66" spans="1:14" x14ac:dyDescent="0.25">
      <c r="A66" s="94" t="s">
        <v>32</v>
      </c>
      <c r="B66" s="161" t="s">
        <v>34</v>
      </c>
      <c r="C66" s="113" t="s">
        <v>31</v>
      </c>
      <c r="D66" s="108"/>
      <c r="E66" s="207">
        <v>3</v>
      </c>
      <c r="F66" s="105" t="s">
        <v>122</v>
      </c>
      <c r="G66" s="79" t="s">
        <v>11</v>
      </c>
      <c r="H66" s="114"/>
      <c r="I66" s="114"/>
      <c r="J66" s="114"/>
      <c r="K66" s="115"/>
      <c r="L66" s="143"/>
      <c r="M66" s="134">
        <f>E66*L66/3</f>
        <v>0</v>
      </c>
    </row>
    <row r="67" spans="1:14" x14ac:dyDescent="0.25">
      <c r="A67" s="96" t="s">
        <v>33</v>
      </c>
      <c r="B67" s="162"/>
      <c r="C67" s="116" t="s">
        <v>30</v>
      </c>
      <c r="D67" s="37" t="s">
        <v>92</v>
      </c>
      <c r="E67" s="208"/>
      <c r="F67" s="101" t="s">
        <v>83</v>
      </c>
      <c r="G67" s="117"/>
      <c r="H67" s="82" t="s">
        <v>11</v>
      </c>
      <c r="I67" s="118"/>
      <c r="J67" s="118"/>
      <c r="K67" s="119"/>
      <c r="L67" s="147"/>
      <c r="M67" s="136">
        <f>E66*L67/3</f>
        <v>0</v>
      </c>
    </row>
    <row r="68" spans="1:14" ht="15.75" thickBot="1" x14ac:dyDescent="0.3">
      <c r="A68" s="98" t="s">
        <v>34</v>
      </c>
      <c r="B68" s="163"/>
      <c r="C68" s="120" t="s">
        <v>123</v>
      </c>
      <c r="D68" s="50"/>
      <c r="E68" s="209"/>
      <c r="F68" s="109" t="s">
        <v>84</v>
      </c>
      <c r="G68" s="121"/>
      <c r="H68" s="122"/>
      <c r="I68" s="89" t="s">
        <v>11</v>
      </c>
      <c r="J68" s="123"/>
      <c r="K68" s="124"/>
      <c r="L68" s="146"/>
      <c r="M68" s="139">
        <f>E66*L68/3</f>
        <v>0</v>
      </c>
    </row>
    <row r="69" spans="1:14" ht="32.25" customHeight="1" thickBot="1" x14ac:dyDescent="0.3">
      <c r="A69" s="199" t="s">
        <v>133</v>
      </c>
      <c r="B69" s="200"/>
      <c r="C69" s="200"/>
      <c r="D69" s="200"/>
      <c r="E69" s="125">
        <v>20</v>
      </c>
      <c r="F69" s="126"/>
      <c r="G69" s="126"/>
      <c r="H69" s="126"/>
      <c r="I69" s="126"/>
      <c r="J69" s="126"/>
      <c r="K69" s="127"/>
      <c r="L69" s="146"/>
      <c r="M69" s="148">
        <f>L69*20</f>
        <v>0</v>
      </c>
    </row>
    <row r="70" spans="1:14" s="129" customFormat="1" ht="24" customHeight="1" thickBot="1" x14ac:dyDescent="0.3">
      <c r="A70" s="179" t="s">
        <v>126</v>
      </c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49">
        <f>SUM(M3:M69)</f>
        <v>0</v>
      </c>
      <c r="N70" s="128"/>
    </row>
    <row r="72" spans="1:14" ht="44.25" customHeight="1" x14ac:dyDescent="0.25">
      <c r="A72" s="157" t="s">
        <v>132</v>
      </c>
      <c r="B72" s="157"/>
      <c r="C72" s="150">
        <v>20</v>
      </c>
      <c r="E72" s="130"/>
    </row>
  </sheetData>
  <sheetProtection algorithmName="SHA-512" hashValue="sTbQGMlsaCgObbSRvECxpReVUWoFt1lx/1kNrYw3eP9+VmP8sst+kd0ouCi9ikPO7hRaxYD4Us2PMr2hc5E4Gw==" saltValue="wAnWquug07RV7ui1KI6vTQ==" spinCount="100000" sheet="1" objects="1" scenarios="1"/>
  <customSheetViews>
    <customSheetView guid="{A7BD81C7-1B3D-4807-983B-0D769399C253}" showPageBreaks="1" topLeftCell="E1">
      <pane ySplit="1" topLeftCell="A8" activePane="bottomLeft" state="frozen"/>
      <selection pane="bottomLeft" activeCell="O15" sqref="O15"/>
      <rowBreaks count="1" manualBreakCount="1">
        <brk id="51" max="16383" man="1"/>
      </rowBreaks>
      <pageMargins left="0.31496062992125984" right="0.31496062992125984" top="0.59055118110236227" bottom="0.39370078740157483" header="0.31496062992125984" footer="0.31496062992125984"/>
      <printOptions horizontalCentered="1"/>
      <pageSetup paperSize="9" scale="60" orientation="landscape" r:id="rId1"/>
      <headerFooter>
        <oddFooter>&amp;C&amp;10&amp;P/&amp;N</oddFooter>
      </headerFooter>
    </customSheetView>
    <customSheetView guid="{8AE53589-C748-4688-BE37-335E936F72F7}" scale="93" showPageBreaks="1">
      <pane ySplit="1" topLeftCell="A38" activePane="bottomLeft" state="frozen"/>
      <selection pane="bottomLeft" activeCell="F62" sqref="F62"/>
      <pageMargins left="0.70866141732283472" right="0.70866141732283472" top="0.39370078740157483" bottom="0.19685039370078741" header="0.31496062992125984" footer="0.31496062992125984"/>
      <printOptions horizontalCentered="1"/>
      <pageSetup paperSize="9" scale="50" orientation="landscape" r:id="rId2"/>
    </customSheetView>
    <customSheetView guid="{A36880EC-5092-4F5C-A235-6E85FEDD1CA7}">
      <pane ySplit="1" topLeftCell="A77" activePane="bottomLeft" state="frozen"/>
      <selection pane="bottomLeft" activeCell="P86" sqref="P86"/>
      <pageMargins left="0.70866141732283472" right="0.70866141732283472" top="0.39370078740157483" bottom="0.19685039370078741" header="0.31496062992125984" footer="0.31496062992125984"/>
      <printOptions horizontalCentered="1"/>
      <pageSetup paperSize="9" scale="50" orientation="landscape" r:id="rId3"/>
    </customSheetView>
    <customSheetView guid="{F111838C-A286-4957-BB11-D94975454BE3}" showPageBreaks="1">
      <pane ySplit="1" topLeftCell="A137" activePane="bottomLeft" state="frozen"/>
      <selection pane="bottomLeft" activeCell="L62" sqref="L62"/>
      <pageMargins left="0.70866141732283472" right="0.70866141732283472" top="0.39370078740157483" bottom="0.19685039370078741" header="0.31496062992125984" footer="0.31496062992125984"/>
      <printOptions horizontalCentered="1"/>
      <pageSetup paperSize="9" scale="50" orientation="landscape" r:id="rId4"/>
    </customSheetView>
    <customSheetView guid="{81A9E87A-99BF-4EA7-8E1D-9AC779C0C02D}" showPageBreaks="1" showGridLines="0" topLeftCell="G1">
      <pane ySplit="1" topLeftCell="A2" activePane="bottomLeft" state="frozen"/>
      <selection pane="bottomLeft" activeCell="N88" sqref="N88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5"/>
    </customSheetView>
    <customSheetView guid="{9E4EF625-06C4-41DC-AF68-8C98A128BBF7}" scale="80" showGridLines="0">
      <pane ySplit="1" topLeftCell="A101" activePane="bottomLeft" state="frozen"/>
      <selection pane="bottomLeft" activeCell="F126" sqref="F125:F126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6"/>
    </customSheetView>
    <customSheetView guid="{73C445A0-1D16-43B6-9A84-D11DECF82565}" scale="80" showGridLines="0">
      <pane ySplit="1" topLeftCell="A2" activePane="bottomLeft" state="frozen"/>
      <selection pane="bottomLeft" activeCell="C19" sqref="C19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7"/>
    </customSheetView>
    <customSheetView guid="{71BE5618-623C-42D3-8A54-EEFB4F6C1BB3}" scale="93" showPageBreaks="1">
      <pane ySplit="1" topLeftCell="A2" activePane="bottomLeft" state="frozen"/>
      <selection pane="bottomLeft" activeCell="L11" sqref="L11"/>
      <pageMargins left="0.70866141732283472" right="0.70866141732283472" top="0.39370078740157483" bottom="0.19685039370078741" header="0.31496062992125984" footer="0.31496062992125984"/>
      <printOptions horizontalCentered="1"/>
      <pageSetup paperSize="9" scale="50" orientation="landscape" r:id="rId8"/>
      <headerFooter>
        <oddHeader>&amp;L&amp;"Calibri"&amp;10&amp;KF6A800Internal&amp;1#</oddHeader>
      </headerFooter>
    </customSheetView>
  </customSheetViews>
  <mergeCells count="80">
    <mergeCell ref="A69:D69"/>
    <mergeCell ref="E46:E49"/>
    <mergeCell ref="E50:E53"/>
    <mergeCell ref="E66:E68"/>
    <mergeCell ref="E61:E62"/>
    <mergeCell ref="A63:A65"/>
    <mergeCell ref="B63:B65"/>
    <mergeCell ref="C63:C65"/>
    <mergeCell ref="D63:D65"/>
    <mergeCell ref="E63:E65"/>
    <mergeCell ref="D61:D62"/>
    <mergeCell ref="D58:D60"/>
    <mergeCell ref="E58:E60"/>
    <mergeCell ref="A58:A60"/>
    <mergeCell ref="B58:B60"/>
    <mergeCell ref="C58:C60"/>
    <mergeCell ref="E18:E19"/>
    <mergeCell ref="E20:E23"/>
    <mergeCell ref="E24:E27"/>
    <mergeCell ref="E28:E31"/>
    <mergeCell ref="E38:E41"/>
    <mergeCell ref="A61:A62"/>
    <mergeCell ref="B61:B62"/>
    <mergeCell ref="C61:C62"/>
    <mergeCell ref="B18:B19"/>
    <mergeCell ref="B32:B35"/>
    <mergeCell ref="B28:B31"/>
    <mergeCell ref="B24:B27"/>
    <mergeCell ref="B20:B23"/>
    <mergeCell ref="B36:B37"/>
    <mergeCell ref="B56:B57"/>
    <mergeCell ref="A20:A22"/>
    <mergeCell ref="A24:A27"/>
    <mergeCell ref="A28:A31"/>
    <mergeCell ref="A38:A41"/>
    <mergeCell ref="A46:A49"/>
    <mergeCell ref="B38:B41"/>
    <mergeCell ref="A70:L70"/>
    <mergeCell ref="A32:A35"/>
    <mergeCell ref="A36:A37"/>
    <mergeCell ref="A42:A45"/>
    <mergeCell ref="E36:E37"/>
    <mergeCell ref="E42:E45"/>
    <mergeCell ref="E32:E35"/>
    <mergeCell ref="C42:C45"/>
    <mergeCell ref="D42:D45"/>
    <mergeCell ref="C36:C37"/>
    <mergeCell ref="D36:D37"/>
    <mergeCell ref="A56:A57"/>
    <mergeCell ref="E56:E57"/>
    <mergeCell ref="A54:A55"/>
    <mergeCell ref="B54:B55"/>
    <mergeCell ref="E54:E55"/>
    <mergeCell ref="C15:C17"/>
    <mergeCell ref="D15:D17"/>
    <mergeCell ref="A3:A6"/>
    <mergeCell ref="E3:E6"/>
    <mergeCell ref="B3:B6"/>
    <mergeCell ref="C11:C14"/>
    <mergeCell ref="D11:D14"/>
    <mergeCell ref="E11:E14"/>
    <mergeCell ref="D3:D6"/>
    <mergeCell ref="C3:C6"/>
    <mergeCell ref="A11:A14"/>
    <mergeCell ref="C56:C57"/>
    <mergeCell ref="D56:D57"/>
    <mergeCell ref="A72:B72"/>
    <mergeCell ref="A1:M1"/>
    <mergeCell ref="A50:A53"/>
    <mergeCell ref="B66:B68"/>
    <mergeCell ref="B50:B53"/>
    <mergeCell ref="B46:B49"/>
    <mergeCell ref="B42:B45"/>
    <mergeCell ref="E15:E17"/>
    <mergeCell ref="B7:B10"/>
    <mergeCell ref="B11:B14"/>
    <mergeCell ref="E7:E10"/>
    <mergeCell ref="A15:A17"/>
    <mergeCell ref="A7:A10"/>
    <mergeCell ref="B15:B17"/>
  </mergeCells>
  <phoneticPr fontId="5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60" orientation="landscape" r:id="rId9"/>
  <headerFooter>
    <oddFooter>&amp;C&amp;10&amp;P/&amp;N</oddFooter>
  </headerFooter>
  <rowBreaks count="1" manualBreakCount="1">
    <brk id="49" max="16383" man="1"/>
  </rowBreaks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_Soupis_prací</vt:lpstr>
      <vt:lpstr>'Příloha _Soupis_prací'!Názvy_tisku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Jan Drochytka</cp:lastModifiedBy>
  <cp:lastPrinted>2023-08-11T08:14:39Z</cp:lastPrinted>
  <dcterms:created xsi:type="dcterms:W3CDTF">2013-02-14T11:25:45Z</dcterms:created>
  <dcterms:modified xsi:type="dcterms:W3CDTF">2023-09-07T08:02:12Z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2023-08-08T07:52:01Z</vt:lpwstr>
  </property>
  <property fmtid="{D5CDD505-2E9C-101B-9397-08002B2CF9AE}" pid="4" name="MSIP_Label_16b2258f-3676-449a-9218-817a22e44788_Method">
    <vt:lpwstr>Standard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9d1676ad-aa22-479d-923c-25c08ef546a9</vt:lpwstr>
  </property>
  <property fmtid="{D5CDD505-2E9C-101B-9397-08002B2CF9AE}" pid="8" name="MSIP_Label_16b2258f-3676-449a-9218-817a22e44788_ContentBits">
    <vt:lpwstr>1</vt:lpwstr>
  </property>
</Properties>
</file>