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JARI INVEST\Zakázky\2023-06 Muni - Zezůlka\Rozpočty a vv 27-08-2023\"/>
    </mc:Choice>
  </mc:AlternateContent>
  <xr:revisionPtr revIDLastSave="0" documentId="13_ncr:1_{EE083352-1A30-422E-B717-8A9497198BD7}" xr6:coauthVersionLast="47" xr6:coauthVersionMax="47" xr10:uidLastSave="{00000000-0000-0000-0000-000000000000}"/>
  <workbookProtection workbookAlgorithmName="SHA-512" workbookHashValue="yFBRoXnQOfRb/yYbUG2jEZfng/b3k7qXiluFGQLvmu7sB848OdOjfV0y5vx9ZP6O0FiOlLrB5im/ijMnbhRKKQ==" workbookSaltValue="1ve6YU79sxuBn3oqqtb9Ig==" workbookSpinCount="100000" lockStructure="1"/>
  <bookViews>
    <workbookView xWindow="-120" yWindow="-120" windowWidth="29040" windowHeight="15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01 01 Pol" sheetId="12" r:id="rId4"/>
    <sheet name="101 02 Pol" sheetId="13" r:id="rId5"/>
    <sheet name="101 03 Pol" sheetId="14" r:id="rId6"/>
    <sheet name="1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'101 01 Pol'!$1:$7</definedName>
    <definedName name="_xlnm.Print_Titles" localSheetId="4">'101 02 Pol'!$1:$7</definedName>
    <definedName name="_xlnm.Print_Titles" localSheetId="5">'101 03 Pol'!$1:$7</definedName>
    <definedName name="_xlnm.Print_Titles" localSheetId="6">'101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'101 01 Pol'!$A$1:$Y$152</definedName>
    <definedName name="_xlnm.Print_Area" localSheetId="4">'101 02 Pol'!$A$1:$Y$72</definedName>
    <definedName name="_xlnm.Print_Area" localSheetId="5">'101 03 Pol'!$A$1:$Y$113</definedName>
    <definedName name="_xlnm.Print_Area" localSheetId="6">'101 04 Pol'!$A$1:$Y$22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H44" i="1" s="1"/>
  <c r="I44" i="1" s="1"/>
  <c r="F44" i="1"/>
  <c r="G43" i="1"/>
  <c r="H43" i="1" s="1"/>
  <c r="I43" i="1" s="1"/>
  <c r="F43" i="1"/>
  <c r="G21" i="15"/>
  <c r="BA16" i="15"/>
  <c r="Q8" i="15"/>
  <c r="V8" i="15"/>
  <c r="G9" i="15"/>
  <c r="I9" i="15"/>
  <c r="I8" i="15" s="1"/>
  <c r="K9" i="15"/>
  <c r="K8" i="15" s="1"/>
  <c r="M9" i="15"/>
  <c r="O9" i="15"/>
  <c r="Q9" i="15"/>
  <c r="V9" i="15"/>
  <c r="G11" i="15"/>
  <c r="G8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O8" i="15" s="1"/>
  <c r="Q19" i="15"/>
  <c r="V19" i="15"/>
  <c r="AE21" i="15"/>
  <c r="G112" i="14"/>
  <c r="G9" i="14"/>
  <c r="G8" i="14" s="1"/>
  <c r="I9" i="14"/>
  <c r="I8" i="14" s="1"/>
  <c r="K9" i="14"/>
  <c r="K8" i="14" s="1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O8" i="14" s="1"/>
  <c r="Q13" i="14"/>
  <c r="V13" i="14"/>
  <c r="G14" i="14"/>
  <c r="I14" i="14"/>
  <c r="K14" i="14"/>
  <c r="M14" i="14"/>
  <c r="O14" i="14"/>
  <c r="Q14" i="14"/>
  <c r="Q8" i="14" s="1"/>
  <c r="V14" i="14"/>
  <c r="G15" i="14"/>
  <c r="I15" i="14"/>
  <c r="K15" i="14"/>
  <c r="M15" i="14"/>
  <c r="O15" i="14"/>
  <c r="Q15" i="14"/>
  <c r="V15" i="14"/>
  <c r="V8" i="14" s="1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I62" i="14" s="1"/>
  <c r="K63" i="14"/>
  <c r="M63" i="14"/>
  <c r="O63" i="14"/>
  <c r="Q63" i="14"/>
  <c r="V63" i="14"/>
  <c r="V62" i="14" s="1"/>
  <c r="G64" i="14"/>
  <c r="M64" i="14" s="1"/>
  <c r="I64" i="14"/>
  <c r="K64" i="14"/>
  <c r="O64" i="14"/>
  <c r="Q64" i="14"/>
  <c r="V64" i="14"/>
  <c r="G65" i="14"/>
  <c r="G62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K62" i="14" s="1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O62" i="14" s="1"/>
  <c r="Q69" i="14"/>
  <c r="V69" i="14"/>
  <c r="G70" i="14"/>
  <c r="I70" i="14"/>
  <c r="K70" i="14"/>
  <c r="M70" i="14"/>
  <c r="O70" i="14"/>
  <c r="Q70" i="14"/>
  <c r="Q62" i="14" s="1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Q110" i="14"/>
  <c r="V110" i="14"/>
  <c r="AE112" i="14"/>
  <c r="G71" i="13"/>
  <c r="G9" i="13"/>
  <c r="G8" i="13" s="1"/>
  <c r="I9" i="13"/>
  <c r="I8" i="13" s="1"/>
  <c r="K9" i="13"/>
  <c r="K8" i="13" s="1"/>
  <c r="O9" i="13"/>
  <c r="Q9" i="13"/>
  <c r="V9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O8" i="13" s="1"/>
  <c r="Q39" i="13"/>
  <c r="V39" i="13"/>
  <c r="G40" i="13"/>
  <c r="I40" i="13"/>
  <c r="K40" i="13"/>
  <c r="M40" i="13"/>
  <c r="O40" i="13"/>
  <c r="Q40" i="13"/>
  <c r="Q8" i="13" s="1"/>
  <c r="V40" i="13"/>
  <c r="G41" i="13"/>
  <c r="I41" i="13"/>
  <c r="K41" i="13"/>
  <c r="M41" i="13"/>
  <c r="O41" i="13"/>
  <c r="Q41" i="13"/>
  <c r="V41" i="13"/>
  <c r="V8" i="13" s="1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O45" i="13" s="1"/>
  <c r="Q46" i="13"/>
  <c r="Q45" i="13" s="1"/>
  <c r="V46" i="13"/>
  <c r="V45" i="13" s="1"/>
  <c r="G51" i="13"/>
  <c r="I51" i="13"/>
  <c r="K51" i="13"/>
  <c r="M51" i="13"/>
  <c r="O51" i="13"/>
  <c r="Q51" i="13"/>
  <c r="V51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I45" i="13" s="1"/>
  <c r="K59" i="13"/>
  <c r="O59" i="13"/>
  <c r="Q59" i="13"/>
  <c r="V59" i="13"/>
  <c r="G60" i="13"/>
  <c r="M60" i="13" s="1"/>
  <c r="I60" i="13"/>
  <c r="K60" i="13"/>
  <c r="K45" i="13" s="1"/>
  <c r="O60" i="13"/>
  <c r="Q60" i="13"/>
  <c r="V60" i="13"/>
  <c r="G61" i="13"/>
  <c r="I61" i="13"/>
  <c r="K61" i="13"/>
  <c r="M61" i="13"/>
  <c r="O61" i="13"/>
  <c r="Q61" i="13"/>
  <c r="V61" i="13"/>
  <c r="O62" i="13"/>
  <c r="G63" i="13"/>
  <c r="I63" i="13"/>
  <c r="K63" i="13"/>
  <c r="M63" i="13"/>
  <c r="O63" i="13"/>
  <c r="Q63" i="13"/>
  <c r="Q62" i="13" s="1"/>
  <c r="V63" i="13"/>
  <c r="V62" i="13" s="1"/>
  <c r="G64" i="13"/>
  <c r="I64" i="13"/>
  <c r="K64" i="13"/>
  <c r="M64" i="13"/>
  <c r="O64" i="13"/>
  <c r="Q64" i="13"/>
  <c r="V64" i="13"/>
  <c r="G65" i="13"/>
  <c r="G62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I62" i="13" s="1"/>
  <c r="K67" i="13"/>
  <c r="O67" i="13"/>
  <c r="Q67" i="13"/>
  <c r="V67" i="13"/>
  <c r="G68" i="13"/>
  <c r="M68" i="13" s="1"/>
  <c r="I68" i="13"/>
  <c r="K68" i="13"/>
  <c r="K62" i="13" s="1"/>
  <c r="O68" i="13"/>
  <c r="Q68" i="13"/>
  <c r="V68" i="13"/>
  <c r="G69" i="13"/>
  <c r="I69" i="13"/>
  <c r="K69" i="13"/>
  <c r="M69" i="13"/>
  <c r="O69" i="13"/>
  <c r="Q69" i="13"/>
  <c r="V69" i="13"/>
  <c r="AE71" i="13"/>
  <c r="BA146" i="12"/>
  <c r="BA58" i="12"/>
  <c r="BA49" i="12"/>
  <c r="O8" i="12"/>
  <c r="G9" i="12"/>
  <c r="I9" i="12"/>
  <c r="K9" i="12"/>
  <c r="M9" i="12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I8" i="12" s="1"/>
  <c r="K20" i="12"/>
  <c r="O20" i="12"/>
  <c r="Q20" i="12"/>
  <c r="V20" i="12"/>
  <c r="G24" i="12"/>
  <c r="M24" i="12" s="1"/>
  <c r="I24" i="12"/>
  <c r="K24" i="12"/>
  <c r="K8" i="12" s="1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V26" i="12"/>
  <c r="G27" i="12"/>
  <c r="I27" i="12"/>
  <c r="K27" i="12"/>
  <c r="M27" i="12"/>
  <c r="O27" i="12"/>
  <c r="Q27" i="12"/>
  <c r="Q26" i="12" s="1"/>
  <c r="V27" i="12"/>
  <c r="O29" i="12"/>
  <c r="Q29" i="12"/>
  <c r="V29" i="12"/>
  <c r="G30" i="12"/>
  <c r="I30" i="12"/>
  <c r="I29" i="12" s="1"/>
  <c r="K30" i="12"/>
  <c r="M30" i="12"/>
  <c r="O30" i="12"/>
  <c r="Q30" i="12"/>
  <c r="V30" i="12"/>
  <c r="G32" i="12"/>
  <c r="G29" i="12" s="1"/>
  <c r="I32" i="12"/>
  <c r="K32" i="12"/>
  <c r="K29" i="12" s="1"/>
  <c r="O32" i="12"/>
  <c r="Q32" i="12"/>
  <c r="V32" i="12"/>
  <c r="G33" i="12"/>
  <c r="M33" i="12" s="1"/>
  <c r="I33" i="12"/>
  <c r="K33" i="12"/>
  <c r="O33" i="12"/>
  <c r="Q33" i="12"/>
  <c r="V33" i="12"/>
  <c r="G35" i="12"/>
  <c r="I35" i="12"/>
  <c r="K35" i="12"/>
  <c r="G36" i="12"/>
  <c r="I36" i="12"/>
  <c r="K36" i="12"/>
  <c r="M36" i="12"/>
  <c r="M35" i="12" s="1"/>
  <c r="O36" i="12"/>
  <c r="Q36" i="12"/>
  <c r="Q35" i="12" s="1"/>
  <c r="V36" i="12"/>
  <c r="G39" i="12"/>
  <c r="I39" i="12"/>
  <c r="K39" i="12"/>
  <c r="M39" i="12"/>
  <c r="O39" i="12"/>
  <c r="O35" i="12" s="1"/>
  <c r="Q39" i="12"/>
  <c r="V39" i="12"/>
  <c r="V35" i="12" s="1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I51" i="12"/>
  <c r="O51" i="12"/>
  <c r="Q51" i="12"/>
  <c r="V51" i="12"/>
  <c r="G52" i="12"/>
  <c r="G51" i="12" s="1"/>
  <c r="I52" i="12"/>
  <c r="K52" i="12"/>
  <c r="K51" i="12" s="1"/>
  <c r="O52" i="12"/>
  <c r="Q52" i="12"/>
  <c r="V52" i="12"/>
  <c r="G57" i="12"/>
  <c r="M57" i="12" s="1"/>
  <c r="I57" i="12"/>
  <c r="K57" i="12"/>
  <c r="K56" i="12" s="1"/>
  <c r="O57" i="12"/>
  <c r="O56" i="12" s="1"/>
  <c r="Q57" i="12"/>
  <c r="V57" i="12"/>
  <c r="G61" i="12"/>
  <c r="I61" i="12"/>
  <c r="K61" i="12"/>
  <c r="M61" i="12"/>
  <c r="O61" i="12"/>
  <c r="Q61" i="12"/>
  <c r="Q56" i="12" s="1"/>
  <c r="V61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V56" i="12" s="1"/>
  <c r="G73" i="12"/>
  <c r="I73" i="12"/>
  <c r="K73" i="12"/>
  <c r="M73" i="12"/>
  <c r="O73" i="12"/>
  <c r="Q73" i="12"/>
  <c r="V73" i="12"/>
  <c r="G75" i="12"/>
  <c r="G56" i="12" s="1"/>
  <c r="I75" i="12"/>
  <c r="K75" i="12"/>
  <c r="O75" i="12"/>
  <c r="Q75" i="12"/>
  <c r="V75" i="12"/>
  <c r="G77" i="12"/>
  <c r="M77" i="12" s="1"/>
  <c r="I77" i="12"/>
  <c r="I56" i="12" s="1"/>
  <c r="K77" i="12"/>
  <c r="O77" i="12"/>
  <c r="Q77" i="12"/>
  <c r="V77" i="12"/>
  <c r="G79" i="12"/>
  <c r="I79" i="12"/>
  <c r="K79" i="12"/>
  <c r="O79" i="12"/>
  <c r="V79" i="12"/>
  <c r="G80" i="12"/>
  <c r="I80" i="12"/>
  <c r="K80" i="12"/>
  <c r="M80" i="12"/>
  <c r="M79" i="12" s="1"/>
  <c r="O80" i="12"/>
  <c r="Q80" i="12"/>
  <c r="Q79" i="12" s="1"/>
  <c r="V80" i="12"/>
  <c r="I82" i="12"/>
  <c r="K82" i="12"/>
  <c r="M82" i="12"/>
  <c r="O82" i="12"/>
  <c r="G83" i="12"/>
  <c r="I83" i="12"/>
  <c r="K83" i="12"/>
  <c r="M83" i="12"/>
  <c r="O83" i="12"/>
  <c r="Q83" i="12"/>
  <c r="Q82" i="12" s="1"/>
  <c r="V83" i="12"/>
  <c r="G86" i="12"/>
  <c r="G82" i="12" s="1"/>
  <c r="I86" i="12"/>
  <c r="K86" i="12"/>
  <c r="M86" i="12"/>
  <c r="O86" i="12"/>
  <c r="Q86" i="12"/>
  <c r="V86" i="12"/>
  <c r="V82" i="12" s="1"/>
  <c r="G89" i="12"/>
  <c r="G88" i="12" s="1"/>
  <c r="I89" i="12"/>
  <c r="K89" i="12"/>
  <c r="K88" i="12" s="1"/>
  <c r="O89" i="12"/>
  <c r="Q89" i="12"/>
  <c r="V89" i="12"/>
  <c r="G90" i="12"/>
  <c r="M90" i="12" s="1"/>
  <c r="I90" i="12"/>
  <c r="I88" i="12" s="1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O88" i="12" s="1"/>
  <c r="Q95" i="12"/>
  <c r="V95" i="12"/>
  <c r="G97" i="12"/>
  <c r="I97" i="12"/>
  <c r="K97" i="12"/>
  <c r="M97" i="12"/>
  <c r="O97" i="12"/>
  <c r="Q97" i="12"/>
  <c r="Q88" i="12" s="1"/>
  <c r="V97" i="12"/>
  <c r="G98" i="12"/>
  <c r="I98" i="12"/>
  <c r="K98" i="12"/>
  <c r="M98" i="12"/>
  <c r="O98" i="12"/>
  <c r="Q98" i="12"/>
  <c r="V98" i="12"/>
  <c r="V88" i="12" s="1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K103" i="12"/>
  <c r="G104" i="12"/>
  <c r="I104" i="12"/>
  <c r="K104" i="12"/>
  <c r="M104" i="12"/>
  <c r="M103" i="12" s="1"/>
  <c r="O104" i="12"/>
  <c r="Q104" i="12"/>
  <c r="Q103" i="12" s="1"/>
  <c r="V104" i="12"/>
  <c r="G106" i="12"/>
  <c r="I106" i="12"/>
  <c r="K106" i="12"/>
  <c r="M106" i="12"/>
  <c r="O106" i="12"/>
  <c r="O103" i="12" s="1"/>
  <c r="Q106" i="12"/>
  <c r="V106" i="12"/>
  <c r="V103" i="12" s="1"/>
  <c r="G107" i="12"/>
  <c r="I107" i="12"/>
  <c r="K107" i="12"/>
  <c r="M107" i="12"/>
  <c r="O107" i="12"/>
  <c r="Q107" i="12"/>
  <c r="V107" i="12"/>
  <c r="G110" i="12"/>
  <c r="I110" i="12"/>
  <c r="I109" i="12" s="1"/>
  <c r="K110" i="12"/>
  <c r="M110" i="12"/>
  <c r="O110" i="12"/>
  <c r="Q110" i="12"/>
  <c r="V110" i="12"/>
  <c r="G112" i="12"/>
  <c r="G109" i="12" s="1"/>
  <c r="I71" i="1" s="1"/>
  <c r="I17" i="1" s="1"/>
  <c r="I112" i="12"/>
  <c r="K112" i="12"/>
  <c r="K109" i="12" s="1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O109" i="12" s="1"/>
  <c r="Q120" i="12"/>
  <c r="V120" i="12"/>
  <c r="G121" i="12"/>
  <c r="I121" i="12"/>
  <c r="K121" i="12"/>
  <c r="M121" i="12"/>
  <c r="O121" i="12"/>
  <c r="Q121" i="12"/>
  <c r="Q109" i="12" s="1"/>
  <c r="V121" i="12"/>
  <c r="G123" i="12"/>
  <c r="I123" i="12"/>
  <c r="K123" i="12"/>
  <c r="M123" i="12"/>
  <c r="O123" i="12"/>
  <c r="Q123" i="12"/>
  <c r="V123" i="12"/>
  <c r="V109" i="12" s="1"/>
  <c r="G125" i="12"/>
  <c r="I125" i="12"/>
  <c r="K125" i="12"/>
  <c r="M125" i="12"/>
  <c r="O125" i="12"/>
  <c r="Q125" i="12"/>
  <c r="V125" i="12"/>
  <c r="G127" i="12"/>
  <c r="K127" i="12"/>
  <c r="O127" i="12"/>
  <c r="Q127" i="12"/>
  <c r="V127" i="12"/>
  <c r="G128" i="12"/>
  <c r="M128" i="12" s="1"/>
  <c r="M127" i="12" s="1"/>
  <c r="I128" i="12"/>
  <c r="I127" i="12" s="1"/>
  <c r="K128" i="12"/>
  <c r="O128" i="12"/>
  <c r="Q128" i="12"/>
  <c r="V128" i="12"/>
  <c r="G131" i="12"/>
  <c r="I131" i="12"/>
  <c r="K131" i="12"/>
  <c r="G132" i="12"/>
  <c r="I132" i="12"/>
  <c r="K132" i="12"/>
  <c r="M132" i="12"/>
  <c r="M131" i="12" s="1"/>
  <c r="O132" i="12"/>
  <c r="Q132" i="12"/>
  <c r="Q131" i="12" s="1"/>
  <c r="V132" i="12"/>
  <c r="G134" i="12"/>
  <c r="I134" i="12"/>
  <c r="K134" i="12"/>
  <c r="M134" i="12"/>
  <c r="O134" i="12"/>
  <c r="O131" i="12" s="1"/>
  <c r="Q134" i="12"/>
  <c r="V134" i="12"/>
  <c r="V131" i="12" s="1"/>
  <c r="G136" i="12"/>
  <c r="I136" i="12"/>
  <c r="K136" i="12"/>
  <c r="M136" i="12"/>
  <c r="O136" i="12"/>
  <c r="Q136" i="12"/>
  <c r="V136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V140" i="12"/>
  <c r="G141" i="12"/>
  <c r="M141" i="12" s="1"/>
  <c r="M140" i="12" s="1"/>
  <c r="I141" i="12"/>
  <c r="I140" i="12" s="1"/>
  <c r="K141" i="12"/>
  <c r="O141" i="12"/>
  <c r="Q141" i="12"/>
  <c r="V141" i="12"/>
  <c r="G142" i="12"/>
  <c r="M142" i="12" s="1"/>
  <c r="I142" i="12"/>
  <c r="K142" i="12"/>
  <c r="K140" i="12" s="1"/>
  <c r="O142" i="12"/>
  <c r="O140" i="12" s="1"/>
  <c r="Q142" i="12"/>
  <c r="V142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Q140" i="12" s="1"/>
  <c r="V145" i="12"/>
  <c r="O147" i="12"/>
  <c r="Q147" i="12"/>
  <c r="V147" i="12"/>
  <c r="G148" i="12"/>
  <c r="I148" i="12"/>
  <c r="I147" i="12" s="1"/>
  <c r="K148" i="12"/>
  <c r="M148" i="12"/>
  <c r="O148" i="12"/>
  <c r="Q148" i="12"/>
  <c r="V148" i="12"/>
  <c r="G149" i="12"/>
  <c r="G147" i="12" s="1"/>
  <c r="I149" i="12"/>
  <c r="K149" i="12"/>
  <c r="K147" i="12" s="1"/>
  <c r="O149" i="12"/>
  <c r="Q149" i="12"/>
  <c r="V149" i="12"/>
  <c r="AE151" i="12"/>
  <c r="F39" i="1" s="1"/>
  <c r="AF151" i="12"/>
  <c r="G42" i="1" s="1"/>
  <c r="I20" i="1"/>
  <c r="I19" i="1"/>
  <c r="I18" i="1"/>
  <c r="I16" i="1"/>
  <c r="H45" i="1"/>
  <c r="I45" i="1" s="1"/>
  <c r="H40" i="1"/>
  <c r="J28" i="1"/>
  <c r="J26" i="1"/>
  <c r="G38" i="1"/>
  <c r="F38" i="1"/>
  <c r="J23" i="1"/>
  <c r="J24" i="1"/>
  <c r="J25" i="1"/>
  <c r="J27" i="1"/>
  <c r="E24" i="1"/>
  <c r="E26" i="1"/>
  <c r="G39" i="1" l="1"/>
  <c r="G46" i="1" s="1"/>
  <c r="G25" i="1" s="1"/>
  <c r="A25" i="1" s="1"/>
  <c r="G26" i="1" s="1"/>
  <c r="F41" i="1"/>
  <c r="G41" i="1"/>
  <c r="F42" i="1"/>
  <c r="H42" i="1" s="1"/>
  <c r="I42" i="1" s="1"/>
  <c r="I80" i="1"/>
  <c r="J68" i="1" s="1"/>
  <c r="G151" i="12"/>
  <c r="J60" i="1"/>
  <c r="J76" i="1"/>
  <c r="J64" i="1"/>
  <c r="F46" i="1"/>
  <c r="AF21" i="15"/>
  <c r="M11" i="15"/>
  <c r="M8" i="15" s="1"/>
  <c r="AF112" i="14"/>
  <c r="M65" i="14"/>
  <c r="M62" i="14" s="1"/>
  <c r="M9" i="14"/>
  <c r="M8" i="14" s="1"/>
  <c r="M45" i="13"/>
  <c r="G45" i="13"/>
  <c r="M65" i="13"/>
  <c r="M62" i="13" s="1"/>
  <c r="M9" i="13"/>
  <c r="M8" i="13" s="1"/>
  <c r="AF71" i="13"/>
  <c r="M8" i="12"/>
  <c r="G8" i="12"/>
  <c r="M149" i="12"/>
  <c r="M147" i="12" s="1"/>
  <c r="M112" i="12"/>
  <c r="M109" i="12" s="1"/>
  <c r="M89" i="12"/>
  <c r="M88" i="12" s="1"/>
  <c r="M75" i="12"/>
  <c r="M56" i="12" s="1"/>
  <c r="M52" i="12"/>
  <c r="M51" i="12" s="1"/>
  <c r="M32" i="12"/>
  <c r="M29" i="12" s="1"/>
  <c r="I21" i="1"/>
  <c r="J61" i="1"/>
  <c r="J65" i="1"/>
  <c r="J69" i="1"/>
  <c r="J73" i="1"/>
  <c r="J77" i="1"/>
  <c r="J62" i="1"/>
  <c r="J66" i="1"/>
  <c r="J70" i="1"/>
  <c r="J74" i="1"/>
  <c r="J78" i="1"/>
  <c r="J59" i="1"/>
  <c r="J63" i="1"/>
  <c r="J67" i="1"/>
  <c r="J71" i="1"/>
  <c r="J75" i="1"/>
  <c r="H39" i="1" l="1"/>
  <c r="J72" i="1"/>
  <c r="H41" i="1"/>
  <c r="I41" i="1" s="1"/>
  <c r="J79" i="1"/>
  <c r="A26" i="1"/>
  <c r="G28" i="1"/>
  <c r="G23" i="1"/>
  <c r="J80" i="1"/>
  <c r="I39" i="1" l="1"/>
  <c r="I46" i="1" s="1"/>
  <c r="H46" i="1"/>
  <c r="A23" i="1"/>
  <c r="J45" i="1" l="1"/>
  <c r="J39" i="1"/>
  <c r="J46" i="1" s="1"/>
  <c r="J43" i="1"/>
  <c r="J42" i="1"/>
  <c r="J41" i="1"/>
  <c r="J44" i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35F3A3FF-B27D-45CD-90F6-BA2D172E95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DEA647-1FA1-4916-8F91-60C0F161DC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441C66A7-DC88-4A5D-9158-BF9474EB15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706038-267E-4B5F-8C50-FA634F4DB1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FBA5BBC8-0F37-4D11-ACBD-BDA11719FE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5076D0-329F-4792-BE16-B554D9979D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C6811D61-E6EC-4088-9391-D2712AA651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82328E-4C04-4D78-8F38-4B47957681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<sst xmlns="http://schemas.openxmlformats.org/spreadsheetml/2006/main" count="2236" uniqueCount="659">
  <si>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</si>
  <si>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</si>
  <si>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</si>
  <si>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</si>
  <si>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</si>
  <si>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</si>
  <si>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</si>
  <si>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</si>
  <si>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</si>
  <si>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</si>
  <si>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</si>
  <si>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</si>
  <si>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</si>
  <si>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</si>
  <si>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</si>
  <si>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</si>
  <si>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</si>
  <si>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</si>
  <si>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</si>
  <si>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</si>
  <si>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</si>
  <si>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</si>
  <si>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</si>
  <si>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</si>
  <si>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</si>
  <si>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</si>
  <si>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</si>
  <si>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</si>
  <si>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</si>
  <si>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</si>
  <si>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</si>
  <si>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</si>
  <si>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</si>
  <si>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</si>
  <si>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</si>
  <si>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</si>
  <si>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</si>
  <si>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</si>
  <si>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</si>
  <si>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</si>
  <si>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</si>
  <si>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</si>
  <si>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</si>
  <si>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S2306</t>
  </si>
  <si>
    <t>MUNI</t>
  </si>
  <si>
    <t>Stavba</t>
  </si>
  <si>
    <t>Stavební objekt</t>
  </si>
  <si>
    <t>101</t>
  </si>
  <si>
    <t>Pracovny doktorandů Jaselská</t>
  </si>
  <si>
    <t>01</t>
  </si>
  <si>
    <t>Architektonicko-stavební řešení</t>
  </si>
  <si>
    <t>02</t>
  </si>
  <si>
    <t>VZT</t>
  </si>
  <si>
    <t>03</t>
  </si>
  <si>
    <t>Elektro</t>
  </si>
  <si>
    <t>04</t>
  </si>
  <si>
    <t>Elektro svítidla</t>
  </si>
  <si>
    <t>Celkem za stavbu</t>
  </si>
  <si>
    <t>CZK</t>
  </si>
  <si>
    <t>#POPS</t>
  </si>
  <si>
    <t>Popis stavby: S2306 - MUNI</t>
  </si>
  <si>
    <t>#POPO</t>
  </si>
  <si>
    <t>Popis objektu: 101 - Pracovny doktorandů Jaselská</t>
  </si>
  <si>
    <t>#POPR</t>
  </si>
  <si>
    <t>Popis rozpočtu: 01 - Architektonicko-stavební řešení</t>
  </si>
  <si>
    <t>Popis rozpočtu: 02 - VZT</t>
  </si>
  <si>
    <t>Popis rozpočtu: 03 - Elektro</t>
  </si>
  <si>
    <t>Popis rozpočtu: 04 - Elektro svítidla</t>
  </si>
  <si>
    <t>Rekapitulace dílů</t>
  </si>
  <si>
    <t>Typ dílu</t>
  </si>
  <si>
    <t>_1</t>
  </si>
  <si>
    <t>Zařízení 1 - Teplovzdušné větrání pracovny</t>
  </si>
  <si>
    <t>_2</t>
  </si>
  <si>
    <t>Zařízení 2 - Chlazení pracovny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</si>
  <si>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</si>
  <si>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</si>
  <si>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</si>
  <si>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</si>
  <si>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</si>
  <si>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</si>
  <si>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</si>
  <si>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</si>
  <si>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</si>
  <si>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</si>
  <si>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</si>
  <si>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</si>
  <si>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</si>
  <si>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</si>
  <si>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</si>
  <si>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</si>
  <si>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</si>
  <si>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</si>
  <si>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</si>
  <si>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</si>
  <si>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</si>
  <si>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</si>
  <si>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</si>
  <si>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</si>
  <si>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</si>
  <si>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</si>
  <si>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1</t>
  </si>
  <si>
    <t>M21a</t>
  </si>
  <si>
    <t>Elektromontáže slaboproud</t>
  </si>
  <si>
    <t>M21b</t>
  </si>
  <si>
    <t>Elektromontáže silnoproud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</si>
  <si>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</si>
  <si>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</si>
  <si>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</si>
  <si>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</si>
  <si>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</si>
  <si>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</si>
  <si>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</si>
  <si>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</si>
  <si>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</si>
  <si>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</si>
  <si>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</si>
  <si>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</si>
  <si>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</si>
  <si>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</si>
  <si>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</si>
  <si>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</si>
  <si>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</si>
  <si>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</si>
  <si>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</si>
  <si>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</si>
  <si>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</si>
  <si>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</si>
  <si>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</si>
  <si>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</si>
  <si>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</si>
  <si>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</si>
  <si>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</si>
  <si>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</si>
  <si>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</si>
  <si>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</si>
  <si>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</si>
  <si>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</si>
  <si>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</si>
  <si>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</si>
  <si>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317238111R00</t>
  </si>
  <si>
    <t>Překlady keramické nadezdívka tlakové zóny plochých překladů šířky 115 mm</t>
  </si>
  <si>
    <t>m</t>
  </si>
  <si>
    <t>801-1</t>
  </si>
  <si>
    <t>RTS 23/ II</t>
  </si>
  <si>
    <t>RTS 23/ I</t>
  </si>
  <si>
    <t>Práce</t>
  </si>
  <si>
    <t>Běžná</t>
  </si>
  <si>
    <t>POL1_</t>
  </si>
  <si>
    <t>M1004 : 1,06*2</t>
  </si>
  <si>
    <t>VV</t>
  </si>
  <si>
    <t>317941123RT3</t>
  </si>
  <si>
    <t>Osazení ocelových válcovaných nosníků na zdivu včetně dodávky profilu I, výšky 160 mm</t>
  </si>
  <si>
    <t>t</t>
  </si>
  <si>
    <t>profilu I, nebo IE, nebo U, nebo UE, nebo L</t>
  </si>
  <si>
    <t>SPI</t>
  </si>
  <si>
    <t>M1004 překlad : 1,5*5*0,0179</t>
  </si>
  <si>
    <t>342255032R00</t>
  </si>
  <si>
    <t>Příčky z cihel a tvárnic nepálených příčky z příčkovek pórobetonových tloušťky 200 mm</t>
  </si>
  <si>
    <t>m2</t>
  </si>
  <si>
    <t>včetně pomocného lešení</t>
  </si>
  <si>
    <t>1,27*3,07</t>
  </si>
  <si>
    <t>342948111R00</t>
  </si>
  <si>
    <t>Kotvení příček ke konstrukci kotvami na hmoždinky</t>
  </si>
  <si>
    <t>Včetně dodávky kotev a spojovacího materiálu.</t>
  </si>
  <si>
    <t>3,07*2</t>
  </si>
  <si>
    <t>346275115R00</t>
  </si>
  <si>
    <t>Přizdívky a obezdívky z desek pórobetonových tloušťky 150 mm</t>
  </si>
  <si>
    <t>s pomocným lešením o výšce podlahy do 1900 mm a pro zatížení do 1,5 kPa.</t>
  </si>
  <si>
    <t>M1003 : 0,55*0,8+1*2,19-0,95*2,1</t>
  </si>
  <si>
    <t>M1002 úprava pro zárubeň : 1,18*2,08-1*2,05</t>
  </si>
  <si>
    <t>912      R00</t>
  </si>
  <si>
    <t>Hzs - Zedník tř.7</t>
  </si>
  <si>
    <t>h</t>
  </si>
  <si>
    <t>Prav.M</t>
  </si>
  <si>
    <t>HZS</t>
  </si>
  <si>
    <t>POL10_</t>
  </si>
  <si>
    <t>913      R00</t>
  </si>
  <si>
    <t>Hzs - Stavební dělník</t>
  </si>
  <si>
    <t>413232221R00</t>
  </si>
  <si>
    <t>Zazdívka zhlaví jakýmikoliv cihlami pálenými válcovaných nosníků výšky přes 150 do 300 mm</t>
  </si>
  <si>
    <t>kus</t>
  </si>
  <si>
    <t>801-4</t>
  </si>
  <si>
    <t>M1004 : 5*2</t>
  </si>
  <si>
    <t>416021121R00</t>
  </si>
  <si>
    <t>Podhledy na kovové konstrukci opláštěné deskami sádrokartonovými nosná konstrukce z profilů CD s přímým uchycením 1x deska, tloušťky 12,5 mm, standard, bez izolace</t>
  </si>
  <si>
    <t>M1008, plocha odečet AC : 3,4</t>
  </si>
  <si>
    <t>416093122R00</t>
  </si>
  <si>
    <t>Doplňkové práce čelo podhledu SDK výšky od 200 do 500 mm, z protipožárních desek, tloušťky 12,5 mm</t>
  </si>
  <si>
    <t>447191082R00</t>
  </si>
  <si>
    <t>Příplatky k úpravě podkroví sádrokartonem pro plochy přes 2 do 5 m2</t>
  </si>
  <si>
    <t>Odkaz na mn. položky pořadí 9 : 3,40000</t>
  </si>
  <si>
    <t>612403385R00</t>
  </si>
  <si>
    <t>Hrubá výplň rýh ve stěnách, jakoukoliv maltou maltou ze suchých směsí  100 x 50 mm</t>
  </si>
  <si>
    <t>jakékoliv šířky rýhy,</t>
  </si>
  <si>
    <t>Odkaz na mn. položky pořadí 24 : 45,00000</t>
  </si>
  <si>
    <t>612421637R00</t>
  </si>
  <si>
    <t>Omítky vnitřní stěn vápenné nebo vápenocementové v podlaží i ve schodišti štukové</t>
  </si>
  <si>
    <t>1,27*3</t>
  </si>
  <si>
    <t>M1002 : (1,25+3,3*2)*0,15+(1,18*2,08-1*2,05)*2</t>
  </si>
  <si>
    <t>M1003 : 0,6*1+(1*2,19-0,95*2,1)*2</t>
  </si>
  <si>
    <t>M1004 : 1,3*0,25*2</t>
  </si>
  <si>
    <t>opravy v jednotlivých místnostech : 7,6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</si>
  <si>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</si>
  <si>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</si>
  <si>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</si>
  <si>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Odkaz na mn. položky pořadí 12 : 45,00000*0,15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</si>
  <si>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</si>
  <si>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</si>
  <si>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</si>
  <si>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M1004 oprava ostění po úpravě otvoru : (0,8+0,2)*2,1+1,06*0,8</t>
  </si>
  <si>
    <t>631312141R00</t>
  </si>
  <si>
    <t>Doplnění mazanin betonem prostým rýh v dosavadních mazaninách</t>
  </si>
  <si>
    <t>m3</t>
  </si>
  <si>
    <t>prostým betonem (s dodáním hmot) bez potěru,</t>
  </si>
  <si>
    <t>M1002 : 0,1*1,25*0,1</t>
  </si>
  <si>
    <t>M1004 : 0,36*0,8*0,1+0,7*0,1*0,1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</si>
  <si>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</si>
  <si>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</si>
  <si>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</si>
  <si>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</si>
  <si>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M1004 : 0,36*0,8*2,1</t>
  </si>
  <si>
    <t>pro překlad : 0,8*1,06*0,2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</si>
  <si>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</si>
  <si>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</si>
  <si>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(0,3+2,1)*3,6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</si>
  <si>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</si>
  <si>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</si>
  <si>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</si>
  <si>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M1002 : 2</t>
  </si>
  <si>
    <t>M1004 : 1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</si>
  <si>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</si>
  <si>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</si>
  <si>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</si>
  <si>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M1002 : 0,9*2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</si>
  <si>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</si>
  <si>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</si>
  <si>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M1002 : 0,6*2</t>
  </si>
  <si>
    <t>M1004 : 0,7*2</t>
  </si>
  <si>
    <t>970031250R00</t>
  </si>
  <si>
    <t>Jádrové vrtání, kruhové prostupy v cihelném zdivu jádrové vrtání, do D 250 mm</t>
  </si>
  <si>
    <t>VZT : 0,8*2+0,15*3+0,3*3</t>
  </si>
  <si>
    <t>973031335R00</t>
  </si>
  <si>
    <t>Vysekání v cihelném zdivu výklenků a kapes kapes na jakoukoliv maltu vápennou nebo vápenocementovou, plochy do 0,16 m2, hloubky do 300 mm</t>
  </si>
  <si>
    <t>M1004 pro překlad : 2</t>
  </si>
  <si>
    <t>974031143R00</t>
  </si>
  <si>
    <t>Vysekání rýh v jakémkoliv zdivu cihelném v ploše  do hloubky 70 mm, šířky do 100 mm</t>
  </si>
  <si>
    <t>předpoklad : 45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</si>
  <si>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</si>
  <si>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</si>
  <si>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</si>
  <si>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</si>
  <si>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</si>
  <si>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>762812811R00</t>
  </si>
  <si>
    <t>Demontáž záklopů stropů vrchních, zapuštěných z hoblovaných prken s olištováním tloušťky do 32 mm</t>
  </si>
  <si>
    <t>800-762</t>
  </si>
  <si>
    <t>M1003 : 2,29*2,86+0,18*2,86</t>
  </si>
  <si>
    <t>M1008 : 0,4*3</t>
  </si>
  <si>
    <t>998762202R00</t>
  </si>
  <si>
    <t>Přesun hmot pro konstrukce tesařské v objektech výšky do 12 m</t>
  </si>
  <si>
    <t>50 m vodorovně</t>
  </si>
  <si>
    <t>766661422R00</t>
  </si>
  <si>
    <t>Montáž dveřních křídel kompletizovaných otevíravých , protipožárních, do ocelové nebo fošnové zárubně, jednokřídlových, šířky přes 800 mm</t>
  </si>
  <si>
    <t>800-766</t>
  </si>
  <si>
    <t>766670011R00</t>
  </si>
  <si>
    <t>Montáž obložkové zárubně a dveřního křídla jednokřídlového</t>
  </si>
  <si>
    <t>766670021R00</t>
  </si>
  <si>
    <t xml:space="preserve">Montáž kliky a štítku </t>
  </si>
  <si>
    <t>Odkaz na mn. položky pořadí 29 : 2,00000</t>
  </si>
  <si>
    <t>549146420R</t>
  </si>
  <si>
    <t>kování bezpečnostní klika - klika; povrch Cr; bezpečnostní třída 3</t>
  </si>
  <si>
    <t>SPCM</t>
  </si>
  <si>
    <t>Specifikace</t>
  </si>
  <si>
    <t>POL3_</t>
  </si>
  <si>
    <t>Odkaz na mn. položky pořadí 30 : 2,00000</t>
  </si>
  <si>
    <t>54926002R</t>
  </si>
  <si>
    <t>zámek zadlabací, bezpečnostní; vložkový; s převodem, s pojistkou; dvouzápadový; levopravý; hl = 80 mm; h = 170 mm; rozteč 90 mm; protipožární</t>
  </si>
  <si>
    <t>611601203R</t>
  </si>
  <si>
    <t>Dveře vnitřní jednostranně otevíravé; funkce: klasické; šířka = 800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</si>
  <si>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Indiv</t>
  </si>
  <si>
    <t>611601204R</t>
  </si>
  <si>
    <t>Dveře vnitřní jednostranně otevíravé; funkce: klasické; šířka = 900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</si>
  <si>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61181512R</t>
  </si>
  <si>
    <t>Zárubeň dřevěná - obložková, polodrážková (klasická); H' = 1 970 mm; B' = 800 mm; počet křídel: 1; povrchová úprava: CPL; typ závěsů: otočné</t>
  </si>
  <si>
    <t>61181513R</t>
  </si>
  <si>
    <t>Zárubeň dřevěná - obložková, polodrážková (klasická); H' = 1 970 mm; B' = 900 mm; počet křídel: 1; povrchová úprava: CPL; typ závěsů: otočné</t>
  </si>
  <si>
    <t>998766201R00</t>
  </si>
  <si>
    <t>Přesun hmot pro konstrukce truhlářské v objektech výšky do 6 m</t>
  </si>
  <si>
    <t>767590840R00</t>
  </si>
  <si>
    <t>Demontáž podlahových konstrukcí zdvojených podlah - nosného roštu</t>
  </si>
  <si>
    <t>800-767</t>
  </si>
  <si>
    <t>M1003 : 2,29*2,86</t>
  </si>
  <si>
    <t>R767-01</t>
  </si>
  <si>
    <t>D+M panikové kování, vstup dveře na nádvoří</t>
  </si>
  <si>
    <t>Vlastní</t>
  </si>
  <si>
    <t>998767201R00</t>
  </si>
  <si>
    <t>Přesun hmot pro kovové stavební doplňk. konstrukce v objektech výšky do 6 m</t>
  </si>
  <si>
    <t>773991001R00</t>
  </si>
  <si>
    <t>Ostatní práce broušení teracových podlah dvojnásobné</t>
  </si>
  <si>
    <t>800-773</t>
  </si>
  <si>
    <t>Odkaz na mn. položky pořadí 42 : 77,30000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</si>
  <si>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</si>
  <si>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</si>
  <si>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</si>
  <si>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</si>
  <si>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</si>
  <si>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</si>
  <si>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776421100RU1</t>
  </si>
  <si>
    <t>Lepení soklíků PVC a napojení krytiny na stěnu lepení podlahových soklíků z PVC a vinylu včetně dodávky soklíku</t>
  </si>
  <si>
    <t>776521200R00</t>
  </si>
  <si>
    <t>Lepení povlakových podlah z plastů  Lepení povlakových podlah z plastů - čtverce z PVC nebo vinylu, montáž</t>
  </si>
  <si>
    <t>776981113RT1</t>
  </si>
  <si>
    <t>Přechodové, krycí a ukončující podlahové profily přechodová lišta, různá výška podlahoviny, eloxovaný hliník, samolepicí profil, výška profilu 8 mm, šířka profilu 35 mm</t>
  </si>
  <si>
    <t>28412315R</t>
  </si>
  <si>
    <t>65</t>
  </si>
  <si>
    <t>28412315R1</t>
  </si>
  <si>
    <t>Podlahovina koberec zátěžový smyčkový, čistící zóna čtverec 500x500 mm</t>
  </si>
  <si>
    <t>25</t>
  </si>
  <si>
    <t>998776201R00</t>
  </si>
  <si>
    <t>Přesun hmot pro podlahy povlakové v objektech výšky do 6 m</t>
  </si>
  <si>
    <t>vodorovně do 50 m</t>
  </si>
  <si>
    <t>783122710R00</t>
  </si>
  <si>
    <t>Nátěry ocelových konstrukcí syntetické A - ocelová konstrukce těžká, základní</t>
  </si>
  <si>
    <t>800-783</t>
  </si>
  <si>
    <t>na vzduchu schnoucí</t>
  </si>
  <si>
    <t>I160 : (0,074*4+0,16*2)*1,5*5</t>
  </si>
  <si>
    <t>784402801R00</t>
  </si>
  <si>
    <t>Odstranění maleb oškrabáním, v místnostech do 3,8 m</t>
  </si>
  <si>
    <t>800-784</t>
  </si>
  <si>
    <t>Odkaz na mn. položky pořadí 52 : 300,00000</t>
  </si>
  <si>
    <t>784191101R00</t>
  </si>
  <si>
    <t>Příprava povrchu Penetrace (napouštění) podkladu disperzní, jednonásobná</t>
  </si>
  <si>
    <t>předpoklad : 300</t>
  </si>
  <si>
    <t>784195212R00</t>
  </si>
  <si>
    <t>Malby z malířských směsí otěruvzdorných,  , bělost 82 %, dvojnásobné</t>
  </si>
  <si>
    <t>784011221RT2</t>
  </si>
  <si>
    <t>Ostatní práce zakrytí předmětů,  , včetně dodávky fólie tl. 0,04 mm</t>
  </si>
  <si>
    <t>784011222RT2</t>
  </si>
  <si>
    <t>Ostatní práce zakrytí podlah,  , včetně papírové lepenky</t>
  </si>
  <si>
    <t>979011221R00</t>
  </si>
  <si>
    <t>Svislá doprava suti a vybouraných hmot nošením za prvé podlaží pod základním podlažím</t>
  </si>
  <si>
    <t>Přesun suti</t>
  </si>
  <si>
    <t>POL8_</t>
  </si>
  <si>
    <t>979081111RT2</t>
  </si>
  <si>
    <t>Odvoz suti a vybouraných hmot na skládku do 1 km</t>
  </si>
  <si>
    <t>979081121RT2</t>
  </si>
  <si>
    <t>Odvoz suti a vybouraných hmot na skládku příplatek za každý další 1 km</t>
  </si>
  <si>
    <t>979990107R00</t>
  </si>
  <si>
    <t>Poplatek za skládku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</si>
  <si>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</si>
  <si>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</si>
  <si>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</si>
  <si>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</si>
  <si>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005122 R</t>
  </si>
  <si>
    <t>Provozní vlivy</t>
  </si>
  <si>
    <t>Soubor</t>
  </si>
  <si>
    <t>VRN</t>
  </si>
  <si>
    <t>POL99_0</t>
  </si>
  <si>
    <t>005124010R</t>
  </si>
  <si>
    <t>Koordinační činnost</t>
  </si>
  <si>
    <t>SUM</t>
  </si>
  <si>
    <t>END</t>
  </si>
  <si>
    <t>1.01</t>
  </si>
  <si>
    <t>Kompaktní rekuperační jednotka DUPLEX 380ECV5 s protiproudým rekuperačním výměníkems elektrickým, ohřívačem pro dohřev přívodního vzduchuSVT133</t>
  </si>
  <si>
    <t>ks</t>
  </si>
  <si>
    <t>POL1_1</t>
  </si>
  <si>
    <t>- Jednotka splňuje ErP (Ecodesign) – nařízení EU 1253/2014 platné od 1.1.2016 i 1.1.2018</t>
  </si>
  <si>
    <t>POP</t>
  </si>
  <si>
    <t>- Protiproudý rekuperační výměník</t>
  </si>
  <si>
    <t>- Vzduchové množství: 200 m3/h (přívod)</t>
  </si>
  <si>
    <t>- Vzduchové množství: 200 m3/h (odvod)</t>
  </si>
  <si>
    <t>- Externí statický tlak jednotky: 250 Pa (přívod)</t>
  </si>
  <si>
    <t>- Externí statický tlak jednotky: 250 Pa (odvod)</t>
  </si>
  <si>
    <t>- Příkon v pracovním bodě: 0,043 kW (přívod)</t>
  </si>
  <si>
    <t>- Příkon v pracovním bodě: 0,041 kW (odvod)</t>
  </si>
  <si>
    <t>- Maximální příkon pro dimenzování: 0,12 kW (přívod i odvod)</t>
  </si>
  <si>
    <t>- Maximální proud pro dimenzování: 1 A (přívod i odvod)</t>
  </si>
  <si>
    <t>- Napětí: 230 V</t>
  </si>
  <si>
    <t>-Účinnost rekuperace zimní (letní): 94 (86) %</t>
  </si>
  <si>
    <t>- Elektrický ohřívač: 0,6 kW/ 230 V</t>
  </si>
  <si>
    <t>- Elektrický předeřívač: 1,0 kW/ 230 V</t>
  </si>
  <si>
    <t>Jednotka včetně:</t>
  </si>
  <si>
    <t>- By-pass klapka (integrovaná v jednotce) CM24 - 1 ks</t>
  </si>
  <si>
    <t>- filtr F7 - přívod vzduchu</t>
  </si>
  <si>
    <t>- filtr G4 - odvod vzduchu</t>
  </si>
  <si>
    <t>- regulační modul na jednotce, regulace aMotion</t>
  </si>
  <si>
    <t>- ventilátor s EC motorem - 2ks</t>
  </si>
  <si>
    <t>- elektrický ohřívač, elektrický předehřívač</t>
  </si>
  <si>
    <t>- hlavní vypínač</t>
  </si>
  <si>
    <t>- možnost ovládání přes internet</t>
  </si>
  <si>
    <t>- Výška x délka x hloubka = 1000 x 617 x 490 mm</t>
  </si>
  <si>
    <t>- Hmotnost: cca 73 kg</t>
  </si>
  <si>
    <t>Odvod kondenzátu od jednotky, vč. Sifonu suchého kuličkového - dodávka profese ZTI</t>
  </si>
  <si>
    <t>1.01a</t>
  </si>
  <si>
    <t>Kabeláž mezi ovladačem a VZT jednotkou (viz schéma zapojení - katalogový list VZT jednotky);, předpoklad 5 bm, ovladač umístěn dle požadavku investora</t>
  </si>
  <si>
    <t>bm</t>
  </si>
  <si>
    <t>1.02</t>
  </si>
  <si>
    <t>Zpětná klapka, těsná s magnetem O160 mm</t>
  </si>
  <si>
    <t>1.03</t>
  </si>
  <si>
    <t>Talířový ventil, plastový, kruhový, O200 mm</t>
  </si>
  <si>
    <t>1.04</t>
  </si>
  <si>
    <t>Sací/ výfukové koleno O160 mm, RAL dle požadavku investora</t>
  </si>
  <si>
    <t>1.30.01</t>
  </si>
  <si>
    <t>SPIRO O200 mm, vč. 40% tvarovek</t>
  </si>
  <si>
    <t>1.30.02</t>
  </si>
  <si>
    <t>SPIRO O160 mm, vč. 30% tvarovek</t>
  </si>
  <si>
    <t>1.60.01</t>
  </si>
  <si>
    <t>Kaučuková izolace tl. 30 mm, samolepicí s odolností vůči venkovnímu prostředí a povětrnostním, podmínkám</t>
  </si>
  <si>
    <t>1.60.02</t>
  </si>
  <si>
    <t>Kaučuková izolace tl. 12 mm, samolepicí</t>
  </si>
  <si>
    <t>1.90</t>
  </si>
  <si>
    <t>Čidlo CO2, vč. kabeláže</t>
  </si>
  <si>
    <t>2.01</t>
  </si>
  <si>
    <t>Venkovní kondenzační jednotka, systém split 1+1</t>
  </si>
  <si>
    <t>- Chladicí výkon: Qch = 2,00 kW</t>
  </si>
  <si>
    <t>- Topný výkon: Qt = 2,50 kW</t>
  </si>
  <si>
    <t>- Odvod kondenzátu (na střechu)</t>
  </si>
  <si>
    <t>- Nutnost vyhřívat odvod kondenzátu topným kabelem - profese EZ</t>
  </si>
  <si>
    <t>2.02</t>
  </si>
  <si>
    <t>Nástěnná klimatizační vnitřní jednotka</t>
  </si>
  <si>
    <t>- chladicí výkon Qch=2,00kW</t>
  </si>
  <si>
    <t>- topný výkon Qt=2,50kW</t>
  </si>
  <si>
    <t>- vč. infraolvádání</t>
  </si>
  <si>
    <t>2.03</t>
  </si>
  <si>
    <t>Předizolované Cu potrubí 6, vč. Tepelné izolace tl. 10 mm, tloušťka potrubí 1 mm, Cu pro, chladírenství</t>
  </si>
  <si>
    <t>2.04</t>
  </si>
  <si>
    <t>Předizolované Cu potrubí 10, vč. Tepelné izolace tl. 10 mm, tloušťka potrubí 1 mm, Cu pro, chladírenství</t>
  </si>
  <si>
    <t>2.05</t>
  </si>
  <si>
    <t>Komunikační kabel (propojení vnitřní jednotky s venkovní) - např. 5Cx1,5</t>
  </si>
  <si>
    <t>2.06</t>
  </si>
  <si>
    <t>Pomocné uložení Cu potrubí, vč. příslušenství</t>
  </si>
  <si>
    <t>2.07</t>
  </si>
  <si>
    <t>Gumové podkladové bloky</t>
  </si>
  <si>
    <t>pár</t>
  </si>
  <si>
    <t>2.08</t>
  </si>
  <si>
    <t>AG svařování, tlaková zkouška dusíkem, vakuování</t>
  </si>
  <si>
    <t>hod</t>
  </si>
  <si>
    <t>Topný kabel pro vyhřívání kondenzátu venkovní jednotky, délka 2bm</t>
  </si>
  <si>
    <t>R-položka</t>
  </si>
  <si>
    <t>POL12_1</t>
  </si>
  <si>
    <t>O.01</t>
  </si>
  <si>
    <t>Svislý přesun materiálu a osob, vnitrostaveništní přesuny</t>
  </si>
  <si>
    <t>kpl</t>
  </si>
  <si>
    <t>POL3_0</t>
  </si>
  <si>
    <t>O.02</t>
  </si>
  <si>
    <t>Montážní, spojovací a těsnící materiál materiál (závitové tyče, matice, šrouby, objímky, ...)</t>
  </si>
  <si>
    <t>O.03</t>
  </si>
  <si>
    <t>Předávací dokumentace, Projekt skutečného provedení stavby</t>
  </si>
  <si>
    <t>O.04</t>
  </si>
  <si>
    <t>Zednické výpomoci (vysekání drážek apod.)</t>
  </si>
  <si>
    <t>POL1_9</t>
  </si>
  <si>
    <t>O.05</t>
  </si>
  <si>
    <t>Komplexní zkoušky, zaregulování, proškolení obsluhy</t>
  </si>
  <si>
    <t>O.06</t>
  </si>
  <si>
    <t>Koordinační činnost a režijní náklady</t>
  </si>
  <si>
    <t>O.07</t>
  </si>
  <si>
    <t>Doprava</t>
  </si>
  <si>
    <t>1050-428</t>
  </si>
  <si>
    <t>Rozvaděč pod omítku 6DIN/144TE  600x800x250,na dveřích CS</t>
  </si>
  <si>
    <t>1073-2525</t>
  </si>
  <si>
    <t>Přepěťová ochrana TNC 2.stupeň</t>
  </si>
  <si>
    <t>ZP-A40/3 Vypínače 40A, 3-pól</t>
  </si>
  <si>
    <t>Pol__0004</t>
  </si>
  <si>
    <t>230 Vypínací spoušť</t>
  </si>
  <si>
    <t>Pol__0005</t>
  </si>
  <si>
    <t>Jednotka pom. kont. 2p</t>
  </si>
  <si>
    <t>1073-2119</t>
  </si>
  <si>
    <t>Pojistkový odpinač VLC 22 3p</t>
  </si>
  <si>
    <t>1073-2131</t>
  </si>
  <si>
    <t>Pojistkové vložky C22-100A</t>
  </si>
  <si>
    <t>1073-2120</t>
  </si>
  <si>
    <t>PL7-B6/1 Jistič PL7, char B, 1-pólový</t>
  </si>
  <si>
    <t>PL7-B10/1 Jistič PL7, char B, 1-pólový</t>
  </si>
  <si>
    <t>PL7-B10/1 Jistič PL7, char C, 1-pólový</t>
  </si>
  <si>
    <t>1073-2124</t>
  </si>
  <si>
    <t>PL7-B16/1 Jistič PL7, char B, 1-pólový</t>
  </si>
  <si>
    <t>1073-2155</t>
  </si>
  <si>
    <t>PL7-B20/3 Jistič PL7, char B, 3-pólový</t>
  </si>
  <si>
    <t>1073-2475</t>
  </si>
  <si>
    <t>PHF7-40/3N/003-G Chránič (servis.tlačítko) Ir=3 kA, typ G, 4-pól</t>
  </si>
  <si>
    <t>PFL7-16/1N/B/003 Chránič s nadproud.ochr,Ir=250A,AC,1+N pól,char.B</t>
  </si>
  <si>
    <t>1073-3035</t>
  </si>
  <si>
    <t>Zdroj 12V DC,DIN , pro EKV</t>
  </si>
  <si>
    <t>12</t>
  </si>
  <si>
    <t>Nouzové svitidlo nástěnní LED s piktogramem</t>
  </si>
  <si>
    <t>1002-4456</t>
  </si>
  <si>
    <t>Přístroj ovládače zapínacího se svorkou N (bezšroubové svorky); řazení 1/0</t>
  </si>
  <si>
    <t>1002-4450</t>
  </si>
  <si>
    <t>Přístroj přepínače střídavého  (bezšroubové svorky); řazení 6</t>
  </si>
  <si>
    <t>Přístroj přepínače křížového (bezšroubové svorky); řazení 7</t>
  </si>
  <si>
    <t>Stmívač / regulátor osvětlení kompletní pro LED zdroje a LED svítidla.</t>
  </si>
  <si>
    <t>1002-14</t>
  </si>
  <si>
    <t>Kryt spínače kolébkového; b. bílá</t>
  </si>
  <si>
    <t>1002-4593</t>
  </si>
  <si>
    <t>Zásuvka jednonásobná (bezšroubové svorky), s ochranným kolíkem, s clonkami; b. bílá</t>
  </si>
  <si>
    <t>Zásuvka dvojnásobná (bezšroubové svorky), s ochranným kolíkem, s clonkami; b. bílá</t>
  </si>
  <si>
    <t>1002-1298</t>
  </si>
  <si>
    <t>Zásuvka jednonásobná, s ochranným kolíkem, s ochranou před přepětím; b. bílá</t>
  </si>
  <si>
    <t>1002-24</t>
  </si>
  <si>
    <t>Rámeček pro elektroinstalační přístroje, jednonásobný; b. bílá</t>
  </si>
  <si>
    <t>Instalační krabice pod omítku - přístrojová</t>
  </si>
  <si>
    <t>1122-138</t>
  </si>
  <si>
    <t>CYKY 3x1.5, pod omítkou</t>
  </si>
  <si>
    <t>1124-22</t>
  </si>
  <si>
    <t>CYKY 4x1.5 mm2, pod omítkou</t>
  </si>
  <si>
    <t>1124-23</t>
  </si>
  <si>
    <t>CYKY 3x2.5 mm2, pod omítkou</t>
  </si>
  <si>
    <t>1124-28</t>
  </si>
  <si>
    <t>CYKY 4x10 mm2, pod omítkou</t>
  </si>
  <si>
    <t>CYKY 5x1.5, pod omítkou</t>
  </si>
  <si>
    <t>1122-73</t>
  </si>
  <si>
    <t>CYH2x1, v trubkování</t>
  </si>
  <si>
    <t>1124-8</t>
  </si>
  <si>
    <t>CY 4 mm2, pod omítkou</t>
  </si>
  <si>
    <t>CY 16 mm2, pod omítkou</t>
  </si>
  <si>
    <t>1124-10</t>
  </si>
  <si>
    <t>Bezpečnostní vypinač 16A/3</t>
  </si>
  <si>
    <t>SVORKOVNICE WERIT 12402</t>
  </si>
  <si>
    <t>9999-444</t>
  </si>
  <si>
    <t>Ukončení vodičů do   2,5 mm2</t>
  </si>
  <si>
    <t>Ukončení vodičů do   10 mm2</t>
  </si>
  <si>
    <t>1244-2</t>
  </si>
  <si>
    <t>AlMgSi-D8  pevně 840 008</t>
  </si>
  <si>
    <t>1030-54271</t>
  </si>
  <si>
    <t>podpěra pod krytinu</t>
  </si>
  <si>
    <t>1030-66328</t>
  </si>
  <si>
    <t>Jímací tyč AL 1000 - 101000</t>
  </si>
  <si>
    <t>1244-73</t>
  </si>
  <si>
    <t>SP připojovací</t>
  </si>
  <si>
    <t>9999-1298</t>
  </si>
  <si>
    <t>Revizni technik</t>
  </si>
  <si>
    <t>9999-1299</t>
  </si>
  <si>
    <t>Spoluprace s reviz.technikem</t>
  </si>
  <si>
    <t>Dokumentace skutečného provedení</t>
  </si>
  <si>
    <t>9999-1288</t>
  </si>
  <si>
    <t>Zkusebni provoz</t>
  </si>
  <si>
    <t>9999-1287</t>
  </si>
  <si>
    <t>Priprava ke komplexni zkousce</t>
  </si>
  <si>
    <t>1197-27</t>
  </si>
  <si>
    <t>EI 120 Kabel. přepážka PROMASTOP FOAM</t>
  </si>
  <si>
    <t>Pol__0049</t>
  </si>
  <si>
    <t>Podružný materiál</t>
  </si>
  <si>
    <t>Pol__0050</t>
  </si>
  <si>
    <t>1216E TRUBKA OHEBNÁ - SUPER MONOFLEX 16 750N</t>
  </si>
  <si>
    <t>Pol__0051</t>
  </si>
  <si>
    <t>prostup kcí 150mm, 30x30, cihla</t>
  </si>
  <si>
    <t>Pol__0052</t>
  </si>
  <si>
    <t>prostup kcí 350mm, 30x30, cihla</t>
  </si>
  <si>
    <t>Pol__0053</t>
  </si>
  <si>
    <t>Ostatmí stavební pomocné práce  - drážkování, vrtání</t>
  </si>
  <si>
    <t>Pol__0054</t>
  </si>
  <si>
    <t>Nástěnný rack 19" 18U,š600,h600,v900 ,šedý, krytí IP30,zemnící sada,úhel otevření dveří 180°,dveře, kalené bezpečnostní sklo, horní a dolní kabelový vstup se zaslepkami</t>
  </si>
  <si>
    <t>Pol__0055</t>
  </si>
  <si>
    <t>Osvětlovací panel s tělesem spínaným dveřmi</t>
  </si>
  <si>
    <t>Pol__0056</t>
  </si>
  <si>
    <t>Ventilátorová jednotka s termostatem</t>
  </si>
  <si>
    <t>Pol__0057</t>
  </si>
  <si>
    <t>Patch panel UTP osaz. 48 pozic BK 1U, CAT6</t>
  </si>
  <si>
    <t>Pol__0058</t>
  </si>
  <si>
    <t>Vyvazovací panel 1U plastová oka BK černý</t>
  </si>
  <si>
    <t>Pol__0059</t>
  </si>
  <si>
    <t>UPS 1500VA Rack Mount</t>
  </si>
  <si>
    <t>Pol__0060</t>
  </si>
  <si>
    <t>Napájecí panel 5x230V, včetně vany šnůra 3m</t>
  </si>
  <si>
    <t>Pol__0061</t>
  </si>
  <si>
    <t>Patch cord UTP Cat.6 1m</t>
  </si>
  <si>
    <t>Pol__0062</t>
  </si>
  <si>
    <t>48 portový switch 48G-PoE+-4SFP+ EI</t>
  </si>
  <si>
    <t>Pol__0063</t>
  </si>
  <si>
    <t>Návleky číselné</t>
  </si>
  <si>
    <t>Pol__0064</t>
  </si>
  <si>
    <t>Datová zásuvka 1xRJ45 UTP CAT6 včetně rámečku</t>
  </si>
  <si>
    <t>Pol__0065</t>
  </si>
  <si>
    <t>Datová zásuvka 2xRJ45 UTP CAT6 včetně rámečku</t>
  </si>
  <si>
    <t>Pol__0066</t>
  </si>
  <si>
    <t>Keystone 1xRJ45 UTP CAT6</t>
  </si>
  <si>
    <t>Pol__0067</t>
  </si>
  <si>
    <t>Instalační krabice přístrojová pod omítku</t>
  </si>
  <si>
    <t>Pol__0068</t>
  </si>
  <si>
    <t>Instalační krabice přístrojová na povrch</t>
  </si>
  <si>
    <t>Pol__0069</t>
  </si>
  <si>
    <t>Kabel UTP drát CAT6, LSHF, cívka 500m, šedý</t>
  </si>
  <si>
    <t>Pol__0070</t>
  </si>
  <si>
    <t>Uložení kabelu UTP ,zakončení</t>
  </si>
  <si>
    <t>Pol__0071</t>
  </si>
  <si>
    <t>trubka PVC 16, ohebná,LSHF,750N</t>
  </si>
  <si>
    <t>Pol__0072</t>
  </si>
  <si>
    <t>trubka PVC 23 , ohebná,LSHF,750N</t>
  </si>
  <si>
    <t>Pol__0073</t>
  </si>
  <si>
    <t>trubka PVC 36, ohebná,LSHF,750N</t>
  </si>
  <si>
    <t>Pol__0074</t>
  </si>
  <si>
    <t>trubka PVC 48, ohebná,LSHF,750N</t>
  </si>
  <si>
    <t>Pol__0075</t>
  </si>
  <si>
    <t>Protahovací vodič CY1,5</t>
  </si>
  <si>
    <t>Pol__0076</t>
  </si>
  <si>
    <t>zatažení TP kabelu do trubky,lišty,kanálu v = do 4m</t>
  </si>
  <si>
    <t>Pol__0077</t>
  </si>
  <si>
    <t>protipožární tmel EI90min, min. tl.stěny 150, až do 300 cm2</t>
  </si>
  <si>
    <t>bal</t>
  </si>
  <si>
    <t>Pol__0078</t>
  </si>
  <si>
    <t>Pol__0079</t>
  </si>
  <si>
    <t>Pol__0080</t>
  </si>
  <si>
    <t>Pol__0081</t>
  </si>
  <si>
    <t>drobný elektroinstalační materiál</t>
  </si>
  <si>
    <t>Pol__0082</t>
  </si>
  <si>
    <t>Kontrolní měření UTP kabelu</t>
  </si>
  <si>
    <t>Pol__0083</t>
  </si>
  <si>
    <t>Montážní práce v racku</t>
  </si>
  <si>
    <t>Pol__0084</t>
  </si>
  <si>
    <t>WIFI 5200 Mbit/s, Ethernet,30 W. strop, zeď, bílá I</t>
  </si>
  <si>
    <t>Pol__0085</t>
  </si>
  <si>
    <t>HDMI kabel pro dataprojektor ,5m</t>
  </si>
  <si>
    <t>Pol__0086</t>
  </si>
  <si>
    <t>Dveřní jednotka EKV pro napojení čtečky přistupových karet na sběrnici v podomítkové krabici</t>
  </si>
  <si>
    <t>Pol__0087</t>
  </si>
  <si>
    <t>Venkovní vnitřní čtecí hlava s modulem TWN4</t>
  </si>
  <si>
    <t>Pol__0088</t>
  </si>
  <si>
    <t>Přístupová bezkontaktní karta , konfigurace</t>
  </si>
  <si>
    <t>Pol__0089</t>
  </si>
  <si>
    <t>Elektromagnetický samozamykací zámek do dveří ,rozteč a montažní sada dle typu dveří+přislušenství</t>
  </si>
  <si>
    <t>Pol__0090</t>
  </si>
  <si>
    <t>Odchozí tlačitko pod omítku</t>
  </si>
  <si>
    <t>Pol__0091</t>
  </si>
  <si>
    <t>Instalační krabice přístrojová</t>
  </si>
  <si>
    <t>Pol__0092</t>
  </si>
  <si>
    <t>Instalace SW , konfigurace , uvedení do provozu</t>
  </si>
  <si>
    <t>Pol__0093</t>
  </si>
  <si>
    <t>Kabel V03VH-H 2x1,0 dvojlinka černá (CYH)</t>
  </si>
  <si>
    <t>Pol__0094</t>
  </si>
  <si>
    <t>Kabel J-Y(ST)Y 5x2x0,8 šedý</t>
  </si>
  <si>
    <t>Pol__0095</t>
  </si>
  <si>
    <t>Pol__0096</t>
  </si>
  <si>
    <t>Certifikace systému (záruka 15let)</t>
  </si>
  <si>
    <t>Pol__0097</t>
  </si>
  <si>
    <t>Podružný montážní a upevňovací materiál</t>
  </si>
  <si>
    <t>Pol__0098</t>
  </si>
  <si>
    <t>Montáž,oživení,zkušební provoz</t>
  </si>
  <si>
    <t>Pol__0099</t>
  </si>
  <si>
    <t>Provozní dokumentace a dokumentace skutečného provedení</t>
  </si>
  <si>
    <t>Pol__0100</t>
  </si>
  <si>
    <t>Pol__0101</t>
  </si>
  <si>
    <t>PPV</t>
  </si>
  <si>
    <t>A</t>
  </si>
  <si>
    <t>LED závěsné, 50,8W 3000K DALI stmívatelné, ručně foukané trojvrstvé sklo, výška 100mm, průměr 600mm,, lankový závěs, transparentní kabel</t>
  </si>
  <si>
    <t>závěsné</t>
  </si>
  <si>
    <t>A1</t>
  </si>
  <si>
    <t>LED přisazené, 12,5W 3000K, ručně foukané trojvrstvé sklo, výška 75mm, průměr 280mm</t>
  </si>
  <si>
    <t>nad kopírku</t>
  </si>
  <si>
    <t>B</t>
  </si>
  <si>
    <t>LED závěsné, 86W 3000K, stmívatelné pomocí tlačítka TouchDim, direktně-indirektní vyzařování, v, direktním směru leštěná mikrooptika UGR&lt;16 v černé barvě, v indirektním směru opálový difuzer, černě</t>
  </si>
  <si>
    <t>lakovaný hliníkový korpus 75x40mm,  celková délka 1978mm, lankové závěsy kancelář</t>
  </si>
  <si>
    <t>C</t>
  </si>
  <si>
    <t>LED závěsné, 171W 3000K, stmívatelné pomocí tlačítka TouchDim, direktně-indirektní vyzařování, v, direktním směru leštěná mikrooptika UGR&lt;16 v černé barvě, v indirektním směru opálový difuzer,</t>
  </si>
  <si>
    <t>hliníkový korpus 75x40mm,  lakováno v barvě zelené, celková délka sestavy 2450mmm, šířka 600mm, rádius ukončení 600mm. lankové závěsy pracovna</t>
  </si>
  <si>
    <t>Dim</t>
  </si>
  <si>
    <t>převodník TouchDim/DALI do KU68</t>
  </si>
  <si>
    <t>stmívání</t>
  </si>
  <si>
    <t>900      RT1</t>
  </si>
  <si>
    <t>HZS, Práce v tarifní třídě 4 (např. tesař)</t>
  </si>
  <si>
    <t>Podlahovina koberec zátěžový smyčkový, čtverec 500x500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</si>
</sst>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f4CD5g0PfFE5VTKSJc8v3KfdvliIWLBo3MmHhuKUe6x8eil5dEXO+8gepeJEBPrszkxustsiUW1k5z6vlYn3Qw==" saltValue="Ie8pXTa9Bp543H0yruLwN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6" t="s">
        <v>22</v>
      </c>
      <c r="C2" s="77"/>
      <c r="D2" s="78" t="s">
        <v>43</v>
      </c>
      <c r="E2" s="203" t="s">
        <v>44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0"/>
      <c r="E11" s="210"/>
      <c r="F11" s="210"/>
      <c r="G11" s="21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SUMIF(F59:F79,A16,I59:I79)+SUMIF(F59:F79,"PSU",I59:I79)</f>
        <v>0</v>
      </c>
      <c r="J16" s="20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SUMIF(F59:F79,A17,I59:I79)</f>
        <v>0</v>
      </c>
      <c r="J17" s="20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SUMIF(F59:F79,A18,I59:I79)</f>
        <v>0</v>
      </c>
      <c r="J18" s="202"/>
    </row>
    <row r="19" spans="1:10" ht="23.25" customHeight="1" x14ac:dyDescent="0.2">
      <c r="A19" s="138" t="s">
        <v>108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SUMIF(F59:F79,A19,I59:I79)</f>
        <v>0</v>
      </c>
      <c r="J19" s="202"/>
    </row>
    <row r="20" spans="1:10" ht="23.25" customHeight="1" x14ac:dyDescent="0.2">
      <c r="A20" s="138" t="s">
        <v>109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SUMIF(F59:F79,A20,I59:I79)</f>
        <v>0</v>
      </c>
      <c r="J20" s="20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2">
        <f>A27</f>
        <v>0</v>
      </c>
      <c r="H29" s="232"/>
      <c r="I29" s="232"/>
      <c r="J29" s="118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8"/>
      <c r="D39" s="238"/>
      <c r="E39" s="238"/>
      <c r="F39" s="98">
        <f>'101 01 Pol'!AE151+'101 02 Pol'!AE71+'101 03 Pol'!AE112+'101 04 Pol'!AE21</f>
        <v>0</v>
      </c>
      <c r="G39" s="99">
        <f>'101 01 Pol'!AF151+'101 02 Pol'!AF71+'101 03 Pol'!AF112+'101 04 Pol'!AF21</f>
        <v>0</v>
      </c>
      <c r="H39" s="100">
        <f t="shared" ref="H39:H45" si="1"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/>
      <c r="C40" s="239" t="s">
        <v>46</v>
      </c>
      <c r="D40" s="239"/>
      <c r="E40" s="239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39" t="s">
        <v>48</v>
      </c>
      <c r="D41" s="239"/>
      <c r="E41" s="239"/>
      <c r="F41" s="103">
        <f>'101 01 Pol'!AE151+'101 02 Pol'!AE71+'101 03 Pol'!AE112+'101 04 Pol'!AE21</f>
        <v>0</v>
      </c>
      <c r="G41" s="104">
        <f>'101 01 Pol'!AF151+'101 02 Pol'!AF71+'101 03 Pol'!AF112+'101 04 Pol'!AF21</f>
        <v>0</v>
      </c>
      <c r="H41" s="104">
        <f t="shared" si="1"/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49</v>
      </c>
      <c r="C42" s="238" t="s">
        <v>50</v>
      </c>
      <c r="D42" s="238"/>
      <c r="E42" s="238"/>
      <c r="F42" s="107">
        <f>'101 01 Pol'!AE151</f>
        <v>0</v>
      </c>
      <c r="G42" s="100">
        <f>'101 01 Pol'!AF151</f>
        <v>0</v>
      </c>
      <c r="H42" s="100">
        <f t="shared" si="1"/>
        <v>0</v>
      </c>
      <c r="I42" s="100">
        <f>F42+G42+H42</f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51</v>
      </c>
      <c r="C43" s="238" t="s">
        <v>52</v>
      </c>
      <c r="D43" s="238"/>
      <c r="E43" s="238"/>
      <c r="F43" s="107">
        <f>'101 02 Pol'!AE71</f>
        <v>0</v>
      </c>
      <c r="G43" s="100">
        <f>'101 02 Pol'!AF71</f>
        <v>0</v>
      </c>
      <c r="H43" s="100">
        <f t="shared" si="1"/>
        <v>0</v>
      </c>
      <c r="I43" s="100">
        <f>F43+G43+H43</f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53</v>
      </c>
      <c r="C44" s="238" t="s">
        <v>54</v>
      </c>
      <c r="D44" s="238"/>
      <c r="E44" s="238"/>
      <c r="F44" s="107">
        <f>'101 03 Pol'!AE112</f>
        <v>0</v>
      </c>
      <c r="G44" s="100">
        <f>'101 03 Pol'!AF112</f>
        <v>0</v>
      </c>
      <c r="H44" s="100">
        <f t="shared" si="1"/>
        <v>0</v>
      </c>
      <c r="I44" s="100">
        <f>F44+G44+H44</f>
        <v>0</v>
      </c>
      <c r="J44" s="101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6" t="s">
        <v>55</v>
      </c>
      <c r="C45" s="238" t="s">
        <v>56</v>
      </c>
      <c r="D45" s="238"/>
      <c r="E45" s="238"/>
      <c r="F45" s="107">
        <f>'101 04 Pol'!AE21</f>
        <v>0</v>
      </c>
      <c r="G45" s="100">
        <f>'101 04 Pol'!AF21</f>
        <v>0</v>
      </c>
      <c r="H45" s="100">
        <f t="shared" si="1"/>
        <v>0</v>
      </c>
      <c r="I45" s="100">
        <f>F45+G45+H45</f>
        <v>0</v>
      </c>
      <c r="J45" s="101" t="str">
        <f>IF(_xlfn.SINGLE(CenaCelkemVypocet)=0,"",I45/_xlfn.SINGLE(CenaCelkemVypocet)*100)</f>
        <v/>
      </c>
    </row>
    <row r="46" spans="1:10" ht="25.5" customHeight="1" x14ac:dyDescent="0.2">
      <c r="A46" s="87"/>
      <c r="B46" s="240" t="s">
        <v>57</v>
      </c>
      <c r="C46" s="241"/>
      <c r="D46" s="241"/>
      <c r="E46" s="242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63</v>
      </c>
      <c r="B51" t="s">
        <v>65</v>
      </c>
    </row>
    <row r="52" spans="1:10" x14ac:dyDescent="0.2">
      <c r="A52" t="s">
        <v>63</v>
      </c>
      <c r="B52" t="s">
        <v>66</v>
      </c>
    </row>
    <row r="53" spans="1:10" x14ac:dyDescent="0.2">
      <c r="A53" t="s">
        <v>63</v>
      </c>
      <c r="B53" t="s">
        <v>67</v>
      </c>
    </row>
    <row r="56" spans="1:10" ht="15.75" x14ac:dyDescent="0.25">
      <c r="B56" s="119" t="s">
        <v>68</v>
      </c>
    </row>
    <row r="58" spans="1:10" ht="25.5" customHeight="1" x14ac:dyDescent="0.2">
      <c r="A58" s="121"/>
      <c r="B58" s="124" t="s">
        <v>17</v>
      </c>
      <c r="C58" s="124" t="s">
        <v>5</v>
      </c>
      <c r="D58" s="125"/>
      <c r="E58" s="125"/>
      <c r="F58" s="126" t="s">
        <v>69</v>
      </c>
      <c r="G58" s="126"/>
      <c r="H58" s="126"/>
      <c r="I58" s="126" t="s">
        <v>29</v>
      </c>
      <c r="J58" s="126" t="s">
        <v>0</v>
      </c>
    </row>
    <row r="59" spans="1:10" ht="36.75" customHeight="1" x14ac:dyDescent="0.2">
      <c r="A59" s="122"/>
      <c r="B59" s="127" t="s">
        <v>70</v>
      </c>
      <c r="C59" s="243" t="s">
        <v>71</v>
      </c>
      <c r="D59" s="244"/>
      <c r="E59" s="244"/>
      <c r="F59" s="134" t="s">
        <v>24</v>
      </c>
      <c r="G59" s="135"/>
      <c r="H59" s="135"/>
      <c r="I59" s="135">
        <f>'101 02 Pol'!G8</f>
        <v>0</v>
      </c>
      <c r="J59" s="131" t="str">
        <f>IF(I80=0,"",I59/I80*100)</f>
        <v/>
      </c>
    </row>
    <row r="60" spans="1:10" ht="36.75" customHeight="1" x14ac:dyDescent="0.2">
      <c r="A60" s="122"/>
      <c r="B60" s="127" t="s">
        <v>72</v>
      </c>
      <c r="C60" s="243" t="s">
        <v>73</v>
      </c>
      <c r="D60" s="244"/>
      <c r="E60" s="244"/>
      <c r="F60" s="134" t="s">
        <v>24</v>
      </c>
      <c r="G60" s="135"/>
      <c r="H60" s="135"/>
      <c r="I60" s="135">
        <f>'101 02 Pol'!G45</f>
        <v>0</v>
      </c>
      <c r="J60" s="131" t="str">
        <f>IF(I80=0,"",I60/I80*100)</f>
        <v/>
      </c>
    </row>
    <row r="61" spans="1:10" ht="36.75" customHeight="1" x14ac:dyDescent="0.2">
      <c r="A61" s="122"/>
      <c r="B61" s="127" t="s">
        <v>74</v>
      </c>
      <c r="C61" s="243" t="s">
        <v>75</v>
      </c>
      <c r="D61" s="244"/>
      <c r="E61" s="244"/>
      <c r="F61" s="134" t="s">
        <v>24</v>
      </c>
      <c r="G61" s="135"/>
      <c r="H61" s="135"/>
      <c r="I61" s="135">
        <f>'101 01 Pol'!G8</f>
        <v>0</v>
      </c>
      <c r="J61" s="131" t="str">
        <f>IF(I80=0,"",I61/I80*100)</f>
        <v/>
      </c>
    </row>
    <row r="62" spans="1:10" ht="36.75" customHeight="1" x14ac:dyDescent="0.2">
      <c r="A62" s="122"/>
      <c r="B62" s="127" t="s">
        <v>76</v>
      </c>
      <c r="C62" s="243" t="s">
        <v>77</v>
      </c>
      <c r="D62" s="244"/>
      <c r="E62" s="244"/>
      <c r="F62" s="134" t="s">
        <v>24</v>
      </c>
      <c r="G62" s="135"/>
      <c r="H62" s="135"/>
      <c r="I62" s="135">
        <f>'101 01 Pol'!G26</f>
        <v>0</v>
      </c>
      <c r="J62" s="131" t="str">
        <f>IF(I80=0,"",I62/I80*100)</f>
        <v/>
      </c>
    </row>
    <row r="63" spans="1:10" ht="36.75" customHeight="1" x14ac:dyDescent="0.2">
      <c r="A63" s="122"/>
      <c r="B63" s="127" t="s">
        <v>78</v>
      </c>
      <c r="C63" s="243" t="s">
        <v>79</v>
      </c>
      <c r="D63" s="244"/>
      <c r="E63" s="244"/>
      <c r="F63" s="134" t="s">
        <v>24</v>
      </c>
      <c r="G63" s="135"/>
      <c r="H63" s="135"/>
      <c r="I63" s="135">
        <f>'101 01 Pol'!G29</f>
        <v>0</v>
      </c>
      <c r="J63" s="131" t="str">
        <f>IF(I80=0,"",I63/I80*100)</f>
        <v/>
      </c>
    </row>
    <row r="64" spans="1:10" ht="36.75" customHeight="1" x14ac:dyDescent="0.2">
      <c r="A64" s="122"/>
      <c r="B64" s="127" t="s">
        <v>80</v>
      </c>
      <c r="C64" s="243" t="s">
        <v>81</v>
      </c>
      <c r="D64" s="244"/>
      <c r="E64" s="244"/>
      <c r="F64" s="134" t="s">
        <v>24</v>
      </c>
      <c r="G64" s="135"/>
      <c r="H64" s="135"/>
      <c r="I64" s="135">
        <f>'101 01 Pol'!G35</f>
        <v>0</v>
      </c>
      <c r="J64" s="131" t="str">
        <f>IF(I80=0,"",I64/I80*100)</f>
        <v/>
      </c>
    </row>
    <row r="65" spans="1:10" ht="36.75" customHeight="1" x14ac:dyDescent="0.2">
      <c r="A65" s="122"/>
      <c r="B65" s="127" t="s">
        <v>82</v>
      </c>
      <c r="C65" s="243" t="s">
        <v>83</v>
      </c>
      <c r="D65" s="244"/>
      <c r="E65" s="244"/>
      <c r="F65" s="134" t="s">
        <v>24</v>
      </c>
      <c r="G65" s="135"/>
      <c r="H65" s="135"/>
      <c r="I65" s="135">
        <f>'101 01 Pol'!G51</f>
        <v>0</v>
      </c>
      <c r="J65" s="131" t="str">
        <f>IF(I80=0,"",I65/I80*100)</f>
        <v/>
      </c>
    </row>
    <row r="66" spans="1:10" ht="36.75" customHeight="1" x14ac:dyDescent="0.2">
      <c r="A66" s="122"/>
      <c r="B66" s="127" t="s">
        <v>84</v>
      </c>
      <c r="C66" s="243" t="s">
        <v>85</v>
      </c>
      <c r="D66" s="244"/>
      <c r="E66" s="244"/>
      <c r="F66" s="134" t="s">
        <v>24</v>
      </c>
      <c r="G66" s="135"/>
      <c r="H66" s="135"/>
      <c r="I66" s="135">
        <f>'101 01 Pol'!G56</f>
        <v>0</v>
      </c>
      <c r="J66" s="131" t="str">
        <f>IF(I80=0,"",I66/I80*100)</f>
        <v/>
      </c>
    </row>
    <row r="67" spans="1:10" ht="36.75" customHeight="1" x14ac:dyDescent="0.2">
      <c r="A67" s="122"/>
      <c r="B67" s="127" t="s">
        <v>86</v>
      </c>
      <c r="C67" s="243" t="s">
        <v>87</v>
      </c>
      <c r="D67" s="244"/>
      <c r="E67" s="244"/>
      <c r="F67" s="134" t="s">
        <v>24</v>
      </c>
      <c r="G67" s="135"/>
      <c r="H67" s="135"/>
      <c r="I67" s="135">
        <f>'101 01 Pol'!G79</f>
        <v>0</v>
      </c>
      <c r="J67" s="131" t="str">
        <f>IF(I80=0,"",I67/I80*100)</f>
        <v/>
      </c>
    </row>
    <row r="68" spans="1:10" ht="36.75" customHeight="1" x14ac:dyDescent="0.2">
      <c r="A68" s="122"/>
      <c r="B68" s="127" t="s">
        <v>88</v>
      </c>
      <c r="C68" s="243" t="s">
        <v>89</v>
      </c>
      <c r="D68" s="244"/>
      <c r="E68" s="244"/>
      <c r="F68" s="134" t="s">
        <v>25</v>
      </c>
      <c r="G68" s="135"/>
      <c r="H68" s="135"/>
      <c r="I68" s="135">
        <f>'101 01 Pol'!G82</f>
        <v>0</v>
      </c>
      <c r="J68" s="131" t="str">
        <f>IF(I80=0,"",I68/I80*100)</f>
        <v/>
      </c>
    </row>
    <row r="69" spans="1:10" ht="36.75" customHeight="1" x14ac:dyDescent="0.2">
      <c r="A69" s="122"/>
      <c r="B69" s="127" t="s">
        <v>90</v>
      </c>
      <c r="C69" s="243" t="s">
        <v>91</v>
      </c>
      <c r="D69" s="244"/>
      <c r="E69" s="244"/>
      <c r="F69" s="134" t="s">
        <v>25</v>
      </c>
      <c r="G69" s="135"/>
      <c r="H69" s="135"/>
      <c r="I69" s="135">
        <f>'101 01 Pol'!G88</f>
        <v>0</v>
      </c>
      <c r="J69" s="131" t="str">
        <f>IF(I80=0,"",I69/I80*100)</f>
        <v/>
      </c>
    </row>
    <row r="70" spans="1:10" ht="36.75" customHeight="1" x14ac:dyDescent="0.2">
      <c r="A70" s="122"/>
      <c r="B70" s="127" t="s">
        <v>92</v>
      </c>
      <c r="C70" s="243" t="s">
        <v>93</v>
      </c>
      <c r="D70" s="244"/>
      <c r="E70" s="244"/>
      <c r="F70" s="134" t="s">
        <v>25</v>
      </c>
      <c r="G70" s="135"/>
      <c r="H70" s="135"/>
      <c r="I70" s="135">
        <f>'101 01 Pol'!G103</f>
        <v>0</v>
      </c>
      <c r="J70" s="131" t="str">
        <f>IF(I80=0,"",I70/I80*100)</f>
        <v/>
      </c>
    </row>
    <row r="71" spans="1:10" ht="36.75" customHeight="1" x14ac:dyDescent="0.2">
      <c r="A71" s="122"/>
      <c r="B71" s="127" t="s">
        <v>94</v>
      </c>
      <c r="C71" s="243" t="s">
        <v>95</v>
      </c>
      <c r="D71" s="244"/>
      <c r="E71" s="244"/>
      <c r="F71" s="134" t="s">
        <v>25</v>
      </c>
      <c r="G71" s="135"/>
      <c r="H71" s="135"/>
      <c r="I71" s="135">
        <f>'101 01 Pol'!G109</f>
        <v>0</v>
      </c>
      <c r="J71" s="131" t="str">
        <f>IF(I80=0,"",I71/I80*100)</f>
        <v/>
      </c>
    </row>
    <row r="72" spans="1:10" ht="36.75" customHeight="1" x14ac:dyDescent="0.2">
      <c r="A72" s="122"/>
      <c r="B72" s="127" t="s">
        <v>96</v>
      </c>
      <c r="C72" s="243" t="s">
        <v>97</v>
      </c>
      <c r="D72" s="244"/>
      <c r="E72" s="244"/>
      <c r="F72" s="134" t="s">
        <v>25</v>
      </c>
      <c r="G72" s="135"/>
      <c r="H72" s="135"/>
      <c r="I72" s="135">
        <f>'101 01 Pol'!G127</f>
        <v>0</v>
      </c>
      <c r="J72" s="131" t="str">
        <f>IF(I80=0,"",I72/I80*100)</f>
        <v/>
      </c>
    </row>
    <row r="73" spans="1:10" ht="36.75" customHeight="1" x14ac:dyDescent="0.2">
      <c r="A73" s="122"/>
      <c r="B73" s="127" t="s">
        <v>98</v>
      </c>
      <c r="C73" s="243" t="s">
        <v>99</v>
      </c>
      <c r="D73" s="244"/>
      <c r="E73" s="244"/>
      <c r="F73" s="134" t="s">
        <v>25</v>
      </c>
      <c r="G73" s="135"/>
      <c r="H73" s="135"/>
      <c r="I73" s="135">
        <f>'101 01 Pol'!G131</f>
        <v>0</v>
      </c>
      <c r="J73" s="131" t="str">
        <f>IF(I80=0,"",I73/I80*100)</f>
        <v/>
      </c>
    </row>
    <row r="74" spans="1:10" ht="36.75" customHeight="1" x14ac:dyDescent="0.2">
      <c r="A74" s="122"/>
      <c r="B74" s="127" t="s">
        <v>100</v>
      </c>
      <c r="C74" s="243" t="s">
        <v>56</v>
      </c>
      <c r="D74" s="244"/>
      <c r="E74" s="244"/>
      <c r="F74" s="134" t="s">
        <v>26</v>
      </c>
      <c r="G74" s="135"/>
      <c r="H74" s="135"/>
      <c r="I74" s="135">
        <f>'101 04 Pol'!G8</f>
        <v>0</v>
      </c>
      <c r="J74" s="131" t="str">
        <f>IF(I80=0,"",I74/I80*100)</f>
        <v/>
      </c>
    </row>
    <row r="75" spans="1:10" ht="36.75" customHeight="1" x14ac:dyDescent="0.2">
      <c r="A75" s="122"/>
      <c r="B75" s="127" t="s">
        <v>101</v>
      </c>
      <c r="C75" s="243" t="s">
        <v>102</v>
      </c>
      <c r="D75" s="244"/>
      <c r="E75" s="244"/>
      <c r="F75" s="134" t="s">
        <v>26</v>
      </c>
      <c r="G75" s="135"/>
      <c r="H75" s="135"/>
      <c r="I75" s="135">
        <f>'101 03 Pol'!G62</f>
        <v>0</v>
      </c>
      <c r="J75" s="131" t="str">
        <f>IF(I80=0,"",I75/I80*100)</f>
        <v/>
      </c>
    </row>
    <row r="76" spans="1:10" ht="36.75" customHeight="1" x14ac:dyDescent="0.2">
      <c r="A76" s="122"/>
      <c r="B76" s="127" t="s">
        <v>103</v>
      </c>
      <c r="C76" s="243" t="s">
        <v>104</v>
      </c>
      <c r="D76" s="244"/>
      <c r="E76" s="244"/>
      <c r="F76" s="134" t="s">
        <v>26</v>
      </c>
      <c r="G76" s="135"/>
      <c r="H76" s="135"/>
      <c r="I76" s="135">
        <f>'101 03 Pol'!G8</f>
        <v>0</v>
      </c>
      <c r="J76" s="131" t="str">
        <f>IF(I80=0,"",I76/I80*100)</f>
        <v/>
      </c>
    </row>
    <row r="77" spans="1:10" ht="36.75" customHeight="1" x14ac:dyDescent="0.2">
      <c r="A77" s="122"/>
      <c r="B77" s="127" t="s">
        <v>105</v>
      </c>
      <c r="C77" s="243" t="s">
        <v>106</v>
      </c>
      <c r="D77" s="244"/>
      <c r="E77" s="244"/>
      <c r="F77" s="134" t="s">
        <v>107</v>
      </c>
      <c r="G77" s="135"/>
      <c r="H77" s="135"/>
      <c r="I77" s="135">
        <f>'101 01 Pol'!G140</f>
        <v>0</v>
      </c>
      <c r="J77" s="131" t="str">
        <f>IF(I80=0,"",I77/I80*100)</f>
        <v/>
      </c>
    </row>
    <row r="78" spans="1:10" ht="36.75" customHeight="1" x14ac:dyDescent="0.2">
      <c r="A78" s="122"/>
      <c r="B78" s="127" t="s">
        <v>108</v>
      </c>
      <c r="C78" s="243" t="s">
        <v>27</v>
      </c>
      <c r="D78" s="244"/>
      <c r="E78" s="244"/>
      <c r="F78" s="134" t="s">
        <v>108</v>
      </c>
      <c r="G78" s="135"/>
      <c r="H78" s="135"/>
      <c r="I78" s="135">
        <f>'101 01 Pol'!G147</f>
        <v>0</v>
      </c>
      <c r="J78" s="131" t="str">
        <f>IF(I80=0,"",I78/I80*100)</f>
        <v/>
      </c>
    </row>
    <row r="79" spans="1:10" ht="36.75" customHeight="1" x14ac:dyDescent="0.2">
      <c r="A79" s="122"/>
      <c r="B79" s="127" t="s">
        <v>109</v>
      </c>
      <c r="C79" s="243" t="s">
        <v>28</v>
      </c>
      <c r="D79" s="244"/>
      <c r="E79" s="244"/>
      <c r="F79" s="134" t="s">
        <v>109</v>
      </c>
      <c r="G79" s="135"/>
      <c r="H79" s="135"/>
      <c r="I79" s="135">
        <f>'101 02 Pol'!G62</f>
        <v>0</v>
      </c>
      <c r="J79" s="131" t="str">
        <f>IF(I80=0,"",I79/I80*100)</f>
        <v/>
      </c>
    </row>
    <row r="80" spans="1:10" ht="25.5" customHeight="1" x14ac:dyDescent="0.2">
      <c r="A80" s="123"/>
      <c r="B80" s="128" t="s">
        <v>1</v>
      </c>
      <c r="C80" s="129"/>
      <c r="D80" s="130"/>
      <c r="E80" s="130"/>
      <c r="F80" s="136"/>
      <c r="G80" s="137"/>
      <c r="H80" s="137"/>
      <c r="I80" s="137">
        <f>SUM(I59:I79)</f>
        <v>0</v>
      </c>
      <c r="J80" s="132">
        <f>SUM(J59:J79)</f>
        <v>0</v>
      </c>
    </row>
    <row r="81" spans="6:10" x14ac:dyDescent="0.2">
      <c r="F81" s="86"/>
      <c r="G81" s="86"/>
      <c r="H81" s="86"/>
      <c r="I81" s="86"/>
      <c r="J81" s="133"/>
    </row>
    <row r="82" spans="6:10" x14ac:dyDescent="0.2">
      <c r="F82" s="86"/>
      <c r="G82" s="86"/>
      <c r="H82" s="86"/>
      <c r="I82" s="86"/>
      <c r="J82" s="133"/>
    </row>
    <row r="83" spans="6:10" x14ac:dyDescent="0.2">
      <c r="F83" s="86"/>
      <c r="G83" s="86"/>
      <c r="H83" s="86"/>
      <c r="I83" s="86"/>
      <c r="J83" s="133"/>
    </row>
  </sheetData>
  <sheetProtection algorithmName="SHA-512" hashValue="3lettJglHWkEIA4LfkKnyW6IAWp+ETYURUVwJJn8/lmrcauxRnpdoai2klmeGrlTlACCShg2VHnC2Zmy+FIP3Q==" saltValue="dW/25Ro4hys9D5xSDs8Yp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qh9VyvjWqzkO+I7ax1L2hEZZmHaxUSkYzXsA5E+QEfk2CE+sL8wmJWDzgegfpGPbvijoR7WOE225yQKjtgAzZA==" saltValue="qtxRyuyCl/XSdrqRAs4tV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0D0C-65AB-4B68-9126-4FB9314D0699}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110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112</v>
      </c>
      <c r="AG3" t="s">
        <v>113</v>
      </c>
    </row>
    <row r="4" spans="1:60" ht="24.95" customHeight="1" x14ac:dyDescent="0.2">
      <c r="A4" s="139" t="s">
        <v>9</v>
      </c>
      <c r="B4" s="140" t="s">
        <v>49</v>
      </c>
      <c r="C4" s="255" t="s">
        <v>50</v>
      </c>
      <c r="D4" s="256"/>
      <c r="E4" s="256"/>
      <c r="F4" s="256"/>
      <c r="G4" s="257"/>
      <c r="AG4" t="s">
        <v>114</v>
      </c>
    </row>
    <row r="5" spans="1:60" x14ac:dyDescent="0.2">
      <c r="D5" s="10"/>
    </row>
    <row r="6" spans="1:60" ht="38.25" x14ac:dyDescent="0.2">
      <c r="A6" s="142" t="s">
        <v>115</v>
      </c>
      <c r="B6" s="144" t="s">
        <v>116</v>
      </c>
      <c r="C6" s="144" t="s">
        <v>117</v>
      </c>
      <c r="D6" s="143" t="s">
        <v>118</v>
      </c>
      <c r="E6" s="142" t="s">
        <v>119</v>
      </c>
      <c r="F6" s="141" t="s">
        <v>120</v>
      </c>
      <c r="G6" s="142" t="s">
        <v>29</v>
      </c>
      <c r="H6" s="145" t="s">
        <v>30</v>
      </c>
      <c r="I6" s="145" t="s">
        <v>121</v>
      </c>
      <c r="J6" s="145" t="s">
        <v>31</v>
      </c>
      <c r="K6" s="145" t="s">
        <v>122</v>
      </c>
      <c r="L6" s="145" t="s">
        <v>123</v>
      </c>
      <c r="M6" s="145" t="s">
        <v>124</v>
      </c>
      <c r="N6" s="145" t="s">
        <v>125</v>
      </c>
      <c r="O6" s="145" t="s">
        <v>126</v>
      </c>
      <c r="P6" s="145" t="s">
        <v>127</v>
      </c>
      <c r="Q6" s="145" t="s">
        <v>128</v>
      </c>
      <c r="R6" s="145" t="s">
        <v>129</v>
      </c>
      <c r="S6" s="145" t="s">
        <v>130</v>
      </c>
      <c r="T6" s="145" t="s">
        <v>131</v>
      </c>
      <c r="U6" s="145" t="s">
        <v>132</v>
      </c>
      <c r="V6" s="145" t="s">
        <v>133</v>
      </c>
      <c r="W6" s="145" t="s">
        <v>134</v>
      </c>
      <c r="X6" s="145" t="s">
        <v>135</v>
      </c>
      <c r="Y6" s="145" t="s">
        <v>136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137</v>
      </c>
      <c r="B8" s="163" t="s">
        <v>74</v>
      </c>
      <c r="C8" s="185" t="s">
        <v>75</v>
      </c>
      <c r="D8" s="164"/>
      <c r="E8" s="165"/>
      <c r="F8" s="166"/>
      <c r="G8" s="166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5"/>
      <c r="O8" s="165">
        <f>SUM(O9:O25)</f>
        <v>1.06</v>
      </c>
      <c r="P8" s="165"/>
      <c r="Q8" s="165">
        <f>SUM(Q9:Q25)</f>
        <v>0</v>
      </c>
      <c r="R8" s="166"/>
      <c r="S8" s="166"/>
      <c r="T8" s="167"/>
      <c r="U8" s="161"/>
      <c r="V8" s="161">
        <f>SUM(V9:V25)</f>
        <v>37.590000000000003</v>
      </c>
      <c r="W8" s="161"/>
      <c r="X8" s="161"/>
      <c r="Y8" s="161"/>
      <c r="AG8" t="s">
        <v>138</v>
      </c>
    </row>
    <row r="9" spans="1:60" outlineLevel="1" x14ac:dyDescent="0.2">
      <c r="A9" s="169">
        <v>1</v>
      </c>
      <c r="B9" s="170" t="s">
        <v>139</v>
      </c>
      <c r="C9" s="186" t="s">
        <v>140</v>
      </c>
      <c r="D9" s="171" t="s">
        <v>141</v>
      </c>
      <c r="E9" s="172">
        <v>2.12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2.6679999999999999E-2</v>
      </c>
      <c r="O9" s="172">
        <f>ROUND(E9*N9,2)</f>
        <v>0.06</v>
      </c>
      <c r="P9" s="172">
        <v>0</v>
      </c>
      <c r="Q9" s="172">
        <f>ROUND(E9*P9,2)</f>
        <v>0</v>
      </c>
      <c r="R9" s="174" t="s">
        <v>142</v>
      </c>
      <c r="S9" s="174" t="s">
        <v>143</v>
      </c>
      <c r="T9" s="175" t="s">
        <v>144</v>
      </c>
      <c r="U9" s="157">
        <v>0.34920000000000001</v>
      </c>
      <c r="V9" s="157">
        <f>ROUND(E9*U9,2)</f>
        <v>0.74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147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148</v>
      </c>
      <c r="D10" s="159"/>
      <c r="E10" s="160">
        <v>2.12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9">
        <v>2</v>
      </c>
      <c r="B11" s="170" t="s">
        <v>150</v>
      </c>
      <c r="C11" s="186" t="s">
        <v>151</v>
      </c>
      <c r="D11" s="171" t="s">
        <v>152</v>
      </c>
      <c r="E11" s="172">
        <v>0.13425000000000001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1.0970899999999999</v>
      </c>
      <c r="O11" s="172">
        <f>ROUND(E11*N11,2)</f>
        <v>0.15</v>
      </c>
      <c r="P11" s="172">
        <v>0</v>
      </c>
      <c r="Q11" s="172">
        <f>ROUND(E11*P11,2)</f>
        <v>0</v>
      </c>
      <c r="R11" s="174" t="s">
        <v>142</v>
      </c>
      <c r="S11" s="174" t="s">
        <v>143</v>
      </c>
      <c r="T11" s="175" t="s">
        <v>144</v>
      </c>
      <c r="U11" s="157">
        <v>16.582999999999998</v>
      </c>
      <c r="V11" s="157">
        <f>ROUND(E11*U11,2)</f>
        <v>2.23</v>
      </c>
      <c r="W11" s="157"/>
      <c r="X11" s="157" t="s">
        <v>145</v>
      </c>
      <c r="Y11" s="157" t="s">
        <v>146</v>
      </c>
      <c r="Z11" s="146"/>
      <c r="AA11" s="146"/>
      <c r="AB11" s="146"/>
      <c r="AC11" s="146"/>
      <c r="AD11" s="146"/>
      <c r="AE11" s="146"/>
      <c r="AF11" s="146"/>
      <c r="AG11" s="146" t="s">
        <v>147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49" t="s">
        <v>153</v>
      </c>
      <c r="D12" s="250"/>
      <c r="E12" s="250"/>
      <c r="F12" s="250"/>
      <c r="G12" s="25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154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7" t="s">
        <v>155</v>
      </c>
      <c r="D13" s="159"/>
      <c r="E13" s="160">
        <v>0.13425000000000001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149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3</v>
      </c>
      <c r="B14" s="170" t="s">
        <v>156</v>
      </c>
      <c r="C14" s="186" t="s">
        <v>157</v>
      </c>
      <c r="D14" s="171" t="s">
        <v>158</v>
      </c>
      <c r="E14" s="172">
        <v>3.8988999999999998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0.17199</v>
      </c>
      <c r="O14" s="172">
        <f>ROUND(E14*N14,2)</f>
        <v>0.67</v>
      </c>
      <c r="P14" s="172">
        <v>0</v>
      </c>
      <c r="Q14" s="172">
        <f>ROUND(E14*P14,2)</f>
        <v>0</v>
      </c>
      <c r="R14" s="174" t="s">
        <v>142</v>
      </c>
      <c r="S14" s="174" t="s">
        <v>143</v>
      </c>
      <c r="T14" s="175" t="s">
        <v>144</v>
      </c>
      <c r="U14" s="157">
        <v>0.6462</v>
      </c>
      <c r="V14" s="157">
        <f>ROUND(E14*U14,2)</f>
        <v>2.52</v>
      </c>
      <c r="W14" s="157"/>
      <c r="X14" s="157" t="s">
        <v>145</v>
      </c>
      <c r="Y14" s="157" t="s">
        <v>146</v>
      </c>
      <c r="Z14" s="146"/>
      <c r="AA14" s="146"/>
      <c r="AB14" s="146"/>
      <c r="AC14" s="146"/>
      <c r="AD14" s="146"/>
      <c r="AE14" s="146"/>
      <c r="AF14" s="146"/>
      <c r="AG14" s="146" t="s">
        <v>147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49" t="s">
        <v>159</v>
      </c>
      <c r="D15" s="250"/>
      <c r="E15" s="250"/>
      <c r="F15" s="250"/>
      <c r="G15" s="25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154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7" t="s">
        <v>160</v>
      </c>
      <c r="D16" s="159"/>
      <c r="E16" s="160">
        <v>3.8988999999999998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4</v>
      </c>
      <c r="B17" s="170" t="s">
        <v>161</v>
      </c>
      <c r="C17" s="186" t="s">
        <v>162</v>
      </c>
      <c r="D17" s="171" t="s">
        <v>141</v>
      </c>
      <c r="E17" s="172">
        <v>6.14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1.0200000000000001E-3</v>
      </c>
      <c r="O17" s="172">
        <f>ROUND(E17*N17,2)</f>
        <v>0.01</v>
      </c>
      <c r="P17" s="172">
        <v>0</v>
      </c>
      <c r="Q17" s="172">
        <f>ROUND(E17*P17,2)</f>
        <v>0</v>
      </c>
      <c r="R17" s="174" t="s">
        <v>142</v>
      </c>
      <c r="S17" s="174" t="s">
        <v>143</v>
      </c>
      <c r="T17" s="175" t="s">
        <v>144</v>
      </c>
      <c r="U17" s="157">
        <v>0.223</v>
      </c>
      <c r="V17" s="157">
        <f>ROUND(E17*U17,2)</f>
        <v>1.37</v>
      </c>
      <c r="W17" s="157"/>
      <c r="X17" s="157" t="s">
        <v>145</v>
      </c>
      <c r="Y17" s="157" t="s">
        <v>146</v>
      </c>
      <c r="Z17" s="146"/>
      <c r="AA17" s="146"/>
      <c r="AB17" s="146"/>
      <c r="AC17" s="146"/>
      <c r="AD17" s="146"/>
      <c r="AE17" s="146"/>
      <c r="AF17" s="146"/>
      <c r="AG17" s="146" t="s">
        <v>147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49" t="s">
        <v>163</v>
      </c>
      <c r="D18" s="250"/>
      <c r="E18" s="250"/>
      <c r="F18" s="250"/>
      <c r="G18" s="25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154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7" t="s">
        <v>164</v>
      </c>
      <c r="D19" s="159"/>
      <c r="E19" s="160">
        <v>6.14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149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9">
        <v>5</v>
      </c>
      <c r="B20" s="170" t="s">
        <v>165</v>
      </c>
      <c r="C20" s="186" t="s">
        <v>166</v>
      </c>
      <c r="D20" s="171" t="s">
        <v>158</v>
      </c>
      <c r="E20" s="172">
        <v>1.0394000000000001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0.15931000000000001</v>
      </c>
      <c r="O20" s="172">
        <f>ROUND(E20*N20,2)</f>
        <v>0.17</v>
      </c>
      <c r="P20" s="172">
        <v>0</v>
      </c>
      <c r="Q20" s="172">
        <f>ROUND(E20*P20,2)</f>
        <v>0</v>
      </c>
      <c r="R20" s="174" t="s">
        <v>142</v>
      </c>
      <c r="S20" s="174" t="s">
        <v>143</v>
      </c>
      <c r="T20" s="175" t="s">
        <v>144</v>
      </c>
      <c r="U20" s="157">
        <v>0.70399999999999996</v>
      </c>
      <c r="V20" s="157">
        <f>ROUND(E20*U20,2)</f>
        <v>0.73</v>
      </c>
      <c r="W20" s="157"/>
      <c r="X20" s="157" t="s">
        <v>145</v>
      </c>
      <c r="Y20" s="157" t="s">
        <v>146</v>
      </c>
      <c r="Z20" s="146"/>
      <c r="AA20" s="146"/>
      <c r="AB20" s="146"/>
      <c r="AC20" s="146"/>
      <c r="AD20" s="146"/>
      <c r="AE20" s="146"/>
      <c r="AF20" s="146"/>
      <c r="AG20" s="146" t="s">
        <v>147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249" t="s">
        <v>167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154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7" t="s">
        <v>168</v>
      </c>
      <c r="D22" s="159"/>
      <c r="E22" s="160">
        <v>0.63500000000000001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149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7" t="s">
        <v>169</v>
      </c>
      <c r="D23" s="159"/>
      <c r="E23" s="160">
        <v>0.40439999999999998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149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6</v>
      </c>
      <c r="B24" s="177" t="s">
        <v>170</v>
      </c>
      <c r="C24" s="188" t="s">
        <v>171</v>
      </c>
      <c r="D24" s="178" t="s">
        <v>172</v>
      </c>
      <c r="E24" s="179">
        <v>20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 t="s">
        <v>173</v>
      </c>
      <c r="S24" s="181" t="s">
        <v>143</v>
      </c>
      <c r="T24" s="182" t="s">
        <v>144</v>
      </c>
      <c r="U24" s="157">
        <v>1</v>
      </c>
      <c r="V24" s="157">
        <f>ROUND(E24*U24,2)</f>
        <v>20</v>
      </c>
      <c r="W24" s="157"/>
      <c r="X24" s="157" t="s">
        <v>174</v>
      </c>
      <c r="Y24" s="157" t="s">
        <v>146</v>
      </c>
      <c r="Z24" s="146"/>
      <c r="AA24" s="146"/>
      <c r="AB24" s="146"/>
      <c r="AC24" s="146"/>
      <c r="AD24" s="146"/>
      <c r="AE24" s="146"/>
      <c r="AF24" s="146"/>
      <c r="AG24" s="146" t="s">
        <v>175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6">
        <v>7</v>
      </c>
      <c r="B25" s="177" t="s">
        <v>176</v>
      </c>
      <c r="C25" s="188" t="s">
        <v>177</v>
      </c>
      <c r="D25" s="178" t="s">
        <v>172</v>
      </c>
      <c r="E25" s="179">
        <v>10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 t="s">
        <v>173</v>
      </c>
      <c r="S25" s="181" t="s">
        <v>143</v>
      </c>
      <c r="T25" s="182" t="s">
        <v>144</v>
      </c>
      <c r="U25" s="157">
        <v>1</v>
      </c>
      <c r="V25" s="157">
        <f>ROUND(E25*U25,2)</f>
        <v>10</v>
      </c>
      <c r="W25" s="157"/>
      <c r="X25" s="157" t="s">
        <v>174</v>
      </c>
      <c r="Y25" s="157" t="s">
        <v>146</v>
      </c>
      <c r="Z25" s="146"/>
      <c r="AA25" s="146"/>
      <c r="AB25" s="146"/>
      <c r="AC25" s="146"/>
      <c r="AD25" s="146"/>
      <c r="AE25" s="146"/>
      <c r="AF25" s="146"/>
      <c r="AG25" s="146" t="s">
        <v>175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2" t="s">
        <v>137</v>
      </c>
      <c r="B26" s="163" t="s">
        <v>76</v>
      </c>
      <c r="C26" s="185" t="s">
        <v>77</v>
      </c>
      <c r="D26" s="164"/>
      <c r="E26" s="165"/>
      <c r="F26" s="166"/>
      <c r="G26" s="166">
        <f>SUMIF(AG27:AG28,"&lt;&gt;NOR",G27:G28)</f>
        <v>0</v>
      </c>
      <c r="H26" s="166"/>
      <c r="I26" s="166">
        <f>SUM(I27:I28)</f>
        <v>0</v>
      </c>
      <c r="J26" s="166"/>
      <c r="K26" s="166">
        <f>SUM(K27:K28)</f>
        <v>0</v>
      </c>
      <c r="L26" s="166"/>
      <c r="M26" s="166">
        <f>SUM(M27:M28)</f>
        <v>0</v>
      </c>
      <c r="N26" s="165"/>
      <c r="O26" s="165">
        <f>SUM(O27:O28)</f>
        <v>0.62</v>
      </c>
      <c r="P26" s="165"/>
      <c r="Q26" s="165">
        <f>SUM(Q27:Q28)</f>
        <v>0</v>
      </c>
      <c r="R26" s="166"/>
      <c r="S26" s="166"/>
      <c r="T26" s="167"/>
      <c r="U26" s="161"/>
      <c r="V26" s="161">
        <f>SUM(V27:V28)</f>
        <v>2.9</v>
      </c>
      <c r="W26" s="161"/>
      <c r="X26" s="161"/>
      <c r="Y26" s="161"/>
      <c r="AG26" t="s">
        <v>138</v>
      </c>
    </row>
    <row r="27" spans="1:60" ht="22.5" outlineLevel="1" x14ac:dyDescent="0.2">
      <c r="A27" s="169">
        <v>8</v>
      </c>
      <c r="B27" s="170" t="s">
        <v>178</v>
      </c>
      <c r="C27" s="186" t="s">
        <v>179</v>
      </c>
      <c r="D27" s="171" t="s">
        <v>180</v>
      </c>
      <c r="E27" s="172">
        <v>10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6.2010000000000003E-2</v>
      </c>
      <c r="O27" s="172">
        <f>ROUND(E27*N27,2)</f>
        <v>0.62</v>
      </c>
      <c r="P27" s="172">
        <v>0</v>
      </c>
      <c r="Q27" s="172">
        <f>ROUND(E27*P27,2)</f>
        <v>0</v>
      </c>
      <c r="R27" s="174" t="s">
        <v>181</v>
      </c>
      <c r="S27" s="174" t="s">
        <v>143</v>
      </c>
      <c r="T27" s="175" t="s">
        <v>144</v>
      </c>
      <c r="U27" s="157">
        <v>0.28999999999999998</v>
      </c>
      <c r="V27" s="157">
        <f>ROUND(E27*U27,2)</f>
        <v>2.9</v>
      </c>
      <c r="W27" s="157"/>
      <c r="X27" s="157" t="s">
        <v>145</v>
      </c>
      <c r="Y27" s="157" t="s">
        <v>146</v>
      </c>
      <c r="Z27" s="146"/>
      <c r="AA27" s="146"/>
      <c r="AB27" s="146"/>
      <c r="AC27" s="146"/>
      <c r="AD27" s="146"/>
      <c r="AE27" s="146"/>
      <c r="AF27" s="146"/>
      <c r="AG27" s="146" t="s">
        <v>147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7" t="s">
        <v>182</v>
      </c>
      <c r="D28" s="159"/>
      <c r="E28" s="160">
        <v>10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149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62" t="s">
        <v>137</v>
      </c>
      <c r="B29" s="163" t="s">
        <v>78</v>
      </c>
      <c r="C29" s="185" t="s">
        <v>79</v>
      </c>
      <c r="D29" s="164"/>
      <c r="E29" s="165"/>
      <c r="F29" s="166"/>
      <c r="G29" s="166">
        <f>SUMIF(AG30:AG34,"&lt;&gt;NOR",G30:G34)</f>
        <v>0</v>
      </c>
      <c r="H29" s="166"/>
      <c r="I29" s="166">
        <f>SUM(I30:I34)</f>
        <v>0</v>
      </c>
      <c r="J29" s="166"/>
      <c r="K29" s="166">
        <f>SUM(K30:K34)</f>
        <v>0</v>
      </c>
      <c r="L29" s="166"/>
      <c r="M29" s="166">
        <f>SUM(M30:M34)</f>
        <v>0</v>
      </c>
      <c r="N29" s="165"/>
      <c r="O29" s="165">
        <f>SUM(O30:O34)</f>
        <v>7.0000000000000007E-2</v>
      </c>
      <c r="P29" s="165"/>
      <c r="Q29" s="165">
        <f>SUM(Q30:Q34)</f>
        <v>0</v>
      </c>
      <c r="R29" s="166"/>
      <c r="S29" s="166"/>
      <c r="T29" s="167"/>
      <c r="U29" s="161"/>
      <c r="V29" s="161">
        <f>SUM(V30:V34)</f>
        <v>6.84</v>
      </c>
      <c r="W29" s="161"/>
      <c r="X29" s="161"/>
      <c r="Y29" s="161"/>
      <c r="AG29" t="s">
        <v>138</v>
      </c>
    </row>
    <row r="30" spans="1:60" ht="22.5" outlineLevel="1" x14ac:dyDescent="0.2">
      <c r="A30" s="169">
        <v>9</v>
      </c>
      <c r="B30" s="170" t="s">
        <v>183</v>
      </c>
      <c r="C30" s="186" t="s">
        <v>184</v>
      </c>
      <c r="D30" s="171" t="s">
        <v>158</v>
      </c>
      <c r="E30" s="172">
        <v>3.4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1.1900000000000001E-2</v>
      </c>
      <c r="O30" s="172">
        <f>ROUND(E30*N30,2)</f>
        <v>0.04</v>
      </c>
      <c r="P30" s="172">
        <v>0</v>
      </c>
      <c r="Q30" s="172">
        <f>ROUND(E30*P30,2)</f>
        <v>0</v>
      </c>
      <c r="R30" s="174" t="s">
        <v>142</v>
      </c>
      <c r="S30" s="174" t="s">
        <v>143</v>
      </c>
      <c r="T30" s="175" t="s">
        <v>144</v>
      </c>
      <c r="U30" s="157">
        <v>0.95</v>
      </c>
      <c r="V30" s="157">
        <f>ROUND(E30*U30,2)</f>
        <v>3.23</v>
      </c>
      <c r="W30" s="157"/>
      <c r="X30" s="157" t="s">
        <v>145</v>
      </c>
      <c r="Y30" s="157" t="s">
        <v>146</v>
      </c>
      <c r="Z30" s="146"/>
      <c r="AA30" s="146"/>
      <c r="AB30" s="146"/>
      <c r="AC30" s="146"/>
      <c r="AD30" s="146"/>
      <c r="AE30" s="146"/>
      <c r="AF30" s="146"/>
      <c r="AG30" s="146" t="s">
        <v>147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7" t="s">
        <v>185</v>
      </c>
      <c r="D31" s="159"/>
      <c r="E31" s="160">
        <v>3.4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149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6">
        <v>10</v>
      </c>
      <c r="B32" s="177" t="s">
        <v>186</v>
      </c>
      <c r="C32" s="188" t="s">
        <v>187</v>
      </c>
      <c r="D32" s="178" t="s">
        <v>158</v>
      </c>
      <c r="E32" s="179">
        <v>2.2250000000000001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1.506E-2</v>
      </c>
      <c r="O32" s="179">
        <f>ROUND(E32*N32,2)</f>
        <v>0.03</v>
      </c>
      <c r="P32" s="179">
        <v>0</v>
      </c>
      <c r="Q32" s="179">
        <f>ROUND(E32*P32,2)</f>
        <v>0</v>
      </c>
      <c r="R32" s="181" t="s">
        <v>142</v>
      </c>
      <c r="S32" s="181" t="s">
        <v>143</v>
      </c>
      <c r="T32" s="182" t="s">
        <v>144</v>
      </c>
      <c r="U32" s="157">
        <v>0.95</v>
      </c>
      <c r="V32" s="157">
        <f>ROUND(E32*U32,2)</f>
        <v>2.11</v>
      </c>
      <c r="W32" s="157"/>
      <c r="X32" s="157" t="s">
        <v>145</v>
      </c>
      <c r="Y32" s="157" t="s">
        <v>146</v>
      </c>
      <c r="Z32" s="146"/>
      <c r="AA32" s="146"/>
      <c r="AB32" s="146"/>
      <c r="AC32" s="146"/>
      <c r="AD32" s="146"/>
      <c r="AE32" s="146"/>
      <c r="AF32" s="146"/>
      <c r="AG32" s="146" t="s">
        <v>147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9">
        <v>11</v>
      </c>
      <c r="B33" s="170" t="s">
        <v>188</v>
      </c>
      <c r="C33" s="186" t="s">
        <v>189</v>
      </c>
      <c r="D33" s="171" t="s">
        <v>158</v>
      </c>
      <c r="E33" s="172">
        <v>3.4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 t="s">
        <v>142</v>
      </c>
      <c r="S33" s="174" t="s">
        <v>143</v>
      </c>
      <c r="T33" s="175" t="s">
        <v>144</v>
      </c>
      <c r="U33" s="157">
        <v>0.44</v>
      </c>
      <c r="V33" s="157">
        <f>ROUND(E33*U33,2)</f>
        <v>1.5</v>
      </c>
      <c r="W33" s="157"/>
      <c r="X33" s="157" t="s">
        <v>145</v>
      </c>
      <c r="Y33" s="157" t="s">
        <v>146</v>
      </c>
      <c r="Z33" s="146"/>
      <c r="AA33" s="146"/>
      <c r="AB33" s="146"/>
      <c r="AC33" s="146"/>
      <c r="AD33" s="146"/>
      <c r="AE33" s="146"/>
      <c r="AF33" s="146"/>
      <c r="AG33" s="146" t="s">
        <v>147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7" t="s">
        <v>190</v>
      </c>
      <c r="D34" s="159"/>
      <c r="E34" s="160">
        <v>3.4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149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2" t="s">
        <v>137</v>
      </c>
      <c r="B35" s="163" t="s">
        <v>80</v>
      </c>
      <c r="C35" s="185" t="s">
        <v>81</v>
      </c>
      <c r="D35" s="164"/>
      <c r="E35" s="165"/>
      <c r="F35" s="166"/>
      <c r="G35" s="166">
        <f>SUMIF(AG36:AG50,"&lt;&gt;NOR",G36:G50)</f>
        <v>0</v>
      </c>
      <c r="H35" s="166"/>
      <c r="I35" s="166">
        <f>SUM(I36:I50)</f>
        <v>0</v>
      </c>
      <c r="J35" s="166"/>
      <c r="K35" s="166">
        <f>SUM(K36:K50)</f>
        <v>0</v>
      </c>
      <c r="L35" s="166"/>
      <c r="M35" s="166">
        <f>SUM(M36:M50)</f>
        <v>0</v>
      </c>
      <c r="N35" s="165"/>
      <c r="O35" s="165">
        <f>SUM(O36:O50)</f>
        <v>1.47</v>
      </c>
      <c r="P35" s="165"/>
      <c r="Q35" s="165">
        <f>SUM(Q36:Q50)</f>
        <v>0</v>
      </c>
      <c r="R35" s="166"/>
      <c r="S35" s="166"/>
      <c r="T35" s="167"/>
      <c r="U35" s="161"/>
      <c r="V35" s="161">
        <f>SUM(V36:V50)</f>
        <v>37.18</v>
      </c>
      <c r="W35" s="161"/>
      <c r="X35" s="161"/>
      <c r="Y35" s="161"/>
      <c r="AG35" t="s">
        <v>138</v>
      </c>
    </row>
    <row r="36" spans="1:60" outlineLevel="1" x14ac:dyDescent="0.2">
      <c r="A36" s="169">
        <v>12</v>
      </c>
      <c r="B36" s="170" t="s">
        <v>191</v>
      </c>
      <c r="C36" s="186" t="s">
        <v>192</v>
      </c>
      <c r="D36" s="171" t="s">
        <v>141</v>
      </c>
      <c r="E36" s="172">
        <v>45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8.6599999999999993E-3</v>
      </c>
      <c r="O36" s="172">
        <f>ROUND(E36*N36,2)</f>
        <v>0.39</v>
      </c>
      <c r="P36" s="172">
        <v>0</v>
      </c>
      <c r="Q36" s="172">
        <f>ROUND(E36*P36,2)</f>
        <v>0</v>
      </c>
      <c r="R36" s="174" t="s">
        <v>181</v>
      </c>
      <c r="S36" s="174" t="s">
        <v>143</v>
      </c>
      <c r="T36" s="175" t="s">
        <v>144</v>
      </c>
      <c r="U36" s="157">
        <v>0.186</v>
      </c>
      <c r="V36" s="157">
        <f>ROUND(E36*U36,2)</f>
        <v>8.3699999999999992</v>
      </c>
      <c r="W36" s="157"/>
      <c r="X36" s="157" t="s">
        <v>145</v>
      </c>
      <c r="Y36" s="157" t="s">
        <v>146</v>
      </c>
      <c r="Z36" s="146"/>
      <c r="AA36" s="146"/>
      <c r="AB36" s="146"/>
      <c r="AC36" s="146"/>
      <c r="AD36" s="146"/>
      <c r="AE36" s="146"/>
      <c r="AF36" s="146"/>
      <c r="AG36" s="146" t="s">
        <v>147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49" t="s">
        <v>193</v>
      </c>
      <c r="D37" s="250"/>
      <c r="E37" s="250"/>
      <c r="F37" s="250"/>
      <c r="G37" s="25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154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7" t="s">
        <v>194</v>
      </c>
      <c r="D38" s="159"/>
      <c r="E38" s="160">
        <v>45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149</v>
      </c>
      <c r="AH38" s="146">
        <v>5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9">
        <v>13</v>
      </c>
      <c r="B39" s="170" t="s">
        <v>195</v>
      </c>
      <c r="C39" s="186" t="s">
        <v>196</v>
      </c>
      <c r="D39" s="171" t="s">
        <v>158</v>
      </c>
      <c r="E39" s="172">
        <v>15.036300000000001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4.7660000000000001E-2</v>
      </c>
      <c r="O39" s="172">
        <f>ROUND(E39*N39,2)</f>
        <v>0.72</v>
      </c>
      <c r="P39" s="172">
        <v>0</v>
      </c>
      <c r="Q39" s="172">
        <f>ROUND(E39*P39,2)</f>
        <v>0</v>
      </c>
      <c r="R39" s="174" t="s">
        <v>142</v>
      </c>
      <c r="S39" s="174" t="s">
        <v>143</v>
      </c>
      <c r="T39" s="175" t="s">
        <v>144</v>
      </c>
      <c r="U39" s="157">
        <v>0.84</v>
      </c>
      <c r="V39" s="157">
        <f>ROUND(E39*U39,2)</f>
        <v>12.63</v>
      </c>
      <c r="W39" s="157"/>
      <c r="X39" s="157" t="s">
        <v>145</v>
      </c>
      <c r="Y39" s="157" t="s">
        <v>146</v>
      </c>
      <c r="Z39" s="146"/>
      <c r="AA39" s="146"/>
      <c r="AB39" s="146"/>
      <c r="AC39" s="146"/>
      <c r="AD39" s="146"/>
      <c r="AE39" s="146"/>
      <c r="AF39" s="146"/>
      <c r="AG39" s="146" t="s">
        <v>147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7" t="s">
        <v>197</v>
      </c>
      <c r="D40" s="159"/>
      <c r="E40" s="160">
        <v>3.81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149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7" t="s">
        <v>198</v>
      </c>
      <c r="D41" s="159"/>
      <c r="E41" s="160">
        <v>1.9863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149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7" t="s">
        <v>199</v>
      </c>
      <c r="D42" s="159"/>
      <c r="E42" s="160">
        <v>0.99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149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200</v>
      </c>
      <c r="D43" s="159"/>
      <c r="E43" s="160">
        <v>0.65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149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7" t="s">
        <v>201</v>
      </c>
      <c r="D44" s="159"/>
      <c r="E44" s="160">
        <v>7.6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149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9">
        <v>14</v>
      </c>
      <c r="B45" s="170" t="s">
        <v>202</v>
      </c>
      <c r="C45" s="186" t="s">
        <v>203</v>
      </c>
      <c r="D45" s="171" t="s">
        <v>158</v>
      </c>
      <c r="E45" s="172">
        <v>6.75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3.8289999999999998E-2</v>
      </c>
      <c r="O45" s="172">
        <f>ROUND(E45*N45,2)</f>
        <v>0.26</v>
      </c>
      <c r="P45" s="172">
        <v>0</v>
      </c>
      <c r="Q45" s="172">
        <f>ROUND(E45*P45,2)</f>
        <v>0</v>
      </c>
      <c r="R45" s="174" t="s">
        <v>181</v>
      </c>
      <c r="S45" s="174" t="s">
        <v>143</v>
      </c>
      <c r="T45" s="175" t="s">
        <v>144</v>
      </c>
      <c r="U45" s="157">
        <v>1.88</v>
      </c>
      <c r="V45" s="157">
        <f>ROUND(E45*U45,2)</f>
        <v>12.69</v>
      </c>
      <c r="W45" s="157"/>
      <c r="X45" s="157" t="s">
        <v>145</v>
      </c>
      <c r="Y45" s="157" t="s">
        <v>146</v>
      </c>
      <c r="Z45" s="146"/>
      <c r="AA45" s="146"/>
      <c r="AB45" s="146"/>
      <c r="AC45" s="146"/>
      <c r="AD45" s="146"/>
      <c r="AE45" s="146"/>
      <c r="AF45" s="146"/>
      <c r="AG45" s="146" t="s">
        <v>147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49" t="s">
        <v>204</v>
      </c>
      <c r="D46" s="250"/>
      <c r="E46" s="250"/>
      <c r="F46" s="250"/>
      <c r="G46" s="25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154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87" t="s">
        <v>205</v>
      </c>
      <c r="D47" s="159"/>
      <c r="E47" s="160">
        <v>6.75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149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69">
        <v>15</v>
      </c>
      <c r="B48" s="170" t="s">
        <v>206</v>
      </c>
      <c r="C48" s="186" t="s">
        <v>207</v>
      </c>
      <c r="D48" s="171" t="s">
        <v>158</v>
      </c>
      <c r="E48" s="172">
        <v>2.948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3.4909999999999997E-2</v>
      </c>
      <c r="O48" s="172">
        <f>ROUND(E48*N48,2)</f>
        <v>0.1</v>
      </c>
      <c r="P48" s="172">
        <v>0</v>
      </c>
      <c r="Q48" s="172">
        <f>ROUND(E48*P48,2)</f>
        <v>0</v>
      </c>
      <c r="R48" s="174" t="s">
        <v>181</v>
      </c>
      <c r="S48" s="174" t="s">
        <v>143</v>
      </c>
      <c r="T48" s="175" t="s">
        <v>144</v>
      </c>
      <c r="U48" s="157">
        <v>1.1841699999999999</v>
      </c>
      <c r="V48" s="157">
        <f>ROUND(E48*U48,2)</f>
        <v>3.49</v>
      </c>
      <c r="W48" s="157"/>
      <c r="X48" s="157" t="s">
        <v>145</v>
      </c>
      <c r="Y48" s="157" t="s">
        <v>146</v>
      </c>
      <c r="Z48" s="146"/>
      <c r="AA48" s="146"/>
      <c r="AB48" s="146"/>
      <c r="AC48" s="146"/>
      <c r="AD48" s="146"/>
      <c r="AE48" s="146"/>
      <c r="AF48" s="146"/>
      <c r="AG48" s="146" t="s">
        <v>147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249" t="s">
        <v>208</v>
      </c>
      <c r="D49" s="250"/>
      <c r="E49" s="250"/>
      <c r="F49" s="250"/>
      <c r="G49" s="25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154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83" t="str">
        <f>C49</f>
        <v>okenního nebo dveřního, z pomocného pracovního lešení o výšce podlahy do 1900 mm a pro zatížení do 1,5 kPa,</v>
      </c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7" t="s">
        <v>209</v>
      </c>
      <c r="D50" s="159"/>
      <c r="E50" s="160">
        <v>2.948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149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2" t="s">
        <v>137</v>
      </c>
      <c r="B51" s="163" t="s">
        <v>82</v>
      </c>
      <c r="C51" s="185" t="s">
        <v>83</v>
      </c>
      <c r="D51" s="164"/>
      <c r="E51" s="165"/>
      <c r="F51" s="166"/>
      <c r="G51" s="166">
        <f>SUMIF(AG52:AG55,"&lt;&gt;NOR",G52:G55)</f>
        <v>0</v>
      </c>
      <c r="H51" s="166"/>
      <c r="I51" s="166">
        <f>SUM(I52:I55)</f>
        <v>0</v>
      </c>
      <c r="J51" s="166"/>
      <c r="K51" s="166">
        <f>SUM(K52:K55)</f>
        <v>0</v>
      </c>
      <c r="L51" s="166"/>
      <c r="M51" s="166">
        <f>SUM(M52:M55)</f>
        <v>0</v>
      </c>
      <c r="N51" s="165"/>
      <c r="O51" s="165">
        <f>SUM(O52:O55)</f>
        <v>0.12</v>
      </c>
      <c r="P51" s="165"/>
      <c r="Q51" s="165">
        <f>SUM(Q52:Q55)</f>
        <v>0</v>
      </c>
      <c r="R51" s="166"/>
      <c r="S51" s="166"/>
      <c r="T51" s="167"/>
      <c r="U51" s="161"/>
      <c r="V51" s="161">
        <f>SUM(V52:V55)</f>
        <v>0.26</v>
      </c>
      <c r="W51" s="161"/>
      <c r="X51" s="161"/>
      <c r="Y51" s="161"/>
      <c r="AG51" t="s">
        <v>138</v>
      </c>
    </row>
    <row r="52" spans="1:60" outlineLevel="1" x14ac:dyDescent="0.2">
      <c r="A52" s="169">
        <v>16</v>
      </c>
      <c r="B52" s="170" t="s">
        <v>210</v>
      </c>
      <c r="C52" s="186" t="s">
        <v>211</v>
      </c>
      <c r="D52" s="171" t="s">
        <v>212</v>
      </c>
      <c r="E52" s="172">
        <v>4.8300000000000003E-2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2.5</v>
      </c>
      <c r="O52" s="172">
        <f>ROUND(E52*N52,2)</f>
        <v>0.12</v>
      </c>
      <c r="P52" s="172">
        <v>0</v>
      </c>
      <c r="Q52" s="172">
        <f>ROUND(E52*P52,2)</f>
        <v>0</v>
      </c>
      <c r="R52" s="174" t="s">
        <v>181</v>
      </c>
      <c r="S52" s="174" t="s">
        <v>143</v>
      </c>
      <c r="T52" s="175" t="s">
        <v>144</v>
      </c>
      <c r="U52" s="157">
        <v>5.33</v>
      </c>
      <c r="V52" s="157">
        <f>ROUND(E52*U52,2)</f>
        <v>0.26</v>
      </c>
      <c r="W52" s="157"/>
      <c r="X52" s="157" t="s">
        <v>145</v>
      </c>
      <c r="Y52" s="157" t="s">
        <v>146</v>
      </c>
      <c r="Z52" s="146"/>
      <c r="AA52" s="146"/>
      <c r="AB52" s="146"/>
      <c r="AC52" s="146"/>
      <c r="AD52" s="146"/>
      <c r="AE52" s="146"/>
      <c r="AF52" s="146"/>
      <c r="AG52" s="146" t="s">
        <v>147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49" t="s">
        <v>213</v>
      </c>
      <c r="D53" s="250"/>
      <c r="E53" s="250"/>
      <c r="F53" s="250"/>
      <c r="G53" s="25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154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7" t="s">
        <v>214</v>
      </c>
      <c r="D54" s="159"/>
      <c r="E54" s="160">
        <v>1.2500000000000001E-2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149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7" t="s">
        <v>215</v>
      </c>
      <c r="D55" s="159"/>
      <c r="E55" s="160">
        <v>3.5799999999999998E-2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149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2" t="s">
        <v>137</v>
      </c>
      <c r="B56" s="163" t="s">
        <v>84</v>
      </c>
      <c r="C56" s="185" t="s">
        <v>85</v>
      </c>
      <c r="D56" s="164"/>
      <c r="E56" s="165"/>
      <c r="F56" s="166"/>
      <c r="G56" s="166">
        <f>SUMIF(AG57:AG78,"&lt;&gt;NOR",G57:G78)</f>
        <v>0</v>
      </c>
      <c r="H56" s="166"/>
      <c r="I56" s="166">
        <f>SUM(I57:I78)</f>
        <v>0</v>
      </c>
      <c r="J56" s="166"/>
      <c r="K56" s="166">
        <f>SUM(K57:K78)</f>
        <v>0</v>
      </c>
      <c r="L56" s="166"/>
      <c r="M56" s="166">
        <f>SUM(M57:M78)</f>
        <v>0</v>
      </c>
      <c r="N56" s="165"/>
      <c r="O56" s="165">
        <f>SUM(O57:O78)</f>
        <v>0.02</v>
      </c>
      <c r="P56" s="165"/>
      <c r="Q56" s="165">
        <f>SUM(Q57:Q78)</f>
        <v>3.13</v>
      </c>
      <c r="R56" s="166"/>
      <c r="S56" s="166"/>
      <c r="T56" s="167"/>
      <c r="U56" s="161"/>
      <c r="V56" s="161">
        <f>SUM(V57:V78)</f>
        <v>42.46</v>
      </c>
      <c r="W56" s="161"/>
      <c r="X56" s="161"/>
      <c r="Y56" s="161"/>
      <c r="AG56" t="s">
        <v>138</v>
      </c>
    </row>
    <row r="57" spans="1:60" ht="22.5" outlineLevel="1" x14ac:dyDescent="0.2">
      <c r="A57" s="169">
        <v>17</v>
      </c>
      <c r="B57" s="170" t="s">
        <v>216</v>
      </c>
      <c r="C57" s="186" t="s">
        <v>217</v>
      </c>
      <c r="D57" s="171" t="s">
        <v>212</v>
      </c>
      <c r="E57" s="172">
        <v>0.77439999999999998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2">
        <v>1.2800000000000001E-3</v>
      </c>
      <c r="O57" s="172">
        <f>ROUND(E57*N57,2)</f>
        <v>0</v>
      </c>
      <c r="P57" s="172">
        <v>1.8</v>
      </c>
      <c r="Q57" s="172">
        <f>ROUND(E57*P57,2)</f>
        <v>1.39</v>
      </c>
      <c r="R57" s="174" t="s">
        <v>218</v>
      </c>
      <c r="S57" s="174" t="s">
        <v>143</v>
      </c>
      <c r="T57" s="175" t="s">
        <v>144</v>
      </c>
      <c r="U57" s="157">
        <v>1.52</v>
      </c>
      <c r="V57" s="157">
        <f>ROUND(E57*U57,2)</f>
        <v>1.18</v>
      </c>
      <c r="W57" s="157"/>
      <c r="X57" s="157" t="s">
        <v>145</v>
      </c>
      <c r="Y57" s="157" t="s">
        <v>146</v>
      </c>
      <c r="Z57" s="146"/>
      <c r="AA57" s="146"/>
      <c r="AB57" s="146"/>
      <c r="AC57" s="146"/>
      <c r="AD57" s="146"/>
      <c r="AE57" s="146"/>
      <c r="AF57" s="146"/>
      <c r="AG57" s="146" t="s">
        <v>147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2" x14ac:dyDescent="0.2">
      <c r="A58" s="153"/>
      <c r="B58" s="154"/>
      <c r="C58" s="249" t="s">
        <v>219</v>
      </c>
      <c r="D58" s="250"/>
      <c r="E58" s="250"/>
      <c r="F58" s="250"/>
      <c r="G58" s="25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154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83" t="str">
        <f>C58</f>
        <v>nebo vybourání otvorů průřezové plochy přes 4 m2 ve zdivu nadzákladovém, včetně pomocného lešení o výšce podlahy do 1900 mm a pro zatížení do 1,5 kPa  (150 kg/m2)</v>
      </c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7" t="s">
        <v>220</v>
      </c>
      <c r="D59" s="159"/>
      <c r="E59" s="160">
        <v>0.6048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149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7" t="s">
        <v>221</v>
      </c>
      <c r="D60" s="159"/>
      <c r="E60" s="160">
        <v>0.1696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149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69">
        <v>18</v>
      </c>
      <c r="B61" s="170" t="s">
        <v>222</v>
      </c>
      <c r="C61" s="186" t="s">
        <v>223</v>
      </c>
      <c r="D61" s="171" t="s">
        <v>158</v>
      </c>
      <c r="E61" s="172">
        <v>8.64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3.3E-4</v>
      </c>
      <c r="O61" s="172">
        <f>ROUND(E61*N61,2)</f>
        <v>0</v>
      </c>
      <c r="P61" s="172">
        <v>4.734E-2</v>
      </c>
      <c r="Q61" s="172">
        <f>ROUND(E61*P61,2)</f>
        <v>0.41</v>
      </c>
      <c r="R61" s="174" t="s">
        <v>218</v>
      </c>
      <c r="S61" s="174" t="s">
        <v>143</v>
      </c>
      <c r="T61" s="175" t="s">
        <v>144</v>
      </c>
      <c r="U61" s="157">
        <v>0.4471</v>
      </c>
      <c r="V61" s="157">
        <f>ROUND(E61*U61,2)</f>
        <v>3.86</v>
      </c>
      <c r="W61" s="157"/>
      <c r="X61" s="157" t="s">
        <v>145</v>
      </c>
      <c r="Y61" s="157" t="s">
        <v>146</v>
      </c>
      <c r="Z61" s="146"/>
      <c r="AA61" s="146"/>
      <c r="AB61" s="146"/>
      <c r="AC61" s="146"/>
      <c r="AD61" s="146"/>
      <c r="AE61" s="146"/>
      <c r="AF61" s="146"/>
      <c r="AG61" s="146" t="s">
        <v>147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7" t="s">
        <v>224</v>
      </c>
      <c r="D62" s="159"/>
      <c r="E62" s="160">
        <v>8.64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149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9">
        <v>19</v>
      </c>
      <c r="B63" s="170" t="s">
        <v>225</v>
      </c>
      <c r="C63" s="186" t="s">
        <v>226</v>
      </c>
      <c r="D63" s="171" t="s">
        <v>180</v>
      </c>
      <c r="E63" s="172">
        <v>3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 t="s">
        <v>218</v>
      </c>
      <c r="S63" s="174" t="s">
        <v>143</v>
      </c>
      <c r="T63" s="175" t="s">
        <v>144</v>
      </c>
      <c r="U63" s="157">
        <v>0.05</v>
      </c>
      <c r="V63" s="157">
        <f>ROUND(E63*U63,2)</f>
        <v>0.15</v>
      </c>
      <c r="W63" s="157"/>
      <c r="X63" s="157" t="s">
        <v>145</v>
      </c>
      <c r="Y63" s="157" t="s">
        <v>146</v>
      </c>
      <c r="Z63" s="146"/>
      <c r="AA63" s="146"/>
      <c r="AB63" s="146"/>
      <c r="AC63" s="146"/>
      <c r="AD63" s="146"/>
      <c r="AE63" s="146"/>
      <c r="AF63" s="146"/>
      <c r="AG63" s="146" t="s">
        <v>147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249" t="s">
        <v>227</v>
      </c>
      <c r="D64" s="250"/>
      <c r="E64" s="250"/>
      <c r="F64" s="250"/>
      <c r="G64" s="25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154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7" t="s">
        <v>228</v>
      </c>
      <c r="D65" s="159"/>
      <c r="E65" s="160">
        <v>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149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229</v>
      </c>
      <c r="D66" s="159"/>
      <c r="E66" s="160">
        <v>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149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69">
        <v>20</v>
      </c>
      <c r="B67" s="170" t="s">
        <v>230</v>
      </c>
      <c r="C67" s="186" t="s">
        <v>231</v>
      </c>
      <c r="D67" s="171" t="s">
        <v>158</v>
      </c>
      <c r="E67" s="172">
        <v>1.8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1.17E-3</v>
      </c>
      <c r="O67" s="172">
        <f>ROUND(E67*N67,2)</f>
        <v>0</v>
      </c>
      <c r="P67" s="172">
        <v>8.7999999999999995E-2</v>
      </c>
      <c r="Q67" s="172">
        <f>ROUND(E67*P67,2)</f>
        <v>0.16</v>
      </c>
      <c r="R67" s="174" t="s">
        <v>218</v>
      </c>
      <c r="S67" s="174" t="s">
        <v>143</v>
      </c>
      <c r="T67" s="175" t="s">
        <v>144</v>
      </c>
      <c r="U67" s="157">
        <v>0.55600000000000005</v>
      </c>
      <c r="V67" s="157">
        <f>ROUND(E67*U67,2)</f>
        <v>1</v>
      </c>
      <c r="W67" s="157"/>
      <c r="X67" s="157" t="s">
        <v>145</v>
      </c>
      <c r="Y67" s="157" t="s">
        <v>146</v>
      </c>
      <c r="Z67" s="146"/>
      <c r="AA67" s="146"/>
      <c r="AB67" s="146"/>
      <c r="AC67" s="146"/>
      <c r="AD67" s="146"/>
      <c r="AE67" s="146"/>
      <c r="AF67" s="146"/>
      <c r="AG67" s="146" t="s">
        <v>147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49" t="s">
        <v>232</v>
      </c>
      <c r="D68" s="250"/>
      <c r="E68" s="250"/>
      <c r="F68" s="250"/>
      <c r="G68" s="25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154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7" t="s">
        <v>233</v>
      </c>
      <c r="D69" s="159"/>
      <c r="E69" s="160">
        <v>1.8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149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33.75" outlineLevel="1" x14ac:dyDescent="0.2">
      <c r="A70" s="169">
        <v>21</v>
      </c>
      <c r="B70" s="170" t="s">
        <v>234</v>
      </c>
      <c r="C70" s="186" t="s">
        <v>235</v>
      </c>
      <c r="D70" s="171" t="s">
        <v>158</v>
      </c>
      <c r="E70" s="172">
        <v>2.6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1.17E-3</v>
      </c>
      <c r="O70" s="172">
        <f>ROUND(E70*N70,2)</f>
        <v>0</v>
      </c>
      <c r="P70" s="172">
        <v>7.5999999999999998E-2</v>
      </c>
      <c r="Q70" s="172">
        <f>ROUND(E70*P70,2)</f>
        <v>0.2</v>
      </c>
      <c r="R70" s="174" t="s">
        <v>218</v>
      </c>
      <c r="S70" s="174" t="s">
        <v>143</v>
      </c>
      <c r="T70" s="175" t="s">
        <v>144</v>
      </c>
      <c r="U70" s="157">
        <v>0.94</v>
      </c>
      <c r="V70" s="157">
        <f>ROUND(E70*U70,2)</f>
        <v>2.44</v>
      </c>
      <c r="W70" s="157"/>
      <c r="X70" s="157" t="s">
        <v>145</v>
      </c>
      <c r="Y70" s="157" t="s">
        <v>146</v>
      </c>
      <c r="Z70" s="146"/>
      <c r="AA70" s="146"/>
      <c r="AB70" s="146"/>
      <c r="AC70" s="146"/>
      <c r="AD70" s="146"/>
      <c r="AE70" s="146"/>
      <c r="AF70" s="146"/>
      <c r="AG70" s="146" t="s">
        <v>147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7" t="s">
        <v>236</v>
      </c>
      <c r="D71" s="159"/>
      <c r="E71" s="160">
        <v>1.2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149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7" t="s">
        <v>237</v>
      </c>
      <c r="D72" s="159"/>
      <c r="E72" s="160">
        <v>1.4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149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9">
        <v>22</v>
      </c>
      <c r="B73" s="170" t="s">
        <v>238</v>
      </c>
      <c r="C73" s="186" t="s">
        <v>239</v>
      </c>
      <c r="D73" s="171" t="s">
        <v>141</v>
      </c>
      <c r="E73" s="172">
        <v>2.95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2">
        <v>0</v>
      </c>
      <c r="O73" s="172">
        <f>ROUND(E73*N73,2)</f>
        <v>0</v>
      </c>
      <c r="P73" s="172">
        <v>8.831E-2</v>
      </c>
      <c r="Q73" s="172">
        <f>ROUND(E73*P73,2)</f>
        <v>0.26</v>
      </c>
      <c r="R73" s="174" t="s">
        <v>218</v>
      </c>
      <c r="S73" s="174" t="s">
        <v>143</v>
      </c>
      <c r="T73" s="175" t="s">
        <v>144</v>
      </c>
      <c r="U73" s="157">
        <v>6.2</v>
      </c>
      <c r="V73" s="157">
        <f>ROUND(E73*U73,2)</f>
        <v>18.29</v>
      </c>
      <c r="W73" s="157"/>
      <c r="X73" s="157" t="s">
        <v>145</v>
      </c>
      <c r="Y73" s="157" t="s">
        <v>146</v>
      </c>
      <c r="Z73" s="146"/>
      <c r="AA73" s="146"/>
      <c r="AB73" s="146"/>
      <c r="AC73" s="146"/>
      <c r="AD73" s="146"/>
      <c r="AE73" s="146"/>
      <c r="AF73" s="146"/>
      <c r="AG73" s="146" t="s">
        <v>147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7" t="s">
        <v>240</v>
      </c>
      <c r="D74" s="159"/>
      <c r="E74" s="160">
        <v>2.95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149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69">
        <v>23</v>
      </c>
      <c r="B75" s="170" t="s">
        <v>241</v>
      </c>
      <c r="C75" s="186" t="s">
        <v>242</v>
      </c>
      <c r="D75" s="171" t="s">
        <v>180</v>
      </c>
      <c r="E75" s="172">
        <v>2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4.8999999999999998E-4</v>
      </c>
      <c r="O75" s="172">
        <f>ROUND(E75*N75,2)</f>
        <v>0</v>
      </c>
      <c r="P75" s="172">
        <v>6.2E-2</v>
      </c>
      <c r="Q75" s="172">
        <f>ROUND(E75*P75,2)</f>
        <v>0.12</v>
      </c>
      <c r="R75" s="174" t="s">
        <v>218</v>
      </c>
      <c r="S75" s="174" t="s">
        <v>143</v>
      </c>
      <c r="T75" s="175" t="s">
        <v>144</v>
      </c>
      <c r="U75" s="157">
        <v>0.99299999999999999</v>
      </c>
      <c r="V75" s="157">
        <f>ROUND(E75*U75,2)</f>
        <v>1.99</v>
      </c>
      <c r="W75" s="157"/>
      <c r="X75" s="157" t="s">
        <v>145</v>
      </c>
      <c r="Y75" s="157" t="s">
        <v>146</v>
      </c>
      <c r="Z75" s="146"/>
      <c r="AA75" s="146"/>
      <c r="AB75" s="146"/>
      <c r="AC75" s="146"/>
      <c r="AD75" s="146"/>
      <c r="AE75" s="146"/>
      <c r="AF75" s="146"/>
      <c r="AG75" s="146" t="s">
        <v>147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7" t="s">
        <v>243</v>
      </c>
      <c r="D76" s="159"/>
      <c r="E76" s="160">
        <v>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149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69">
        <v>24</v>
      </c>
      <c r="B77" s="170" t="s">
        <v>244</v>
      </c>
      <c r="C77" s="186" t="s">
        <v>245</v>
      </c>
      <c r="D77" s="171" t="s">
        <v>141</v>
      </c>
      <c r="E77" s="172">
        <v>45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4.8999999999999998E-4</v>
      </c>
      <c r="O77" s="172">
        <f>ROUND(E77*N77,2)</f>
        <v>0.02</v>
      </c>
      <c r="P77" s="172">
        <v>1.2999999999999999E-2</v>
      </c>
      <c r="Q77" s="172">
        <f>ROUND(E77*P77,2)</f>
        <v>0.59</v>
      </c>
      <c r="R77" s="174" t="s">
        <v>218</v>
      </c>
      <c r="S77" s="174" t="s">
        <v>143</v>
      </c>
      <c r="T77" s="175" t="s">
        <v>144</v>
      </c>
      <c r="U77" s="157">
        <v>0.30099999999999999</v>
      </c>
      <c r="V77" s="157">
        <f>ROUND(E77*U77,2)</f>
        <v>13.55</v>
      </c>
      <c r="W77" s="157"/>
      <c r="X77" s="157" t="s">
        <v>145</v>
      </c>
      <c r="Y77" s="157" t="s">
        <v>146</v>
      </c>
      <c r="Z77" s="146"/>
      <c r="AA77" s="146"/>
      <c r="AB77" s="146"/>
      <c r="AC77" s="146"/>
      <c r="AD77" s="146"/>
      <c r="AE77" s="146"/>
      <c r="AF77" s="146"/>
      <c r="AG77" s="146" t="s">
        <v>147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87" t="s">
        <v>246</v>
      </c>
      <c r="D78" s="159"/>
      <c r="E78" s="160">
        <v>45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149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162" t="s">
        <v>137</v>
      </c>
      <c r="B79" s="163" t="s">
        <v>86</v>
      </c>
      <c r="C79" s="185" t="s">
        <v>87</v>
      </c>
      <c r="D79" s="164"/>
      <c r="E79" s="165"/>
      <c r="F79" s="166"/>
      <c r="G79" s="166">
        <f>SUMIF(AG80:AG81,"&lt;&gt;NOR",G80:G81)</f>
        <v>0</v>
      </c>
      <c r="H79" s="166"/>
      <c r="I79" s="166">
        <f>SUM(I80:I81)</f>
        <v>0</v>
      </c>
      <c r="J79" s="166"/>
      <c r="K79" s="166">
        <f>SUM(K80:K81)</f>
        <v>0</v>
      </c>
      <c r="L79" s="166"/>
      <c r="M79" s="166">
        <f>SUM(M80:M81)</f>
        <v>0</v>
      </c>
      <c r="N79" s="165"/>
      <c r="O79" s="165">
        <f>SUM(O80:O81)</f>
        <v>0</v>
      </c>
      <c r="P79" s="165"/>
      <c r="Q79" s="165">
        <f>SUM(Q80:Q81)</f>
        <v>0</v>
      </c>
      <c r="R79" s="166"/>
      <c r="S79" s="166"/>
      <c r="T79" s="167"/>
      <c r="U79" s="161"/>
      <c r="V79" s="161">
        <f>SUM(V80:V81)</f>
        <v>10.59</v>
      </c>
      <c r="W79" s="161"/>
      <c r="X79" s="161"/>
      <c r="Y79" s="161"/>
      <c r="AG79" t="s">
        <v>138</v>
      </c>
    </row>
    <row r="80" spans="1:60" ht="22.5" outlineLevel="1" x14ac:dyDescent="0.2">
      <c r="A80" s="169">
        <v>25</v>
      </c>
      <c r="B80" s="170" t="s">
        <v>247</v>
      </c>
      <c r="C80" s="186" t="s">
        <v>248</v>
      </c>
      <c r="D80" s="171" t="s">
        <v>152</v>
      </c>
      <c r="E80" s="172">
        <v>3.3608099999999999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4" t="s">
        <v>181</v>
      </c>
      <c r="S80" s="174" t="s">
        <v>143</v>
      </c>
      <c r="T80" s="175" t="s">
        <v>144</v>
      </c>
      <c r="U80" s="157">
        <v>3.15</v>
      </c>
      <c r="V80" s="157">
        <f>ROUND(E80*U80,2)</f>
        <v>10.59</v>
      </c>
      <c r="W80" s="157"/>
      <c r="X80" s="157" t="s">
        <v>249</v>
      </c>
      <c r="Y80" s="157" t="s">
        <v>146</v>
      </c>
      <c r="Z80" s="146"/>
      <c r="AA80" s="146"/>
      <c r="AB80" s="146"/>
      <c r="AC80" s="146"/>
      <c r="AD80" s="146"/>
      <c r="AE80" s="146"/>
      <c r="AF80" s="146"/>
      <c r="AG80" s="146" t="s">
        <v>250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249" t="s">
        <v>251</v>
      </c>
      <c r="D81" s="250"/>
      <c r="E81" s="250"/>
      <c r="F81" s="250"/>
      <c r="G81" s="25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154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137</v>
      </c>
      <c r="B82" s="163" t="s">
        <v>88</v>
      </c>
      <c r="C82" s="185" t="s">
        <v>89</v>
      </c>
      <c r="D82" s="164"/>
      <c r="E82" s="165"/>
      <c r="F82" s="166"/>
      <c r="G82" s="166">
        <f>SUMIF(AG83:AG87,"&lt;&gt;NOR",G83:G87)</f>
        <v>0</v>
      </c>
      <c r="H82" s="166"/>
      <c r="I82" s="166">
        <f>SUM(I83:I87)</f>
        <v>0</v>
      </c>
      <c r="J82" s="166"/>
      <c r="K82" s="166">
        <f>SUM(K83:K87)</f>
        <v>0</v>
      </c>
      <c r="L82" s="166"/>
      <c r="M82" s="166">
        <f>SUM(M83:M87)</f>
        <v>0</v>
      </c>
      <c r="N82" s="165"/>
      <c r="O82" s="165">
        <f>SUM(O83:O87)</f>
        <v>0</v>
      </c>
      <c r="P82" s="165"/>
      <c r="Q82" s="165">
        <f>SUM(Q83:Q87)</f>
        <v>0.12</v>
      </c>
      <c r="R82" s="166"/>
      <c r="S82" s="166"/>
      <c r="T82" s="167"/>
      <c r="U82" s="161"/>
      <c r="V82" s="161">
        <f>SUM(V83:V87)</f>
        <v>0.83</v>
      </c>
      <c r="W82" s="161"/>
      <c r="X82" s="161"/>
      <c r="Y82" s="161"/>
      <c r="AG82" t="s">
        <v>138</v>
      </c>
    </row>
    <row r="83" spans="1:60" ht="22.5" outlineLevel="1" x14ac:dyDescent="0.2">
      <c r="A83" s="169">
        <v>26</v>
      </c>
      <c r="B83" s="170" t="s">
        <v>252</v>
      </c>
      <c r="C83" s="186" t="s">
        <v>253</v>
      </c>
      <c r="D83" s="171" t="s">
        <v>158</v>
      </c>
      <c r="E83" s="172">
        <v>8.2642000000000007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</v>
      </c>
      <c r="O83" s="172">
        <f>ROUND(E83*N83,2)</f>
        <v>0</v>
      </c>
      <c r="P83" s="172">
        <v>1.4E-2</v>
      </c>
      <c r="Q83" s="172">
        <f>ROUND(E83*P83,2)</f>
        <v>0.12</v>
      </c>
      <c r="R83" s="174" t="s">
        <v>254</v>
      </c>
      <c r="S83" s="174" t="s">
        <v>143</v>
      </c>
      <c r="T83" s="175" t="s">
        <v>144</v>
      </c>
      <c r="U83" s="157">
        <v>0.1</v>
      </c>
      <c r="V83" s="157">
        <f>ROUND(E83*U83,2)</f>
        <v>0.83</v>
      </c>
      <c r="W83" s="157"/>
      <c r="X83" s="157" t="s">
        <v>145</v>
      </c>
      <c r="Y83" s="157" t="s">
        <v>146</v>
      </c>
      <c r="Z83" s="146"/>
      <c r="AA83" s="146"/>
      <c r="AB83" s="146"/>
      <c r="AC83" s="146"/>
      <c r="AD83" s="146"/>
      <c r="AE83" s="146"/>
      <c r="AF83" s="146"/>
      <c r="AG83" s="146" t="s">
        <v>147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7" t="s">
        <v>255</v>
      </c>
      <c r="D84" s="159"/>
      <c r="E84" s="160">
        <v>7.0641999999999996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149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7" t="s">
        <v>256</v>
      </c>
      <c r="D85" s="159"/>
      <c r="E85" s="160">
        <v>1.2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149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>
        <v>27</v>
      </c>
      <c r="B86" s="154" t="s">
        <v>257</v>
      </c>
      <c r="C86" s="189" t="s">
        <v>258</v>
      </c>
      <c r="D86" s="155" t="s">
        <v>0</v>
      </c>
      <c r="E86" s="184"/>
      <c r="F86" s="158"/>
      <c r="G86" s="157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 t="s">
        <v>254</v>
      </c>
      <c r="S86" s="157" t="s">
        <v>143</v>
      </c>
      <c r="T86" s="157" t="s">
        <v>144</v>
      </c>
      <c r="U86" s="157">
        <v>0</v>
      </c>
      <c r="V86" s="157">
        <f>ROUND(E86*U86,2)</f>
        <v>0</v>
      </c>
      <c r="W86" s="157"/>
      <c r="X86" s="157" t="s">
        <v>249</v>
      </c>
      <c r="Y86" s="157" t="s">
        <v>146</v>
      </c>
      <c r="Z86" s="146"/>
      <c r="AA86" s="146"/>
      <c r="AB86" s="146"/>
      <c r="AC86" s="146"/>
      <c r="AD86" s="146"/>
      <c r="AE86" s="146"/>
      <c r="AF86" s="146"/>
      <c r="AG86" s="146" t="s">
        <v>250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58" t="s">
        <v>259</v>
      </c>
      <c r="D87" s="259"/>
      <c r="E87" s="259"/>
      <c r="F87" s="259"/>
      <c r="G87" s="25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154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">
      <c r="A88" s="162" t="s">
        <v>137</v>
      </c>
      <c r="B88" s="163" t="s">
        <v>90</v>
      </c>
      <c r="C88" s="185" t="s">
        <v>91</v>
      </c>
      <c r="D88" s="164"/>
      <c r="E88" s="165"/>
      <c r="F88" s="166"/>
      <c r="G88" s="166">
        <f>SUMIF(AG89:AG102,"&lt;&gt;NOR",G89:G102)</f>
        <v>0</v>
      </c>
      <c r="H88" s="166"/>
      <c r="I88" s="166">
        <f>SUM(I89:I102)</f>
        <v>0</v>
      </c>
      <c r="J88" s="166"/>
      <c r="K88" s="166">
        <f>SUM(K89:K102)</f>
        <v>0</v>
      </c>
      <c r="L88" s="166"/>
      <c r="M88" s="166">
        <f>SUM(M89:M102)</f>
        <v>0</v>
      </c>
      <c r="N88" s="165"/>
      <c r="O88" s="165">
        <f>SUM(O89:O102)</f>
        <v>0.08</v>
      </c>
      <c r="P88" s="165"/>
      <c r="Q88" s="165">
        <f>SUM(Q89:Q102)</f>
        <v>0</v>
      </c>
      <c r="R88" s="166"/>
      <c r="S88" s="166"/>
      <c r="T88" s="167"/>
      <c r="U88" s="161"/>
      <c r="V88" s="161">
        <f>SUM(V89:V102)</f>
        <v>11.219999999999999</v>
      </c>
      <c r="W88" s="161"/>
      <c r="X88" s="161"/>
      <c r="Y88" s="161"/>
      <c r="AG88" t="s">
        <v>138</v>
      </c>
    </row>
    <row r="89" spans="1:60" ht="22.5" outlineLevel="1" x14ac:dyDescent="0.2">
      <c r="A89" s="176">
        <v>28</v>
      </c>
      <c r="B89" s="177" t="s">
        <v>260</v>
      </c>
      <c r="C89" s="188" t="s">
        <v>261</v>
      </c>
      <c r="D89" s="178" t="s">
        <v>180</v>
      </c>
      <c r="E89" s="179">
        <v>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 t="s">
        <v>262</v>
      </c>
      <c r="S89" s="181" t="s">
        <v>143</v>
      </c>
      <c r="T89" s="182" t="s">
        <v>144</v>
      </c>
      <c r="U89" s="157">
        <v>1.63</v>
      </c>
      <c r="V89" s="157">
        <f>ROUND(E89*U89,2)</f>
        <v>1.63</v>
      </c>
      <c r="W89" s="157"/>
      <c r="X89" s="157" t="s">
        <v>145</v>
      </c>
      <c r="Y89" s="157" t="s">
        <v>146</v>
      </c>
      <c r="Z89" s="146"/>
      <c r="AA89" s="146"/>
      <c r="AB89" s="146"/>
      <c r="AC89" s="146"/>
      <c r="AD89" s="146"/>
      <c r="AE89" s="146"/>
      <c r="AF89" s="146"/>
      <c r="AG89" s="146" t="s">
        <v>147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6">
        <v>29</v>
      </c>
      <c r="B90" s="177" t="s">
        <v>263</v>
      </c>
      <c r="C90" s="188" t="s">
        <v>264</v>
      </c>
      <c r="D90" s="178" t="s">
        <v>180</v>
      </c>
      <c r="E90" s="179">
        <v>2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79">
        <v>2.0000000000000002E-5</v>
      </c>
      <c r="O90" s="179">
        <f>ROUND(E90*N90,2)</f>
        <v>0</v>
      </c>
      <c r="P90" s="179">
        <v>0</v>
      </c>
      <c r="Q90" s="179">
        <f>ROUND(E90*P90,2)</f>
        <v>0</v>
      </c>
      <c r="R90" s="181" t="s">
        <v>262</v>
      </c>
      <c r="S90" s="181" t="s">
        <v>143</v>
      </c>
      <c r="T90" s="182" t="s">
        <v>144</v>
      </c>
      <c r="U90" s="157">
        <v>4.0199999999999996</v>
      </c>
      <c r="V90" s="157">
        <f>ROUND(E90*U90,2)</f>
        <v>8.0399999999999991</v>
      </c>
      <c r="W90" s="157"/>
      <c r="X90" s="157" t="s">
        <v>145</v>
      </c>
      <c r="Y90" s="157" t="s">
        <v>146</v>
      </c>
      <c r="Z90" s="146"/>
      <c r="AA90" s="146"/>
      <c r="AB90" s="146"/>
      <c r="AC90" s="146"/>
      <c r="AD90" s="146"/>
      <c r="AE90" s="146"/>
      <c r="AF90" s="146"/>
      <c r="AG90" s="146" t="s">
        <v>147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69">
        <v>30</v>
      </c>
      <c r="B91" s="170" t="s">
        <v>265</v>
      </c>
      <c r="C91" s="186" t="s">
        <v>266</v>
      </c>
      <c r="D91" s="171" t="s">
        <v>180</v>
      </c>
      <c r="E91" s="172">
        <v>2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4" t="s">
        <v>262</v>
      </c>
      <c r="S91" s="174" t="s">
        <v>143</v>
      </c>
      <c r="T91" s="175" t="s">
        <v>144</v>
      </c>
      <c r="U91" s="157">
        <v>0.77500000000000002</v>
      </c>
      <c r="V91" s="157">
        <f>ROUND(E91*U91,2)</f>
        <v>1.55</v>
      </c>
      <c r="W91" s="157"/>
      <c r="X91" s="157" t="s">
        <v>145</v>
      </c>
      <c r="Y91" s="157" t="s">
        <v>146</v>
      </c>
      <c r="Z91" s="146"/>
      <c r="AA91" s="146"/>
      <c r="AB91" s="146"/>
      <c r="AC91" s="146"/>
      <c r="AD91" s="146"/>
      <c r="AE91" s="146"/>
      <c r="AF91" s="146"/>
      <c r="AG91" s="146" t="s">
        <v>147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187" t="s">
        <v>267</v>
      </c>
      <c r="D92" s="159"/>
      <c r="E92" s="160">
        <v>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149</v>
      </c>
      <c r="AH92" s="146">
        <v>5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9">
        <v>31</v>
      </c>
      <c r="B93" s="170" t="s">
        <v>268</v>
      </c>
      <c r="C93" s="186" t="s">
        <v>269</v>
      </c>
      <c r="D93" s="171" t="s">
        <v>180</v>
      </c>
      <c r="E93" s="172">
        <v>2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4" t="s">
        <v>270</v>
      </c>
      <c r="S93" s="174" t="s">
        <v>143</v>
      </c>
      <c r="T93" s="175" t="s">
        <v>144</v>
      </c>
      <c r="U93" s="157">
        <v>0</v>
      </c>
      <c r="V93" s="157">
        <f>ROUND(E93*U93,2)</f>
        <v>0</v>
      </c>
      <c r="W93" s="157"/>
      <c r="X93" s="157" t="s">
        <v>271</v>
      </c>
      <c r="Y93" s="157" t="s">
        <v>146</v>
      </c>
      <c r="Z93" s="146"/>
      <c r="AA93" s="146"/>
      <c r="AB93" s="146"/>
      <c r="AC93" s="146"/>
      <c r="AD93" s="146"/>
      <c r="AE93" s="146"/>
      <c r="AF93" s="146"/>
      <c r="AG93" s="146" t="s">
        <v>272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7" t="s">
        <v>273</v>
      </c>
      <c r="D94" s="159"/>
      <c r="E94" s="160">
        <v>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149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69">
        <v>32</v>
      </c>
      <c r="B95" s="170" t="s">
        <v>274</v>
      </c>
      <c r="C95" s="186" t="s">
        <v>275</v>
      </c>
      <c r="D95" s="171" t="s">
        <v>180</v>
      </c>
      <c r="E95" s="172">
        <v>2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4.4000000000000002E-4</v>
      </c>
      <c r="O95" s="172">
        <f>ROUND(E95*N95,2)</f>
        <v>0</v>
      </c>
      <c r="P95" s="172">
        <v>0</v>
      </c>
      <c r="Q95" s="172">
        <f>ROUND(E95*P95,2)</f>
        <v>0</v>
      </c>
      <c r="R95" s="174" t="s">
        <v>270</v>
      </c>
      <c r="S95" s="174" t="s">
        <v>143</v>
      </c>
      <c r="T95" s="175" t="s">
        <v>144</v>
      </c>
      <c r="U95" s="157">
        <v>0</v>
      </c>
      <c r="V95" s="157">
        <f>ROUND(E95*U95,2)</f>
        <v>0</v>
      </c>
      <c r="W95" s="157"/>
      <c r="X95" s="157" t="s">
        <v>271</v>
      </c>
      <c r="Y95" s="157" t="s">
        <v>146</v>
      </c>
      <c r="Z95" s="146"/>
      <c r="AA95" s="146"/>
      <c r="AB95" s="146"/>
      <c r="AC95" s="146"/>
      <c r="AD95" s="146"/>
      <c r="AE95" s="146"/>
      <c r="AF95" s="146"/>
      <c r="AG95" s="146" t="s">
        <v>272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7" t="s">
        <v>273</v>
      </c>
      <c r="D96" s="159"/>
      <c r="E96" s="160">
        <v>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149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45" outlineLevel="1" x14ac:dyDescent="0.2">
      <c r="A97" s="176">
        <v>33</v>
      </c>
      <c r="B97" s="177" t="s">
        <v>276</v>
      </c>
      <c r="C97" s="188" t="s">
        <v>277</v>
      </c>
      <c r="D97" s="178" t="s">
        <v>180</v>
      </c>
      <c r="E97" s="179">
        <v>1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1.9E-2</v>
      </c>
      <c r="O97" s="179">
        <f>ROUND(E97*N97,2)</f>
        <v>0.02</v>
      </c>
      <c r="P97" s="179">
        <v>0</v>
      </c>
      <c r="Q97" s="179">
        <f>ROUND(E97*P97,2)</f>
        <v>0</v>
      </c>
      <c r="R97" s="181" t="s">
        <v>270</v>
      </c>
      <c r="S97" s="181" t="s">
        <v>143</v>
      </c>
      <c r="T97" s="182" t="s">
        <v>278</v>
      </c>
      <c r="U97" s="157">
        <v>0</v>
      </c>
      <c r="V97" s="157">
        <f>ROUND(E97*U97,2)</f>
        <v>0</v>
      </c>
      <c r="W97" s="157"/>
      <c r="X97" s="157" t="s">
        <v>271</v>
      </c>
      <c r="Y97" s="157" t="s">
        <v>146</v>
      </c>
      <c r="Z97" s="146"/>
      <c r="AA97" s="146"/>
      <c r="AB97" s="146"/>
      <c r="AC97" s="146"/>
      <c r="AD97" s="146"/>
      <c r="AE97" s="146"/>
      <c r="AF97" s="146"/>
      <c r="AG97" s="146" t="s">
        <v>272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45" outlineLevel="1" x14ac:dyDescent="0.2">
      <c r="A98" s="176">
        <v>34</v>
      </c>
      <c r="B98" s="177" t="s">
        <v>279</v>
      </c>
      <c r="C98" s="188" t="s">
        <v>280</v>
      </c>
      <c r="D98" s="178" t="s">
        <v>180</v>
      </c>
      <c r="E98" s="179">
        <v>1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2.1000000000000001E-2</v>
      </c>
      <c r="O98" s="179">
        <f>ROUND(E98*N98,2)</f>
        <v>0.02</v>
      </c>
      <c r="P98" s="179">
        <v>0</v>
      </c>
      <c r="Q98" s="179">
        <f>ROUND(E98*P98,2)</f>
        <v>0</v>
      </c>
      <c r="R98" s="181" t="s">
        <v>270</v>
      </c>
      <c r="S98" s="181" t="s">
        <v>143</v>
      </c>
      <c r="T98" s="182" t="s">
        <v>278</v>
      </c>
      <c r="U98" s="157">
        <v>0</v>
      </c>
      <c r="V98" s="157">
        <f>ROUND(E98*U98,2)</f>
        <v>0</v>
      </c>
      <c r="W98" s="157"/>
      <c r="X98" s="157" t="s">
        <v>271</v>
      </c>
      <c r="Y98" s="157" t="s">
        <v>146</v>
      </c>
      <c r="Z98" s="146"/>
      <c r="AA98" s="146"/>
      <c r="AB98" s="146"/>
      <c r="AC98" s="146"/>
      <c r="AD98" s="146"/>
      <c r="AE98" s="146"/>
      <c r="AF98" s="146"/>
      <c r="AG98" s="146" t="s">
        <v>272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6">
        <v>35</v>
      </c>
      <c r="B99" s="177" t="s">
        <v>281</v>
      </c>
      <c r="C99" s="188" t="s">
        <v>282</v>
      </c>
      <c r="D99" s="178" t="s">
        <v>180</v>
      </c>
      <c r="E99" s="179">
        <v>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1.6E-2</v>
      </c>
      <c r="O99" s="179">
        <f>ROUND(E99*N99,2)</f>
        <v>0.02</v>
      </c>
      <c r="P99" s="179">
        <v>0</v>
      </c>
      <c r="Q99" s="179">
        <f>ROUND(E99*P99,2)</f>
        <v>0</v>
      </c>
      <c r="R99" s="181" t="s">
        <v>270</v>
      </c>
      <c r="S99" s="181" t="s">
        <v>143</v>
      </c>
      <c r="T99" s="182" t="s">
        <v>278</v>
      </c>
      <c r="U99" s="157">
        <v>0</v>
      </c>
      <c r="V99" s="157">
        <f>ROUND(E99*U99,2)</f>
        <v>0</v>
      </c>
      <c r="W99" s="157"/>
      <c r="X99" s="157" t="s">
        <v>271</v>
      </c>
      <c r="Y99" s="157" t="s">
        <v>146</v>
      </c>
      <c r="Z99" s="146"/>
      <c r="AA99" s="146"/>
      <c r="AB99" s="146"/>
      <c r="AC99" s="146"/>
      <c r="AD99" s="146"/>
      <c r="AE99" s="146"/>
      <c r="AF99" s="146"/>
      <c r="AG99" s="146" t="s">
        <v>272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69">
        <v>36</v>
      </c>
      <c r="B100" s="170" t="s">
        <v>283</v>
      </c>
      <c r="C100" s="186" t="s">
        <v>284</v>
      </c>
      <c r="D100" s="171" t="s">
        <v>180</v>
      </c>
      <c r="E100" s="172">
        <v>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1.6E-2</v>
      </c>
      <c r="O100" s="172">
        <f>ROUND(E100*N100,2)</f>
        <v>0.02</v>
      </c>
      <c r="P100" s="172">
        <v>0</v>
      </c>
      <c r="Q100" s="172">
        <f>ROUND(E100*P100,2)</f>
        <v>0</v>
      </c>
      <c r="R100" s="174" t="s">
        <v>270</v>
      </c>
      <c r="S100" s="174" t="s">
        <v>143</v>
      </c>
      <c r="T100" s="175" t="s">
        <v>278</v>
      </c>
      <c r="U100" s="157">
        <v>0</v>
      </c>
      <c r="V100" s="157">
        <f>ROUND(E100*U100,2)</f>
        <v>0</v>
      </c>
      <c r="W100" s="157"/>
      <c r="X100" s="157" t="s">
        <v>271</v>
      </c>
      <c r="Y100" s="157" t="s">
        <v>146</v>
      </c>
      <c r="Z100" s="146"/>
      <c r="AA100" s="146"/>
      <c r="AB100" s="146"/>
      <c r="AC100" s="146"/>
      <c r="AD100" s="146"/>
      <c r="AE100" s="146"/>
      <c r="AF100" s="146"/>
      <c r="AG100" s="146" t="s">
        <v>272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>
        <v>37</v>
      </c>
      <c r="B101" s="154" t="s">
        <v>285</v>
      </c>
      <c r="C101" s="189" t="s">
        <v>286</v>
      </c>
      <c r="D101" s="155" t="s">
        <v>0</v>
      </c>
      <c r="E101" s="184"/>
      <c r="F101" s="158"/>
      <c r="G101" s="157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 t="s">
        <v>262</v>
      </c>
      <c r="S101" s="157" t="s">
        <v>143</v>
      </c>
      <c r="T101" s="157" t="s">
        <v>144</v>
      </c>
      <c r="U101" s="157">
        <v>0</v>
      </c>
      <c r="V101" s="157">
        <f>ROUND(E101*U101,2)</f>
        <v>0</v>
      </c>
      <c r="W101" s="157"/>
      <c r="X101" s="157" t="s">
        <v>249</v>
      </c>
      <c r="Y101" s="157" t="s">
        <v>146</v>
      </c>
      <c r="Z101" s="146"/>
      <c r="AA101" s="146"/>
      <c r="AB101" s="146"/>
      <c r="AC101" s="146"/>
      <c r="AD101" s="146"/>
      <c r="AE101" s="146"/>
      <c r="AF101" s="146"/>
      <c r="AG101" s="146" t="s">
        <v>250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258" t="s">
        <v>259</v>
      </c>
      <c r="D102" s="259"/>
      <c r="E102" s="259"/>
      <c r="F102" s="259"/>
      <c r="G102" s="259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154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x14ac:dyDescent="0.2">
      <c r="A103" s="162" t="s">
        <v>137</v>
      </c>
      <c r="B103" s="163" t="s">
        <v>92</v>
      </c>
      <c r="C103" s="185" t="s">
        <v>93</v>
      </c>
      <c r="D103" s="164"/>
      <c r="E103" s="165"/>
      <c r="F103" s="166"/>
      <c r="G103" s="166">
        <f>SUMIF(AG104:AG108,"&lt;&gt;NOR",G104:G108)</f>
        <v>0</v>
      </c>
      <c r="H103" s="166"/>
      <c r="I103" s="166">
        <f>SUM(I104:I108)</f>
        <v>0</v>
      </c>
      <c r="J103" s="166"/>
      <c r="K103" s="166">
        <f>SUM(K104:K108)</f>
        <v>0</v>
      </c>
      <c r="L103" s="166"/>
      <c r="M103" s="166">
        <f>SUM(M104:M108)</f>
        <v>0</v>
      </c>
      <c r="N103" s="165"/>
      <c r="O103" s="165">
        <f>SUM(O104:O108)</f>
        <v>0</v>
      </c>
      <c r="P103" s="165"/>
      <c r="Q103" s="165">
        <f>SUM(Q104:Q108)</f>
        <v>7.0000000000000007E-2</v>
      </c>
      <c r="R103" s="166"/>
      <c r="S103" s="166"/>
      <c r="T103" s="167"/>
      <c r="U103" s="161"/>
      <c r="V103" s="161">
        <f>SUM(V104:V108)</f>
        <v>0.79</v>
      </c>
      <c r="W103" s="161"/>
      <c r="X103" s="161"/>
      <c r="Y103" s="161"/>
      <c r="AG103" t="s">
        <v>138</v>
      </c>
    </row>
    <row r="104" spans="1:60" outlineLevel="1" x14ac:dyDescent="0.2">
      <c r="A104" s="169">
        <v>38</v>
      </c>
      <c r="B104" s="170" t="s">
        <v>287</v>
      </c>
      <c r="C104" s="186" t="s">
        <v>288</v>
      </c>
      <c r="D104" s="171" t="s">
        <v>158</v>
      </c>
      <c r="E104" s="172">
        <v>6.5494000000000003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0</v>
      </c>
      <c r="O104" s="172">
        <f>ROUND(E104*N104,2)</f>
        <v>0</v>
      </c>
      <c r="P104" s="172">
        <v>0.01</v>
      </c>
      <c r="Q104" s="172">
        <f>ROUND(E104*P104,2)</f>
        <v>7.0000000000000007E-2</v>
      </c>
      <c r="R104" s="174" t="s">
        <v>289</v>
      </c>
      <c r="S104" s="174" t="s">
        <v>143</v>
      </c>
      <c r="T104" s="175" t="s">
        <v>144</v>
      </c>
      <c r="U104" s="157">
        <v>0.12</v>
      </c>
      <c r="V104" s="157">
        <f>ROUND(E104*U104,2)</f>
        <v>0.79</v>
      </c>
      <c r="W104" s="157"/>
      <c r="X104" s="157" t="s">
        <v>145</v>
      </c>
      <c r="Y104" s="157" t="s">
        <v>146</v>
      </c>
      <c r="Z104" s="146"/>
      <c r="AA104" s="146"/>
      <c r="AB104" s="146"/>
      <c r="AC104" s="146"/>
      <c r="AD104" s="146"/>
      <c r="AE104" s="146"/>
      <c r="AF104" s="146"/>
      <c r="AG104" s="146" t="s">
        <v>147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7" t="s">
        <v>290</v>
      </c>
      <c r="D105" s="159"/>
      <c r="E105" s="160">
        <v>6.5494000000000003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149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69">
        <v>39</v>
      </c>
      <c r="B106" s="170" t="s">
        <v>291</v>
      </c>
      <c r="C106" s="186" t="s">
        <v>292</v>
      </c>
      <c r="D106" s="171" t="s">
        <v>180</v>
      </c>
      <c r="E106" s="172">
        <v>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4"/>
      <c r="S106" s="174" t="s">
        <v>293</v>
      </c>
      <c r="T106" s="175" t="s">
        <v>278</v>
      </c>
      <c r="U106" s="157">
        <v>0</v>
      </c>
      <c r="V106" s="157">
        <f>ROUND(E106*U106,2)</f>
        <v>0</v>
      </c>
      <c r="W106" s="157"/>
      <c r="X106" s="157" t="s">
        <v>145</v>
      </c>
      <c r="Y106" s="157" t="s">
        <v>146</v>
      </c>
      <c r="Z106" s="146"/>
      <c r="AA106" s="146"/>
      <c r="AB106" s="146"/>
      <c r="AC106" s="146"/>
      <c r="AD106" s="146"/>
      <c r="AE106" s="146"/>
      <c r="AF106" s="146"/>
      <c r="AG106" s="146" t="s">
        <v>147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>
        <v>40</v>
      </c>
      <c r="B107" s="154" t="s">
        <v>294</v>
      </c>
      <c r="C107" s="189" t="s">
        <v>295</v>
      </c>
      <c r="D107" s="155" t="s">
        <v>0</v>
      </c>
      <c r="E107" s="184"/>
      <c r="F107" s="158"/>
      <c r="G107" s="15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 t="s">
        <v>289</v>
      </c>
      <c r="S107" s="157" t="s">
        <v>143</v>
      </c>
      <c r="T107" s="157" t="s">
        <v>144</v>
      </c>
      <c r="U107" s="157">
        <v>0</v>
      </c>
      <c r="V107" s="157">
        <f>ROUND(E107*U107,2)</f>
        <v>0</v>
      </c>
      <c r="W107" s="157"/>
      <c r="X107" s="157" t="s">
        <v>249</v>
      </c>
      <c r="Y107" s="157" t="s">
        <v>146</v>
      </c>
      <c r="Z107" s="146"/>
      <c r="AA107" s="146"/>
      <c r="AB107" s="146"/>
      <c r="AC107" s="146"/>
      <c r="AD107" s="146"/>
      <c r="AE107" s="146"/>
      <c r="AF107" s="146"/>
      <c r="AG107" s="146" t="s">
        <v>250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258" t="s">
        <v>259</v>
      </c>
      <c r="D108" s="259"/>
      <c r="E108" s="259"/>
      <c r="F108" s="259"/>
      <c r="G108" s="259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154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x14ac:dyDescent="0.2">
      <c r="A109" s="162" t="s">
        <v>137</v>
      </c>
      <c r="B109" s="163" t="s">
        <v>94</v>
      </c>
      <c r="C109" s="185" t="s">
        <v>95</v>
      </c>
      <c r="D109" s="164"/>
      <c r="E109" s="165"/>
      <c r="F109" s="166"/>
      <c r="G109" s="166">
        <f>SUMIF(AG110:AG126,"&lt;&gt;NOR",G110:G126)</f>
        <v>0</v>
      </c>
      <c r="H109" s="166"/>
      <c r="I109" s="166">
        <f>SUM(I110:I126)</f>
        <v>0</v>
      </c>
      <c r="J109" s="166"/>
      <c r="K109" s="166">
        <f>SUM(K110:K126)</f>
        <v>0</v>
      </c>
      <c r="L109" s="166"/>
      <c r="M109" s="166">
        <f>SUM(M110:M126)</f>
        <v>0</v>
      </c>
      <c r="N109" s="165"/>
      <c r="O109" s="165">
        <f>SUM(O110:O126)</f>
        <v>0.36</v>
      </c>
      <c r="P109" s="165"/>
      <c r="Q109" s="165">
        <f>SUM(Q110:Q126)</f>
        <v>0</v>
      </c>
      <c r="R109" s="166"/>
      <c r="S109" s="166"/>
      <c r="T109" s="167"/>
      <c r="U109" s="161"/>
      <c r="V109" s="161">
        <f>SUM(V110:V126)</f>
        <v>103.52000000000001</v>
      </c>
      <c r="W109" s="161"/>
      <c r="X109" s="161"/>
      <c r="Y109" s="161"/>
      <c r="AG109" t="s">
        <v>138</v>
      </c>
    </row>
    <row r="110" spans="1:60" outlineLevel="1" x14ac:dyDescent="0.2">
      <c r="A110" s="169">
        <v>41</v>
      </c>
      <c r="B110" s="170" t="s">
        <v>296</v>
      </c>
      <c r="C110" s="186" t="s">
        <v>297</v>
      </c>
      <c r="D110" s="171" t="s">
        <v>158</v>
      </c>
      <c r="E110" s="172">
        <v>77.3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0</v>
      </c>
      <c r="O110" s="172">
        <f>ROUND(E110*N110,2)</f>
        <v>0</v>
      </c>
      <c r="P110" s="172">
        <v>0</v>
      </c>
      <c r="Q110" s="172">
        <f>ROUND(E110*P110,2)</f>
        <v>0</v>
      </c>
      <c r="R110" s="174" t="s">
        <v>298</v>
      </c>
      <c r="S110" s="174" t="s">
        <v>143</v>
      </c>
      <c r="T110" s="175" t="s">
        <v>278</v>
      </c>
      <c r="U110" s="157">
        <v>0.6</v>
      </c>
      <c r="V110" s="157">
        <f>ROUND(E110*U110,2)</f>
        <v>46.38</v>
      </c>
      <c r="W110" s="157"/>
      <c r="X110" s="157" t="s">
        <v>145</v>
      </c>
      <c r="Y110" s="157" t="s">
        <v>146</v>
      </c>
      <c r="Z110" s="146"/>
      <c r="AA110" s="146"/>
      <c r="AB110" s="146"/>
      <c r="AC110" s="146"/>
      <c r="AD110" s="146"/>
      <c r="AE110" s="146"/>
      <c r="AF110" s="146"/>
      <c r="AG110" s="146" t="s">
        <v>147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7" t="s">
        <v>299</v>
      </c>
      <c r="D111" s="159"/>
      <c r="E111" s="160">
        <v>77.3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149</v>
      </c>
      <c r="AH111" s="146">
        <v>5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9">
        <v>42</v>
      </c>
      <c r="B112" s="170" t="s">
        <v>300</v>
      </c>
      <c r="C112" s="186" t="s">
        <v>301</v>
      </c>
      <c r="D112" s="171" t="s">
        <v>158</v>
      </c>
      <c r="E112" s="172">
        <v>77.3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4" t="s">
        <v>302</v>
      </c>
      <c r="S112" s="174" t="s">
        <v>143</v>
      </c>
      <c r="T112" s="175" t="s">
        <v>144</v>
      </c>
      <c r="U112" s="157">
        <v>1.6E-2</v>
      </c>
      <c r="V112" s="157">
        <f>ROUND(E112*U112,2)</f>
        <v>1.24</v>
      </c>
      <c r="W112" s="157"/>
      <c r="X112" s="157" t="s">
        <v>145</v>
      </c>
      <c r="Y112" s="157" t="s">
        <v>146</v>
      </c>
      <c r="Z112" s="146"/>
      <c r="AA112" s="146"/>
      <c r="AB112" s="146"/>
      <c r="AC112" s="146"/>
      <c r="AD112" s="146"/>
      <c r="AE112" s="146"/>
      <c r="AF112" s="146"/>
      <c r="AG112" s="146" t="s">
        <v>147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49" t="s">
        <v>303</v>
      </c>
      <c r="D113" s="250"/>
      <c r="E113" s="250"/>
      <c r="F113" s="250"/>
      <c r="G113" s="25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154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9">
        <v>43</v>
      </c>
      <c r="B114" s="170" t="s">
        <v>304</v>
      </c>
      <c r="C114" s="186" t="s">
        <v>305</v>
      </c>
      <c r="D114" s="171" t="s">
        <v>158</v>
      </c>
      <c r="E114" s="172">
        <v>77.3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4" t="s">
        <v>302</v>
      </c>
      <c r="S114" s="174" t="s">
        <v>143</v>
      </c>
      <c r="T114" s="175" t="s">
        <v>278</v>
      </c>
      <c r="U114" s="157">
        <v>0.14699999999999999</v>
      </c>
      <c r="V114" s="157">
        <f>ROUND(E114*U114,2)</f>
        <v>11.36</v>
      </c>
      <c r="W114" s="157"/>
      <c r="X114" s="157" t="s">
        <v>145</v>
      </c>
      <c r="Y114" s="157" t="s">
        <v>146</v>
      </c>
      <c r="Z114" s="146"/>
      <c r="AA114" s="146"/>
      <c r="AB114" s="146"/>
      <c r="AC114" s="146"/>
      <c r="AD114" s="146"/>
      <c r="AE114" s="146"/>
      <c r="AF114" s="146"/>
      <c r="AG114" s="146" t="s">
        <v>147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249" t="s">
        <v>303</v>
      </c>
      <c r="D115" s="250"/>
      <c r="E115" s="250"/>
      <c r="F115" s="250"/>
      <c r="G115" s="25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154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187" t="s">
        <v>299</v>
      </c>
      <c r="D116" s="159"/>
      <c r="E116" s="160">
        <v>77.3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149</v>
      </c>
      <c r="AH116" s="146">
        <v>5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76">
        <v>44</v>
      </c>
      <c r="B117" s="177" t="s">
        <v>306</v>
      </c>
      <c r="C117" s="188" t="s">
        <v>307</v>
      </c>
      <c r="D117" s="178" t="s">
        <v>141</v>
      </c>
      <c r="E117" s="179">
        <v>70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8.0000000000000007E-5</v>
      </c>
      <c r="O117" s="179">
        <f>ROUND(E117*N117,2)</f>
        <v>0.01</v>
      </c>
      <c r="P117" s="179">
        <v>0</v>
      </c>
      <c r="Q117" s="179">
        <f>ROUND(E117*P117,2)</f>
        <v>0</v>
      </c>
      <c r="R117" s="181" t="s">
        <v>302</v>
      </c>
      <c r="S117" s="181" t="s">
        <v>143</v>
      </c>
      <c r="T117" s="182" t="s">
        <v>278</v>
      </c>
      <c r="U117" s="157">
        <v>0.13719999999999999</v>
      </c>
      <c r="V117" s="157">
        <f>ROUND(E117*U117,2)</f>
        <v>9.6</v>
      </c>
      <c r="W117" s="157"/>
      <c r="X117" s="157" t="s">
        <v>145</v>
      </c>
      <c r="Y117" s="157" t="s">
        <v>146</v>
      </c>
      <c r="Z117" s="146"/>
      <c r="AA117" s="146"/>
      <c r="AB117" s="146"/>
      <c r="AC117" s="146"/>
      <c r="AD117" s="146"/>
      <c r="AE117" s="146"/>
      <c r="AF117" s="146"/>
      <c r="AG117" s="146" t="s">
        <v>147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69">
        <v>45</v>
      </c>
      <c r="B118" s="170" t="s">
        <v>308</v>
      </c>
      <c r="C118" s="186" t="s">
        <v>309</v>
      </c>
      <c r="D118" s="171" t="s">
        <v>158</v>
      </c>
      <c r="E118" s="172">
        <v>77.3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2">
        <v>3.3E-4</v>
      </c>
      <c r="O118" s="172">
        <f>ROUND(E118*N118,2)</f>
        <v>0.03</v>
      </c>
      <c r="P118" s="172">
        <v>0</v>
      </c>
      <c r="Q118" s="172">
        <f>ROUND(E118*P118,2)</f>
        <v>0</v>
      </c>
      <c r="R118" s="174" t="s">
        <v>302</v>
      </c>
      <c r="S118" s="174" t="s">
        <v>143</v>
      </c>
      <c r="T118" s="175" t="s">
        <v>144</v>
      </c>
      <c r="U118" s="157">
        <v>0.45</v>
      </c>
      <c r="V118" s="157">
        <f>ROUND(E118*U118,2)</f>
        <v>34.79</v>
      </c>
      <c r="W118" s="157"/>
      <c r="X118" s="157" t="s">
        <v>145</v>
      </c>
      <c r="Y118" s="157" t="s">
        <v>146</v>
      </c>
      <c r="Z118" s="146"/>
      <c r="AA118" s="146"/>
      <c r="AB118" s="146"/>
      <c r="AC118" s="146"/>
      <c r="AD118" s="146"/>
      <c r="AE118" s="146"/>
      <c r="AF118" s="146"/>
      <c r="AG118" s="146" t="s">
        <v>147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187" t="s">
        <v>299</v>
      </c>
      <c r="D119" s="159"/>
      <c r="E119" s="160">
        <v>77.3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6"/>
      <c r="AA119" s="146"/>
      <c r="AB119" s="146"/>
      <c r="AC119" s="146"/>
      <c r="AD119" s="146"/>
      <c r="AE119" s="146"/>
      <c r="AF119" s="146"/>
      <c r="AG119" s="146" t="s">
        <v>149</v>
      </c>
      <c r="AH119" s="146">
        <v>5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6">
        <v>46</v>
      </c>
      <c r="B120" s="177" t="s">
        <v>310</v>
      </c>
      <c r="C120" s="188" t="s">
        <v>311</v>
      </c>
      <c r="D120" s="178" t="s">
        <v>141</v>
      </c>
      <c r="E120" s="179">
        <v>1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2.5999999999999998E-4</v>
      </c>
      <c r="O120" s="179">
        <f>ROUND(E120*N120,2)</f>
        <v>0</v>
      </c>
      <c r="P120" s="179">
        <v>0</v>
      </c>
      <c r="Q120" s="179">
        <f>ROUND(E120*P120,2)</f>
        <v>0</v>
      </c>
      <c r="R120" s="181" t="s">
        <v>302</v>
      </c>
      <c r="S120" s="181" t="s">
        <v>143</v>
      </c>
      <c r="T120" s="182" t="s">
        <v>144</v>
      </c>
      <c r="U120" s="157">
        <v>0.15</v>
      </c>
      <c r="V120" s="157">
        <f>ROUND(E120*U120,2)</f>
        <v>0.15</v>
      </c>
      <c r="W120" s="157"/>
      <c r="X120" s="157" t="s">
        <v>145</v>
      </c>
      <c r="Y120" s="157" t="s">
        <v>146</v>
      </c>
      <c r="Z120" s="146"/>
      <c r="AA120" s="146"/>
      <c r="AB120" s="146"/>
      <c r="AC120" s="146"/>
      <c r="AD120" s="146"/>
      <c r="AE120" s="146"/>
      <c r="AF120" s="146"/>
      <c r="AG120" s="146" t="s">
        <v>147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9">
        <v>47</v>
      </c>
      <c r="B121" s="170" t="s">
        <v>312</v>
      </c>
      <c r="C121" s="186" t="s">
        <v>658</v>
      </c>
      <c r="D121" s="171" t="s">
        <v>158</v>
      </c>
      <c r="E121" s="172">
        <v>65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2">
        <v>3.5000000000000001E-3</v>
      </c>
      <c r="O121" s="172">
        <f>ROUND(E121*N121,2)</f>
        <v>0.23</v>
      </c>
      <c r="P121" s="172">
        <v>0</v>
      </c>
      <c r="Q121" s="172">
        <f>ROUND(E121*P121,2)</f>
        <v>0</v>
      </c>
      <c r="R121" s="174" t="s">
        <v>270</v>
      </c>
      <c r="S121" s="174" t="s">
        <v>143</v>
      </c>
      <c r="T121" s="175" t="s">
        <v>278</v>
      </c>
      <c r="U121" s="157">
        <v>0</v>
      </c>
      <c r="V121" s="157">
        <f>ROUND(E121*U121,2)</f>
        <v>0</v>
      </c>
      <c r="W121" s="157"/>
      <c r="X121" s="157" t="s">
        <v>271</v>
      </c>
      <c r="Y121" s="157" t="s">
        <v>146</v>
      </c>
      <c r="Z121" s="146"/>
      <c r="AA121" s="146"/>
      <c r="AB121" s="146"/>
      <c r="AC121" s="146"/>
      <c r="AD121" s="146"/>
      <c r="AE121" s="146"/>
      <c r="AF121" s="146"/>
      <c r="AG121" s="146" t="s">
        <v>272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7" t="s">
        <v>313</v>
      </c>
      <c r="D122" s="159"/>
      <c r="E122" s="160">
        <v>65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149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9">
        <v>48</v>
      </c>
      <c r="B123" s="170" t="s">
        <v>314</v>
      </c>
      <c r="C123" s="186" t="s">
        <v>315</v>
      </c>
      <c r="D123" s="171" t="s">
        <v>158</v>
      </c>
      <c r="E123" s="172">
        <v>25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2">
        <v>3.5000000000000001E-3</v>
      </c>
      <c r="O123" s="172">
        <f>ROUND(E123*N123,2)</f>
        <v>0.09</v>
      </c>
      <c r="P123" s="172">
        <v>0</v>
      </c>
      <c r="Q123" s="172">
        <f>ROUND(E123*P123,2)</f>
        <v>0</v>
      </c>
      <c r="R123" s="174"/>
      <c r="S123" s="174" t="s">
        <v>293</v>
      </c>
      <c r="T123" s="175" t="s">
        <v>278</v>
      </c>
      <c r="U123" s="157">
        <v>0</v>
      </c>
      <c r="V123" s="157">
        <f>ROUND(E123*U123,2)</f>
        <v>0</v>
      </c>
      <c r="W123" s="157"/>
      <c r="X123" s="157" t="s">
        <v>271</v>
      </c>
      <c r="Y123" s="157" t="s">
        <v>146</v>
      </c>
      <c r="Z123" s="146"/>
      <c r="AA123" s="146"/>
      <c r="AB123" s="146"/>
      <c r="AC123" s="146"/>
      <c r="AD123" s="146"/>
      <c r="AE123" s="146"/>
      <c r="AF123" s="146"/>
      <c r="AG123" s="146" t="s">
        <v>272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7" t="s">
        <v>316</v>
      </c>
      <c r="D124" s="159"/>
      <c r="E124" s="160">
        <v>25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149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>
        <v>49</v>
      </c>
      <c r="B125" s="154" t="s">
        <v>317</v>
      </c>
      <c r="C125" s="189" t="s">
        <v>318</v>
      </c>
      <c r="D125" s="155" t="s">
        <v>0</v>
      </c>
      <c r="E125" s="184"/>
      <c r="F125" s="158"/>
      <c r="G125" s="157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7" t="s">
        <v>302</v>
      </c>
      <c r="S125" s="157" t="s">
        <v>143</v>
      </c>
      <c r="T125" s="157" t="s">
        <v>144</v>
      </c>
      <c r="U125" s="157">
        <v>0</v>
      </c>
      <c r="V125" s="157">
        <f>ROUND(E125*U125,2)</f>
        <v>0</v>
      </c>
      <c r="W125" s="157"/>
      <c r="X125" s="157" t="s">
        <v>249</v>
      </c>
      <c r="Y125" s="157" t="s">
        <v>146</v>
      </c>
      <c r="Z125" s="146"/>
      <c r="AA125" s="146"/>
      <c r="AB125" s="146"/>
      <c r="AC125" s="146"/>
      <c r="AD125" s="146"/>
      <c r="AE125" s="146"/>
      <c r="AF125" s="146"/>
      <c r="AG125" s="146" t="s">
        <v>250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258" t="s">
        <v>319</v>
      </c>
      <c r="D126" s="259"/>
      <c r="E126" s="259"/>
      <c r="F126" s="259"/>
      <c r="G126" s="259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154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x14ac:dyDescent="0.2">
      <c r="A127" s="162" t="s">
        <v>137</v>
      </c>
      <c r="B127" s="163" t="s">
        <v>96</v>
      </c>
      <c r="C127" s="185" t="s">
        <v>97</v>
      </c>
      <c r="D127" s="164"/>
      <c r="E127" s="165"/>
      <c r="F127" s="166"/>
      <c r="G127" s="166">
        <f>SUMIF(AG128:AG130,"&lt;&gt;NOR",G128:G130)</f>
        <v>0</v>
      </c>
      <c r="H127" s="166"/>
      <c r="I127" s="166">
        <f>SUM(I128:I130)</f>
        <v>0</v>
      </c>
      <c r="J127" s="166"/>
      <c r="K127" s="166">
        <f>SUM(K128:K130)</f>
        <v>0</v>
      </c>
      <c r="L127" s="166"/>
      <c r="M127" s="166">
        <f>SUM(M128:M130)</f>
        <v>0</v>
      </c>
      <c r="N127" s="165"/>
      <c r="O127" s="165">
        <f>SUM(O128:O130)</f>
        <v>0</v>
      </c>
      <c r="P127" s="165"/>
      <c r="Q127" s="165">
        <f>SUM(Q128:Q130)</f>
        <v>0</v>
      </c>
      <c r="R127" s="166"/>
      <c r="S127" s="166"/>
      <c r="T127" s="167"/>
      <c r="U127" s="161"/>
      <c r="V127" s="161">
        <f>SUM(V128:V130)</f>
        <v>0.14000000000000001</v>
      </c>
      <c r="W127" s="161"/>
      <c r="X127" s="161"/>
      <c r="Y127" s="161"/>
      <c r="AG127" t="s">
        <v>138</v>
      </c>
    </row>
    <row r="128" spans="1:60" outlineLevel="1" x14ac:dyDescent="0.2">
      <c r="A128" s="169">
        <v>50</v>
      </c>
      <c r="B128" s="170" t="s">
        <v>320</v>
      </c>
      <c r="C128" s="186" t="s">
        <v>321</v>
      </c>
      <c r="D128" s="171" t="s">
        <v>158</v>
      </c>
      <c r="E128" s="172">
        <v>4.62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2">
        <v>1.4999999999999999E-4</v>
      </c>
      <c r="O128" s="172">
        <f>ROUND(E128*N128,2)</f>
        <v>0</v>
      </c>
      <c r="P128" s="172">
        <v>0</v>
      </c>
      <c r="Q128" s="172">
        <f>ROUND(E128*P128,2)</f>
        <v>0</v>
      </c>
      <c r="R128" s="174" t="s">
        <v>322</v>
      </c>
      <c r="S128" s="174" t="s">
        <v>143</v>
      </c>
      <c r="T128" s="175" t="s">
        <v>144</v>
      </c>
      <c r="U128" s="157">
        <v>3.1E-2</v>
      </c>
      <c r="V128" s="157">
        <f>ROUND(E128*U128,2)</f>
        <v>0.14000000000000001</v>
      </c>
      <c r="W128" s="157"/>
      <c r="X128" s="157" t="s">
        <v>145</v>
      </c>
      <c r="Y128" s="157" t="s">
        <v>146</v>
      </c>
      <c r="Z128" s="146"/>
      <c r="AA128" s="146"/>
      <c r="AB128" s="146"/>
      <c r="AC128" s="146"/>
      <c r="AD128" s="146"/>
      <c r="AE128" s="146"/>
      <c r="AF128" s="146"/>
      <c r="AG128" s="146" t="s">
        <v>147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249" t="s">
        <v>323</v>
      </c>
      <c r="D129" s="250"/>
      <c r="E129" s="250"/>
      <c r="F129" s="250"/>
      <c r="G129" s="25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154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187" t="s">
        <v>324</v>
      </c>
      <c r="D130" s="159"/>
      <c r="E130" s="160">
        <v>4.62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149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x14ac:dyDescent="0.2">
      <c r="A131" s="162" t="s">
        <v>137</v>
      </c>
      <c r="B131" s="163" t="s">
        <v>98</v>
      </c>
      <c r="C131" s="185" t="s">
        <v>99</v>
      </c>
      <c r="D131" s="164"/>
      <c r="E131" s="165"/>
      <c r="F131" s="166"/>
      <c r="G131" s="166">
        <f>SUMIF(AG132:AG139,"&lt;&gt;NOR",G132:G139)</f>
        <v>0</v>
      </c>
      <c r="H131" s="166"/>
      <c r="I131" s="166">
        <f>SUM(I132:I139)</f>
        <v>0</v>
      </c>
      <c r="J131" s="166"/>
      <c r="K131" s="166">
        <f>SUM(K132:K139)</f>
        <v>0</v>
      </c>
      <c r="L131" s="166"/>
      <c r="M131" s="166">
        <f>SUM(M132:M139)</f>
        <v>0</v>
      </c>
      <c r="N131" s="165"/>
      <c r="O131" s="165">
        <f>SUM(O132:O139)</f>
        <v>0.1</v>
      </c>
      <c r="P131" s="165"/>
      <c r="Q131" s="165">
        <f>SUM(Q132:Q139)</f>
        <v>0</v>
      </c>
      <c r="R131" s="166"/>
      <c r="S131" s="166"/>
      <c r="T131" s="167"/>
      <c r="U131" s="161"/>
      <c r="V131" s="161">
        <f>SUM(V132:V139)</f>
        <v>65.2</v>
      </c>
      <c r="W131" s="161"/>
      <c r="X131" s="161"/>
      <c r="Y131" s="161"/>
      <c r="AG131" t="s">
        <v>138</v>
      </c>
    </row>
    <row r="132" spans="1:60" outlineLevel="1" x14ac:dyDescent="0.2">
      <c r="A132" s="169">
        <v>51</v>
      </c>
      <c r="B132" s="170" t="s">
        <v>325</v>
      </c>
      <c r="C132" s="186" t="s">
        <v>326</v>
      </c>
      <c r="D132" s="171" t="s">
        <v>158</v>
      </c>
      <c r="E132" s="172">
        <v>300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4" t="s">
        <v>327</v>
      </c>
      <c r="S132" s="174" t="s">
        <v>143</v>
      </c>
      <c r="T132" s="175" t="s">
        <v>144</v>
      </c>
      <c r="U132" s="157">
        <v>6.9709999999999994E-2</v>
      </c>
      <c r="V132" s="157">
        <f>ROUND(E132*U132,2)</f>
        <v>20.91</v>
      </c>
      <c r="W132" s="157"/>
      <c r="X132" s="157" t="s">
        <v>145</v>
      </c>
      <c r="Y132" s="157" t="s">
        <v>146</v>
      </c>
      <c r="Z132" s="146"/>
      <c r="AA132" s="146"/>
      <c r="AB132" s="146"/>
      <c r="AC132" s="146"/>
      <c r="AD132" s="146"/>
      <c r="AE132" s="146"/>
      <c r="AF132" s="146"/>
      <c r="AG132" s="146" t="s">
        <v>147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7" t="s">
        <v>328</v>
      </c>
      <c r="D133" s="159"/>
      <c r="E133" s="160">
        <v>300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149</v>
      </c>
      <c r="AH133" s="146">
        <v>5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69">
        <v>52</v>
      </c>
      <c r="B134" s="170" t="s">
        <v>329</v>
      </c>
      <c r="C134" s="186" t="s">
        <v>330</v>
      </c>
      <c r="D134" s="171" t="s">
        <v>158</v>
      </c>
      <c r="E134" s="172">
        <v>300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6.9999999999999994E-5</v>
      </c>
      <c r="O134" s="172">
        <f>ROUND(E134*N134,2)</f>
        <v>0.02</v>
      </c>
      <c r="P134" s="172">
        <v>0</v>
      </c>
      <c r="Q134" s="172">
        <f>ROUND(E134*P134,2)</f>
        <v>0</v>
      </c>
      <c r="R134" s="174" t="s">
        <v>327</v>
      </c>
      <c r="S134" s="174" t="s">
        <v>143</v>
      </c>
      <c r="T134" s="175" t="s">
        <v>144</v>
      </c>
      <c r="U134" s="157">
        <v>3.2480000000000002E-2</v>
      </c>
      <c r="V134" s="157">
        <f>ROUND(E134*U134,2)</f>
        <v>9.74</v>
      </c>
      <c r="W134" s="157"/>
      <c r="X134" s="157" t="s">
        <v>145</v>
      </c>
      <c r="Y134" s="157" t="s">
        <v>146</v>
      </c>
      <c r="Z134" s="146"/>
      <c r="AA134" s="146"/>
      <c r="AB134" s="146"/>
      <c r="AC134" s="146"/>
      <c r="AD134" s="146"/>
      <c r="AE134" s="146"/>
      <c r="AF134" s="146"/>
      <c r="AG134" s="146" t="s">
        <v>147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7" t="s">
        <v>331</v>
      </c>
      <c r="D135" s="159"/>
      <c r="E135" s="160">
        <v>300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149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69">
        <v>53</v>
      </c>
      <c r="B136" s="170" t="s">
        <v>332</v>
      </c>
      <c r="C136" s="186" t="s">
        <v>333</v>
      </c>
      <c r="D136" s="171" t="s">
        <v>158</v>
      </c>
      <c r="E136" s="172">
        <v>300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1.4999999999999999E-4</v>
      </c>
      <c r="O136" s="172">
        <f>ROUND(E136*N136,2)</f>
        <v>0.05</v>
      </c>
      <c r="P136" s="172">
        <v>0</v>
      </c>
      <c r="Q136" s="172">
        <f>ROUND(E136*P136,2)</f>
        <v>0</v>
      </c>
      <c r="R136" s="174" t="s">
        <v>327</v>
      </c>
      <c r="S136" s="174" t="s">
        <v>143</v>
      </c>
      <c r="T136" s="175" t="s">
        <v>144</v>
      </c>
      <c r="U136" s="157">
        <v>0.10191</v>
      </c>
      <c r="V136" s="157">
        <f>ROUND(E136*U136,2)</f>
        <v>30.57</v>
      </c>
      <c r="W136" s="157"/>
      <c r="X136" s="157" t="s">
        <v>145</v>
      </c>
      <c r="Y136" s="157" t="s">
        <v>146</v>
      </c>
      <c r="Z136" s="146"/>
      <c r="AA136" s="146"/>
      <c r="AB136" s="146"/>
      <c r="AC136" s="146"/>
      <c r="AD136" s="146"/>
      <c r="AE136" s="146"/>
      <c r="AF136" s="146"/>
      <c r="AG136" s="146" t="s">
        <v>147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187" t="s">
        <v>328</v>
      </c>
      <c r="D137" s="159"/>
      <c r="E137" s="160">
        <v>300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149</v>
      </c>
      <c r="AH137" s="146">
        <v>5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6">
        <v>54</v>
      </c>
      <c r="B138" s="177" t="s">
        <v>334</v>
      </c>
      <c r="C138" s="188" t="s">
        <v>335</v>
      </c>
      <c r="D138" s="178" t="s">
        <v>158</v>
      </c>
      <c r="E138" s="179">
        <v>100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79">
        <v>2.0000000000000002E-5</v>
      </c>
      <c r="O138" s="179">
        <f>ROUND(E138*N138,2)</f>
        <v>0</v>
      </c>
      <c r="P138" s="179">
        <v>0</v>
      </c>
      <c r="Q138" s="179">
        <f>ROUND(E138*P138,2)</f>
        <v>0</v>
      </c>
      <c r="R138" s="181" t="s">
        <v>327</v>
      </c>
      <c r="S138" s="181" t="s">
        <v>143</v>
      </c>
      <c r="T138" s="182" t="s">
        <v>144</v>
      </c>
      <c r="U138" s="157">
        <v>2.9000000000000001E-2</v>
      </c>
      <c r="V138" s="157">
        <f>ROUND(E138*U138,2)</f>
        <v>2.9</v>
      </c>
      <c r="W138" s="157"/>
      <c r="X138" s="157" t="s">
        <v>145</v>
      </c>
      <c r="Y138" s="157" t="s">
        <v>146</v>
      </c>
      <c r="Z138" s="146"/>
      <c r="AA138" s="146"/>
      <c r="AB138" s="146"/>
      <c r="AC138" s="146"/>
      <c r="AD138" s="146"/>
      <c r="AE138" s="146"/>
      <c r="AF138" s="146"/>
      <c r="AG138" s="146" t="s">
        <v>147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6">
        <v>55</v>
      </c>
      <c r="B139" s="177" t="s">
        <v>336</v>
      </c>
      <c r="C139" s="188" t="s">
        <v>337</v>
      </c>
      <c r="D139" s="178" t="s">
        <v>158</v>
      </c>
      <c r="E139" s="179">
        <v>80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79">
        <v>3.5E-4</v>
      </c>
      <c r="O139" s="179">
        <f>ROUND(E139*N139,2)</f>
        <v>0.03</v>
      </c>
      <c r="P139" s="179">
        <v>0</v>
      </c>
      <c r="Q139" s="179">
        <f>ROUND(E139*P139,2)</f>
        <v>0</v>
      </c>
      <c r="R139" s="181" t="s">
        <v>327</v>
      </c>
      <c r="S139" s="181" t="s">
        <v>143</v>
      </c>
      <c r="T139" s="182" t="s">
        <v>144</v>
      </c>
      <c r="U139" s="157">
        <v>1.35E-2</v>
      </c>
      <c r="V139" s="157">
        <f>ROUND(E139*U139,2)</f>
        <v>1.08</v>
      </c>
      <c r="W139" s="157"/>
      <c r="X139" s="157" t="s">
        <v>145</v>
      </c>
      <c r="Y139" s="157" t="s">
        <v>146</v>
      </c>
      <c r="Z139" s="146"/>
      <c r="AA139" s="146"/>
      <c r="AB139" s="146"/>
      <c r="AC139" s="146"/>
      <c r="AD139" s="146"/>
      <c r="AE139" s="146"/>
      <c r="AF139" s="146"/>
      <c r="AG139" s="146" t="s">
        <v>147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x14ac:dyDescent="0.2">
      <c r="A140" s="162" t="s">
        <v>137</v>
      </c>
      <c r="B140" s="163" t="s">
        <v>105</v>
      </c>
      <c r="C140" s="185" t="s">
        <v>106</v>
      </c>
      <c r="D140" s="164"/>
      <c r="E140" s="165"/>
      <c r="F140" s="166"/>
      <c r="G140" s="166">
        <f>SUMIF(AG141:AG146,"&lt;&gt;NOR",G141:G146)</f>
        <v>0</v>
      </c>
      <c r="H140" s="166"/>
      <c r="I140" s="166">
        <f>SUM(I141:I146)</f>
        <v>0</v>
      </c>
      <c r="J140" s="166"/>
      <c r="K140" s="166">
        <f>SUM(K141:K146)</f>
        <v>0</v>
      </c>
      <c r="L140" s="166"/>
      <c r="M140" s="166">
        <f>SUM(M141:M146)</f>
        <v>0</v>
      </c>
      <c r="N140" s="165"/>
      <c r="O140" s="165">
        <f>SUM(O141:O146)</f>
        <v>0</v>
      </c>
      <c r="P140" s="165"/>
      <c r="Q140" s="165">
        <f>SUM(Q141:Q146)</f>
        <v>0</v>
      </c>
      <c r="R140" s="166"/>
      <c r="S140" s="166"/>
      <c r="T140" s="167"/>
      <c r="U140" s="161"/>
      <c r="V140" s="161">
        <f>SUM(V141:V146)</f>
        <v>15.91</v>
      </c>
      <c r="W140" s="161"/>
      <c r="X140" s="161"/>
      <c r="Y140" s="161"/>
      <c r="AG140" t="s">
        <v>138</v>
      </c>
    </row>
    <row r="141" spans="1:60" ht="22.5" outlineLevel="1" x14ac:dyDescent="0.2">
      <c r="A141" s="176">
        <v>56</v>
      </c>
      <c r="B141" s="177" t="s">
        <v>338</v>
      </c>
      <c r="C141" s="188" t="s">
        <v>339</v>
      </c>
      <c r="D141" s="178" t="s">
        <v>152</v>
      </c>
      <c r="E141" s="179">
        <v>3.3096399999999999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218</v>
      </c>
      <c r="S141" s="181" t="s">
        <v>143</v>
      </c>
      <c r="T141" s="182" t="s">
        <v>144</v>
      </c>
      <c r="U141" s="157">
        <v>2.0670000000000002</v>
      </c>
      <c r="V141" s="157">
        <f>ROUND(E141*U141,2)</f>
        <v>6.84</v>
      </c>
      <c r="W141" s="157"/>
      <c r="X141" s="157" t="s">
        <v>340</v>
      </c>
      <c r="Y141" s="157" t="s">
        <v>146</v>
      </c>
      <c r="Z141" s="146"/>
      <c r="AA141" s="146"/>
      <c r="AB141" s="146"/>
      <c r="AC141" s="146"/>
      <c r="AD141" s="146"/>
      <c r="AE141" s="146"/>
      <c r="AF141" s="146"/>
      <c r="AG141" s="146" t="s">
        <v>341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6">
        <v>57</v>
      </c>
      <c r="B142" s="177" t="s">
        <v>342</v>
      </c>
      <c r="C142" s="188" t="s">
        <v>343</v>
      </c>
      <c r="D142" s="178" t="s">
        <v>152</v>
      </c>
      <c r="E142" s="179">
        <v>3.3096399999999999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81" t="s">
        <v>218</v>
      </c>
      <c r="S142" s="181" t="s">
        <v>143</v>
      </c>
      <c r="T142" s="182" t="s">
        <v>144</v>
      </c>
      <c r="U142" s="157">
        <v>0.49</v>
      </c>
      <c r="V142" s="157">
        <f>ROUND(E142*U142,2)</f>
        <v>1.62</v>
      </c>
      <c r="W142" s="157"/>
      <c r="X142" s="157" t="s">
        <v>340</v>
      </c>
      <c r="Y142" s="157" t="s">
        <v>146</v>
      </c>
      <c r="Z142" s="146"/>
      <c r="AA142" s="146"/>
      <c r="AB142" s="146"/>
      <c r="AC142" s="146"/>
      <c r="AD142" s="146"/>
      <c r="AE142" s="146"/>
      <c r="AF142" s="146"/>
      <c r="AG142" s="146" t="s">
        <v>341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6">
        <v>58</v>
      </c>
      <c r="B143" s="177" t="s">
        <v>344</v>
      </c>
      <c r="C143" s="188" t="s">
        <v>345</v>
      </c>
      <c r="D143" s="178" t="s">
        <v>152</v>
      </c>
      <c r="E143" s="179">
        <v>66.192899999999995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81" t="s">
        <v>218</v>
      </c>
      <c r="S143" s="181" t="s">
        <v>143</v>
      </c>
      <c r="T143" s="182" t="s">
        <v>144</v>
      </c>
      <c r="U143" s="157">
        <v>0</v>
      </c>
      <c r="V143" s="157">
        <f>ROUND(E143*U143,2)</f>
        <v>0</v>
      </c>
      <c r="W143" s="157"/>
      <c r="X143" s="157" t="s">
        <v>340</v>
      </c>
      <c r="Y143" s="157" t="s">
        <v>146</v>
      </c>
      <c r="Z143" s="146"/>
      <c r="AA143" s="146"/>
      <c r="AB143" s="146"/>
      <c r="AC143" s="146"/>
      <c r="AD143" s="146"/>
      <c r="AE143" s="146"/>
      <c r="AF143" s="146"/>
      <c r="AG143" s="146" t="s">
        <v>341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outlineLevel="1" x14ac:dyDescent="0.2">
      <c r="A144" s="176">
        <v>59</v>
      </c>
      <c r="B144" s="177" t="s">
        <v>346</v>
      </c>
      <c r="C144" s="188" t="s">
        <v>347</v>
      </c>
      <c r="D144" s="178" t="s">
        <v>152</v>
      </c>
      <c r="E144" s="179">
        <v>3.3096399999999999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81" t="s">
        <v>218</v>
      </c>
      <c r="S144" s="181" t="s">
        <v>143</v>
      </c>
      <c r="T144" s="182" t="s">
        <v>144</v>
      </c>
      <c r="U144" s="157">
        <v>0</v>
      </c>
      <c r="V144" s="157">
        <f>ROUND(E144*U144,2)</f>
        <v>0</v>
      </c>
      <c r="W144" s="157"/>
      <c r="X144" s="157" t="s">
        <v>340</v>
      </c>
      <c r="Y144" s="157" t="s">
        <v>146</v>
      </c>
      <c r="Z144" s="146"/>
      <c r="AA144" s="146"/>
      <c r="AB144" s="146"/>
      <c r="AC144" s="146"/>
      <c r="AD144" s="146"/>
      <c r="AE144" s="146"/>
      <c r="AF144" s="146"/>
      <c r="AG144" s="146" t="s">
        <v>341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69">
        <v>60</v>
      </c>
      <c r="B145" s="170" t="s">
        <v>348</v>
      </c>
      <c r="C145" s="186" t="s">
        <v>349</v>
      </c>
      <c r="D145" s="171" t="s">
        <v>152</v>
      </c>
      <c r="E145" s="172">
        <v>9.9289299999999994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4" t="s">
        <v>350</v>
      </c>
      <c r="S145" s="174" t="s">
        <v>143</v>
      </c>
      <c r="T145" s="175" t="s">
        <v>144</v>
      </c>
      <c r="U145" s="157">
        <v>0.75</v>
      </c>
      <c r="V145" s="157">
        <f>ROUND(E145*U145,2)</f>
        <v>7.45</v>
      </c>
      <c r="W145" s="157"/>
      <c r="X145" s="157" t="s">
        <v>340</v>
      </c>
      <c r="Y145" s="157" t="s">
        <v>146</v>
      </c>
      <c r="Z145" s="146"/>
      <c r="AA145" s="146"/>
      <c r="AB145" s="146"/>
      <c r="AC145" s="146"/>
      <c r="AD145" s="146"/>
      <c r="AE145" s="146"/>
      <c r="AF145" s="146"/>
      <c r="AG145" s="146" t="s">
        <v>341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249" t="s">
        <v>351</v>
      </c>
      <c r="D146" s="250"/>
      <c r="E146" s="250"/>
      <c r="F146" s="250"/>
      <c r="G146" s="25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154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83" t="str">
        <f>C146</f>
        <v>nebo vybouraných hmot nošením nebo přehazováním k místu nakládky přístupnému normálním dopravním prostředkům do 10 m,</v>
      </c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62" t="s">
        <v>137</v>
      </c>
      <c r="B147" s="163" t="s">
        <v>108</v>
      </c>
      <c r="C147" s="185" t="s">
        <v>27</v>
      </c>
      <c r="D147" s="164"/>
      <c r="E147" s="165"/>
      <c r="F147" s="166"/>
      <c r="G147" s="166">
        <f>SUMIF(AG148:AG149,"&lt;&gt;NOR",G148:G149)</f>
        <v>0</v>
      </c>
      <c r="H147" s="166"/>
      <c r="I147" s="166">
        <f>SUM(I148:I149)</f>
        <v>0</v>
      </c>
      <c r="J147" s="166"/>
      <c r="K147" s="166">
        <f>SUM(K148:K149)</f>
        <v>0</v>
      </c>
      <c r="L147" s="166"/>
      <c r="M147" s="166">
        <f>SUM(M148:M149)</f>
        <v>0</v>
      </c>
      <c r="N147" s="165"/>
      <c r="O147" s="165">
        <f>SUM(O148:O149)</f>
        <v>0</v>
      </c>
      <c r="P147" s="165"/>
      <c r="Q147" s="165">
        <f>SUM(Q148:Q149)</f>
        <v>0</v>
      </c>
      <c r="R147" s="166"/>
      <c r="S147" s="166"/>
      <c r="T147" s="167"/>
      <c r="U147" s="161"/>
      <c r="V147" s="161">
        <f>SUM(V148:V149)</f>
        <v>0</v>
      </c>
      <c r="W147" s="161"/>
      <c r="X147" s="161"/>
      <c r="Y147" s="161"/>
      <c r="AG147" t="s">
        <v>138</v>
      </c>
    </row>
    <row r="148" spans="1:60" outlineLevel="1" x14ac:dyDescent="0.2">
      <c r="A148" s="176">
        <v>61</v>
      </c>
      <c r="B148" s="177" t="s">
        <v>352</v>
      </c>
      <c r="C148" s="188" t="s">
        <v>353</v>
      </c>
      <c r="D148" s="178" t="s">
        <v>354</v>
      </c>
      <c r="E148" s="179">
        <v>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21</v>
      </c>
      <c r="M148" s="181">
        <f>G148*(1+L148/100)</f>
        <v>0</v>
      </c>
      <c r="N148" s="179">
        <v>0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143</v>
      </c>
      <c r="T148" s="182" t="s">
        <v>278</v>
      </c>
      <c r="U148" s="157">
        <v>0</v>
      </c>
      <c r="V148" s="157">
        <f>ROUND(E148*U148,2)</f>
        <v>0</v>
      </c>
      <c r="W148" s="157"/>
      <c r="X148" s="157" t="s">
        <v>355</v>
      </c>
      <c r="Y148" s="157" t="s">
        <v>146</v>
      </c>
      <c r="Z148" s="146"/>
      <c r="AA148" s="146"/>
      <c r="AB148" s="146"/>
      <c r="AC148" s="146"/>
      <c r="AD148" s="146"/>
      <c r="AE148" s="146"/>
      <c r="AF148" s="146"/>
      <c r="AG148" s="146" t="s">
        <v>356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9">
        <v>62</v>
      </c>
      <c r="B149" s="170" t="s">
        <v>357</v>
      </c>
      <c r="C149" s="186" t="s">
        <v>358</v>
      </c>
      <c r="D149" s="171" t="s">
        <v>354</v>
      </c>
      <c r="E149" s="172">
        <v>1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2">
        <v>0</v>
      </c>
      <c r="O149" s="172">
        <f>ROUND(E149*N149,2)</f>
        <v>0</v>
      </c>
      <c r="P149" s="172">
        <v>0</v>
      </c>
      <c r="Q149" s="172">
        <f>ROUND(E149*P149,2)</f>
        <v>0</v>
      </c>
      <c r="R149" s="174"/>
      <c r="S149" s="174" t="s">
        <v>143</v>
      </c>
      <c r="T149" s="175" t="s">
        <v>278</v>
      </c>
      <c r="U149" s="157">
        <v>0</v>
      </c>
      <c r="V149" s="157">
        <f>ROUND(E149*U149,2)</f>
        <v>0</v>
      </c>
      <c r="W149" s="157"/>
      <c r="X149" s="157" t="s">
        <v>355</v>
      </c>
      <c r="Y149" s="157" t="s">
        <v>146</v>
      </c>
      <c r="Z149" s="146"/>
      <c r="AA149" s="146"/>
      <c r="AB149" s="146"/>
      <c r="AC149" s="146"/>
      <c r="AD149" s="146"/>
      <c r="AE149" s="146"/>
      <c r="AF149" s="146"/>
      <c r="AG149" s="146" t="s">
        <v>356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x14ac:dyDescent="0.2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15</v>
      </c>
      <c r="AF150">
        <v>21</v>
      </c>
      <c r="AG150" t="s">
        <v>123</v>
      </c>
    </row>
    <row r="151" spans="1:60" x14ac:dyDescent="0.2">
      <c r="A151" s="149"/>
      <c r="B151" s="150" t="s">
        <v>29</v>
      </c>
      <c r="C151" s="191"/>
      <c r="D151" s="151"/>
      <c r="E151" s="152"/>
      <c r="F151" s="152"/>
      <c r="G151" s="168">
        <f>G8+G26+G29+G35+G51+G56+G79+G82+G88+G103+G109+G127+G131+G140+G147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359</v>
      </c>
    </row>
    <row r="152" spans="1:60" x14ac:dyDescent="0.2">
      <c r="C152" s="192"/>
      <c r="D152" s="10"/>
      <c r="AG152" t="s">
        <v>360</v>
      </c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Nqc1Q8J5euGXNgATrW+DZXV539/dRj+XbEsUgMvHqaILqtiQNsPP/d1I8xhSc71ByaBL71q5T0mihRXGcjBiA==" saltValue="7NqknL4TtLOtt/+7qH80xQ==" spinCount="100000" sheet="1" formatRows="0"/>
  <mergeCells count="24">
    <mergeCell ref="C146:G146"/>
    <mergeCell ref="C58:G58"/>
    <mergeCell ref="C64:G64"/>
    <mergeCell ref="C68:G68"/>
    <mergeCell ref="C81:G81"/>
    <mergeCell ref="C87:G87"/>
    <mergeCell ref="C102:G102"/>
    <mergeCell ref="C108:G108"/>
    <mergeCell ref="C113:G113"/>
    <mergeCell ref="C115:G115"/>
    <mergeCell ref="C126:G126"/>
    <mergeCell ref="C129:G129"/>
    <mergeCell ref="C53:G53"/>
    <mergeCell ref="A1:G1"/>
    <mergeCell ref="C2:G2"/>
    <mergeCell ref="C3:G3"/>
    <mergeCell ref="C4:G4"/>
    <mergeCell ref="C12:G12"/>
    <mergeCell ref="C15:G15"/>
    <mergeCell ref="C18:G18"/>
    <mergeCell ref="C21:G21"/>
    <mergeCell ref="C37:G37"/>
    <mergeCell ref="C46:G46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7C57-A075-47A5-85E1-7FC63BAE68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110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112</v>
      </c>
      <c r="AG3" t="s">
        <v>113</v>
      </c>
    </row>
    <row r="4" spans="1:60" ht="24.95" customHeight="1" x14ac:dyDescent="0.2">
      <c r="A4" s="139" t="s">
        <v>9</v>
      </c>
      <c r="B4" s="140" t="s">
        <v>51</v>
      </c>
      <c r="C4" s="255" t="s">
        <v>52</v>
      </c>
      <c r="D4" s="256"/>
      <c r="E4" s="256"/>
      <c r="F4" s="256"/>
      <c r="G4" s="257"/>
      <c r="AG4" t="s">
        <v>114</v>
      </c>
    </row>
    <row r="5" spans="1:60" x14ac:dyDescent="0.2">
      <c r="D5" s="10"/>
    </row>
    <row r="6" spans="1:60" ht="38.25" x14ac:dyDescent="0.2">
      <c r="A6" s="142" t="s">
        <v>115</v>
      </c>
      <c r="B6" s="144" t="s">
        <v>116</v>
      </c>
      <c r="C6" s="144" t="s">
        <v>117</v>
      </c>
      <c r="D6" s="143" t="s">
        <v>118</v>
      </c>
      <c r="E6" s="142" t="s">
        <v>119</v>
      </c>
      <c r="F6" s="141" t="s">
        <v>120</v>
      </c>
      <c r="G6" s="142" t="s">
        <v>29</v>
      </c>
      <c r="H6" s="145" t="s">
        <v>30</v>
      </c>
      <c r="I6" s="145" t="s">
        <v>121</v>
      </c>
      <c r="J6" s="145" t="s">
        <v>31</v>
      </c>
      <c r="K6" s="145" t="s">
        <v>122</v>
      </c>
      <c r="L6" s="145" t="s">
        <v>123</v>
      </c>
      <c r="M6" s="145" t="s">
        <v>124</v>
      </c>
      <c r="N6" s="145" t="s">
        <v>125</v>
      </c>
      <c r="O6" s="145" t="s">
        <v>126</v>
      </c>
      <c r="P6" s="145" t="s">
        <v>127</v>
      </c>
      <c r="Q6" s="145" t="s">
        <v>128</v>
      </c>
      <c r="R6" s="145" t="s">
        <v>129</v>
      </c>
      <c r="S6" s="145" t="s">
        <v>130</v>
      </c>
      <c r="T6" s="145" t="s">
        <v>131</v>
      </c>
      <c r="U6" s="145" t="s">
        <v>132</v>
      </c>
      <c r="V6" s="145" t="s">
        <v>133</v>
      </c>
      <c r="W6" s="145" t="s">
        <v>134</v>
      </c>
      <c r="X6" s="145" t="s">
        <v>135</v>
      </c>
      <c r="Y6" s="145" t="s">
        <v>136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137</v>
      </c>
      <c r="B8" s="163" t="s">
        <v>70</v>
      </c>
      <c r="C8" s="185" t="s">
        <v>71</v>
      </c>
      <c r="D8" s="164"/>
      <c r="E8" s="165"/>
      <c r="F8" s="166"/>
      <c r="G8" s="166">
        <f>SUMIF(AG9:AG44,"&lt;&gt;NOR",G9:G44)</f>
        <v>0</v>
      </c>
      <c r="H8" s="166"/>
      <c r="I8" s="166">
        <f>SUM(I9:I44)</f>
        <v>0</v>
      </c>
      <c r="J8" s="166"/>
      <c r="K8" s="166">
        <f>SUM(K9:K44)</f>
        <v>0</v>
      </c>
      <c r="L8" s="166"/>
      <c r="M8" s="166">
        <f>SUM(M9:M44)</f>
        <v>0</v>
      </c>
      <c r="N8" s="165"/>
      <c r="O8" s="165">
        <f>SUM(O9:O44)</f>
        <v>0</v>
      </c>
      <c r="P8" s="165"/>
      <c r="Q8" s="165">
        <f>SUM(Q9:Q44)</f>
        <v>0</v>
      </c>
      <c r="R8" s="166"/>
      <c r="S8" s="166"/>
      <c r="T8" s="167"/>
      <c r="U8" s="161"/>
      <c r="V8" s="161">
        <f>SUM(V9:V44)</f>
        <v>0</v>
      </c>
      <c r="W8" s="161"/>
      <c r="X8" s="161"/>
      <c r="Y8" s="161"/>
      <c r="AG8" t="s">
        <v>138</v>
      </c>
    </row>
    <row r="9" spans="1:60" ht="22.5" outlineLevel="1" x14ac:dyDescent="0.2">
      <c r="A9" s="169">
        <v>1</v>
      </c>
      <c r="B9" s="170" t="s">
        <v>361</v>
      </c>
      <c r="C9" s="186" t="s">
        <v>362</v>
      </c>
      <c r="D9" s="171" t="s">
        <v>363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293</v>
      </c>
      <c r="T9" s="175" t="s">
        <v>278</v>
      </c>
      <c r="U9" s="157">
        <v>0</v>
      </c>
      <c r="V9" s="157">
        <f>ROUND(E9*U9,2)</f>
        <v>0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364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 t="s">
        <v>365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366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60" t="s">
        <v>367</v>
      </c>
      <c r="D11" s="261"/>
      <c r="E11" s="261"/>
      <c r="F11" s="261"/>
      <c r="G11" s="26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366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260" t="s">
        <v>368</v>
      </c>
      <c r="D12" s="261"/>
      <c r="E12" s="261"/>
      <c r="F12" s="261"/>
      <c r="G12" s="26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366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260" t="s">
        <v>369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366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260" t="s">
        <v>370</v>
      </c>
      <c r="D14" s="261"/>
      <c r="E14" s="261"/>
      <c r="F14" s="261"/>
      <c r="G14" s="26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366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260" t="s">
        <v>371</v>
      </c>
      <c r="D15" s="261"/>
      <c r="E15" s="261"/>
      <c r="F15" s="261"/>
      <c r="G15" s="26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366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260" t="s">
        <v>372</v>
      </c>
      <c r="D16" s="261"/>
      <c r="E16" s="261"/>
      <c r="F16" s="261"/>
      <c r="G16" s="26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366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260" t="s">
        <v>373</v>
      </c>
      <c r="D17" s="261"/>
      <c r="E17" s="261"/>
      <c r="F17" s="261"/>
      <c r="G17" s="26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366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260" t="s">
        <v>374</v>
      </c>
      <c r="D18" s="261"/>
      <c r="E18" s="261"/>
      <c r="F18" s="261"/>
      <c r="G18" s="26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366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260" t="s">
        <v>375</v>
      </c>
      <c r="D19" s="261"/>
      <c r="E19" s="261"/>
      <c r="F19" s="261"/>
      <c r="G19" s="2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366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260" t="s">
        <v>376</v>
      </c>
      <c r="D20" s="261"/>
      <c r="E20" s="261"/>
      <c r="F20" s="261"/>
      <c r="G20" s="26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366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260" t="s">
        <v>377</v>
      </c>
      <c r="D21" s="261"/>
      <c r="E21" s="261"/>
      <c r="F21" s="261"/>
      <c r="G21" s="2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366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260" t="s">
        <v>378</v>
      </c>
      <c r="D22" s="261"/>
      <c r="E22" s="261"/>
      <c r="F22" s="261"/>
      <c r="G22" s="26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366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260" t="s">
        <v>379</v>
      </c>
      <c r="D23" s="261"/>
      <c r="E23" s="261"/>
      <c r="F23" s="261"/>
      <c r="G23" s="26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366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260" t="s">
        <v>380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366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260" t="s">
        <v>381</v>
      </c>
      <c r="D25" s="261"/>
      <c r="E25" s="261"/>
      <c r="F25" s="261"/>
      <c r="G25" s="26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366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260" t="s">
        <v>382</v>
      </c>
      <c r="D26" s="261"/>
      <c r="E26" s="261"/>
      <c r="F26" s="261"/>
      <c r="G26" s="26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366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260" t="s">
        <v>383</v>
      </c>
      <c r="D27" s="261"/>
      <c r="E27" s="261"/>
      <c r="F27" s="261"/>
      <c r="G27" s="26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366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260" t="s">
        <v>384</v>
      </c>
      <c r="D28" s="261"/>
      <c r="E28" s="261"/>
      <c r="F28" s="261"/>
      <c r="G28" s="26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366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260" t="s">
        <v>385</v>
      </c>
      <c r="D29" s="261"/>
      <c r="E29" s="261"/>
      <c r="F29" s="261"/>
      <c r="G29" s="26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366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260" t="s">
        <v>386</v>
      </c>
      <c r="D30" s="261"/>
      <c r="E30" s="261"/>
      <c r="F30" s="261"/>
      <c r="G30" s="26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366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260" t="s">
        <v>387</v>
      </c>
      <c r="D31" s="261"/>
      <c r="E31" s="261"/>
      <c r="F31" s="261"/>
      <c r="G31" s="26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366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260" t="s">
        <v>388</v>
      </c>
      <c r="D32" s="261"/>
      <c r="E32" s="261"/>
      <c r="F32" s="261"/>
      <c r="G32" s="26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366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260" t="s">
        <v>389</v>
      </c>
      <c r="D33" s="261"/>
      <c r="E33" s="261"/>
      <c r="F33" s="261"/>
      <c r="G33" s="26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366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260" t="s">
        <v>390</v>
      </c>
      <c r="D34" s="261"/>
      <c r="E34" s="261"/>
      <c r="F34" s="261"/>
      <c r="G34" s="26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366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260" t="s">
        <v>391</v>
      </c>
      <c r="D35" s="261"/>
      <c r="E35" s="261"/>
      <c r="F35" s="261"/>
      <c r="G35" s="26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366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6">
        <v>2</v>
      </c>
      <c r="B36" s="177" t="s">
        <v>392</v>
      </c>
      <c r="C36" s="188" t="s">
        <v>393</v>
      </c>
      <c r="D36" s="178" t="s">
        <v>394</v>
      </c>
      <c r="E36" s="179">
        <v>5</v>
      </c>
      <c r="F36" s="180"/>
      <c r="G36" s="181">
        <f t="shared" ref="G36:G44" si="0">ROUND(E36*F36,2)</f>
        <v>0</v>
      </c>
      <c r="H36" s="180"/>
      <c r="I36" s="181">
        <f t="shared" ref="I36:I44" si="1">ROUND(E36*H36,2)</f>
        <v>0</v>
      </c>
      <c r="J36" s="180"/>
      <c r="K36" s="181">
        <f t="shared" ref="K36:K44" si="2">ROUND(E36*J36,2)</f>
        <v>0</v>
      </c>
      <c r="L36" s="181">
        <v>21</v>
      </c>
      <c r="M36" s="181">
        <f t="shared" ref="M36:M44" si="3">G36*(1+L36/100)</f>
        <v>0</v>
      </c>
      <c r="N36" s="179">
        <v>0</v>
      </c>
      <c r="O36" s="179">
        <f t="shared" ref="O36:O44" si="4">ROUND(E36*N36,2)</f>
        <v>0</v>
      </c>
      <c r="P36" s="179">
        <v>0</v>
      </c>
      <c r="Q36" s="179">
        <f t="shared" ref="Q36:Q44" si="5">ROUND(E36*P36,2)</f>
        <v>0</v>
      </c>
      <c r="R36" s="181"/>
      <c r="S36" s="181" t="s">
        <v>293</v>
      </c>
      <c r="T36" s="182" t="s">
        <v>278</v>
      </c>
      <c r="U36" s="157">
        <v>0</v>
      </c>
      <c r="V36" s="157">
        <f t="shared" ref="V36:V44" si="6">ROUND(E36*U36,2)</f>
        <v>0</v>
      </c>
      <c r="W36" s="157"/>
      <c r="X36" s="157" t="s">
        <v>145</v>
      </c>
      <c r="Y36" s="157" t="s">
        <v>146</v>
      </c>
      <c r="Z36" s="146"/>
      <c r="AA36" s="146"/>
      <c r="AB36" s="146"/>
      <c r="AC36" s="146"/>
      <c r="AD36" s="146"/>
      <c r="AE36" s="146"/>
      <c r="AF36" s="146"/>
      <c r="AG36" s="146" t="s">
        <v>364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6">
        <v>3</v>
      </c>
      <c r="B37" s="177" t="s">
        <v>395</v>
      </c>
      <c r="C37" s="188" t="s">
        <v>396</v>
      </c>
      <c r="D37" s="178" t="s">
        <v>363</v>
      </c>
      <c r="E37" s="179">
        <v>2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293</v>
      </c>
      <c r="T37" s="182" t="s">
        <v>278</v>
      </c>
      <c r="U37" s="157">
        <v>0</v>
      </c>
      <c r="V37" s="157">
        <f t="shared" si="6"/>
        <v>0</v>
      </c>
      <c r="W37" s="157"/>
      <c r="X37" s="157" t="s">
        <v>145</v>
      </c>
      <c r="Y37" s="157" t="s">
        <v>146</v>
      </c>
      <c r="Z37" s="146"/>
      <c r="AA37" s="146"/>
      <c r="AB37" s="146"/>
      <c r="AC37" s="146"/>
      <c r="AD37" s="146"/>
      <c r="AE37" s="146"/>
      <c r="AF37" s="146"/>
      <c r="AG37" s="146" t="s">
        <v>364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6">
        <v>4</v>
      </c>
      <c r="B38" s="177" t="s">
        <v>397</v>
      </c>
      <c r="C38" s="188" t="s">
        <v>398</v>
      </c>
      <c r="D38" s="178" t="s">
        <v>363</v>
      </c>
      <c r="E38" s="179">
        <v>2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81"/>
      <c r="S38" s="181" t="s">
        <v>293</v>
      </c>
      <c r="T38" s="182" t="s">
        <v>278</v>
      </c>
      <c r="U38" s="157">
        <v>0</v>
      </c>
      <c r="V38" s="157">
        <f t="shared" si="6"/>
        <v>0</v>
      </c>
      <c r="W38" s="157"/>
      <c r="X38" s="157" t="s">
        <v>145</v>
      </c>
      <c r="Y38" s="157" t="s">
        <v>146</v>
      </c>
      <c r="Z38" s="146"/>
      <c r="AA38" s="146"/>
      <c r="AB38" s="146"/>
      <c r="AC38" s="146"/>
      <c r="AD38" s="146"/>
      <c r="AE38" s="146"/>
      <c r="AF38" s="146"/>
      <c r="AG38" s="146" t="s">
        <v>364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6">
        <v>5</v>
      </c>
      <c r="B39" s="177" t="s">
        <v>399</v>
      </c>
      <c r="C39" s="188" t="s">
        <v>400</v>
      </c>
      <c r="D39" s="178" t="s">
        <v>363</v>
      </c>
      <c r="E39" s="179">
        <v>2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81"/>
      <c r="S39" s="181" t="s">
        <v>293</v>
      </c>
      <c r="T39" s="182" t="s">
        <v>278</v>
      </c>
      <c r="U39" s="157">
        <v>0</v>
      </c>
      <c r="V39" s="157">
        <f t="shared" si="6"/>
        <v>0</v>
      </c>
      <c r="W39" s="157"/>
      <c r="X39" s="157" t="s">
        <v>145</v>
      </c>
      <c r="Y39" s="157" t="s">
        <v>146</v>
      </c>
      <c r="Z39" s="146"/>
      <c r="AA39" s="146"/>
      <c r="AB39" s="146"/>
      <c r="AC39" s="146"/>
      <c r="AD39" s="146"/>
      <c r="AE39" s="146"/>
      <c r="AF39" s="146"/>
      <c r="AG39" s="146" t="s">
        <v>364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6">
        <v>6</v>
      </c>
      <c r="B40" s="177" t="s">
        <v>401</v>
      </c>
      <c r="C40" s="188" t="s">
        <v>402</v>
      </c>
      <c r="D40" s="178" t="s">
        <v>394</v>
      </c>
      <c r="E40" s="179">
        <v>3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81"/>
      <c r="S40" s="181" t="s">
        <v>293</v>
      </c>
      <c r="T40" s="182" t="s">
        <v>278</v>
      </c>
      <c r="U40" s="157">
        <v>0</v>
      </c>
      <c r="V40" s="157">
        <f t="shared" si="6"/>
        <v>0</v>
      </c>
      <c r="W40" s="157"/>
      <c r="X40" s="157" t="s">
        <v>145</v>
      </c>
      <c r="Y40" s="157" t="s">
        <v>146</v>
      </c>
      <c r="Z40" s="146"/>
      <c r="AA40" s="146"/>
      <c r="AB40" s="146"/>
      <c r="AC40" s="146"/>
      <c r="AD40" s="146"/>
      <c r="AE40" s="146"/>
      <c r="AF40" s="146"/>
      <c r="AG40" s="146" t="s">
        <v>364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6">
        <v>7</v>
      </c>
      <c r="B41" s="177" t="s">
        <v>403</v>
      </c>
      <c r="C41" s="188" t="s">
        <v>404</v>
      </c>
      <c r="D41" s="178" t="s">
        <v>394</v>
      </c>
      <c r="E41" s="179">
        <v>54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81"/>
      <c r="S41" s="181" t="s">
        <v>293</v>
      </c>
      <c r="T41" s="182" t="s">
        <v>278</v>
      </c>
      <c r="U41" s="157">
        <v>0</v>
      </c>
      <c r="V41" s="157">
        <f t="shared" si="6"/>
        <v>0</v>
      </c>
      <c r="W41" s="157"/>
      <c r="X41" s="157" t="s">
        <v>145</v>
      </c>
      <c r="Y41" s="157" t="s">
        <v>146</v>
      </c>
      <c r="Z41" s="146"/>
      <c r="AA41" s="146"/>
      <c r="AB41" s="146"/>
      <c r="AC41" s="146"/>
      <c r="AD41" s="146"/>
      <c r="AE41" s="146"/>
      <c r="AF41" s="146"/>
      <c r="AG41" s="146" t="s">
        <v>364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6">
        <v>8</v>
      </c>
      <c r="B42" s="177" t="s">
        <v>405</v>
      </c>
      <c r="C42" s="188" t="s">
        <v>406</v>
      </c>
      <c r="D42" s="178" t="s">
        <v>158</v>
      </c>
      <c r="E42" s="179">
        <v>30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21</v>
      </c>
      <c r="M42" s="181">
        <f t="shared" si="3"/>
        <v>0</v>
      </c>
      <c r="N42" s="179">
        <v>0</v>
      </c>
      <c r="O42" s="179">
        <f t="shared" si="4"/>
        <v>0</v>
      </c>
      <c r="P42" s="179">
        <v>0</v>
      </c>
      <c r="Q42" s="179">
        <f t="shared" si="5"/>
        <v>0</v>
      </c>
      <c r="R42" s="181"/>
      <c r="S42" s="181" t="s">
        <v>293</v>
      </c>
      <c r="T42" s="182" t="s">
        <v>278</v>
      </c>
      <c r="U42" s="157">
        <v>0</v>
      </c>
      <c r="V42" s="157">
        <f t="shared" si="6"/>
        <v>0</v>
      </c>
      <c r="W42" s="157"/>
      <c r="X42" s="157" t="s">
        <v>145</v>
      </c>
      <c r="Y42" s="157" t="s">
        <v>146</v>
      </c>
      <c r="Z42" s="146"/>
      <c r="AA42" s="146"/>
      <c r="AB42" s="146"/>
      <c r="AC42" s="146"/>
      <c r="AD42" s="146"/>
      <c r="AE42" s="146"/>
      <c r="AF42" s="146"/>
      <c r="AG42" s="146" t="s">
        <v>364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6">
        <v>9</v>
      </c>
      <c r="B43" s="177" t="s">
        <v>407</v>
      </c>
      <c r="C43" s="188" t="s">
        <v>408</v>
      </c>
      <c r="D43" s="178" t="s">
        <v>158</v>
      </c>
      <c r="E43" s="179">
        <v>10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21</v>
      </c>
      <c r="M43" s="181">
        <f t="shared" si="3"/>
        <v>0</v>
      </c>
      <c r="N43" s="179">
        <v>0</v>
      </c>
      <c r="O43" s="179">
        <f t="shared" si="4"/>
        <v>0</v>
      </c>
      <c r="P43" s="179">
        <v>0</v>
      </c>
      <c r="Q43" s="179">
        <f t="shared" si="5"/>
        <v>0</v>
      </c>
      <c r="R43" s="181"/>
      <c r="S43" s="181" t="s">
        <v>293</v>
      </c>
      <c r="T43" s="182" t="s">
        <v>278</v>
      </c>
      <c r="U43" s="157">
        <v>0</v>
      </c>
      <c r="V43" s="157">
        <f t="shared" si="6"/>
        <v>0</v>
      </c>
      <c r="W43" s="157"/>
      <c r="X43" s="157" t="s">
        <v>145</v>
      </c>
      <c r="Y43" s="157" t="s">
        <v>146</v>
      </c>
      <c r="Z43" s="146"/>
      <c r="AA43" s="146"/>
      <c r="AB43" s="146"/>
      <c r="AC43" s="146"/>
      <c r="AD43" s="146"/>
      <c r="AE43" s="146"/>
      <c r="AF43" s="146"/>
      <c r="AG43" s="146" t="s">
        <v>364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6">
        <v>10</v>
      </c>
      <c r="B44" s="177" t="s">
        <v>409</v>
      </c>
      <c r="C44" s="188" t="s">
        <v>410</v>
      </c>
      <c r="D44" s="178" t="s">
        <v>363</v>
      </c>
      <c r="E44" s="179">
        <v>1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21</v>
      </c>
      <c r="M44" s="181">
        <f t="shared" si="3"/>
        <v>0</v>
      </c>
      <c r="N44" s="179">
        <v>0</v>
      </c>
      <c r="O44" s="179">
        <f t="shared" si="4"/>
        <v>0</v>
      </c>
      <c r="P44" s="179">
        <v>0</v>
      </c>
      <c r="Q44" s="179">
        <f t="shared" si="5"/>
        <v>0</v>
      </c>
      <c r="R44" s="181"/>
      <c r="S44" s="181" t="s">
        <v>293</v>
      </c>
      <c r="T44" s="182" t="s">
        <v>278</v>
      </c>
      <c r="U44" s="157">
        <v>0</v>
      </c>
      <c r="V44" s="157">
        <f t="shared" si="6"/>
        <v>0</v>
      </c>
      <c r="W44" s="157"/>
      <c r="X44" s="157" t="s">
        <v>145</v>
      </c>
      <c r="Y44" s="157" t="s">
        <v>146</v>
      </c>
      <c r="Z44" s="146"/>
      <c r="AA44" s="146"/>
      <c r="AB44" s="146"/>
      <c r="AC44" s="146"/>
      <c r="AD44" s="146"/>
      <c r="AE44" s="146"/>
      <c r="AF44" s="146"/>
      <c r="AG44" s="146" t="s">
        <v>364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62" t="s">
        <v>137</v>
      </c>
      <c r="B45" s="163" t="s">
        <v>72</v>
      </c>
      <c r="C45" s="185" t="s">
        <v>73</v>
      </c>
      <c r="D45" s="164"/>
      <c r="E45" s="165"/>
      <c r="F45" s="166"/>
      <c r="G45" s="166">
        <f>SUMIF(AG46:AG61,"&lt;&gt;NOR",G46:G61)</f>
        <v>0</v>
      </c>
      <c r="H45" s="166"/>
      <c r="I45" s="166">
        <f>SUM(I46:I61)</f>
        <v>0</v>
      </c>
      <c r="J45" s="166"/>
      <c r="K45" s="166">
        <f>SUM(K46:K61)</f>
        <v>0</v>
      </c>
      <c r="L45" s="166"/>
      <c r="M45" s="166">
        <f>SUM(M46:M61)</f>
        <v>0</v>
      </c>
      <c r="N45" s="165"/>
      <c r="O45" s="165">
        <f>SUM(O46:O61)</f>
        <v>0</v>
      </c>
      <c r="P45" s="165"/>
      <c r="Q45" s="165">
        <f>SUM(Q46:Q61)</f>
        <v>0</v>
      </c>
      <c r="R45" s="166"/>
      <c r="S45" s="166"/>
      <c r="T45" s="167"/>
      <c r="U45" s="161"/>
      <c r="V45" s="161">
        <f>SUM(V46:V61)</f>
        <v>0</v>
      </c>
      <c r="W45" s="161"/>
      <c r="X45" s="161"/>
      <c r="Y45" s="161"/>
      <c r="AG45" t="s">
        <v>138</v>
      </c>
    </row>
    <row r="46" spans="1:60" outlineLevel="1" x14ac:dyDescent="0.2">
      <c r="A46" s="169">
        <v>11</v>
      </c>
      <c r="B46" s="170" t="s">
        <v>411</v>
      </c>
      <c r="C46" s="186" t="s">
        <v>412</v>
      </c>
      <c r="D46" s="171" t="s">
        <v>363</v>
      </c>
      <c r="E46" s="172">
        <v>1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4"/>
      <c r="S46" s="174" t="s">
        <v>293</v>
      </c>
      <c r="T46" s="175" t="s">
        <v>278</v>
      </c>
      <c r="U46" s="157">
        <v>0</v>
      </c>
      <c r="V46" s="157">
        <f>ROUND(E46*U46,2)</f>
        <v>0</v>
      </c>
      <c r="W46" s="157"/>
      <c r="X46" s="157" t="s">
        <v>145</v>
      </c>
      <c r="Y46" s="157" t="s">
        <v>146</v>
      </c>
      <c r="Z46" s="146"/>
      <c r="AA46" s="146"/>
      <c r="AB46" s="146"/>
      <c r="AC46" s="146"/>
      <c r="AD46" s="146"/>
      <c r="AE46" s="146"/>
      <c r="AF46" s="146"/>
      <c r="AG46" s="146" t="s">
        <v>364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62" t="s">
        <v>413</v>
      </c>
      <c r="D47" s="263"/>
      <c r="E47" s="263"/>
      <c r="F47" s="263"/>
      <c r="G47" s="26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366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260" t="s">
        <v>414</v>
      </c>
      <c r="D48" s="261"/>
      <c r="E48" s="261"/>
      <c r="F48" s="261"/>
      <c r="G48" s="26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366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260" t="s">
        <v>415</v>
      </c>
      <c r="D49" s="261"/>
      <c r="E49" s="261"/>
      <c r="F49" s="261"/>
      <c r="G49" s="261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366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260" t="s">
        <v>416</v>
      </c>
      <c r="D50" s="261"/>
      <c r="E50" s="261"/>
      <c r="F50" s="261"/>
      <c r="G50" s="261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366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9">
        <v>12</v>
      </c>
      <c r="B51" s="170" t="s">
        <v>417</v>
      </c>
      <c r="C51" s="186" t="s">
        <v>418</v>
      </c>
      <c r="D51" s="171" t="s">
        <v>363</v>
      </c>
      <c r="E51" s="172">
        <v>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4"/>
      <c r="S51" s="174" t="s">
        <v>293</v>
      </c>
      <c r="T51" s="175" t="s">
        <v>278</v>
      </c>
      <c r="U51" s="157">
        <v>0</v>
      </c>
      <c r="V51" s="157">
        <f>ROUND(E51*U51,2)</f>
        <v>0</v>
      </c>
      <c r="W51" s="157"/>
      <c r="X51" s="157" t="s">
        <v>145</v>
      </c>
      <c r="Y51" s="157" t="s">
        <v>146</v>
      </c>
      <c r="Z51" s="146"/>
      <c r="AA51" s="146"/>
      <c r="AB51" s="146"/>
      <c r="AC51" s="146"/>
      <c r="AD51" s="146"/>
      <c r="AE51" s="146"/>
      <c r="AF51" s="146"/>
      <c r="AG51" s="146" t="s">
        <v>364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262" t="s">
        <v>419</v>
      </c>
      <c r="D52" s="263"/>
      <c r="E52" s="263"/>
      <c r="F52" s="263"/>
      <c r="G52" s="26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366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260" t="s">
        <v>420</v>
      </c>
      <c r="D53" s="261"/>
      <c r="E53" s="261"/>
      <c r="F53" s="261"/>
      <c r="G53" s="26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366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260" t="s">
        <v>421</v>
      </c>
      <c r="D54" s="261"/>
      <c r="E54" s="261"/>
      <c r="F54" s="261"/>
      <c r="G54" s="2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366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6">
        <v>13</v>
      </c>
      <c r="B55" s="177" t="s">
        <v>422</v>
      </c>
      <c r="C55" s="188" t="s">
        <v>423</v>
      </c>
      <c r="D55" s="178" t="s">
        <v>394</v>
      </c>
      <c r="E55" s="179">
        <v>20</v>
      </c>
      <c r="F55" s="180"/>
      <c r="G55" s="181">
        <f t="shared" ref="G55:G61" si="7">ROUND(E55*F55,2)</f>
        <v>0</v>
      </c>
      <c r="H55" s="180"/>
      <c r="I55" s="181">
        <f t="shared" ref="I55:I61" si="8">ROUND(E55*H55,2)</f>
        <v>0</v>
      </c>
      <c r="J55" s="180"/>
      <c r="K55" s="181">
        <f t="shared" ref="K55:K61" si="9">ROUND(E55*J55,2)</f>
        <v>0</v>
      </c>
      <c r="L55" s="181">
        <v>21</v>
      </c>
      <c r="M55" s="181">
        <f t="shared" ref="M55:M61" si="10">G55*(1+L55/100)</f>
        <v>0</v>
      </c>
      <c r="N55" s="179">
        <v>0</v>
      </c>
      <c r="O55" s="179">
        <f t="shared" ref="O55:O61" si="11">ROUND(E55*N55,2)</f>
        <v>0</v>
      </c>
      <c r="P55" s="179">
        <v>0</v>
      </c>
      <c r="Q55" s="179">
        <f t="shared" ref="Q55:Q61" si="12">ROUND(E55*P55,2)</f>
        <v>0</v>
      </c>
      <c r="R55" s="181"/>
      <c r="S55" s="181" t="s">
        <v>293</v>
      </c>
      <c r="T55" s="182" t="s">
        <v>278</v>
      </c>
      <c r="U55" s="157">
        <v>0</v>
      </c>
      <c r="V55" s="157">
        <f t="shared" ref="V55:V61" si="13">ROUND(E55*U55,2)</f>
        <v>0</v>
      </c>
      <c r="W55" s="157"/>
      <c r="X55" s="157" t="s">
        <v>145</v>
      </c>
      <c r="Y55" s="157" t="s">
        <v>146</v>
      </c>
      <c r="Z55" s="146"/>
      <c r="AA55" s="146"/>
      <c r="AB55" s="146"/>
      <c r="AC55" s="146"/>
      <c r="AD55" s="146"/>
      <c r="AE55" s="146"/>
      <c r="AF55" s="146"/>
      <c r="AG55" s="146" t="s">
        <v>364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6">
        <v>14</v>
      </c>
      <c r="B56" s="177" t="s">
        <v>424</v>
      </c>
      <c r="C56" s="188" t="s">
        <v>425</v>
      </c>
      <c r="D56" s="178" t="s">
        <v>394</v>
      </c>
      <c r="E56" s="179">
        <v>20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293</v>
      </c>
      <c r="T56" s="182" t="s">
        <v>278</v>
      </c>
      <c r="U56" s="157">
        <v>0</v>
      </c>
      <c r="V56" s="157">
        <f t="shared" si="13"/>
        <v>0</v>
      </c>
      <c r="W56" s="157"/>
      <c r="X56" s="157" t="s">
        <v>145</v>
      </c>
      <c r="Y56" s="157" t="s">
        <v>146</v>
      </c>
      <c r="Z56" s="146"/>
      <c r="AA56" s="146"/>
      <c r="AB56" s="146"/>
      <c r="AC56" s="146"/>
      <c r="AD56" s="146"/>
      <c r="AE56" s="146"/>
      <c r="AF56" s="146"/>
      <c r="AG56" s="146" t="s">
        <v>364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6">
        <v>15</v>
      </c>
      <c r="B57" s="177" t="s">
        <v>426</v>
      </c>
      <c r="C57" s="188" t="s">
        <v>427</v>
      </c>
      <c r="D57" s="178" t="s">
        <v>394</v>
      </c>
      <c r="E57" s="179">
        <v>25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293</v>
      </c>
      <c r="T57" s="182" t="s">
        <v>278</v>
      </c>
      <c r="U57" s="157">
        <v>0</v>
      </c>
      <c r="V57" s="157">
        <f t="shared" si="13"/>
        <v>0</v>
      </c>
      <c r="W57" s="157"/>
      <c r="X57" s="157" t="s">
        <v>145</v>
      </c>
      <c r="Y57" s="157" t="s">
        <v>146</v>
      </c>
      <c r="Z57" s="146"/>
      <c r="AA57" s="146"/>
      <c r="AB57" s="146"/>
      <c r="AC57" s="146"/>
      <c r="AD57" s="146"/>
      <c r="AE57" s="146"/>
      <c r="AF57" s="146"/>
      <c r="AG57" s="146" t="s">
        <v>364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6">
        <v>16</v>
      </c>
      <c r="B58" s="177" t="s">
        <v>428</v>
      </c>
      <c r="C58" s="188" t="s">
        <v>429</v>
      </c>
      <c r="D58" s="178" t="s">
        <v>394</v>
      </c>
      <c r="E58" s="179">
        <v>4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81"/>
      <c r="S58" s="181" t="s">
        <v>293</v>
      </c>
      <c r="T58" s="182" t="s">
        <v>278</v>
      </c>
      <c r="U58" s="157">
        <v>0</v>
      </c>
      <c r="V58" s="157">
        <f t="shared" si="13"/>
        <v>0</v>
      </c>
      <c r="W58" s="157"/>
      <c r="X58" s="157" t="s">
        <v>145</v>
      </c>
      <c r="Y58" s="157" t="s">
        <v>146</v>
      </c>
      <c r="Z58" s="146"/>
      <c r="AA58" s="146"/>
      <c r="AB58" s="146"/>
      <c r="AC58" s="146"/>
      <c r="AD58" s="146"/>
      <c r="AE58" s="146"/>
      <c r="AF58" s="146"/>
      <c r="AG58" s="146" t="s">
        <v>364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6">
        <v>17</v>
      </c>
      <c r="B59" s="177" t="s">
        <v>430</v>
      </c>
      <c r="C59" s="188" t="s">
        <v>431</v>
      </c>
      <c r="D59" s="178" t="s">
        <v>432</v>
      </c>
      <c r="E59" s="179">
        <v>1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79">
        <v>0</v>
      </c>
      <c r="O59" s="179">
        <f t="shared" si="11"/>
        <v>0</v>
      </c>
      <c r="P59" s="179">
        <v>0</v>
      </c>
      <c r="Q59" s="179">
        <f t="shared" si="12"/>
        <v>0</v>
      </c>
      <c r="R59" s="181"/>
      <c r="S59" s="181" t="s">
        <v>293</v>
      </c>
      <c r="T59" s="182" t="s">
        <v>278</v>
      </c>
      <c r="U59" s="157">
        <v>0</v>
      </c>
      <c r="V59" s="157">
        <f t="shared" si="13"/>
        <v>0</v>
      </c>
      <c r="W59" s="157"/>
      <c r="X59" s="157" t="s">
        <v>145</v>
      </c>
      <c r="Y59" s="157" t="s">
        <v>146</v>
      </c>
      <c r="Z59" s="146"/>
      <c r="AA59" s="146"/>
      <c r="AB59" s="146"/>
      <c r="AC59" s="146"/>
      <c r="AD59" s="146"/>
      <c r="AE59" s="146"/>
      <c r="AF59" s="146"/>
      <c r="AG59" s="146" t="s">
        <v>364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6">
        <v>18</v>
      </c>
      <c r="B60" s="177" t="s">
        <v>433</v>
      </c>
      <c r="C60" s="188" t="s">
        <v>434</v>
      </c>
      <c r="D60" s="178" t="s">
        <v>435</v>
      </c>
      <c r="E60" s="179">
        <v>2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79">
        <v>0</v>
      </c>
      <c r="O60" s="179">
        <f t="shared" si="11"/>
        <v>0</v>
      </c>
      <c r="P60" s="179">
        <v>0</v>
      </c>
      <c r="Q60" s="179">
        <f t="shared" si="12"/>
        <v>0</v>
      </c>
      <c r="R60" s="181"/>
      <c r="S60" s="181" t="s">
        <v>293</v>
      </c>
      <c r="T60" s="182" t="s">
        <v>278</v>
      </c>
      <c r="U60" s="157">
        <v>0</v>
      </c>
      <c r="V60" s="157">
        <f t="shared" si="13"/>
        <v>0</v>
      </c>
      <c r="W60" s="157"/>
      <c r="X60" s="157" t="s">
        <v>145</v>
      </c>
      <c r="Y60" s="157" t="s">
        <v>146</v>
      </c>
      <c r="Z60" s="146"/>
      <c r="AA60" s="146"/>
      <c r="AB60" s="146"/>
      <c r="AC60" s="146"/>
      <c r="AD60" s="146"/>
      <c r="AE60" s="146"/>
      <c r="AF60" s="146"/>
      <c r="AG60" s="146" t="s">
        <v>364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6">
        <v>19</v>
      </c>
      <c r="B61" s="177" t="s">
        <v>433</v>
      </c>
      <c r="C61" s="188" t="s">
        <v>436</v>
      </c>
      <c r="D61" s="178" t="s">
        <v>363</v>
      </c>
      <c r="E61" s="179">
        <v>1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79">
        <v>0</v>
      </c>
      <c r="O61" s="179">
        <f t="shared" si="11"/>
        <v>0</v>
      </c>
      <c r="P61" s="179">
        <v>0</v>
      </c>
      <c r="Q61" s="179">
        <f t="shared" si="12"/>
        <v>0</v>
      </c>
      <c r="R61" s="181"/>
      <c r="S61" s="181" t="s">
        <v>293</v>
      </c>
      <c r="T61" s="182" t="s">
        <v>278</v>
      </c>
      <c r="U61" s="157">
        <v>0</v>
      </c>
      <c r="V61" s="157">
        <f t="shared" si="13"/>
        <v>0</v>
      </c>
      <c r="W61" s="157"/>
      <c r="X61" s="157" t="s">
        <v>437</v>
      </c>
      <c r="Y61" s="157" t="s">
        <v>146</v>
      </c>
      <c r="Z61" s="146"/>
      <c r="AA61" s="146"/>
      <c r="AB61" s="146"/>
      <c r="AC61" s="146"/>
      <c r="AD61" s="146"/>
      <c r="AE61" s="146"/>
      <c r="AF61" s="146"/>
      <c r="AG61" s="146" t="s">
        <v>438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2" t="s">
        <v>137</v>
      </c>
      <c r="B62" s="163" t="s">
        <v>109</v>
      </c>
      <c r="C62" s="185" t="s">
        <v>28</v>
      </c>
      <c r="D62" s="164"/>
      <c r="E62" s="165"/>
      <c r="F62" s="166"/>
      <c r="G62" s="166">
        <f>SUMIF(AG63:AG69,"&lt;&gt;NOR",G63:G69)</f>
        <v>0</v>
      </c>
      <c r="H62" s="166"/>
      <c r="I62" s="166">
        <f>SUM(I63:I69)</f>
        <v>0</v>
      </c>
      <c r="J62" s="166"/>
      <c r="K62" s="166">
        <f>SUM(K63:K69)</f>
        <v>0</v>
      </c>
      <c r="L62" s="166"/>
      <c r="M62" s="166">
        <f>SUM(M63:M69)</f>
        <v>0</v>
      </c>
      <c r="N62" s="165"/>
      <c r="O62" s="165">
        <f>SUM(O63:O69)</f>
        <v>0</v>
      </c>
      <c r="P62" s="165"/>
      <c r="Q62" s="165">
        <f>SUM(Q63:Q69)</f>
        <v>0</v>
      </c>
      <c r="R62" s="166"/>
      <c r="S62" s="166"/>
      <c r="T62" s="167"/>
      <c r="U62" s="161"/>
      <c r="V62" s="161">
        <f>SUM(V63:V69)</f>
        <v>0</v>
      </c>
      <c r="W62" s="161"/>
      <c r="X62" s="161"/>
      <c r="Y62" s="161"/>
      <c r="AG62" t="s">
        <v>138</v>
      </c>
    </row>
    <row r="63" spans="1:60" outlineLevel="1" x14ac:dyDescent="0.2">
      <c r="A63" s="176">
        <v>20</v>
      </c>
      <c r="B63" s="177" t="s">
        <v>439</v>
      </c>
      <c r="C63" s="188" t="s">
        <v>440</v>
      </c>
      <c r="D63" s="178" t="s">
        <v>441</v>
      </c>
      <c r="E63" s="179">
        <v>1</v>
      </c>
      <c r="F63" s="180"/>
      <c r="G63" s="181">
        <f t="shared" ref="G63:G69" si="14">ROUND(E63*F63,2)</f>
        <v>0</v>
      </c>
      <c r="H63" s="180"/>
      <c r="I63" s="181">
        <f t="shared" ref="I63:I69" si="15">ROUND(E63*H63,2)</f>
        <v>0</v>
      </c>
      <c r="J63" s="180"/>
      <c r="K63" s="181">
        <f t="shared" ref="K63:K69" si="16">ROUND(E63*J63,2)</f>
        <v>0</v>
      </c>
      <c r="L63" s="181">
        <v>21</v>
      </c>
      <c r="M63" s="181">
        <f t="shared" ref="M63:M69" si="17">G63*(1+L63/100)</f>
        <v>0</v>
      </c>
      <c r="N63" s="179">
        <v>0</v>
      </c>
      <c r="O63" s="179">
        <f t="shared" ref="O63:O69" si="18">ROUND(E63*N63,2)</f>
        <v>0</v>
      </c>
      <c r="P63" s="179">
        <v>0</v>
      </c>
      <c r="Q63" s="179">
        <f t="shared" ref="Q63:Q69" si="19">ROUND(E63*P63,2)</f>
        <v>0</v>
      </c>
      <c r="R63" s="181"/>
      <c r="S63" s="181" t="s">
        <v>293</v>
      </c>
      <c r="T63" s="182" t="s">
        <v>278</v>
      </c>
      <c r="U63" s="157">
        <v>0</v>
      </c>
      <c r="V63" s="157">
        <f t="shared" ref="V63:V69" si="20">ROUND(E63*U63,2)</f>
        <v>0</v>
      </c>
      <c r="W63" s="157"/>
      <c r="X63" s="157" t="s">
        <v>271</v>
      </c>
      <c r="Y63" s="157" t="s">
        <v>146</v>
      </c>
      <c r="Z63" s="146"/>
      <c r="AA63" s="146"/>
      <c r="AB63" s="146"/>
      <c r="AC63" s="146"/>
      <c r="AD63" s="146"/>
      <c r="AE63" s="146"/>
      <c r="AF63" s="146"/>
      <c r="AG63" s="146" t="s">
        <v>442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6">
        <v>21</v>
      </c>
      <c r="B64" s="177" t="s">
        <v>443</v>
      </c>
      <c r="C64" s="188" t="s">
        <v>444</v>
      </c>
      <c r="D64" s="178" t="s">
        <v>441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293</v>
      </c>
      <c r="T64" s="182" t="s">
        <v>278</v>
      </c>
      <c r="U64" s="157">
        <v>0</v>
      </c>
      <c r="V64" s="157">
        <f t="shared" si="20"/>
        <v>0</v>
      </c>
      <c r="W64" s="157"/>
      <c r="X64" s="157" t="s">
        <v>271</v>
      </c>
      <c r="Y64" s="157" t="s">
        <v>146</v>
      </c>
      <c r="Z64" s="146"/>
      <c r="AA64" s="146"/>
      <c r="AB64" s="146"/>
      <c r="AC64" s="146"/>
      <c r="AD64" s="146"/>
      <c r="AE64" s="146"/>
      <c r="AF64" s="146"/>
      <c r="AG64" s="146" t="s">
        <v>442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6">
        <v>22</v>
      </c>
      <c r="B65" s="177" t="s">
        <v>445</v>
      </c>
      <c r="C65" s="188" t="s">
        <v>446</v>
      </c>
      <c r="D65" s="178" t="s">
        <v>435</v>
      </c>
      <c r="E65" s="179">
        <v>4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81"/>
      <c r="S65" s="181" t="s">
        <v>293</v>
      </c>
      <c r="T65" s="182" t="s">
        <v>278</v>
      </c>
      <c r="U65" s="157">
        <v>0</v>
      </c>
      <c r="V65" s="157">
        <f t="shared" si="20"/>
        <v>0</v>
      </c>
      <c r="W65" s="157"/>
      <c r="X65" s="157" t="s">
        <v>271</v>
      </c>
      <c r="Y65" s="157" t="s">
        <v>146</v>
      </c>
      <c r="Z65" s="146"/>
      <c r="AA65" s="146"/>
      <c r="AB65" s="146"/>
      <c r="AC65" s="146"/>
      <c r="AD65" s="146"/>
      <c r="AE65" s="146"/>
      <c r="AF65" s="146"/>
      <c r="AG65" s="146" t="s">
        <v>442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6">
        <v>23</v>
      </c>
      <c r="B66" s="177" t="s">
        <v>447</v>
      </c>
      <c r="C66" s="188" t="s">
        <v>448</v>
      </c>
      <c r="D66" s="178" t="s">
        <v>441</v>
      </c>
      <c r="E66" s="179">
        <v>1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79">
        <v>0</v>
      </c>
      <c r="O66" s="179">
        <f t="shared" si="18"/>
        <v>0</v>
      </c>
      <c r="P66" s="179">
        <v>0</v>
      </c>
      <c r="Q66" s="179">
        <f t="shared" si="19"/>
        <v>0</v>
      </c>
      <c r="R66" s="181"/>
      <c r="S66" s="181" t="s">
        <v>293</v>
      </c>
      <c r="T66" s="182" t="s">
        <v>278</v>
      </c>
      <c r="U66" s="157">
        <v>0</v>
      </c>
      <c r="V66" s="157">
        <f t="shared" si="20"/>
        <v>0</v>
      </c>
      <c r="W66" s="157"/>
      <c r="X66" s="157" t="s">
        <v>145</v>
      </c>
      <c r="Y66" s="157" t="s">
        <v>146</v>
      </c>
      <c r="Z66" s="146"/>
      <c r="AA66" s="146"/>
      <c r="AB66" s="146"/>
      <c r="AC66" s="146"/>
      <c r="AD66" s="146"/>
      <c r="AE66" s="146"/>
      <c r="AF66" s="146"/>
      <c r="AG66" s="146" t="s">
        <v>449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6">
        <v>24</v>
      </c>
      <c r="B67" s="177" t="s">
        <v>450</v>
      </c>
      <c r="C67" s="188" t="s">
        <v>451</v>
      </c>
      <c r="D67" s="178" t="s">
        <v>441</v>
      </c>
      <c r="E67" s="179">
        <v>1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79">
        <v>0</v>
      </c>
      <c r="O67" s="179">
        <f t="shared" si="18"/>
        <v>0</v>
      </c>
      <c r="P67" s="179">
        <v>0</v>
      </c>
      <c r="Q67" s="179">
        <f t="shared" si="19"/>
        <v>0</v>
      </c>
      <c r="R67" s="181"/>
      <c r="S67" s="181" t="s">
        <v>293</v>
      </c>
      <c r="T67" s="182" t="s">
        <v>278</v>
      </c>
      <c r="U67" s="157">
        <v>0</v>
      </c>
      <c r="V67" s="157">
        <f t="shared" si="20"/>
        <v>0</v>
      </c>
      <c r="W67" s="157"/>
      <c r="X67" s="157" t="s">
        <v>145</v>
      </c>
      <c r="Y67" s="157" t="s">
        <v>146</v>
      </c>
      <c r="Z67" s="146"/>
      <c r="AA67" s="146"/>
      <c r="AB67" s="146"/>
      <c r="AC67" s="146"/>
      <c r="AD67" s="146"/>
      <c r="AE67" s="146"/>
      <c r="AF67" s="146"/>
      <c r="AG67" s="146" t="s">
        <v>449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6">
        <v>25</v>
      </c>
      <c r="B68" s="177" t="s">
        <v>452</v>
      </c>
      <c r="C68" s="188" t="s">
        <v>453</v>
      </c>
      <c r="D68" s="178" t="s">
        <v>435</v>
      </c>
      <c r="E68" s="179">
        <v>4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21</v>
      </c>
      <c r="M68" s="181">
        <f t="shared" si="17"/>
        <v>0</v>
      </c>
      <c r="N68" s="179">
        <v>0</v>
      </c>
      <c r="O68" s="179">
        <f t="shared" si="18"/>
        <v>0</v>
      </c>
      <c r="P68" s="179">
        <v>0</v>
      </c>
      <c r="Q68" s="179">
        <f t="shared" si="19"/>
        <v>0</v>
      </c>
      <c r="R68" s="181"/>
      <c r="S68" s="181" t="s">
        <v>293</v>
      </c>
      <c r="T68" s="182" t="s">
        <v>278</v>
      </c>
      <c r="U68" s="157">
        <v>0</v>
      </c>
      <c r="V68" s="157">
        <f t="shared" si="20"/>
        <v>0</v>
      </c>
      <c r="W68" s="157"/>
      <c r="X68" s="157" t="s">
        <v>271</v>
      </c>
      <c r="Y68" s="157" t="s">
        <v>146</v>
      </c>
      <c r="Z68" s="146"/>
      <c r="AA68" s="146"/>
      <c r="AB68" s="146"/>
      <c r="AC68" s="146"/>
      <c r="AD68" s="146"/>
      <c r="AE68" s="146"/>
      <c r="AF68" s="146"/>
      <c r="AG68" s="146" t="s">
        <v>442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26</v>
      </c>
      <c r="B69" s="170" t="s">
        <v>454</v>
      </c>
      <c r="C69" s="186" t="s">
        <v>455</v>
      </c>
      <c r="D69" s="171" t="s">
        <v>441</v>
      </c>
      <c r="E69" s="172">
        <v>1</v>
      </c>
      <c r="F69" s="173"/>
      <c r="G69" s="174">
        <f t="shared" si="14"/>
        <v>0</v>
      </c>
      <c r="H69" s="173"/>
      <c r="I69" s="174">
        <f t="shared" si="15"/>
        <v>0</v>
      </c>
      <c r="J69" s="173"/>
      <c r="K69" s="174">
        <f t="shared" si="16"/>
        <v>0</v>
      </c>
      <c r="L69" s="174">
        <v>21</v>
      </c>
      <c r="M69" s="174">
        <f t="shared" si="17"/>
        <v>0</v>
      </c>
      <c r="N69" s="172">
        <v>0</v>
      </c>
      <c r="O69" s="172">
        <f t="shared" si="18"/>
        <v>0</v>
      </c>
      <c r="P69" s="172">
        <v>0</v>
      </c>
      <c r="Q69" s="172">
        <f t="shared" si="19"/>
        <v>0</v>
      </c>
      <c r="R69" s="174"/>
      <c r="S69" s="174" t="s">
        <v>293</v>
      </c>
      <c r="T69" s="175" t="s">
        <v>278</v>
      </c>
      <c r="U69" s="157">
        <v>0</v>
      </c>
      <c r="V69" s="157">
        <f t="shared" si="20"/>
        <v>0</v>
      </c>
      <c r="W69" s="157"/>
      <c r="X69" s="157" t="s">
        <v>271</v>
      </c>
      <c r="Y69" s="157" t="s">
        <v>146</v>
      </c>
      <c r="Z69" s="146"/>
      <c r="AA69" s="146"/>
      <c r="AB69" s="146"/>
      <c r="AC69" s="146"/>
      <c r="AD69" s="146"/>
      <c r="AE69" s="146"/>
      <c r="AF69" s="146"/>
      <c r="AG69" s="146" t="s">
        <v>442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3"/>
      <c r="B70" s="4"/>
      <c r="C70" s="19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123</v>
      </c>
    </row>
    <row r="71" spans="1:60" x14ac:dyDescent="0.2">
      <c r="A71" s="149"/>
      <c r="B71" s="150" t="s">
        <v>29</v>
      </c>
      <c r="C71" s="191"/>
      <c r="D71" s="151"/>
      <c r="E71" s="152"/>
      <c r="F71" s="152"/>
      <c r="G71" s="168">
        <f>G8+G45+G62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359</v>
      </c>
    </row>
    <row r="72" spans="1:60" x14ac:dyDescent="0.2">
      <c r="C72" s="192"/>
      <c r="D72" s="10"/>
      <c r="AG72" t="s">
        <v>360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SXYzzDsNzC32xMJQeVXsHw/2MIyw7Y+UJrQt7ykgBz8fC/VDFTLl5nsSgrhtPKc4AlS3jzIkE6yw467UK1Fw==" saltValue="t+R1F/+w6DCa+C83U9zdIg==" spinCount="100000" sheet="1" formatRows="0"/>
  <mergeCells count="37">
    <mergeCell ref="C54:G54"/>
    <mergeCell ref="C47:G47"/>
    <mergeCell ref="C48:G48"/>
    <mergeCell ref="C49:G49"/>
    <mergeCell ref="C50:G50"/>
    <mergeCell ref="C52:G52"/>
    <mergeCell ref="C53:G53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338F-079A-475D-B470-EC4EC5DFFB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110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112</v>
      </c>
      <c r="AG3" t="s">
        <v>113</v>
      </c>
    </row>
    <row r="4" spans="1:60" ht="24.95" customHeight="1" x14ac:dyDescent="0.2">
      <c r="A4" s="139" t="s">
        <v>9</v>
      </c>
      <c r="B4" s="140" t="s">
        <v>53</v>
      </c>
      <c r="C4" s="255" t="s">
        <v>54</v>
      </c>
      <c r="D4" s="256"/>
      <c r="E4" s="256"/>
      <c r="F4" s="256"/>
      <c r="G4" s="257"/>
      <c r="AG4" t="s">
        <v>114</v>
      </c>
    </row>
    <row r="5" spans="1:60" x14ac:dyDescent="0.2">
      <c r="D5" s="10"/>
    </row>
    <row r="6" spans="1:60" ht="38.25" x14ac:dyDescent="0.2">
      <c r="A6" s="142" t="s">
        <v>115</v>
      </c>
      <c r="B6" s="144" t="s">
        <v>116</v>
      </c>
      <c r="C6" s="144" t="s">
        <v>117</v>
      </c>
      <c r="D6" s="143" t="s">
        <v>118</v>
      </c>
      <c r="E6" s="142" t="s">
        <v>119</v>
      </c>
      <c r="F6" s="141" t="s">
        <v>120</v>
      </c>
      <c r="G6" s="142" t="s">
        <v>29</v>
      </c>
      <c r="H6" s="145" t="s">
        <v>30</v>
      </c>
      <c r="I6" s="145" t="s">
        <v>121</v>
      </c>
      <c r="J6" s="145" t="s">
        <v>31</v>
      </c>
      <c r="K6" s="145" t="s">
        <v>122</v>
      </c>
      <c r="L6" s="145" t="s">
        <v>123</v>
      </c>
      <c r="M6" s="145" t="s">
        <v>124</v>
      </c>
      <c r="N6" s="145" t="s">
        <v>125</v>
      </c>
      <c r="O6" s="145" t="s">
        <v>126</v>
      </c>
      <c r="P6" s="145" t="s">
        <v>127</v>
      </c>
      <c r="Q6" s="145" t="s">
        <v>128</v>
      </c>
      <c r="R6" s="145" t="s">
        <v>129</v>
      </c>
      <c r="S6" s="145" t="s">
        <v>130</v>
      </c>
      <c r="T6" s="145" t="s">
        <v>131</v>
      </c>
      <c r="U6" s="145" t="s">
        <v>132</v>
      </c>
      <c r="V6" s="145" t="s">
        <v>133</v>
      </c>
      <c r="W6" s="145" t="s">
        <v>134</v>
      </c>
      <c r="X6" s="145" t="s">
        <v>135</v>
      </c>
      <c r="Y6" s="145" t="s">
        <v>136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137</v>
      </c>
      <c r="B8" s="163" t="s">
        <v>103</v>
      </c>
      <c r="C8" s="185" t="s">
        <v>104</v>
      </c>
      <c r="D8" s="164"/>
      <c r="E8" s="165"/>
      <c r="F8" s="166"/>
      <c r="G8" s="166">
        <f>SUMIF(AG9:AG61,"&lt;&gt;NOR",G9:G61)</f>
        <v>0</v>
      </c>
      <c r="H8" s="166"/>
      <c r="I8" s="166">
        <f>SUM(I9:I61)</f>
        <v>0</v>
      </c>
      <c r="J8" s="166"/>
      <c r="K8" s="166">
        <f>SUM(K9:K61)</f>
        <v>0</v>
      </c>
      <c r="L8" s="166"/>
      <c r="M8" s="166">
        <f>SUM(M9:M61)</f>
        <v>0</v>
      </c>
      <c r="N8" s="165"/>
      <c r="O8" s="165">
        <f>SUM(O9:O61)</f>
        <v>0</v>
      </c>
      <c r="P8" s="165"/>
      <c r="Q8" s="165">
        <f>SUM(Q9:Q61)</f>
        <v>0</v>
      </c>
      <c r="R8" s="166"/>
      <c r="S8" s="166"/>
      <c r="T8" s="167"/>
      <c r="U8" s="161"/>
      <c r="V8" s="161">
        <f>SUM(V9:V61)</f>
        <v>0</v>
      </c>
      <c r="W8" s="161"/>
      <c r="X8" s="161"/>
      <c r="Y8" s="161"/>
      <c r="AG8" t="s">
        <v>138</v>
      </c>
    </row>
    <row r="9" spans="1:60" outlineLevel="1" x14ac:dyDescent="0.2">
      <c r="A9" s="176">
        <v>1</v>
      </c>
      <c r="B9" s="177" t="s">
        <v>456</v>
      </c>
      <c r="C9" s="188" t="s">
        <v>457</v>
      </c>
      <c r="D9" s="178" t="s">
        <v>363</v>
      </c>
      <c r="E9" s="179">
        <v>1</v>
      </c>
      <c r="F9" s="180"/>
      <c r="G9" s="181">
        <f t="shared" ref="G9:G40" si="0">ROUND(E9*F9,2)</f>
        <v>0</v>
      </c>
      <c r="H9" s="180"/>
      <c r="I9" s="181">
        <f t="shared" ref="I9:I40" si="1">ROUND(E9*H9,2)</f>
        <v>0</v>
      </c>
      <c r="J9" s="180"/>
      <c r="K9" s="181">
        <f t="shared" ref="K9:K40" si="2">ROUND(E9*J9,2)</f>
        <v>0</v>
      </c>
      <c r="L9" s="181">
        <v>21</v>
      </c>
      <c r="M9" s="181">
        <f t="shared" ref="M9:M40" si="3">G9*(1+L9/100)</f>
        <v>0</v>
      </c>
      <c r="N9" s="179">
        <v>0</v>
      </c>
      <c r="O9" s="179">
        <f t="shared" ref="O9:O40" si="4">ROUND(E9*N9,2)</f>
        <v>0</v>
      </c>
      <c r="P9" s="179">
        <v>0</v>
      </c>
      <c r="Q9" s="179">
        <f t="shared" ref="Q9:Q40" si="5">ROUND(E9*P9,2)</f>
        <v>0</v>
      </c>
      <c r="R9" s="181"/>
      <c r="S9" s="181" t="s">
        <v>293</v>
      </c>
      <c r="T9" s="182" t="s">
        <v>278</v>
      </c>
      <c r="U9" s="157">
        <v>0</v>
      </c>
      <c r="V9" s="157">
        <f t="shared" ref="V9:V40" si="6">ROUND(E9*U9,2)</f>
        <v>0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364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6">
        <v>2</v>
      </c>
      <c r="B10" s="177" t="s">
        <v>458</v>
      </c>
      <c r="C10" s="188" t="s">
        <v>459</v>
      </c>
      <c r="D10" s="178" t="s">
        <v>363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293</v>
      </c>
      <c r="T10" s="182" t="s">
        <v>278</v>
      </c>
      <c r="U10" s="157">
        <v>0</v>
      </c>
      <c r="V10" s="157">
        <f t="shared" si="6"/>
        <v>0</v>
      </c>
      <c r="W10" s="157"/>
      <c r="X10" s="157" t="s">
        <v>145</v>
      </c>
      <c r="Y10" s="157" t="s">
        <v>146</v>
      </c>
      <c r="Z10" s="146"/>
      <c r="AA10" s="146"/>
      <c r="AB10" s="146"/>
      <c r="AC10" s="146"/>
      <c r="AD10" s="146"/>
      <c r="AE10" s="146"/>
      <c r="AF10" s="146"/>
      <c r="AG10" s="146" t="s">
        <v>364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6">
        <v>3</v>
      </c>
      <c r="B11" s="177" t="s">
        <v>458</v>
      </c>
      <c r="C11" s="188" t="s">
        <v>460</v>
      </c>
      <c r="D11" s="178" t="s">
        <v>363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293</v>
      </c>
      <c r="T11" s="182" t="s">
        <v>278</v>
      </c>
      <c r="U11" s="157">
        <v>0</v>
      </c>
      <c r="V11" s="157">
        <f t="shared" si="6"/>
        <v>0</v>
      </c>
      <c r="W11" s="157"/>
      <c r="X11" s="157" t="s">
        <v>437</v>
      </c>
      <c r="Y11" s="157" t="s">
        <v>146</v>
      </c>
      <c r="Z11" s="146"/>
      <c r="AA11" s="146"/>
      <c r="AB11" s="146"/>
      <c r="AC11" s="146"/>
      <c r="AD11" s="146"/>
      <c r="AE11" s="146"/>
      <c r="AF11" s="146"/>
      <c r="AG11" s="146" t="s">
        <v>438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6">
        <v>4</v>
      </c>
      <c r="B12" s="177" t="s">
        <v>461</v>
      </c>
      <c r="C12" s="188" t="s">
        <v>462</v>
      </c>
      <c r="D12" s="178" t="s">
        <v>363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293</v>
      </c>
      <c r="T12" s="182" t="s">
        <v>278</v>
      </c>
      <c r="U12" s="157">
        <v>0</v>
      </c>
      <c r="V12" s="157">
        <f t="shared" si="6"/>
        <v>0</v>
      </c>
      <c r="W12" s="157"/>
      <c r="X12" s="157" t="s">
        <v>145</v>
      </c>
      <c r="Y12" s="157" t="s">
        <v>146</v>
      </c>
      <c r="Z12" s="146"/>
      <c r="AA12" s="146"/>
      <c r="AB12" s="146"/>
      <c r="AC12" s="146"/>
      <c r="AD12" s="146"/>
      <c r="AE12" s="146"/>
      <c r="AF12" s="146"/>
      <c r="AG12" s="146" t="s">
        <v>364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6">
        <v>5</v>
      </c>
      <c r="B13" s="177" t="s">
        <v>463</v>
      </c>
      <c r="C13" s="188" t="s">
        <v>464</v>
      </c>
      <c r="D13" s="178" t="s">
        <v>363</v>
      </c>
      <c r="E13" s="179">
        <v>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293</v>
      </c>
      <c r="T13" s="182" t="s">
        <v>278</v>
      </c>
      <c r="U13" s="157">
        <v>0</v>
      </c>
      <c r="V13" s="157">
        <f t="shared" si="6"/>
        <v>0</v>
      </c>
      <c r="W13" s="157"/>
      <c r="X13" s="157" t="s">
        <v>145</v>
      </c>
      <c r="Y13" s="157" t="s">
        <v>146</v>
      </c>
      <c r="Z13" s="146"/>
      <c r="AA13" s="146"/>
      <c r="AB13" s="146"/>
      <c r="AC13" s="146"/>
      <c r="AD13" s="146"/>
      <c r="AE13" s="146"/>
      <c r="AF13" s="146"/>
      <c r="AG13" s="146" t="s">
        <v>364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6">
        <v>6</v>
      </c>
      <c r="B14" s="177" t="s">
        <v>465</v>
      </c>
      <c r="C14" s="188" t="s">
        <v>466</v>
      </c>
      <c r="D14" s="178" t="s">
        <v>363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293</v>
      </c>
      <c r="T14" s="182" t="s">
        <v>278</v>
      </c>
      <c r="U14" s="157">
        <v>0</v>
      </c>
      <c r="V14" s="157">
        <f t="shared" si="6"/>
        <v>0</v>
      </c>
      <c r="W14" s="157"/>
      <c r="X14" s="157" t="s">
        <v>145</v>
      </c>
      <c r="Y14" s="157" t="s">
        <v>146</v>
      </c>
      <c r="Z14" s="146"/>
      <c r="AA14" s="146"/>
      <c r="AB14" s="146"/>
      <c r="AC14" s="146"/>
      <c r="AD14" s="146"/>
      <c r="AE14" s="146"/>
      <c r="AF14" s="146"/>
      <c r="AG14" s="146" t="s">
        <v>364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6">
        <v>7</v>
      </c>
      <c r="B15" s="177" t="s">
        <v>467</v>
      </c>
      <c r="C15" s="188" t="s">
        <v>468</v>
      </c>
      <c r="D15" s="178" t="s">
        <v>363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293</v>
      </c>
      <c r="T15" s="182" t="s">
        <v>278</v>
      </c>
      <c r="U15" s="157">
        <v>0</v>
      </c>
      <c r="V15" s="157">
        <f t="shared" si="6"/>
        <v>0</v>
      </c>
      <c r="W15" s="157"/>
      <c r="X15" s="157" t="s">
        <v>145</v>
      </c>
      <c r="Y15" s="157" t="s">
        <v>146</v>
      </c>
      <c r="Z15" s="146"/>
      <c r="AA15" s="146"/>
      <c r="AB15" s="146"/>
      <c r="AC15" s="146"/>
      <c r="AD15" s="146"/>
      <c r="AE15" s="146"/>
      <c r="AF15" s="146"/>
      <c r="AG15" s="146" t="s">
        <v>364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8</v>
      </c>
      <c r="B16" s="177" t="s">
        <v>469</v>
      </c>
      <c r="C16" s="188" t="s">
        <v>470</v>
      </c>
      <c r="D16" s="178" t="s">
        <v>363</v>
      </c>
      <c r="E16" s="179">
        <v>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293</v>
      </c>
      <c r="T16" s="182" t="s">
        <v>278</v>
      </c>
      <c r="U16" s="157">
        <v>0</v>
      </c>
      <c r="V16" s="157">
        <f t="shared" si="6"/>
        <v>0</v>
      </c>
      <c r="W16" s="157"/>
      <c r="X16" s="157" t="s">
        <v>145</v>
      </c>
      <c r="Y16" s="157" t="s">
        <v>146</v>
      </c>
      <c r="Z16" s="146"/>
      <c r="AA16" s="146"/>
      <c r="AB16" s="146"/>
      <c r="AC16" s="146"/>
      <c r="AD16" s="146"/>
      <c r="AE16" s="146"/>
      <c r="AF16" s="146"/>
      <c r="AG16" s="146" t="s">
        <v>364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9</v>
      </c>
      <c r="B17" s="177" t="s">
        <v>469</v>
      </c>
      <c r="C17" s="188" t="s">
        <v>471</v>
      </c>
      <c r="D17" s="178" t="s">
        <v>363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293</v>
      </c>
      <c r="T17" s="182" t="s">
        <v>278</v>
      </c>
      <c r="U17" s="157">
        <v>0</v>
      </c>
      <c r="V17" s="157">
        <f t="shared" si="6"/>
        <v>0</v>
      </c>
      <c r="W17" s="157"/>
      <c r="X17" s="157" t="s">
        <v>437</v>
      </c>
      <c r="Y17" s="157" t="s">
        <v>146</v>
      </c>
      <c r="Z17" s="146"/>
      <c r="AA17" s="146"/>
      <c r="AB17" s="146"/>
      <c r="AC17" s="146"/>
      <c r="AD17" s="146"/>
      <c r="AE17" s="146"/>
      <c r="AF17" s="146"/>
      <c r="AG17" s="146" t="s">
        <v>438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6">
        <v>10</v>
      </c>
      <c r="B18" s="177" t="s">
        <v>469</v>
      </c>
      <c r="C18" s="188" t="s">
        <v>472</v>
      </c>
      <c r="D18" s="178" t="s">
        <v>363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293</v>
      </c>
      <c r="T18" s="182" t="s">
        <v>278</v>
      </c>
      <c r="U18" s="157">
        <v>0</v>
      </c>
      <c r="V18" s="157">
        <f t="shared" si="6"/>
        <v>0</v>
      </c>
      <c r="W18" s="157"/>
      <c r="X18" s="157" t="s">
        <v>437</v>
      </c>
      <c r="Y18" s="157" t="s">
        <v>146</v>
      </c>
      <c r="Z18" s="146"/>
      <c r="AA18" s="146"/>
      <c r="AB18" s="146"/>
      <c r="AC18" s="146"/>
      <c r="AD18" s="146"/>
      <c r="AE18" s="146"/>
      <c r="AF18" s="146"/>
      <c r="AG18" s="146" t="s">
        <v>438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6">
        <v>11</v>
      </c>
      <c r="B19" s="177" t="s">
        <v>473</v>
      </c>
      <c r="C19" s="188" t="s">
        <v>474</v>
      </c>
      <c r="D19" s="178" t="s">
        <v>363</v>
      </c>
      <c r="E19" s="179">
        <v>20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293</v>
      </c>
      <c r="T19" s="182" t="s">
        <v>278</v>
      </c>
      <c r="U19" s="157">
        <v>0</v>
      </c>
      <c r="V19" s="157">
        <f t="shared" si="6"/>
        <v>0</v>
      </c>
      <c r="W19" s="157"/>
      <c r="X19" s="157" t="s">
        <v>145</v>
      </c>
      <c r="Y19" s="157" t="s">
        <v>146</v>
      </c>
      <c r="Z19" s="146"/>
      <c r="AA19" s="146"/>
      <c r="AB19" s="146"/>
      <c r="AC19" s="146"/>
      <c r="AD19" s="146"/>
      <c r="AE19" s="146"/>
      <c r="AF19" s="146"/>
      <c r="AG19" s="146" t="s">
        <v>364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6">
        <v>12</v>
      </c>
      <c r="B20" s="177" t="s">
        <v>475</v>
      </c>
      <c r="C20" s="188" t="s">
        <v>476</v>
      </c>
      <c r="D20" s="178" t="s">
        <v>363</v>
      </c>
      <c r="E20" s="179">
        <v>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293</v>
      </c>
      <c r="T20" s="182" t="s">
        <v>278</v>
      </c>
      <c r="U20" s="157">
        <v>0</v>
      </c>
      <c r="V20" s="157">
        <f t="shared" si="6"/>
        <v>0</v>
      </c>
      <c r="W20" s="157"/>
      <c r="X20" s="157" t="s">
        <v>145</v>
      </c>
      <c r="Y20" s="157" t="s">
        <v>146</v>
      </c>
      <c r="Z20" s="146"/>
      <c r="AA20" s="146"/>
      <c r="AB20" s="146"/>
      <c r="AC20" s="146"/>
      <c r="AD20" s="146"/>
      <c r="AE20" s="146"/>
      <c r="AF20" s="146"/>
      <c r="AG20" s="146" t="s">
        <v>364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6">
        <v>13</v>
      </c>
      <c r="B21" s="177" t="s">
        <v>477</v>
      </c>
      <c r="C21" s="188" t="s">
        <v>478</v>
      </c>
      <c r="D21" s="178" t="s">
        <v>363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293</v>
      </c>
      <c r="T21" s="182" t="s">
        <v>278</v>
      </c>
      <c r="U21" s="157">
        <v>0</v>
      </c>
      <c r="V21" s="157">
        <f t="shared" si="6"/>
        <v>0</v>
      </c>
      <c r="W21" s="157"/>
      <c r="X21" s="157" t="s">
        <v>145</v>
      </c>
      <c r="Y21" s="157" t="s">
        <v>146</v>
      </c>
      <c r="Z21" s="146"/>
      <c r="AA21" s="146"/>
      <c r="AB21" s="146"/>
      <c r="AC21" s="146"/>
      <c r="AD21" s="146"/>
      <c r="AE21" s="146"/>
      <c r="AF21" s="146"/>
      <c r="AG21" s="146" t="s">
        <v>364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6">
        <v>14</v>
      </c>
      <c r="B22" s="177" t="s">
        <v>477</v>
      </c>
      <c r="C22" s="188" t="s">
        <v>479</v>
      </c>
      <c r="D22" s="178" t="s">
        <v>363</v>
      </c>
      <c r="E22" s="179">
        <v>2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293</v>
      </c>
      <c r="T22" s="182" t="s">
        <v>278</v>
      </c>
      <c r="U22" s="157">
        <v>0</v>
      </c>
      <c r="V22" s="157">
        <f t="shared" si="6"/>
        <v>0</v>
      </c>
      <c r="W22" s="157"/>
      <c r="X22" s="157" t="s">
        <v>437</v>
      </c>
      <c r="Y22" s="157" t="s">
        <v>146</v>
      </c>
      <c r="Z22" s="146"/>
      <c r="AA22" s="146"/>
      <c r="AB22" s="146"/>
      <c r="AC22" s="146"/>
      <c r="AD22" s="146"/>
      <c r="AE22" s="146"/>
      <c r="AF22" s="146"/>
      <c r="AG22" s="146" t="s">
        <v>438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6">
        <v>15</v>
      </c>
      <c r="B23" s="177" t="s">
        <v>480</v>
      </c>
      <c r="C23" s="188" t="s">
        <v>481</v>
      </c>
      <c r="D23" s="178" t="s">
        <v>363</v>
      </c>
      <c r="E23" s="179">
        <v>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293</v>
      </c>
      <c r="T23" s="182" t="s">
        <v>278</v>
      </c>
      <c r="U23" s="157">
        <v>0</v>
      </c>
      <c r="V23" s="157">
        <f t="shared" si="6"/>
        <v>0</v>
      </c>
      <c r="W23" s="157"/>
      <c r="X23" s="157" t="s">
        <v>145</v>
      </c>
      <c r="Y23" s="157" t="s">
        <v>146</v>
      </c>
      <c r="Z23" s="146"/>
      <c r="AA23" s="146"/>
      <c r="AB23" s="146"/>
      <c r="AC23" s="146"/>
      <c r="AD23" s="146"/>
      <c r="AE23" s="146"/>
      <c r="AF23" s="146"/>
      <c r="AG23" s="146" t="s">
        <v>364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16</v>
      </c>
      <c r="B24" s="177" t="s">
        <v>482</v>
      </c>
      <c r="C24" s="188" t="s">
        <v>483</v>
      </c>
      <c r="D24" s="178" t="s">
        <v>363</v>
      </c>
      <c r="E24" s="179">
        <v>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293</v>
      </c>
      <c r="T24" s="182" t="s">
        <v>278</v>
      </c>
      <c r="U24" s="157">
        <v>0</v>
      </c>
      <c r="V24" s="157">
        <f t="shared" si="6"/>
        <v>0</v>
      </c>
      <c r="W24" s="157"/>
      <c r="X24" s="157" t="s">
        <v>145</v>
      </c>
      <c r="Y24" s="157" t="s">
        <v>146</v>
      </c>
      <c r="Z24" s="146"/>
      <c r="AA24" s="146"/>
      <c r="AB24" s="146"/>
      <c r="AC24" s="146"/>
      <c r="AD24" s="146"/>
      <c r="AE24" s="146"/>
      <c r="AF24" s="146"/>
      <c r="AG24" s="146" t="s">
        <v>364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6">
        <v>17</v>
      </c>
      <c r="B25" s="177" t="s">
        <v>484</v>
      </c>
      <c r="C25" s="188" t="s">
        <v>485</v>
      </c>
      <c r="D25" s="178" t="s">
        <v>363</v>
      </c>
      <c r="E25" s="179">
        <v>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/>
      <c r="S25" s="181" t="s">
        <v>293</v>
      </c>
      <c r="T25" s="182" t="s">
        <v>278</v>
      </c>
      <c r="U25" s="157">
        <v>0</v>
      </c>
      <c r="V25" s="157">
        <f t="shared" si="6"/>
        <v>0</v>
      </c>
      <c r="W25" s="157"/>
      <c r="X25" s="157" t="s">
        <v>145</v>
      </c>
      <c r="Y25" s="157" t="s">
        <v>146</v>
      </c>
      <c r="Z25" s="146"/>
      <c r="AA25" s="146"/>
      <c r="AB25" s="146"/>
      <c r="AC25" s="146"/>
      <c r="AD25" s="146"/>
      <c r="AE25" s="146"/>
      <c r="AF25" s="146"/>
      <c r="AG25" s="146" t="s">
        <v>364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6">
        <v>18</v>
      </c>
      <c r="B26" s="177" t="s">
        <v>486</v>
      </c>
      <c r="C26" s="188" t="s">
        <v>487</v>
      </c>
      <c r="D26" s="178" t="s">
        <v>363</v>
      </c>
      <c r="E26" s="179">
        <v>4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293</v>
      </c>
      <c r="T26" s="182" t="s">
        <v>278</v>
      </c>
      <c r="U26" s="157">
        <v>0</v>
      </c>
      <c r="V26" s="157">
        <f t="shared" si="6"/>
        <v>0</v>
      </c>
      <c r="W26" s="157"/>
      <c r="X26" s="157" t="s">
        <v>145</v>
      </c>
      <c r="Y26" s="157" t="s">
        <v>146</v>
      </c>
      <c r="Z26" s="146"/>
      <c r="AA26" s="146"/>
      <c r="AB26" s="146"/>
      <c r="AC26" s="146"/>
      <c r="AD26" s="146"/>
      <c r="AE26" s="146"/>
      <c r="AF26" s="146"/>
      <c r="AG26" s="146" t="s">
        <v>364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6">
        <v>19</v>
      </c>
      <c r="B27" s="177" t="s">
        <v>486</v>
      </c>
      <c r="C27" s="188" t="s">
        <v>488</v>
      </c>
      <c r="D27" s="178" t="s">
        <v>363</v>
      </c>
      <c r="E27" s="179">
        <v>1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293</v>
      </c>
      <c r="T27" s="182" t="s">
        <v>278</v>
      </c>
      <c r="U27" s="157">
        <v>0</v>
      </c>
      <c r="V27" s="157">
        <f t="shared" si="6"/>
        <v>0</v>
      </c>
      <c r="W27" s="157"/>
      <c r="X27" s="157" t="s">
        <v>437</v>
      </c>
      <c r="Y27" s="157" t="s">
        <v>146</v>
      </c>
      <c r="Z27" s="146"/>
      <c r="AA27" s="146"/>
      <c r="AB27" s="146"/>
      <c r="AC27" s="146"/>
      <c r="AD27" s="146"/>
      <c r="AE27" s="146"/>
      <c r="AF27" s="146"/>
      <c r="AG27" s="146" t="s">
        <v>438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6">
        <v>20</v>
      </c>
      <c r="B28" s="177" t="s">
        <v>486</v>
      </c>
      <c r="C28" s="188" t="s">
        <v>489</v>
      </c>
      <c r="D28" s="178" t="s">
        <v>363</v>
      </c>
      <c r="E28" s="179">
        <v>4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293</v>
      </c>
      <c r="T28" s="182" t="s">
        <v>278</v>
      </c>
      <c r="U28" s="157">
        <v>0</v>
      </c>
      <c r="V28" s="157">
        <f t="shared" si="6"/>
        <v>0</v>
      </c>
      <c r="W28" s="157"/>
      <c r="X28" s="157" t="s">
        <v>437</v>
      </c>
      <c r="Y28" s="157" t="s">
        <v>146</v>
      </c>
      <c r="Z28" s="146"/>
      <c r="AA28" s="146"/>
      <c r="AB28" s="146"/>
      <c r="AC28" s="146"/>
      <c r="AD28" s="146"/>
      <c r="AE28" s="146"/>
      <c r="AF28" s="146"/>
      <c r="AG28" s="146" t="s">
        <v>438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6">
        <v>21</v>
      </c>
      <c r="B29" s="177" t="s">
        <v>490</v>
      </c>
      <c r="C29" s="188" t="s">
        <v>491</v>
      </c>
      <c r="D29" s="178" t="s">
        <v>363</v>
      </c>
      <c r="E29" s="179">
        <v>7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293</v>
      </c>
      <c r="T29" s="182" t="s">
        <v>278</v>
      </c>
      <c r="U29" s="157">
        <v>0</v>
      </c>
      <c r="V29" s="157">
        <f t="shared" si="6"/>
        <v>0</v>
      </c>
      <c r="W29" s="157"/>
      <c r="X29" s="157" t="s">
        <v>145</v>
      </c>
      <c r="Y29" s="157" t="s">
        <v>146</v>
      </c>
      <c r="Z29" s="146"/>
      <c r="AA29" s="146"/>
      <c r="AB29" s="146"/>
      <c r="AC29" s="146"/>
      <c r="AD29" s="146"/>
      <c r="AE29" s="146"/>
      <c r="AF29" s="146"/>
      <c r="AG29" s="146" t="s">
        <v>364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6">
        <v>22</v>
      </c>
      <c r="B30" s="177" t="s">
        <v>492</v>
      </c>
      <c r="C30" s="188" t="s">
        <v>493</v>
      </c>
      <c r="D30" s="178" t="s">
        <v>363</v>
      </c>
      <c r="E30" s="179">
        <v>28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293</v>
      </c>
      <c r="T30" s="182" t="s">
        <v>278</v>
      </c>
      <c r="U30" s="157">
        <v>0</v>
      </c>
      <c r="V30" s="157">
        <f t="shared" si="6"/>
        <v>0</v>
      </c>
      <c r="W30" s="157"/>
      <c r="X30" s="157" t="s">
        <v>145</v>
      </c>
      <c r="Y30" s="157" t="s">
        <v>146</v>
      </c>
      <c r="Z30" s="146"/>
      <c r="AA30" s="146"/>
      <c r="AB30" s="146"/>
      <c r="AC30" s="146"/>
      <c r="AD30" s="146"/>
      <c r="AE30" s="146"/>
      <c r="AF30" s="146"/>
      <c r="AG30" s="146" t="s">
        <v>364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6">
        <v>23</v>
      </c>
      <c r="B31" s="177" t="s">
        <v>492</v>
      </c>
      <c r="C31" s="188" t="s">
        <v>494</v>
      </c>
      <c r="D31" s="178" t="s">
        <v>363</v>
      </c>
      <c r="E31" s="179">
        <v>32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293</v>
      </c>
      <c r="T31" s="182" t="s">
        <v>278</v>
      </c>
      <c r="U31" s="157">
        <v>0</v>
      </c>
      <c r="V31" s="157">
        <f t="shared" si="6"/>
        <v>0</v>
      </c>
      <c r="W31" s="157"/>
      <c r="X31" s="157" t="s">
        <v>437</v>
      </c>
      <c r="Y31" s="157" t="s">
        <v>146</v>
      </c>
      <c r="Z31" s="146"/>
      <c r="AA31" s="146"/>
      <c r="AB31" s="146"/>
      <c r="AC31" s="146"/>
      <c r="AD31" s="146"/>
      <c r="AE31" s="146"/>
      <c r="AF31" s="146"/>
      <c r="AG31" s="146" t="s">
        <v>438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6">
        <v>24</v>
      </c>
      <c r="B32" s="177" t="s">
        <v>495</v>
      </c>
      <c r="C32" s="188" t="s">
        <v>496</v>
      </c>
      <c r="D32" s="178" t="s">
        <v>363</v>
      </c>
      <c r="E32" s="179">
        <v>12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293</v>
      </c>
      <c r="T32" s="182" t="s">
        <v>278</v>
      </c>
      <c r="U32" s="157">
        <v>0</v>
      </c>
      <c r="V32" s="157">
        <f t="shared" si="6"/>
        <v>0</v>
      </c>
      <c r="W32" s="157"/>
      <c r="X32" s="157" t="s">
        <v>145</v>
      </c>
      <c r="Y32" s="157" t="s">
        <v>146</v>
      </c>
      <c r="Z32" s="146"/>
      <c r="AA32" s="146"/>
      <c r="AB32" s="146"/>
      <c r="AC32" s="146"/>
      <c r="AD32" s="146"/>
      <c r="AE32" s="146"/>
      <c r="AF32" s="146"/>
      <c r="AG32" s="146" t="s">
        <v>364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6">
        <v>25</v>
      </c>
      <c r="B33" s="177" t="s">
        <v>497</v>
      </c>
      <c r="C33" s="188" t="s">
        <v>498</v>
      </c>
      <c r="D33" s="178" t="s">
        <v>363</v>
      </c>
      <c r="E33" s="179">
        <v>47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/>
      <c r="S33" s="181" t="s">
        <v>293</v>
      </c>
      <c r="T33" s="182" t="s">
        <v>278</v>
      </c>
      <c r="U33" s="157">
        <v>0</v>
      </c>
      <c r="V33" s="157">
        <f t="shared" si="6"/>
        <v>0</v>
      </c>
      <c r="W33" s="157"/>
      <c r="X33" s="157" t="s">
        <v>145</v>
      </c>
      <c r="Y33" s="157" t="s">
        <v>146</v>
      </c>
      <c r="Z33" s="146"/>
      <c r="AA33" s="146"/>
      <c r="AB33" s="146"/>
      <c r="AC33" s="146"/>
      <c r="AD33" s="146"/>
      <c r="AE33" s="146"/>
      <c r="AF33" s="146"/>
      <c r="AG33" s="146" t="s">
        <v>364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6">
        <v>26</v>
      </c>
      <c r="B34" s="177" t="s">
        <v>497</v>
      </c>
      <c r="C34" s="188" t="s">
        <v>499</v>
      </c>
      <c r="D34" s="178" t="s">
        <v>363</v>
      </c>
      <c r="E34" s="179">
        <v>47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293</v>
      </c>
      <c r="T34" s="182" t="s">
        <v>278</v>
      </c>
      <c r="U34" s="157">
        <v>0</v>
      </c>
      <c r="V34" s="157">
        <f t="shared" si="6"/>
        <v>0</v>
      </c>
      <c r="W34" s="157"/>
      <c r="X34" s="157" t="s">
        <v>437</v>
      </c>
      <c r="Y34" s="157" t="s">
        <v>146</v>
      </c>
      <c r="Z34" s="146"/>
      <c r="AA34" s="146"/>
      <c r="AB34" s="146"/>
      <c r="AC34" s="146"/>
      <c r="AD34" s="146"/>
      <c r="AE34" s="146"/>
      <c r="AF34" s="146"/>
      <c r="AG34" s="146" t="s">
        <v>438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6">
        <v>27</v>
      </c>
      <c r="B35" s="177" t="s">
        <v>500</v>
      </c>
      <c r="C35" s="188" t="s">
        <v>501</v>
      </c>
      <c r="D35" s="178" t="s">
        <v>141</v>
      </c>
      <c r="E35" s="179">
        <v>60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293</v>
      </c>
      <c r="T35" s="182" t="s">
        <v>278</v>
      </c>
      <c r="U35" s="157">
        <v>0</v>
      </c>
      <c r="V35" s="157">
        <f t="shared" si="6"/>
        <v>0</v>
      </c>
      <c r="W35" s="157"/>
      <c r="X35" s="157" t="s">
        <v>145</v>
      </c>
      <c r="Y35" s="157" t="s">
        <v>146</v>
      </c>
      <c r="Z35" s="146"/>
      <c r="AA35" s="146"/>
      <c r="AB35" s="146"/>
      <c r="AC35" s="146"/>
      <c r="AD35" s="146"/>
      <c r="AE35" s="146"/>
      <c r="AF35" s="146"/>
      <c r="AG35" s="146" t="s">
        <v>364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6">
        <v>28</v>
      </c>
      <c r="B36" s="177" t="s">
        <v>502</v>
      </c>
      <c r="C36" s="188" t="s">
        <v>503</v>
      </c>
      <c r="D36" s="178" t="s">
        <v>141</v>
      </c>
      <c r="E36" s="179">
        <v>20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/>
      <c r="S36" s="181" t="s">
        <v>293</v>
      </c>
      <c r="T36" s="182" t="s">
        <v>278</v>
      </c>
      <c r="U36" s="157">
        <v>0</v>
      </c>
      <c r="V36" s="157">
        <f t="shared" si="6"/>
        <v>0</v>
      </c>
      <c r="W36" s="157"/>
      <c r="X36" s="157" t="s">
        <v>145</v>
      </c>
      <c r="Y36" s="157" t="s">
        <v>146</v>
      </c>
      <c r="Z36" s="146"/>
      <c r="AA36" s="146"/>
      <c r="AB36" s="146"/>
      <c r="AC36" s="146"/>
      <c r="AD36" s="146"/>
      <c r="AE36" s="146"/>
      <c r="AF36" s="146"/>
      <c r="AG36" s="146" t="s">
        <v>364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6">
        <v>29</v>
      </c>
      <c r="B37" s="177" t="s">
        <v>504</v>
      </c>
      <c r="C37" s="188" t="s">
        <v>505</v>
      </c>
      <c r="D37" s="178" t="s">
        <v>141</v>
      </c>
      <c r="E37" s="179">
        <v>300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293</v>
      </c>
      <c r="T37" s="182" t="s">
        <v>278</v>
      </c>
      <c r="U37" s="157">
        <v>0</v>
      </c>
      <c r="V37" s="157">
        <f t="shared" si="6"/>
        <v>0</v>
      </c>
      <c r="W37" s="157"/>
      <c r="X37" s="157" t="s">
        <v>145</v>
      </c>
      <c r="Y37" s="157" t="s">
        <v>146</v>
      </c>
      <c r="Z37" s="146"/>
      <c r="AA37" s="146"/>
      <c r="AB37" s="146"/>
      <c r="AC37" s="146"/>
      <c r="AD37" s="146"/>
      <c r="AE37" s="146"/>
      <c r="AF37" s="146"/>
      <c r="AG37" s="146" t="s">
        <v>364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6">
        <v>30</v>
      </c>
      <c r="B38" s="177" t="s">
        <v>506</v>
      </c>
      <c r="C38" s="188" t="s">
        <v>507</v>
      </c>
      <c r="D38" s="178" t="s">
        <v>141</v>
      </c>
      <c r="E38" s="179">
        <v>25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81"/>
      <c r="S38" s="181" t="s">
        <v>293</v>
      </c>
      <c r="T38" s="182" t="s">
        <v>278</v>
      </c>
      <c r="U38" s="157">
        <v>0</v>
      </c>
      <c r="V38" s="157">
        <f t="shared" si="6"/>
        <v>0</v>
      </c>
      <c r="W38" s="157"/>
      <c r="X38" s="157" t="s">
        <v>145</v>
      </c>
      <c r="Y38" s="157" t="s">
        <v>146</v>
      </c>
      <c r="Z38" s="146"/>
      <c r="AA38" s="146"/>
      <c r="AB38" s="146"/>
      <c r="AC38" s="146"/>
      <c r="AD38" s="146"/>
      <c r="AE38" s="146"/>
      <c r="AF38" s="146"/>
      <c r="AG38" s="146" t="s">
        <v>364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6">
        <v>31</v>
      </c>
      <c r="B39" s="177" t="s">
        <v>500</v>
      </c>
      <c r="C39" s="188" t="s">
        <v>508</v>
      </c>
      <c r="D39" s="178" t="s">
        <v>141</v>
      </c>
      <c r="E39" s="179">
        <v>60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81"/>
      <c r="S39" s="181" t="s">
        <v>293</v>
      </c>
      <c r="T39" s="182" t="s">
        <v>278</v>
      </c>
      <c r="U39" s="157">
        <v>0</v>
      </c>
      <c r="V39" s="157">
        <f t="shared" si="6"/>
        <v>0</v>
      </c>
      <c r="W39" s="157"/>
      <c r="X39" s="157" t="s">
        <v>437</v>
      </c>
      <c r="Y39" s="157" t="s">
        <v>146</v>
      </c>
      <c r="Z39" s="146"/>
      <c r="AA39" s="146"/>
      <c r="AB39" s="146"/>
      <c r="AC39" s="146"/>
      <c r="AD39" s="146"/>
      <c r="AE39" s="146"/>
      <c r="AF39" s="146"/>
      <c r="AG39" s="146" t="s">
        <v>438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6">
        <v>32</v>
      </c>
      <c r="B40" s="177" t="s">
        <v>509</v>
      </c>
      <c r="C40" s="188" t="s">
        <v>510</v>
      </c>
      <c r="D40" s="178" t="s">
        <v>141</v>
      </c>
      <c r="E40" s="179">
        <v>50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81"/>
      <c r="S40" s="181" t="s">
        <v>293</v>
      </c>
      <c r="T40" s="182" t="s">
        <v>278</v>
      </c>
      <c r="U40" s="157">
        <v>0</v>
      </c>
      <c r="V40" s="157">
        <f t="shared" si="6"/>
        <v>0</v>
      </c>
      <c r="W40" s="157"/>
      <c r="X40" s="157" t="s">
        <v>145</v>
      </c>
      <c r="Y40" s="157" t="s">
        <v>146</v>
      </c>
      <c r="Z40" s="146"/>
      <c r="AA40" s="146"/>
      <c r="AB40" s="146"/>
      <c r="AC40" s="146"/>
      <c r="AD40" s="146"/>
      <c r="AE40" s="146"/>
      <c r="AF40" s="146"/>
      <c r="AG40" s="146" t="s">
        <v>364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6">
        <v>33</v>
      </c>
      <c r="B41" s="177" t="s">
        <v>511</v>
      </c>
      <c r="C41" s="188" t="s">
        <v>512</v>
      </c>
      <c r="D41" s="178" t="s">
        <v>141</v>
      </c>
      <c r="E41" s="179">
        <v>20</v>
      </c>
      <c r="F41" s="180"/>
      <c r="G41" s="181">
        <f t="shared" ref="G41:G61" si="7">ROUND(E41*F41,2)</f>
        <v>0</v>
      </c>
      <c r="H41" s="180"/>
      <c r="I41" s="181">
        <f t="shared" ref="I41:I61" si="8">ROUND(E41*H41,2)</f>
        <v>0</v>
      </c>
      <c r="J41" s="180"/>
      <c r="K41" s="181">
        <f t="shared" ref="K41:K61" si="9">ROUND(E41*J41,2)</f>
        <v>0</v>
      </c>
      <c r="L41" s="181">
        <v>21</v>
      </c>
      <c r="M41" s="181">
        <f t="shared" ref="M41:M61" si="10">G41*(1+L41/100)</f>
        <v>0</v>
      </c>
      <c r="N41" s="179">
        <v>0</v>
      </c>
      <c r="O41" s="179">
        <f t="shared" ref="O41:O61" si="11">ROUND(E41*N41,2)</f>
        <v>0</v>
      </c>
      <c r="P41" s="179">
        <v>0</v>
      </c>
      <c r="Q41" s="179">
        <f t="shared" ref="Q41:Q61" si="12">ROUND(E41*P41,2)</f>
        <v>0</v>
      </c>
      <c r="R41" s="181"/>
      <c r="S41" s="181" t="s">
        <v>293</v>
      </c>
      <c r="T41" s="182" t="s">
        <v>278</v>
      </c>
      <c r="U41" s="157">
        <v>0</v>
      </c>
      <c r="V41" s="157">
        <f t="shared" ref="V41:V61" si="13">ROUND(E41*U41,2)</f>
        <v>0</v>
      </c>
      <c r="W41" s="157"/>
      <c r="X41" s="157" t="s">
        <v>145</v>
      </c>
      <c r="Y41" s="157" t="s">
        <v>146</v>
      </c>
      <c r="Z41" s="146"/>
      <c r="AA41" s="146"/>
      <c r="AB41" s="146"/>
      <c r="AC41" s="146"/>
      <c r="AD41" s="146"/>
      <c r="AE41" s="146"/>
      <c r="AF41" s="146"/>
      <c r="AG41" s="146" t="s">
        <v>364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6">
        <v>34</v>
      </c>
      <c r="B42" s="177" t="s">
        <v>511</v>
      </c>
      <c r="C42" s="188" t="s">
        <v>513</v>
      </c>
      <c r="D42" s="178" t="s">
        <v>141</v>
      </c>
      <c r="E42" s="179">
        <v>20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293</v>
      </c>
      <c r="T42" s="182" t="s">
        <v>278</v>
      </c>
      <c r="U42" s="157">
        <v>0</v>
      </c>
      <c r="V42" s="157">
        <f t="shared" si="13"/>
        <v>0</v>
      </c>
      <c r="W42" s="157"/>
      <c r="X42" s="157" t="s">
        <v>437</v>
      </c>
      <c r="Y42" s="157" t="s">
        <v>146</v>
      </c>
      <c r="Z42" s="146"/>
      <c r="AA42" s="146"/>
      <c r="AB42" s="146"/>
      <c r="AC42" s="146"/>
      <c r="AD42" s="146"/>
      <c r="AE42" s="146"/>
      <c r="AF42" s="146"/>
      <c r="AG42" s="146" t="s">
        <v>438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6">
        <v>35</v>
      </c>
      <c r="B43" s="177" t="s">
        <v>514</v>
      </c>
      <c r="C43" s="188" t="s">
        <v>515</v>
      </c>
      <c r="D43" s="178" t="s">
        <v>363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293</v>
      </c>
      <c r="T43" s="182" t="s">
        <v>278</v>
      </c>
      <c r="U43" s="157">
        <v>0</v>
      </c>
      <c r="V43" s="157">
        <f t="shared" si="13"/>
        <v>0</v>
      </c>
      <c r="W43" s="157"/>
      <c r="X43" s="157" t="s">
        <v>145</v>
      </c>
      <c r="Y43" s="157" t="s">
        <v>146</v>
      </c>
      <c r="Z43" s="146"/>
      <c r="AA43" s="146"/>
      <c r="AB43" s="146"/>
      <c r="AC43" s="146"/>
      <c r="AD43" s="146"/>
      <c r="AE43" s="146"/>
      <c r="AF43" s="146"/>
      <c r="AG43" s="146" t="s">
        <v>364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6">
        <v>36</v>
      </c>
      <c r="B44" s="177" t="s">
        <v>514</v>
      </c>
      <c r="C44" s="188" t="s">
        <v>516</v>
      </c>
      <c r="D44" s="178" t="s">
        <v>363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293</v>
      </c>
      <c r="T44" s="182" t="s">
        <v>278</v>
      </c>
      <c r="U44" s="157">
        <v>0</v>
      </c>
      <c r="V44" s="157">
        <f t="shared" si="13"/>
        <v>0</v>
      </c>
      <c r="W44" s="157"/>
      <c r="X44" s="157" t="s">
        <v>437</v>
      </c>
      <c r="Y44" s="157" t="s">
        <v>146</v>
      </c>
      <c r="Z44" s="146"/>
      <c r="AA44" s="146"/>
      <c r="AB44" s="146"/>
      <c r="AC44" s="146"/>
      <c r="AD44" s="146"/>
      <c r="AE44" s="146"/>
      <c r="AF44" s="146"/>
      <c r="AG44" s="146" t="s">
        <v>438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6">
        <v>37</v>
      </c>
      <c r="B45" s="177" t="s">
        <v>517</v>
      </c>
      <c r="C45" s="188" t="s">
        <v>518</v>
      </c>
      <c r="D45" s="178" t="s">
        <v>363</v>
      </c>
      <c r="E45" s="179">
        <v>150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293</v>
      </c>
      <c r="T45" s="182" t="s">
        <v>278</v>
      </c>
      <c r="U45" s="157">
        <v>0</v>
      </c>
      <c r="V45" s="157">
        <f t="shared" si="13"/>
        <v>0</v>
      </c>
      <c r="W45" s="157"/>
      <c r="X45" s="157" t="s">
        <v>145</v>
      </c>
      <c r="Y45" s="157" t="s">
        <v>146</v>
      </c>
      <c r="Z45" s="146"/>
      <c r="AA45" s="146"/>
      <c r="AB45" s="146"/>
      <c r="AC45" s="146"/>
      <c r="AD45" s="146"/>
      <c r="AE45" s="146"/>
      <c r="AF45" s="146"/>
      <c r="AG45" s="146" t="s">
        <v>364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6">
        <v>38</v>
      </c>
      <c r="B46" s="177" t="s">
        <v>517</v>
      </c>
      <c r="C46" s="188" t="s">
        <v>519</v>
      </c>
      <c r="D46" s="178" t="s">
        <v>363</v>
      </c>
      <c r="E46" s="179">
        <v>8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293</v>
      </c>
      <c r="T46" s="182" t="s">
        <v>278</v>
      </c>
      <c r="U46" s="157">
        <v>0</v>
      </c>
      <c r="V46" s="157">
        <f t="shared" si="13"/>
        <v>0</v>
      </c>
      <c r="W46" s="157"/>
      <c r="X46" s="157" t="s">
        <v>437</v>
      </c>
      <c r="Y46" s="157" t="s">
        <v>146</v>
      </c>
      <c r="Z46" s="146"/>
      <c r="AA46" s="146"/>
      <c r="AB46" s="146"/>
      <c r="AC46" s="146"/>
      <c r="AD46" s="146"/>
      <c r="AE46" s="146"/>
      <c r="AF46" s="146"/>
      <c r="AG46" s="146" t="s">
        <v>438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6">
        <v>39</v>
      </c>
      <c r="B47" s="177" t="s">
        <v>520</v>
      </c>
      <c r="C47" s="188" t="s">
        <v>521</v>
      </c>
      <c r="D47" s="178" t="s">
        <v>141</v>
      </c>
      <c r="E47" s="179">
        <v>5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293</v>
      </c>
      <c r="T47" s="182" t="s">
        <v>278</v>
      </c>
      <c r="U47" s="157">
        <v>0</v>
      </c>
      <c r="V47" s="157">
        <f t="shared" si="13"/>
        <v>0</v>
      </c>
      <c r="W47" s="157"/>
      <c r="X47" s="157" t="s">
        <v>145</v>
      </c>
      <c r="Y47" s="157" t="s">
        <v>146</v>
      </c>
      <c r="Z47" s="146"/>
      <c r="AA47" s="146"/>
      <c r="AB47" s="146"/>
      <c r="AC47" s="146"/>
      <c r="AD47" s="146"/>
      <c r="AE47" s="146"/>
      <c r="AF47" s="146"/>
      <c r="AG47" s="146" t="s">
        <v>364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6">
        <v>40</v>
      </c>
      <c r="B48" s="177" t="s">
        <v>522</v>
      </c>
      <c r="C48" s="188" t="s">
        <v>523</v>
      </c>
      <c r="D48" s="178" t="s">
        <v>363</v>
      </c>
      <c r="E48" s="179">
        <v>2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81"/>
      <c r="S48" s="181" t="s">
        <v>293</v>
      </c>
      <c r="T48" s="182" t="s">
        <v>278</v>
      </c>
      <c r="U48" s="157">
        <v>0</v>
      </c>
      <c r="V48" s="157">
        <f t="shared" si="13"/>
        <v>0</v>
      </c>
      <c r="W48" s="157"/>
      <c r="X48" s="157" t="s">
        <v>145</v>
      </c>
      <c r="Y48" s="157" t="s">
        <v>146</v>
      </c>
      <c r="Z48" s="146"/>
      <c r="AA48" s="146"/>
      <c r="AB48" s="146"/>
      <c r="AC48" s="146"/>
      <c r="AD48" s="146"/>
      <c r="AE48" s="146"/>
      <c r="AF48" s="146"/>
      <c r="AG48" s="146" t="s">
        <v>364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6">
        <v>41</v>
      </c>
      <c r="B49" s="177" t="s">
        <v>524</v>
      </c>
      <c r="C49" s="188" t="s">
        <v>525</v>
      </c>
      <c r="D49" s="178" t="s">
        <v>363</v>
      </c>
      <c r="E49" s="179">
        <v>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/>
      <c r="S49" s="181" t="s">
        <v>293</v>
      </c>
      <c r="T49" s="182" t="s">
        <v>278</v>
      </c>
      <c r="U49" s="157">
        <v>0</v>
      </c>
      <c r="V49" s="157">
        <f t="shared" si="13"/>
        <v>0</v>
      </c>
      <c r="W49" s="157"/>
      <c r="X49" s="157" t="s">
        <v>145</v>
      </c>
      <c r="Y49" s="157" t="s">
        <v>146</v>
      </c>
      <c r="Z49" s="146"/>
      <c r="AA49" s="146"/>
      <c r="AB49" s="146"/>
      <c r="AC49" s="146"/>
      <c r="AD49" s="146"/>
      <c r="AE49" s="146"/>
      <c r="AF49" s="146"/>
      <c r="AG49" s="146" t="s">
        <v>364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6">
        <v>42</v>
      </c>
      <c r="B50" s="177" t="s">
        <v>526</v>
      </c>
      <c r="C50" s="188" t="s">
        <v>527</v>
      </c>
      <c r="D50" s="178" t="s">
        <v>363</v>
      </c>
      <c r="E50" s="179">
        <v>2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81"/>
      <c r="S50" s="181" t="s">
        <v>293</v>
      </c>
      <c r="T50" s="182" t="s">
        <v>278</v>
      </c>
      <c r="U50" s="157">
        <v>0</v>
      </c>
      <c r="V50" s="157">
        <f t="shared" si="13"/>
        <v>0</v>
      </c>
      <c r="W50" s="157"/>
      <c r="X50" s="157" t="s">
        <v>145</v>
      </c>
      <c r="Y50" s="157" t="s">
        <v>146</v>
      </c>
      <c r="Z50" s="146"/>
      <c r="AA50" s="146"/>
      <c r="AB50" s="146"/>
      <c r="AC50" s="146"/>
      <c r="AD50" s="146"/>
      <c r="AE50" s="146"/>
      <c r="AF50" s="146"/>
      <c r="AG50" s="146" t="s">
        <v>364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6">
        <v>43</v>
      </c>
      <c r="B51" s="177" t="s">
        <v>528</v>
      </c>
      <c r="C51" s="188" t="s">
        <v>529</v>
      </c>
      <c r="D51" s="178" t="s">
        <v>435</v>
      </c>
      <c r="E51" s="179">
        <v>16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/>
      <c r="S51" s="181" t="s">
        <v>293</v>
      </c>
      <c r="T51" s="182" t="s">
        <v>278</v>
      </c>
      <c r="U51" s="157">
        <v>0</v>
      </c>
      <c r="V51" s="157">
        <f t="shared" si="13"/>
        <v>0</v>
      </c>
      <c r="W51" s="157"/>
      <c r="X51" s="157" t="s">
        <v>145</v>
      </c>
      <c r="Y51" s="157" t="s">
        <v>146</v>
      </c>
      <c r="Z51" s="146"/>
      <c r="AA51" s="146"/>
      <c r="AB51" s="146"/>
      <c r="AC51" s="146"/>
      <c r="AD51" s="146"/>
      <c r="AE51" s="146"/>
      <c r="AF51" s="146"/>
      <c r="AG51" s="146" t="s">
        <v>364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6">
        <v>44</v>
      </c>
      <c r="B52" s="177" t="s">
        <v>530</v>
      </c>
      <c r="C52" s="188" t="s">
        <v>531</v>
      </c>
      <c r="D52" s="178" t="s">
        <v>435</v>
      </c>
      <c r="E52" s="179">
        <v>2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81"/>
      <c r="S52" s="181" t="s">
        <v>293</v>
      </c>
      <c r="T52" s="182" t="s">
        <v>278</v>
      </c>
      <c r="U52" s="157">
        <v>0</v>
      </c>
      <c r="V52" s="157">
        <f t="shared" si="13"/>
        <v>0</v>
      </c>
      <c r="W52" s="157"/>
      <c r="X52" s="157" t="s">
        <v>145</v>
      </c>
      <c r="Y52" s="157" t="s">
        <v>146</v>
      </c>
      <c r="Z52" s="146"/>
      <c r="AA52" s="146"/>
      <c r="AB52" s="146"/>
      <c r="AC52" s="146"/>
      <c r="AD52" s="146"/>
      <c r="AE52" s="146"/>
      <c r="AF52" s="146"/>
      <c r="AG52" s="146" t="s">
        <v>364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6">
        <v>45</v>
      </c>
      <c r="B53" s="177" t="s">
        <v>528</v>
      </c>
      <c r="C53" s="188" t="s">
        <v>532</v>
      </c>
      <c r="D53" s="178" t="s">
        <v>435</v>
      </c>
      <c r="E53" s="179">
        <v>5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293</v>
      </c>
      <c r="T53" s="182" t="s">
        <v>278</v>
      </c>
      <c r="U53" s="157">
        <v>0</v>
      </c>
      <c r="V53" s="157">
        <f t="shared" si="13"/>
        <v>0</v>
      </c>
      <c r="W53" s="157"/>
      <c r="X53" s="157" t="s">
        <v>437</v>
      </c>
      <c r="Y53" s="157" t="s">
        <v>146</v>
      </c>
      <c r="Z53" s="146"/>
      <c r="AA53" s="146"/>
      <c r="AB53" s="146"/>
      <c r="AC53" s="146"/>
      <c r="AD53" s="146"/>
      <c r="AE53" s="146"/>
      <c r="AF53" s="146"/>
      <c r="AG53" s="146" t="s">
        <v>438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6">
        <v>46</v>
      </c>
      <c r="B54" s="177" t="s">
        <v>533</v>
      </c>
      <c r="C54" s="188" t="s">
        <v>534</v>
      </c>
      <c r="D54" s="178" t="s">
        <v>435</v>
      </c>
      <c r="E54" s="179">
        <v>5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/>
      <c r="S54" s="181" t="s">
        <v>293</v>
      </c>
      <c r="T54" s="182" t="s">
        <v>278</v>
      </c>
      <c r="U54" s="157">
        <v>0</v>
      </c>
      <c r="V54" s="157">
        <f t="shared" si="13"/>
        <v>0</v>
      </c>
      <c r="W54" s="157"/>
      <c r="X54" s="157" t="s">
        <v>145</v>
      </c>
      <c r="Y54" s="157" t="s">
        <v>146</v>
      </c>
      <c r="Z54" s="146"/>
      <c r="AA54" s="146"/>
      <c r="AB54" s="146"/>
      <c r="AC54" s="146"/>
      <c r="AD54" s="146"/>
      <c r="AE54" s="146"/>
      <c r="AF54" s="146"/>
      <c r="AG54" s="146" t="s">
        <v>364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6">
        <v>47</v>
      </c>
      <c r="B55" s="177" t="s">
        <v>535</v>
      </c>
      <c r="C55" s="188" t="s">
        <v>536</v>
      </c>
      <c r="D55" s="178" t="s">
        <v>435</v>
      </c>
      <c r="E55" s="179">
        <v>2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81"/>
      <c r="S55" s="181" t="s">
        <v>293</v>
      </c>
      <c r="T55" s="182" t="s">
        <v>278</v>
      </c>
      <c r="U55" s="157">
        <v>0</v>
      </c>
      <c r="V55" s="157">
        <f t="shared" si="13"/>
        <v>0</v>
      </c>
      <c r="W55" s="157"/>
      <c r="X55" s="157" t="s">
        <v>145</v>
      </c>
      <c r="Y55" s="157" t="s">
        <v>146</v>
      </c>
      <c r="Z55" s="146"/>
      <c r="AA55" s="146"/>
      <c r="AB55" s="146"/>
      <c r="AC55" s="146"/>
      <c r="AD55" s="146"/>
      <c r="AE55" s="146"/>
      <c r="AF55" s="146"/>
      <c r="AG55" s="146" t="s">
        <v>364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6">
        <v>48</v>
      </c>
      <c r="B56" s="177" t="s">
        <v>537</v>
      </c>
      <c r="C56" s="188" t="s">
        <v>538</v>
      </c>
      <c r="D56" s="178" t="s">
        <v>158</v>
      </c>
      <c r="E56" s="179">
        <v>1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293</v>
      </c>
      <c r="T56" s="182" t="s">
        <v>278</v>
      </c>
      <c r="U56" s="157">
        <v>0</v>
      </c>
      <c r="V56" s="157">
        <f t="shared" si="13"/>
        <v>0</v>
      </c>
      <c r="W56" s="157"/>
      <c r="X56" s="157" t="s">
        <v>145</v>
      </c>
      <c r="Y56" s="157" t="s">
        <v>146</v>
      </c>
      <c r="Z56" s="146"/>
      <c r="AA56" s="146"/>
      <c r="AB56" s="146"/>
      <c r="AC56" s="146"/>
      <c r="AD56" s="146"/>
      <c r="AE56" s="146"/>
      <c r="AF56" s="146"/>
      <c r="AG56" s="146" t="s">
        <v>364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6">
        <v>49</v>
      </c>
      <c r="B57" s="177" t="s">
        <v>539</v>
      </c>
      <c r="C57" s="188" t="s">
        <v>540</v>
      </c>
      <c r="D57" s="178" t="s">
        <v>441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293</v>
      </c>
      <c r="T57" s="182" t="s">
        <v>278</v>
      </c>
      <c r="U57" s="157">
        <v>0</v>
      </c>
      <c r="V57" s="157">
        <f t="shared" si="13"/>
        <v>0</v>
      </c>
      <c r="W57" s="157"/>
      <c r="X57" s="157" t="s">
        <v>145</v>
      </c>
      <c r="Y57" s="157" t="s">
        <v>146</v>
      </c>
      <c r="Z57" s="146"/>
      <c r="AA57" s="146"/>
      <c r="AB57" s="146"/>
      <c r="AC57" s="146"/>
      <c r="AD57" s="146"/>
      <c r="AE57" s="146"/>
      <c r="AF57" s="146"/>
      <c r="AG57" s="146" t="s">
        <v>364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6">
        <v>50</v>
      </c>
      <c r="B58" s="177" t="s">
        <v>541</v>
      </c>
      <c r="C58" s="188" t="s">
        <v>542</v>
      </c>
      <c r="D58" s="178" t="s">
        <v>141</v>
      </c>
      <c r="E58" s="179">
        <v>20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81"/>
      <c r="S58" s="181" t="s">
        <v>293</v>
      </c>
      <c r="T58" s="182" t="s">
        <v>278</v>
      </c>
      <c r="U58" s="157">
        <v>0</v>
      </c>
      <c r="V58" s="157">
        <f t="shared" si="13"/>
        <v>0</v>
      </c>
      <c r="W58" s="157"/>
      <c r="X58" s="157" t="s">
        <v>145</v>
      </c>
      <c r="Y58" s="157" t="s">
        <v>146</v>
      </c>
      <c r="Z58" s="146"/>
      <c r="AA58" s="146"/>
      <c r="AB58" s="146"/>
      <c r="AC58" s="146"/>
      <c r="AD58" s="146"/>
      <c r="AE58" s="146"/>
      <c r="AF58" s="146"/>
      <c r="AG58" s="146" t="s">
        <v>364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6">
        <v>51</v>
      </c>
      <c r="B59" s="177" t="s">
        <v>543</v>
      </c>
      <c r="C59" s="188" t="s">
        <v>544</v>
      </c>
      <c r="D59" s="178" t="s">
        <v>363</v>
      </c>
      <c r="E59" s="179">
        <v>10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79">
        <v>0</v>
      </c>
      <c r="O59" s="179">
        <f t="shared" si="11"/>
        <v>0</v>
      </c>
      <c r="P59" s="179">
        <v>0</v>
      </c>
      <c r="Q59" s="179">
        <f t="shared" si="12"/>
        <v>0</v>
      </c>
      <c r="R59" s="181"/>
      <c r="S59" s="181" t="s">
        <v>293</v>
      </c>
      <c r="T59" s="182" t="s">
        <v>278</v>
      </c>
      <c r="U59" s="157">
        <v>0</v>
      </c>
      <c r="V59" s="157">
        <f t="shared" si="13"/>
        <v>0</v>
      </c>
      <c r="W59" s="157"/>
      <c r="X59" s="157" t="s">
        <v>145</v>
      </c>
      <c r="Y59" s="157" t="s">
        <v>146</v>
      </c>
      <c r="Z59" s="146"/>
      <c r="AA59" s="146"/>
      <c r="AB59" s="146"/>
      <c r="AC59" s="146"/>
      <c r="AD59" s="146"/>
      <c r="AE59" s="146"/>
      <c r="AF59" s="146"/>
      <c r="AG59" s="146" t="s">
        <v>364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6">
        <v>52</v>
      </c>
      <c r="B60" s="177" t="s">
        <v>545</v>
      </c>
      <c r="C60" s="188" t="s">
        <v>546</v>
      </c>
      <c r="D60" s="178" t="s">
        <v>363</v>
      </c>
      <c r="E60" s="179">
        <v>3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79">
        <v>0</v>
      </c>
      <c r="O60" s="179">
        <f t="shared" si="11"/>
        <v>0</v>
      </c>
      <c r="P60" s="179">
        <v>0</v>
      </c>
      <c r="Q60" s="179">
        <f t="shared" si="12"/>
        <v>0</v>
      </c>
      <c r="R60" s="181"/>
      <c r="S60" s="181" t="s">
        <v>293</v>
      </c>
      <c r="T60" s="182" t="s">
        <v>278</v>
      </c>
      <c r="U60" s="157">
        <v>0</v>
      </c>
      <c r="V60" s="157">
        <f t="shared" si="13"/>
        <v>0</v>
      </c>
      <c r="W60" s="157"/>
      <c r="X60" s="157" t="s">
        <v>145</v>
      </c>
      <c r="Y60" s="157" t="s">
        <v>146</v>
      </c>
      <c r="Z60" s="146"/>
      <c r="AA60" s="146"/>
      <c r="AB60" s="146"/>
      <c r="AC60" s="146"/>
      <c r="AD60" s="146"/>
      <c r="AE60" s="146"/>
      <c r="AF60" s="146"/>
      <c r="AG60" s="146" t="s">
        <v>364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6">
        <v>53</v>
      </c>
      <c r="B61" s="177" t="s">
        <v>547</v>
      </c>
      <c r="C61" s="188" t="s">
        <v>548</v>
      </c>
      <c r="D61" s="178" t="s">
        <v>435</v>
      </c>
      <c r="E61" s="179">
        <v>8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79">
        <v>0</v>
      </c>
      <c r="O61" s="179">
        <f t="shared" si="11"/>
        <v>0</v>
      </c>
      <c r="P61" s="179">
        <v>0</v>
      </c>
      <c r="Q61" s="179">
        <f t="shared" si="12"/>
        <v>0</v>
      </c>
      <c r="R61" s="181"/>
      <c r="S61" s="181" t="s">
        <v>293</v>
      </c>
      <c r="T61" s="182" t="s">
        <v>278</v>
      </c>
      <c r="U61" s="157">
        <v>0</v>
      </c>
      <c r="V61" s="157">
        <f t="shared" si="13"/>
        <v>0</v>
      </c>
      <c r="W61" s="157"/>
      <c r="X61" s="157" t="s">
        <v>145</v>
      </c>
      <c r="Y61" s="157" t="s">
        <v>146</v>
      </c>
      <c r="Z61" s="146"/>
      <c r="AA61" s="146"/>
      <c r="AB61" s="146"/>
      <c r="AC61" s="146"/>
      <c r="AD61" s="146"/>
      <c r="AE61" s="146"/>
      <c r="AF61" s="146"/>
      <c r="AG61" s="146" t="s">
        <v>364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2" t="s">
        <v>137</v>
      </c>
      <c r="B62" s="163" t="s">
        <v>101</v>
      </c>
      <c r="C62" s="185" t="s">
        <v>102</v>
      </c>
      <c r="D62" s="164"/>
      <c r="E62" s="165"/>
      <c r="F62" s="166"/>
      <c r="G62" s="166">
        <f>SUMIF(AG63:AG110,"&lt;&gt;NOR",G63:G110)</f>
        <v>0</v>
      </c>
      <c r="H62" s="166"/>
      <c r="I62" s="166">
        <f>SUM(I63:I110)</f>
        <v>0</v>
      </c>
      <c r="J62" s="166"/>
      <c r="K62" s="166">
        <f>SUM(K63:K110)</f>
        <v>0</v>
      </c>
      <c r="L62" s="166"/>
      <c r="M62" s="166">
        <f>SUM(M63:M110)</f>
        <v>0</v>
      </c>
      <c r="N62" s="165"/>
      <c r="O62" s="165">
        <f>SUM(O63:O110)</f>
        <v>0</v>
      </c>
      <c r="P62" s="165"/>
      <c r="Q62" s="165">
        <f>SUM(Q63:Q110)</f>
        <v>0</v>
      </c>
      <c r="R62" s="166"/>
      <c r="S62" s="166"/>
      <c r="T62" s="167"/>
      <c r="U62" s="161"/>
      <c r="V62" s="161">
        <f>SUM(V63:V110)</f>
        <v>0</v>
      </c>
      <c r="W62" s="161"/>
      <c r="X62" s="161"/>
      <c r="Y62" s="161"/>
      <c r="AG62" t="s">
        <v>138</v>
      </c>
    </row>
    <row r="63" spans="1:60" ht="22.5" outlineLevel="1" x14ac:dyDescent="0.2">
      <c r="A63" s="176">
        <v>54</v>
      </c>
      <c r="B63" s="177" t="s">
        <v>549</v>
      </c>
      <c r="C63" s="188" t="s">
        <v>550</v>
      </c>
      <c r="D63" s="178" t="s">
        <v>363</v>
      </c>
      <c r="E63" s="179">
        <v>1</v>
      </c>
      <c r="F63" s="180"/>
      <c r="G63" s="181">
        <f t="shared" ref="G63:G110" si="14">ROUND(E63*F63,2)</f>
        <v>0</v>
      </c>
      <c r="H63" s="180"/>
      <c r="I63" s="181">
        <f t="shared" ref="I63:I110" si="15">ROUND(E63*H63,2)</f>
        <v>0</v>
      </c>
      <c r="J63" s="180"/>
      <c r="K63" s="181">
        <f t="shared" ref="K63:K110" si="16">ROUND(E63*J63,2)</f>
        <v>0</v>
      </c>
      <c r="L63" s="181">
        <v>21</v>
      </c>
      <c r="M63" s="181">
        <f t="shared" ref="M63:M110" si="17">G63*(1+L63/100)</f>
        <v>0</v>
      </c>
      <c r="N63" s="179">
        <v>0</v>
      </c>
      <c r="O63" s="179">
        <f t="shared" ref="O63:O110" si="18">ROUND(E63*N63,2)</f>
        <v>0</v>
      </c>
      <c r="P63" s="179">
        <v>0</v>
      </c>
      <c r="Q63" s="179">
        <f t="shared" ref="Q63:Q110" si="19">ROUND(E63*P63,2)</f>
        <v>0</v>
      </c>
      <c r="R63" s="181"/>
      <c r="S63" s="181" t="s">
        <v>293</v>
      </c>
      <c r="T63" s="182" t="s">
        <v>278</v>
      </c>
      <c r="U63" s="157">
        <v>0</v>
      </c>
      <c r="V63" s="157">
        <f t="shared" ref="V63:V110" si="20">ROUND(E63*U63,2)</f>
        <v>0</v>
      </c>
      <c r="W63" s="157"/>
      <c r="X63" s="157" t="s">
        <v>145</v>
      </c>
      <c r="Y63" s="157" t="s">
        <v>146</v>
      </c>
      <c r="Z63" s="146"/>
      <c r="AA63" s="146"/>
      <c r="AB63" s="146"/>
      <c r="AC63" s="146"/>
      <c r="AD63" s="146"/>
      <c r="AE63" s="146"/>
      <c r="AF63" s="146"/>
      <c r="AG63" s="146" t="s">
        <v>364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6">
        <v>55</v>
      </c>
      <c r="B64" s="177" t="s">
        <v>551</v>
      </c>
      <c r="C64" s="188" t="s">
        <v>552</v>
      </c>
      <c r="D64" s="178" t="s">
        <v>363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293</v>
      </c>
      <c r="T64" s="182" t="s">
        <v>278</v>
      </c>
      <c r="U64" s="157">
        <v>0</v>
      </c>
      <c r="V64" s="157">
        <f t="shared" si="20"/>
        <v>0</v>
      </c>
      <c r="W64" s="157"/>
      <c r="X64" s="157" t="s">
        <v>145</v>
      </c>
      <c r="Y64" s="157" t="s">
        <v>146</v>
      </c>
      <c r="Z64" s="146"/>
      <c r="AA64" s="146"/>
      <c r="AB64" s="146"/>
      <c r="AC64" s="146"/>
      <c r="AD64" s="146"/>
      <c r="AE64" s="146"/>
      <c r="AF64" s="146"/>
      <c r="AG64" s="146" t="s">
        <v>364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6">
        <v>56</v>
      </c>
      <c r="B65" s="177" t="s">
        <v>553</v>
      </c>
      <c r="C65" s="188" t="s">
        <v>554</v>
      </c>
      <c r="D65" s="178" t="s">
        <v>363</v>
      </c>
      <c r="E65" s="179">
        <v>1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81"/>
      <c r="S65" s="181" t="s">
        <v>293</v>
      </c>
      <c r="T65" s="182" t="s">
        <v>278</v>
      </c>
      <c r="U65" s="157">
        <v>0</v>
      </c>
      <c r="V65" s="157">
        <f t="shared" si="20"/>
        <v>0</v>
      </c>
      <c r="W65" s="157"/>
      <c r="X65" s="157" t="s">
        <v>145</v>
      </c>
      <c r="Y65" s="157" t="s">
        <v>146</v>
      </c>
      <c r="Z65" s="146"/>
      <c r="AA65" s="146"/>
      <c r="AB65" s="146"/>
      <c r="AC65" s="146"/>
      <c r="AD65" s="146"/>
      <c r="AE65" s="146"/>
      <c r="AF65" s="146"/>
      <c r="AG65" s="146" t="s">
        <v>364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6">
        <v>57</v>
      </c>
      <c r="B66" s="177" t="s">
        <v>555</v>
      </c>
      <c r="C66" s="188" t="s">
        <v>556</v>
      </c>
      <c r="D66" s="178" t="s">
        <v>363</v>
      </c>
      <c r="E66" s="179">
        <v>1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79">
        <v>0</v>
      </c>
      <c r="O66" s="179">
        <f t="shared" si="18"/>
        <v>0</v>
      </c>
      <c r="P66" s="179">
        <v>0</v>
      </c>
      <c r="Q66" s="179">
        <f t="shared" si="19"/>
        <v>0</v>
      </c>
      <c r="R66" s="181"/>
      <c r="S66" s="181" t="s">
        <v>293</v>
      </c>
      <c r="T66" s="182" t="s">
        <v>278</v>
      </c>
      <c r="U66" s="157">
        <v>0</v>
      </c>
      <c r="V66" s="157">
        <f t="shared" si="20"/>
        <v>0</v>
      </c>
      <c r="W66" s="157"/>
      <c r="X66" s="157" t="s">
        <v>145</v>
      </c>
      <c r="Y66" s="157" t="s">
        <v>146</v>
      </c>
      <c r="Z66" s="146"/>
      <c r="AA66" s="146"/>
      <c r="AB66" s="146"/>
      <c r="AC66" s="146"/>
      <c r="AD66" s="146"/>
      <c r="AE66" s="146"/>
      <c r="AF66" s="146"/>
      <c r="AG66" s="146" t="s">
        <v>364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6">
        <v>58</v>
      </c>
      <c r="B67" s="177" t="s">
        <v>557</v>
      </c>
      <c r="C67" s="188" t="s">
        <v>558</v>
      </c>
      <c r="D67" s="178" t="s">
        <v>363</v>
      </c>
      <c r="E67" s="179">
        <v>4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79">
        <v>0</v>
      </c>
      <c r="O67" s="179">
        <f t="shared" si="18"/>
        <v>0</v>
      </c>
      <c r="P67" s="179">
        <v>0</v>
      </c>
      <c r="Q67" s="179">
        <f t="shared" si="19"/>
        <v>0</v>
      </c>
      <c r="R67" s="181"/>
      <c r="S67" s="181" t="s">
        <v>293</v>
      </c>
      <c r="T67" s="182" t="s">
        <v>278</v>
      </c>
      <c r="U67" s="157">
        <v>0</v>
      </c>
      <c r="V67" s="157">
        <f t="shared" si="20"/>
        <v>0</v>
      </c>
      <c r="W67" s="157"/>
      <c r="X67" s="157" t="s">
        <v>145</v>
      </c>
      <c r="Y67" s="157" t="s">
        <v>146</v>
      </c>
      <c r="Z67" s="146"/>
      <c r="AA67" s="146"/>
      <c r="AB67" s="146"/>
      <c r="AC67" s="146"/>
      <c r="AD67" s="146"/>
      <c r="AE67" s="146"/>
      <c r="AF67" s="146"/>
      <c r="AG67" s="146" t="s">
        <v>364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6">
        <v>59</v>
      </c>
      <c r="B68" s="177" t="s">
        <v>559</v>
      </c>
      <c r="C68" s="188" t="s">
        <v>560</v>
      </c>
      <c r="D68" s="178" t="s">
        <v>363</v>
      </c>
      <c r="E68" s="179">
        <v>1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21</v>
      </c>
      <c r="M68" s="181">
        <f t="shared" si="17"/>
        <v>0</v>
      </c>
      <c r="N68" s="179">
        <v>0</v>
      </c>
      <c r="O68" s="179">
        <f t="shared" si="18"/>
        <v>0</v>
      </c>
      <c r="P68" s="179">
        <v>0</v>
      </c>
      <c r="Q68" s="179">
        <f t="shared" si="19"/>
        <v>0</v>
      </c>
      <c r="R68" s="181"/>
      <c r="S68" s="181" t="s">
        <v>293</v>
      </c>
      <c r="T68" s="182" t="s">
        <v>278</v>
      </c>
      <c r="U68" s="157">
        <v>0</v>
      </c>
      <c r="V68" s="157">
        <f t="shared" si="20"/>
        <v>0</v>
      </c>
      <c r="W68" s="157"/>
      <c r="X68" s="157" t="s">
        <v>145</v>
      </c>
      <c r="Y68" s="157" t="s">
        <v>146</v>
      </c>
      <c r="Z68" s="146"/>
      <c r="AA68" s="146"/>
      <c r="AB68" s="146"/>
      <c r="AC68" s="146"/>
      <c r="AD68" s="146"/>
      <c r="AE68" s="146"/>
      <c r="AF68" s="146"/>
      <c r="AG68" s="146" t="s">
        <v>364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6">
        <v>60</v>
      </c>
      <c r="B69" s="177" t="s">
        <v>561</v>
      </c>
      <c r="C69" s="188" t="s">
        <v>562</v>
      </c>
      <c r="D69" s="178" t="s">
        <v>363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21</v>
      </c>
      <c r="M69" s="181">
        <f t="shared" si="17"/>
        <v>0</v>
      </c>
      <c r="N69" s="179">
        <v>0</v>
      </c>
      <c r="O69" s="179">
        <f t="shared" si="18"/>
        <v>0</v>
      </c>
      <c r="P69" s="179">
        <v>0</v>
      </c>
      <c r="Q69" s="179">
        <f t="shared" si="19"/>
        <v>0</v>
      </c>
      <c r="R69" s="181"/>
      <c r="S69" s="181" t="s">
        <v>293</v>
      </c>
      <c r="T69" s="182" t="s">
        <v>278</v>
      </c>
      <c r="U69" s="157">
        <v>0</v>
      </c>
      <c r="V69" s="157">
        <f t="shared" si="20"/>
        <v>0</v>
      </c>
      <c r="W69" s="157"/>
      <c r="X69" s="157" t="s">
        <v>145</v>
      </c>
      <c r="Y69" s="157" t="s">
        <v>146</v>
      </c>
      <c r="Z69" s="146"/>
      <c r="AA69" s="146"/>
      <c r="AB69" s="146"/>
      <c r="AC69" s="146"/>
      <c r="AD69" s="146"/>
      <c r="AE69" s="146"/>
      <c r="AF69" s="146"/>
      <c r="AG69" s="146" t="s">
        <v>364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6">
        <v>61</v>
      </c>
      <c r="B70" s="177" t="s">
        <v>563</v>
      </c>
      <c r="C70" s="188" t="s">
        <v>564</v>
      </c>
      <c r="D70" s="178" t="s">
        <v>363</v>
      </c>
      <c r="E70" s="179">
        <v>82</v>
      </c>
      <c r="F70" s="180"/>
      <c r="G70" s="181">
        <f t="shared" si="14"/>
        <v>0</v>
      </c>
      <c r="H70" s="180"/>
      <c r="I70" s="181">
        <f t="shared" si="15"/>
        <v>0</v>
      </c>
      <c r="J70" s="180"/>
      <c r="K70" s="181">
        <f t="shared" si="16"/>
        <v>0</v>
      </c>
      <c r="L70" s="181">
        <v>21</v>
      </c>
      <c r="M70" s="181">
        <f t="shared" si="17"/>
        <v>0</v>
      </c>
      <c r="N70" s="179">
        <v>0</v>
      </c>
      <c r="O70" s="179">
        <f t="shared" si="18"/>
        <v>0</v>
      </c>
      <c r="P70" s="179">
        <v>0</v>
      </c>
      <c r="Q70" s="179">
        <f t="shared" si="19"/>
        <v>0</v>
      </c>
      <c r="R70" s="181"/>
      <c r="S70" s="181" t="s">
        <v>293</v>
      </c>
      <c r="T70" s="182" t="s">
        <v>278</v>
      </c>
      <c r="U70" s="157">
        <v>0</v>
      </c>
      <c r="V70" s="157">
        <f t="shared" si="20"/>
        <v>0</v>
      </c>
      <c r="W70" s="157"/>
      <c r="X70" s="157" t="s">
        <v>145</v>
      </c>
      <c r="Y70" s="157" t="s">
        <v>146</v>
      </c>
      <c r="Z70" s="146"/>
      <c r="AA70" s="146"/>
      <c r="AB70" s="146"/>
      <c r="AC70" s="146"/>
      <c r="AD70" s="146"/>
      <c r="AE70" s="146"/>
      <c r="AF70" s="146"/>
      <c r="AG70" s="146" t="s">
        <v>364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6">
        <v>62</v>
      </c>
      <c r="B71" s="177" t="s">
        <v>565</v>
      </c>
      <c r="C71" s="188" t="s">
        <v>566</v>
      </c>
      <c r="D71" s="178" t="s">
        <v>363</v>
      </c>
      <c r="E71" s="179">
        <v>1</v>
      </c>
      <c r="F71" s="180"/>
      <c r="G71" s="181">
        <f t="shared" si="14"/>
        <v>0</v>
      </c>
      <c r="H71" s="180"/>
      <c r="I71" s="181">
        <f t="shared" si="15"/>
        <v>0</v>
      </c>
      <c r="J71" s="180"/>
      <c r="K71" s="181">
        <f t="shared" si="16"/>
        <v>0</v>
      </c>
      <c r="L71" s="181">
        <v>21</v>
      </c>
      <c r="M71" s="181">
        <f t="shared" si="17"/>
        <v>0</v>
      </c>
      <c r="N71" s="179">
        <v>0</v>
      </c>
      <c r="O71" s="179">
        <f t="shared" si="18"/>
        <v>0</v>
      </c>
      <c r="P71" s="179">
        <v>0</v>
      </c>
      <c r="Q71" s="179">
        <f t="shared" si="19"/>
        <v>0</v>
      </c>
      <c r="R71" s="181"/>
      <c r="S71" s="181" t="s">
        <v>293</v>
      </c>
      <c r="T71" s="182" t="s">
        <v>278</v>
      </c>
      <c r="U71" s="157">
        <v>0</v>
      </c>
      <c r="V71" s="157">
        <f t="shared" si="20"/>
        <v>0</v>
      </c>
      <c r="W71" s="157"/>
      <c r="X71" s="157" t="s">
        <v>145</v>
      </c>
      <c r="Y71" s="157" t="s">
        <v>146</v>
      </c>
      <c r="Z71" s="146"/>
      <c r="AA71" s="146"/>
      <c r="AB71" s="146"/>
      <c r="AC71" s="146"/>
      <c r="AD71" s="146"/>
      <c r="AE71" s="146"/>
      <c r="AF71" s="146"/>
      <c r="AG71" s="146" t="s">
        <v>364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6">
        <v>63</v>
      </c>
      <c r="B72" s="177" t="s">
        <v>567</v>
      </c>
      <c r="C72" s="188" t="s">
        <v>568</v>
      </c>
      <c r="D72" s="178" t="s">
        <v>363</v>
      </c>
      <c r="E72" s="179">
        <v>160</v>
      </c>
      <c r="F72" s="180"/>
      <c r="G72" s="181">
        <f t="shared" si="14"/>
        <v>0</v>
      </c>
      <c r="H72" s="180"/>
      <c r="I72" s="181">
        <f t="shared" si="15"/>
        <v>0</v>
      </c>
      <c r="J72" s="180"/>
      <c r="K72" s="181">
        <f t="shared" si="16"/>
        <v>0</v>
      </c>
      <c r="L72" s="181">
        <v>21</v>
      </c>
      <c r="M72" s="181">
        <f t="shared" si="17"/>
        <v>0</v>
      </c>
      <c r="N72" s="179">
        <v>0</v>
      </c>
      <c r="O72" s="179">
        <f t="shared" si="18"/>
        <v>0</v>
      </c>
      <c r="P72" s="179">
        <v>0</v>
      </c>
      <c r="Q72" s="179">
        <f t="shared" si="19"/>
        <v>0</v>
      </c>
      <c r="R72" s="181"/>
      <c r="S72" s="181" t="s">
        <v>293</v>
      </c>
      <c r="T72" s="182" t="s">
        <v>278</v>
      </c>
      <c r="U72" s="157">
        <v>0</v>
      </c>
      <c r="V72" s="157">
        <f t="shared" si="20"/>
        <v>0</v>
      </c>
      <c r="W72" s="157"/>
      <c r="X72" s="157" t="s">
        <v>145</v>
      </c>
      <c r="Y72" s="157" t="s">
        <v>146</v>
      </c>
      <c r="Z72" s="146"/>
      <c r="AA72" s="146"/>
      <c r="AB72" s="146"/>
      <c r="AC72" s="146"/>
      <c r="AD72" s="146"/>
      <c r="AE72" s="146"/>
      <c r="AF72" s="146"/>
      <c r="AG72" s="146" t="s">
        <v>364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6">
        <v>64</v>
      </c>
      <c r="B73" s="177" t="s">
        <v>569</v>
      </c>
      <c r="C73" s="188" t="s">
        <v>570</v>
      </c>
      <c r="D73" s="178" t="s">
        <v>363</v>
      </c>
      <c r="E73" s="179">
        <v>3</v>
      </c>
      <c r="F73" s="180"/>
      <c r="G73" s="181">
        <f t="shared" si="14"/>
        <v>0</v>
      </c>
      <c r="H73" s="180"/>
      <c r="I73" s="181">
        <f t="shared" si="15"/>
        <v>0</v>
      </c>
      <c r="J73" s="180"/>
      <c r="K73" s="181">
        <f t="shared" si="16"/>
        <v>0</v>
      </c>
      <c r="L73" s="181">
        <v>21</v>
      </c>
      <c r="M73" s="181">
        <f t="shared" si="17"/>
        <v>0</v>
      </c>
      <c r="N73" s="179">
        <v>0</v>
      </c>
      <c r="O73" s="179">
        <f t="shared" si="18"/>
        <v>0</v>
      </c>
      <c r="P73" s="179">
        <v>0</v>
      </c>
      <c r="Q73" s="179">
        <f t="shared" si="19"/>
        <v>0</v>
      </c>
      <c r="R73" s="181"/>
      <c r="S73" s="181" t="s">
        <v>293</v>
      </c>
      <c r="T73" s="182" t="s">
        <v>278</v>
      </c>
      <c r="U73" s="157">
        <v>0</v>
      </c>
      <c r="V73" s="157">
        <f t="shared" si="20"/>
        <v>0</v>
      </c>
      <c r="W73" s="157"/>
      <c r="X73" s="157" t="s">
        <v>145</v>
      </c>
      <c r="Y73" s="157" t="s">
        <v>146</v>
      </c>
      <c r="Z73" s="146"/>
      <c r="AA73" s="146"/>
      <c r="AB73" s="146"/>
      <c r="AC73" s="146"/>
      <c r="AD73" s="146"/>
      <c r="AE73" s="146"/>
      <c r="AF73" s="146"/>
      <c r="AG73" s="146" t="s">
        <v>364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6">
        <v>65</v>
      </c>
      <c r="B74" s="177" t="s">
        <v>571</v>
      </c>
      <c r="C74" s="188" t="s">
        <v>572</v>
      </c>
      <c r="D74" s="178" t="s">
        <v>363</v>
      </c>
      <c r="E74" s="179">
        <v>18</v>
      </c>
      <c r="F74" s="180"/>
      <c r="G74" s="181">
        <f t="shared" si="14"/>
        <v>0</v>
      </c>
      <c r="H74" s="180"/>
      <c r="I74" s="181">
        <f t="shared" si="15"/>
        <v>0</v>
      </c>
      <c r="J74" s="180"/>
      <c r="K74" s="181">
        <f t="shared" si="16"/>
        <v>0</v>
      </c>
      <c r="L74" s="181">
        <v>21</v>
      </c>
      <c r="M74" s="181">
        <f t="shared" si="17"/>
        <v>0</v>
      </c>
      <c r="N74" s="179">
        <v>0</v>
      </c>
      <c r="O74" s="179">
        <f t="shared" si="18"/>
        <v>0</v>
      </c>
      <c r="P74" s="179">
        <v>0</v>
      </c>
      <c r="Q74" s="179">
        <f t="shared" si="19"/>
        <v>0</v>
      </c>
      <c r="R74" s="181"/>
      <c r="S74" s="181" t="s">
        <v>293</v>
      </c>
      <c r="T74" s="182" t="s">
        <v>278</v>
      </c>
      <c r="U74" s="157">
        <v>0</v>
      </c>
      <c r="V74" s="157">
        <f t="shared" si="20"/>
        <v>0</v>
      </c>
      <c r="W74" s="157"/>
      <c r="X74" s="157" t="s">
        <v>145</v>
      </c>
      <c r="Y74" s="157" t="s">
        <v>146</v>
      </c>
      <c r="Z74" s="146"/>
      <c r="AA74" s="146"/>
      <c r="AB74" s="146"/>
      <c r="AC74" s="146"/>
      <c r="AD74" s="146"/>
      <c r="AE74" s="146"/>
      <c r="AF74" s="146"/>
      <c r="AG74" s="146" t="s">
        <v>364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6">
        <v>66</v>
      </c>
      <c r="B75" s="177" t="s">
        <v>573</v>
      </c>
      <c r="C75" s="188" t="s">
        <v>574</v>
      </c>
      <c r="D75" s="178" t="s">
        <v>363</v>
      </c>
      <c r="E75" s="179">
        <v>39</v>
      </c>
      <c r="F75" s="180"/>
      <c r="G75" s="181">
        <f t="shared" si="14"/>
        <v>0</v>
      </c>
      <c r="H75" s="180"/>
      <c r="I75" s="181">
        <f t="shared" si="15"/>
        <v>0</v>
      </c>
      <c r="J75" s="180"/>
      <c r="K75" s="181">
        <f t="shared" si="16"/>
        <v>0</v>
      </c>
      <c r="L75" s="181">
        <v>21</v>
      </c>
      <c r="M75" s="181">
        <f t="shared" si="17"/>
        <v>0</v>
      </c>
      <c r="N75" s="179">
        <v>0</v>
      </c>
      <c r="O75" s="179">
        <f t="shared" si="18"/>
        <v>0</v>
      </c>
      <c r="P75" s="179">
        <v>0</v>
      </c>
      <c r="Q75" s="179">
        <f t="shared" si="19"/>
        <v>0</v>
      </c>
      <c r="R75" s="181"/>
      <c r="S75" s="181" t="s">
        <v>293</v>
      </c>
      <c r="T75" s="182" t="s">
        <v>278</v>
      </c>
      <c r="U75" s="157">
        <v>0</v>
      </c>
      <c r="V75" s="157">
        <f t="shared" si="20"/>
        <v>0</v>
      </c>
      <c r="W75" s="157"/>
      <c r="X75" s="157" t="s">
        <v>145</v>
      </c>
      <c r="Y75" s="157" t="s">
        <v>146</v>
      </c>
      <c r="Z75" s="146"/>
      <c r="AA75" s="146"/>
      <c r="AB75" s="146"/>
      <c r="AC75" s="146"/>
      <c r="AD75" s="146"/>
      <c r="AE75" s="146"/>
      <c r="AF75" s="146"/>
      <c r="AG75" s="146" t="s">
        <v>364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6">
        <v>67</v>
      </c>
      <c r="B76" s="177" t="s">
        <v>575</v>
      </c>
      <c r="C76" s="188" t="s">
        <v>576</v>
      </c>
      <c r="D76" s="178" t="s">
        <v>363</v>
      </c>
      <c r="E76" s="179">
        <v>18</v>
      </c>
      <c r="F76" s="180"/>
      <c r="G76" s="181">
        <f t="shared" si="14"/>
        <v>0</v>
      </c>
      <c r="H76" s="180"/>
      <c r="I76" s="181">
        <f t="shared" si="15"/>
        <v>0</v>
      </c>
      <c r="J76" s="180"/>
      <c r="K76" s="181">
        <f t="shared" si="16"/>
        <v>0</v>
      </c>
      <c r="L76" s="181">
        <v>21</v>
      </c>
      <c r="M76" s="181">
        <f t="shared" si="17"/>
        <v>0</v>
      </c>
      <c r="N76" s="179">
        <v>0</v>
      </c>
      <c r="O76" s="179">
        <f t="shared" si="18"/>
        <v>0</v>
      </c>
      <c r="P76" s="179">
        <v>0</v>
      </c>
      <c r="Q76" s="179">
        <f t="shared" si="19"/>
        <v>0</v>
      </c>
      <c r="R76" s="181"/>
      <c r="S76" s="181" t="s">
        <v>293</v>
      </c>
      <c r="T76" s="182" t="s">
        <v>278</v>
      </c>
      <c r="U76" s="157">
        <v>0</v>
      </c>
      <c r="V76" s="157">
        <f t="shared" si="20"/>
        <v>0</v>
      </c>
      <c r="W76" s="157"/>
      <c r="X76" s="157" t="s">
        <v>145</v>
      </c>
      <c r="Y76" s="157" t="s">
        <v>146</v>
      </c>
      <c r="Z76" s="146"/>
      <c r="AA76" s="146"/>
      <c r="AB76" s="146"/>
      <c r="AC76" s="146"/>
      <c r="AD76" s="146"/>
      <c r="AE76" s="146"/>
      <c r="AF76" s="146"/>
      <c r="AG76" s="146" t="s">
        <v>364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6">
        <v>68</v>
      </c>
      <c r="B77" s="177" t="s">
        <v>577</v>
      </c>
      <c r="C77" s="188" t="s">
        <v>578</v>
      </c>
      <c r="D77" s="178" t="s">
        <v>363</v>
      </c>
      <c r="E77" s="179">
        <v>3</v>
      </c>
      <c r="F77" s="180"/>
      <c r="G77" s="181">
        <f t="shared" si="14"/>
        <v>0</v>
      </c>
      <c r="H77" s="180"/>
      <c r="I77" s="181">
        <f t="shared" si="15"/>
        <v>0</v>
      </c>
      <c r="J77" s="180"/>
      <c r="K77" s="181">
        <f t="shared" si="16"/>
        <v>0</v>
      </c>
      <c r="L77" s="181">
        <v>21</v>
      </c>
      <c r="M77" s="181">
        <f t="shared" si="17"/>
        <v>0</v>
      </c>
      <c r="N77" s="179">
        <v>0</v>
      </c>
      <c r="O77" s="179">
        <f t="shared" si="18"/>
        <v>0</v>
      </c>
      <c r="P77" s="179">
        <v>0</v>
      </c>
      <c r="Q77" s="179">
        <f t="shared" si="19"/>
        <v>0</v>
      </c>
      <c r="R77" s="181"/>
      <c r="S77" s="181" t="s">
        <v>293</v>
      </c>
      <c r="T77" s="182" t="s">
        <v>278</v>
      </c>
      <c r="U77" s="157">
        <v>0</v>
      </c>
      <c r="V77" s="157">
        <f t="shared" si="20"/>
        <v>0</v>
      </c>
      <c r="W77" s="157"/>
      <c r="X77" s="157" t="s">
        <v>145</v>
      </c>
      <c r="Y77" s="157" t="s">
        <v>146</v>
      </c>
      <c r="Z77" s="146"/>
      <c r="AA77" s="146"/>
      <c r="AB77" s="146"/>
      <c r="AC77" s="146"/>
      <c r="AD77" s="146"/>
      <c r="AE77" s="146"/>
      <c r="AF77" s="146"/>
      <c r="AG77" s="146" t="s">
        <v>364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6">
        <v>69</v>
      </c>
      <c r="B78" s="177" t="s">
        <v>579</v>
      </c>
      <c r="C78" s="188" t="s">
        <v>580</v>
      </c>
      <c r="D78" s="178" t="s">
        <v>141</v>
      </c>
      <c r="E78" s="179">
        <v>1650</v>
      </c>
      <c r="F78" s="180"/>
      <c r="G78" s="181">
        <f t="shared" si="14"/>
        <v>0</v>
      </c>
      <c r="H78" s="180"/>
      <c r="I78" s="181">
        <f t="shared" si="15"/>
        <v>0</v>
      </c>
      <c r="J78" s="180"/>
      <c r="K78" s="181">
        <f t="shared" si="16"/>
        <v>0</v>
      </c>
      <c r="L78" s="181">
        <v>21</v>
      </c>
      <c r="M78" s="181">
        <f t="shared" si="17"/>
        <v>0</v>
      </c>
      <c r="N78" s="179">
        <v>0</v>
      </c>
      <c r="O78" s="179">
        <f t="shared" si="18"/>
        <v>0</v>
      </c>
      <c r="P78" s="179">
        <v>0</v>
      </c>
      <c r="Q78" s="179">
        <f t="shared" si="19"/>
        <v>0</v>
      </c>
      <c r="R78" s="181"/>
      <c r="S78" s="181" t="s">
        <v>293</v>
      </c>
      <c r="T78" s="182" t="s">
        <v>278</v>
      </c>
      <c r="U78" s="157">
        <v>0</v>
      </c>
      <c r="V78" s="157">
        <f t="shared" si="20"/>
        <v>0</v>
      </c>
      <c r="W78" s="157"/>
      <c r="X78" s="157" t="s">
        <v>145</v>
      </c>
      <c r="Y78" s="157" t="s">
        <v>146</v>
      </c>
      <c r="Z78" s="146"/>
      <c r="AA78" s="146"/>
      <c r="AB78" s="146"/>
      <c r="AC78" s="146"/>
      <c r="AD78" s="146"/>
      <c r="AE78" s="146"/>
      <c r="AF78" s="146"/>
      <c r="AG78" s="146" t="s">
        <v>364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6">
        <v>70</v>
      </c>
      <c r="B79" s="177" t="s">
        <v>581</v>
      </c>
      <c r="C79" s="188" t="s">
        <v>582</v>
      </c>
      <c r="D79" s="178" t="s">
        <v>363</v>
      </c>
      <c r="E79" s="179">
        <v>0</v>
      </c>
      <c r="F79" s="180"/>
      <c r="G79" s="181">
        <f t="shared" si="14"/>
        <v>0</v>
      </c>
      <c r="H79" s="180"/>
      <c r="I79" s="181">
        <f t="shared" si="15"/>
        <v>0</v>
      </c>
      <c r="J79" s="180"/>
      <c r="K79" s="181">
        <f t="shared" si="16"/>
        <v>0</v>
      </c>
      <c r="L79" s="181">
        <v>21</v>
      </c>
      <c r="M79" s="181">
        <f t="shared" si="17"/>
        <v>0</v>
      </c>
      <c r="N79" s="179">
        <v>0</v>
      </c>
      <c r="O79" s="179">
        <f t="shared" si="18"/>
        <v>0</v>
      </c>
      <c r="P79" s="179">
        <v>0</v>
      </c>
      <c r="Q79" s="179">
        <f t="shared" si="19"/>
        <v>0</v>
      </c>
      <c r="R79" s="181"/>
      <c r="S79" s="181" t="s">
        <v>293</v>
      </c>
      <c r="T79" s="182" t="s">
        <v>278</v>
      </c>
      <c r="U79" s="157">
        <v>0</v>
      </c>
      <c r="V79" s="157">
        <f t="shared" si="20"/>
        <v>0</v>
      </c>
      <c r="W79" s="157"/>
      <c r="X79" s="157" t="s">
        <v>145</v>
      </c>
      <c r="Y79" s="157" t="s">
        <v>146</v>
      </c>
      <c r="Z79" s="146"/>
      <c r="AA79" s="146"/>
      <c r="AB79" s="146"/>
      <c r="AC79" s="146"/>
      <c r="AD79" s="146"/>
      <c r="AE79" s="146"/>
      <c r="AF79" s="146"/>
      <c r="AG79" s="146" t="s">
        <v>364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6">
        <v>71</v>
      </c>
      <c r="B80" s="177" t="s">
        <v>583</v>
      </c>
      <c r="C80" s="188" t="s">
        <v>584</v>
      </c>
      <c r="D80" s="178" t="s">
        <v>141</v>
      </c>
      <c r="E80" s="179">
        <v>50</v>
      </c>
      <c r="F80" s="180"/>
      <c r="G80" s="181">
        <f t="shared" si="14"/>
        <v>0</v>
      </c>
      <c r="H80" s="180"/>
      <c r="I80" s="181">
        <f t="shared" si="15"/>
        <v>0</v>
      </c>
      <c r="J80" s="180"/>
      <c r="K80" s="181">
        <f t="shared" si="16"/>
        <v>0</v>
      </c>
      <c r="L80" s="181">
        <v>21</v>
      </c>
      <c r="M80" s="181">
        <f t="shared" si="17"/>
        <v>0</v>
      </c>
      <c r="N80" s="179">
        <v>0</v>
      </c>
      <c r="O80" s="179">
        <f t="shared" si="18"/>
        <v>0</v>
      </c>
      <c r="P80" s="179">
        <v>0</v>
      </c>
      <c r="Q80" s="179">
        <f t="shared" si="19"/>
        <v>0</v>
      </c>
      <c r="R80" s="181"/>
      <c r="S80" s="181" t="s">
        <v>293</v>
      </c>
      <c r="T80" s="182" t="s">
        <v>278</v>
      </c>
      <c r="U80" s="157">
        <v>0</v>
      </c>
      <c r="V80" s="157">
        <f t="shared" si="20"/>
        <v>0</v>
      </c>
      <c r="W80" s="157"/>
      <c r="X80" s="157" t="s">
        <v>145</v>
      </c>
      <c r="Y80" s="157" t="s">
        <v>146</v>
      </c>
      <c r="Z80" s="146"/>
      <c r="AA80" s="146"/>
      <c r="AB80" s="146"/>
      <c r="AC80" s="146"/>
      <c r="AD80" s="146"/>
      <c r="AE80" s="146"/>
      <c r="AF80" s="146"/>
      <c r="AG80" s="146" t="s">
        <v>364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6">
        <v>72</v>
      </c>
      <c r="B81" s="177" t="s">
        <v>585</v>
      </c>
      <c r="C81" s="188" t="s">
        <v>586</v>
      </c>
      <c r="D81" s="178" t="s">
        <v>141</v>
      </c>
      <c r="E81" s="179">
        <v>100</v>
      </c>
      <c r="F81" s="180"/>
      <c r="G81" s="181">
        <f t="shared" si="14"/>
        <v>0</v>
      </c>
      <c r="H81" s="180"/>
      <c r="I81" s="181">
        <f t="shared" si="15"/>
        <v>0</v>
      </c>
      <c r="J81" s="180"/>
      <c r="K81" s="181">
        <f t="shared" si="16"/>
        <v>0</v>
      </c>
      <c r="L81" s="181">
        <v>21</v>
      </c>
      <c r="M81" s="181">
        <f t="shared" si="17"/>
        <v>0</v>
      </c>
      <c r="N81" s="179">
        <v>0</v>
      </c>
      <c r="O81" s="179">
        <f t="shared" si="18"/>
        <v>0</v>
      </c>
      <c r="P81" s="179">
        <v>0</v>
      </c>
      <c r="Q81" s="179">
        <f t="shared" si="19"/>
        <v>0</v>
      </c>
      <c r="R81" s="181"/>
      <c r="S81" s="181" t="s">
        <v>293</v>
      </c>
      <c r="T81" s="182" t="s">
        <v>278</v>
      </c>
      <c r="U81" s="157">
        <v>0</v>
      </c>
      <c r="V81" s="157">
        <f t="shared" si="20"/>
        <v>0</v>
      </c>
      <c r="W81" s="157"/>
      <c r="X81" s="157" t="s">
        <v>145</v>
      </c>
      <c r="Y81" s="157" t="s">
        <v>146</v>
      </c>
      <c r="Z81" s="146"/>
      <c r="AA81" s="146"/>
      <c r="AB81" s="146"/>
      <c r="AC81" s="146"/>
      <c r="AD81" s="146"/>
      <c r="AE81" s="146"/>
      <c r="AF81" s="146"/>
      <c r="AG81" s="146" t="s">
        <v>364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6">
        <v>73</v>
      </c>
      <c r="B82" s="177" t="s">
        <v>587</v>
      </c>
      <c r="C82" s="188" t="s">
        <v>588</v>
      </c>
      <c r="D82" s="178" t="s">
        <v>141</v>
      </c>
      <c r="E82" s="179">
        <v>150</v>
      </c>
      <c r="F82" s="180"/>
      <c r="G82" s="181">
        <f t="shared" si="14"/>
        <v>0</v>
      </c>
      <c r="H82" s="180"/>
      <c r="I82" s="181">
        <f t="shared" si="15"/>
        <v>0</v>
      </c>
      <c r="J82" s="180"/>
      <c r="K82" s="181">
        <f t="shared" si="16"/>
        <v>0</v>
      </c>
      <c r="L82" s="181">
        <v>21</v>
      </c>
      <c r="M82" s="181">
        <f t="shared" si="17"/>
        <v>0</v>
      </c>
      <c r="N82" s="179">
        <v>0</v>
      </c>
      <c r="O82" s="179">
        <f t="shared" si="18"/>
        <v>0</v>
      </c>
      <c r="P82" s="179">
        <v>0</v>
      </c>
      <c r="Q82" s="179">
        <f t="shared" si="19"/>
        <v>0</v>
      </c>
      <c r="R82" s="181"/>
      <c r="S82" s="181" t="s">
        <v>293</v>
      </c>
      <c r="T82" s="182" t="s">
        <v>278</v>
      </c>
      <c r="U82" s="157">
        <v>0</v>
      </c>
      <c r="V82" s="157">
        <f t="shared" si="20"/>
        <v>0</v>
      </c>
      <c r="W82" s="157"/>
      <c r="X82" s="157" t="s">
        <v>145</v>
      </c>
      <c r="Y82" s="157" t="s">
        <v>146</v>
      </c>
      <c r="Z82" s="146"/>
      <c r="AA82" s="146"/>
      <c r="AB82" s="146"/>
      <c r="AC82" s="146"/>
      <c r="AD82" s="146"/>
      <c r="AE82" s="146"/>
      <c r="AF82" s="146"/>
      <c r="AG82" s="146" t="s">
        <v>364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6">
        <v>74</v>
      </c>
      <c r="B83" s="177" t="s">
        <v>589</v>
      </c>
      <c r="C83" s="188" t="s">
        <v>590</v>
      </c>
      <c r="D83" s="178" t="s">
        <v>141</v>
      </c>
      <c r="E83" s="179">
        <v>5</v>
      </c>
      <c r="F83" s="180"/>
      <c r="G83" s="181">
        <f t="shared" si="14"/>
        <v>0</v>
      </c>
      <c r="H83" s="180"/>
      <c r="I83" s="181">
        <f t="shared" si="15"/>
        <v>0</v>
      </c>
      <c r="J83" s="180"/>
      <c r="K83" s="181">
        <f t="shared" si="16"/>
        <v>0</v>
      </c>
      <c r="L83" s="181">
        <v>21</v>
      </c>
      <c r="M83" s="181">
        <f t="shared" si="17"/>
        <v>0</v>
      </c>
      <c r="N83" s="179">
        <v>0</v>
      </c>
      <c r="O83" s="179">
        <f t="shared" si="18"/>
        <v>0</v>
      </c>
      <c r="P83" s="179">
        <v>0</v>
      </c>
      <c r="Q83" s="179">
        <f t="shared" si="19"/>
        <v>0</v>
      </c>
      <c r="R83" s="181"/>
      <c r="S83" s="181" t="s">
        <v>293</v>
      </c>
      <c r="T83" s="182" t="s">
        <v>278</v>
      </c>
      <c r="U83" s="157">
        <v>0</v>
      </c>
      <c r="V83" s="157">
        <f t="shared" si="20"/>
        <v>0</v>
      </c>
      <c r="W83" s="157"/>
      <c r="X83" s="157" t="s">
        <v>145</v>
      </c>
      <c r="Y83" s="157" t="s">
        <v>146</v>
      </c>
      <c r="Z83" s="146"/>
      <c r="AA83" s="146"/>
      <c r="AB83" s="146"/>
      <c r="AC83" s="146"/>
      <c r="AD83" s="146"/>
      <c r="AE83" s="146"/>
      <c r="AF83" s="146"/>
      <c r="AG83" s="146" t="s">
        <v>364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6">
        <v>75</v>
      </c>
      <c r="B84" s="177" t="s">
        <v>591</v>
      </c>
      <c r="C84" s="188" t="s">
        <v>592</v>
      </c>
      <c r="D84" s="178" t="s">
        <v>141</v>
      </c>
      <c r="E84" s="179">
        <v>305</v>
      </c>
      <c r="F84" s="180"/>
      <c r="G84" s="181">
        <f t="shared" si="14"/>
        <v>0</v>
      </c>
      <c r="H84" s="180"/>
      <c r="I84" s="181">
        <f t="shared" si="15"/>
        <v>0</v>
      </c>
      <c r="J84" s="180"/>
      <c r="K84" s="181">
        <f t="shared" si="16"/>
        <v>0</v>
      </c>
      <c r="L84" s="181">
        <v>21</v>
      </c>
      <c r="M84" s="181">
        <f t="shared" si="17"/>
        <v>0</v>
      </c>
      <c r="N84" s="179">
        <v>0</v>
      </c>
      <c r="O84" s="179">
        <f t="shared" si="18"/>
        <v>0</v>
      </c>
      <c r="P84" s="179">
        <v>0</v>
      </c>
      <c r="Q84" s="179">
        <f t="shared" si="19"/>
        <v>0</v>
      </c>
      <c r="R84" s="181"/>
      <c r="S84" s="181" t="s">
        <v>293</v>
      </c>
      <c r="T84" s="182" t="s">
        <v>278</v>
      </c>
      <c r="U84" s="157">
        <v>0</v>
      </c>
      <c r="V84" s="157">
        <f t="shared" si="20"/>
        <v>0</v>
      </c>
      <c r="W84" s="157"/>
      <c r="X84" s="157" t="s">
        <v>145</v>
      </c>
      <c r="Y84" s="157" t="s">
        <v>146</v>
      </c>
      <c r="Z84" s="146"/>
      <c r="AA84" s="146"/>
      <c r="AB84" s="146"/>
      <c r="AC84" s="146"/>
      <c r="AD84" s="146"/>
      <c r="AE84" s="146"/>
      <c r="AF84" s="146"/>
      <c r="AG84" s="146" t="s">
        <v>364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6">
        <v>76</v>
      </c>
      <c r="B85" s="177" t="s">
        <v>593</v>
      </c>
      <c r="C85" s="188" t="s">
        <v>594</v>
      </c>
      <c r="D85" s="178" t="s">
        <v>141</v>
      </c>
      <c r="E85" s="179">
        <v>305</v>
      </c>
      <c r="F85" s="180"/>
      <c r="G85" s="181">
        <f t="shared" si="14"/>
        <v>0</v>
      </c>
      <c r="H85" s="180"/>
      <c r="I85" s="181">
        <f t="shared" si="15"/>
        <v>0</v>
      </c>
      <c r="J85" s="180"/>
      <c r="K85" s="181">
        <f t="shared" si="16"/>
        <v>0</v>
      </c>
      <c r="L85" s="181">
        <v>21</v>
      </c>
      <c r="M85" s="181">
        <f t="shared" si="17"/>
        <v>0</v>
      </c>
      <c r="N85" s="179">
        <v>0</v>
      </c>
      <c r="O85" s="179">
        <f t="shared" si="18"/>
        <v>0</v>
      </c>
      <c r="P85" s="179">
        <v>0</v>
      </c>
      <c r="Q85" s="179">
        <f t="shared" si="19"/>
        <v>0</v>
      </c>
      <c r="R85" s="181"/>
      <c r="S85" s="181" t="s">
        <v>293</v>
      </c>
      <c r="T85" s="182" t="s">
        <v>278</v>
      </c>
      <c r="U85" s="157">
        <v>0</v>
      </c>
      <c r="V85" s="157">
        <f t="shared" si="20"/>
        <v>0</v>
      </c>
      <c r="W85" s="157"/>
      <c r="X85" s="157" t="s">
        <v>145</v>
      </c>
      <c r="Y85" s="157" t="s">
        <v>146</v>
      </c>
      <c r="Z85" s="146"/>
      <c r="AA85" s="146"/>
      <c r="AB85" s="146"/>
      <c r="AC85" s="146"/>
      <c r="AD85" s="146"/>
      <c r="AE85" s="146"/>
      <c r="AF85" s="146"/>
      <c r="AG85" s="146" t="s">
        <v>364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6">
        <v>77</v>
      </c>
      <c r="B86" s="177" t="s">
        <v>595</v>
      </c>
      <c r="C86" s="188" t="s">
        <v>596</v>
      </c>
      <c r="D86" s="178" t="s">
        <v>597</v>
      </c>
      <c r="E86" s="179">
        <v>5</v>
      </c>
      <c r="F86" s="180"/>
      <c r="G86" s="181">
        <f t="shared" si="14"/>
        <v>0</v>
      </c>
      <c r="H86" s="180"/>
      <c r="I86" s="181">
        <f t="shared" si="15"/>
        <v>0</v>
      </c>
      <c r="J86" s="180"/>
      <c r="K86" s="181">
        <f t="shared" si="16"/>
        <v>0</v>
      </c>
      <c r="L86" s="181">
        <v>21</v>
      </c>
      <c r="M86" s="181">
        <f t="shared" si="17"/>
        <v>0</v>
      </c>
      <c r="N86" s="179">
        <v>0</v>
      </c>
      <c r="O86" s="179">
        <f t="shared" si="18"/>
        <v>0</v>
      </c>
      <c r="P86" s="179">
        <v>0</v>
      </c>
      <c r="Q86" s="179">
        <f t="shared" si="19"/>
        <v>0</v>
      </c>
      <c r="R86" s="181"/>
      <c r="S86" s="181" t="s">
        <v>293</v>
      </c>
      <c r="T86" s="182" t="s">
        <v>278</v>
      </c>
      <c r="U86" s="157">
        <v>0</v>
      </c>
      <c r="V86" s="157">
        <f t="shared" si="20"/>
        <v>0</v>
      </c>
      <c r="W86" s="157"/>
      <c r="X86" s="157" t="s">
        <v>145</v>
      </c>
      <c r="Y86" s="157" t="s">
        <v>146</v>
      </c>
      <c r="Z86" s="146"/>
      <c r="AA86" s="146"/>
      <c r="AB86" s="146"/>
      <c r="AC86" s="146"/>
      <c r="AD86" s="146"/>
      <c r="AE86" s="146"/>
      <c r="AF86" s="146"/>
      <c r="AG86" s="146" t="s">
        <v>364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6">
        <v>78</v>
      </c>
      <c r="B87" s="177" t="s">
        <v>598</v>
      </c>
      <c r="C87" s="188" t="s">
        <v>544</v>
      </c>
      <c r="D87" s="178" t="s">
        <v>363</v>
      </c>
      <c r="E87" s="179">
        <v>10</v>
      </c>
      <c r="F87" s="180"/>
      <c r="G87" s="181">
        <f t="shared" si="14"/>
        <v>0</v>
      </c>
      <c r="H87" s="180"/>
      <c r="I87" s="181">
        <f t="shared" si="15"/>
        <v>0</v>
      </c>
      <c r="J87" s="180"/>
      <c r="K87" s="181">
        <f t="shared" si="16"/>
        <v>0</v>
      </c>
      <c r="L87" s="181">
        <v>21</v>
      </c>
      <c r="M87" s="181">
        <f t="shared" si="17"/>
        <v>0</v>
      </c>
      <c r="N87" s="179">
        <v>0</v>
      </c>
      <c r="O87" s="179">
        <f t="shared" si="18"/>
        <v>0</v>
      </c>
      <c r="P87" s="179">
        <v>0</v>
      </c>
      <c r="Q87" s="179">
        <f t="shared" si="19"/>
        <v>0</v>
      </c>
      <c r="R87" s="181"/>
      <c r="S87" s="181" t="s">
        <v>293</v>
      </c>
      <c r="T87" s="182" t="s">
        <v>278</v>
      </c>
      <c r="U87" s="157">
        <v>0</v>
      </c>
      <c r="V87" s="157">
        <f t="shared" si="20"/>
        <v>0</v>
      </c>
      <c r="W87" s="157"/>
      <c r="X87" s="157" t="s">
        <v>145</v>
      </c>
      <c r="Y87" s="157" t="s">
        <v>146</v>
      </c>
      <c r="Z87" s="146"/>
      <c r="AA87" s="146"/>
      <c r="AB87" s="146"/>
      <c r="AC87" s="146"/>
      <c r="AD87" s="146"/>
      <c r="AE87" s="146"/>
      <c r="AF87" s="146"/>
      <c r="AG87" s="146" t="s">
        <v>364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6">
        <v>79</v>
      </c>
      <c r="B88" s="177" t="s">
        <v>599</v>
      </c>
      <c r="C88" s="188" t="s">
        <v>546</v>
      </c>
      <c r="D88" s="178" t="s">
        <v>363</v>
      </c>
      <c r="E88" s="179">
        <v>3</v>
      </c>
      <c r="F88" s="180"/>
      <c r="G88" s="181">
        <f t="shared" si="14"/>
        <v>0</v>
      </c>
      <c r="H88" s="180"/>
      <c r="I88" s="181">
        <f t="shared" si="15"/>
        <v>0</v>
      </c>
      <c r="J88" s="180"/>
      <c r="K88" s="181">
        <f t="shared" si="16"/>
        <v>0</v>
      </c>
      <c r="L88" s="181">
        <v>21</v>
      </c>
      <c r="M88" s="181">
        <f t="shared" si="17"/>
        <v>0</v>
      </c>
      <c r="N88" s="179">
        <v>0</v>
      </c>
      <c r="O88" s="179">
        <f t="shared" si="18"/>
        <v>0</v>
      </c>
      <c r="P88" s="179">
        <v>0</v>
      </c>
      <c r="Q88" s="179">
        <f t="shared" si="19"/>
        <v>0</v>
      </c>
      <c r="R88" s="181"/>
      <c r="S88" s="181" t="s">
        <v>293</v>
      </c>
      <c r="T88" s="182" t="s">
        <v>278</v>
      </c>
      <c r="U88" s="157">
        <v>0</v>
      </c>
      <c r="V88" s="157">
        <f t="shared" si="20"/>
        <v>0</v>
      </c>
      <c r="W88" s="157"/>
      <c r="X88" s="157" t="s">
        <v>145</v>
      </c>
      <c r="Y88" s="157" t="s">
        <v>146</v>
      </c>
      <c r="Z88" s="146"/>
      <c r="AA88" s="146"/>
      <c r="AB88" s="146"/>
      <c r="AC88" s="146"/>
      <c r="AD88" s="146"/>
      <c r="AE88" s="146"/>
      <c r="AF88" s="146"/>
      <c r="AG88" s="146" t="s">
        <v>364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6">
        <v>80</v>
      </c>
      <c r="B89" s="177" t="s">
        <v>600</v>
      </c>
      <c r="C89" s="188" t="s">
        <v>548</v>
      </c>
      <c r="D89" s="178" t="s">
        <v>435</v>
      </c>
      <c r="E89" s="179">
        <v>8</v>
      </c>
      <c r="F89" s="180"/>
      <c r="G89" s="181">
        <f t="shared" si="14"/>
        <v>0</v>
      </c>
      <c r="H89" s="180"/>
      <c r="I89" s="181">
        <f t="shared" si="15"/>
        <v>0</v>
      </c>
      <c r="J89" s="180"/>
      <c r="K89" s="181">
        <f t="shared" si="16"/>
        <v>0</v>
      </c>
      <c r="L89" s="181">
        <v>21</v>
      </c>
      <c r="M89" s="181">
        <f t="shared" si="17"/>
        <v>0</v>
      </c>
      <c r="N89" s="179">
        <v>0</v>
      </c>
      <c r="O89" s="179">
        <f t="shared" si="18"/>
        <v>0</v>
      </c>
      <c r="P89" s="179">
        <v>0</v>
      </c>
      <c r="Q89" s="179">
        <f t="shared" si="19"/>
        <v>0</v>
      </c>
      <c r="R89" s="181"/>
      <c r="S89" s="181" t="s">
        <v>293</v>
      </c>
      <c r="T89" s="182" t="s">
        <v>278</v>
      </c>
      <c r="U89" s="157">
        <v>0</v>
      </c>
      <c r="V89" s="157">
        <f t="shared" si="20"/>
        <v>0</v>
      </c>
      <c r="W89" s="157"/>
      <c r="X89" s="157" t="s">
        <v>145</v>
      </c>
      <c r="Y89" s="157" t="s">
        <v>146</v>
      </c>
      <c r="Z89" s="146"/>
      <c r="AA89" s="146"/>
      <c r="AB89" s="146"/>
      <c r="AC89" s="146"/>
      <c r="AD89" s="146"/>
      <c r="AE89" s="146"/>
      <c r="AF89" s="146"/>
      <c r="AG89" s="146" t="s">
        <v>364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6">
        <v>81</v>
      </c>
      <c r="B90" s="177" t="s">
        <v>601</v>
      </c>
      <c r="C90" s="188" t="s">
        <v>602</v>
      </c>
      <c r="D90" s="178" t="s">
        <v>441</v>
      </c>
      <c r="E90" s="179">
        <v>1</v>
      </c>
      <c r="F90" s="180"/>
      <c r="G90" s="181">
        <f t="shared" si="14"/>
        <v>0</v>
      </c>
      <c r="H90" s="180"/>
      <c r="I90" s="181">
        <f t="shared" si="15"/>
        <v>0</v>
      </c>
      <c r="J90" s="180"/>
      <c r="K90" s="181">
        <f t="shared" si="16"/>
        <v>0</v>
      </c>
      <c r="L90" s="181">
        <v>21</v>
      </c>
      <c r="M90" s="181">
        <f t="shared" si="17"/>
        <v>0</v>
      </c>
      <c r="N90" s="179">
        <v>0</v>
      </c>
      <c r="O90" s="179">
        <f t="shared" si="18"/>
        <v>0</v>
      </c>
      <c r="P90" s="179">
        <v>0</v>
      </c>
      <c r="Q90" s="179">
        <f t="shared" si="19"/>
        <v>0</v>
      </c>
      <c r="R90" s="181"/>
      <c r="S90" s="181" t="s">
        <v>293</v>
      </c>
      <c r="T90" s="182" t="s">
        <v>278</v>
      </c>
      <c r="U90" s="157">
        <v>0</v>
      </c>
      <c r="V90" s="157">
        <f t="shared" si="20"/>
        <v>0</v>
      </c>
      <c r="W90" s="157"/>
      <c r="X90" s="157" t="s">
        <v>145</v>
      </c>
      <c r="Y90" s="157" t="s">
        <v>146</v>
      </c>
      <c r="Z90" s="146"/>
      <c r="AA90" s="146"/>
      <c r="AB90" s="146"/>
      <c r="AC90" s="146"/>
      <c r="AD90" s="146"/>
      <c r="AE90" s="146"/>
      <c r="AF90" s="146"/>
      <c r="AG90" s="146" t="s">
        <v>364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6">
        <v>82</v>
      </c>
      <c r="B91" s="177" t="s">
        <v>603</v>
      </c>
      <c r="C91" s="188" t="s">
        <v>604</v>
      </c>
      <c r="D91" s="178" t="s">
        <v>363</v>
      </c>
      <c r="E91" s="179">
        <v>40</v>
      </c>
      <c r="F91" s="180"/>
      <c r="G91" s="181">
        <f t="shared" si="14"/>
        <v>0</v>
      </c>
      <c r="H91" s="180"/>
      <c r="I91" s="181">
        <f t="shared" si="15"/>
        <v>0</v>
      </c>
      <c r="J91" s="180"/>
      <c r="K91" s="181">
        <f t="shared" si="16"/>
        <v>0</v>
      </c>
      <c r="L91" s="181">
        <v>21</v>
      </c>
      <c r="M91" s="181">
        <f t="shared" si="17"/>
        <v>0</v>
      </c>
      <c r="N91" s="179">
        <v>0</v>
      </c>
      <c r="O91" s="179">
        <f t="shared" si="18"/>
        <v>0</v>
      </c>
      <c r="P91" s="179">
        <v>0</v>
      </c>
      <c r="Q91" s="179">
        <f t="shared" si="19"/>
        <v>0</v>
      </c>
      <c r="R91" s="181"/>
      <c r="S91" s="181" t="s">
        <v>293</v>
      </c>
      <c r="T91" s="182" t="s">
        <v>278</v>
      </c>
      <c r="U91" s="157">
        <v>0</v>
      </c>
      <c r="V91" s="157">
        <f t="shared" si="20"/>
        <v>0</v>
      </c>
      <c r="W91" s="157"/>
      <c r="X91" s="157" t="s">
        <v>145</v>
      </c>
      <c r="Y91" s="157" t="s">
        <v>146</v>
      </c>
      <c r="Z91" s="146"/>
      <c r="AA91" s="146"/>
      <c r="AB91" s="146"/>
      <c r="AC91" s="146"/>
      <c r="AD91" s="146"/>
      <c r="AE91" s="146"/>
      <c r="AF91" s="146"/>
      <c r="AG91" s="146" t="s">
        <v>364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6">
        <v>83</v>
      </c>
      <c r="B92" s="177" t="s">
        <v>605</v>
      </c>
      <c r="C92" s="188" t="s">
        <v>606</v>
      </c>
      <c r="D92" s="178" t="s">
        <v>435</v>
      </c>
      <c r="E92" s="179">
        <v>8</v>
      </c>
      <c r="F92" s="180"/>
      <c r="G92" s="181">
        <f t="shared" si="14"/>
        <v>0</v>
      </c>
      <c r="H92" s="180"/>
      <c r="I92" s="181">
        <f t="shared" si="15"/>
        <v>0</v>
      </c>
      <c r="J92" s="180"/>
      <c r="K92" s="181">
        <f t="shared" si="16"/>
        <v>0</v>
      </c>
      <c r="L92" s="181">
        <v>21</v>
      </c>
      <c r="M92" s="181">
        <f t="shared" si="17"/>
        <v>0</v>
      </c>
      <c r="N92" s="179">
        <v>0</v>
      </c>
      <c r="O92" s="179">
        <f t="shared" si="18"/>
        <v>0</v>
      </c>
      <c r="P92" s="179">
        <v>0</v>
      </c>
      <c r="Q92" s="179">
        <f t="shared" si="19"/>
        <v>0</v>
      </c>
      <c r="R92" s="181"/>
      <c r="S92" s="181" t="s">
        <v>293</v>
      </c>
      <c r="T92" s="182" t="s">
        <v>278</v>
      </c>
      <c r="U92" s="157">
        <v>0</v>
      </c>
      <c r="V92" s="157">
        <f t="shared" si="20"/>
        <v>0</v>
      </c>
      <c r="W92" s="157"/>
      <c r="X92" s="157" t="s">
        <v>145</v>
      </c>
      <c r="Y92" s="157" t="s">
        <v>146</v>
      </c>
      <c r="Z92" s="146"/>
      <c r="AA92" s="146"/>
      <c r="AB92" s="146"/>
      <c r="AC92" s="146"/>
      <c r="AD92" s="146"/>
      <c r="AE92" s="146"/>
      <c r="AF92" s="146"/>
      <c r="AG92" s="146" t="s">
        <v>364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6">
        <v>84</v>
      </c>
      <c r="B93" s="177" t="s">
        <v>607</v>
      </c>
      <c r="C93" s="188" t="s">
        <v>608</v>
      </c>
      <c r="D93" s="178" t="s">
        <v>363</v>
      </c>
      <c r="E93" s="179">
        <v>3</v>
      </c>
      <c r="F93" s="180"/>
      <c r="G93" s="181">
        <f t="shared" si="14"/>
        <v>0</v>
      </c>
      <c r="H93" s="180"/>
      <c r="I93" s="181">
        <f t="shared" si="15"/>
        <v>0</v>
      </c>
      <c r="J93" s="180"/>
      <c r="K93" s="181">
        <f t="shared" si="16"/>
        <v>0</v>
      </c>
      <c r="L93" s="181">
        <v>21</v>
      </c>
      <c r="M93" s="181">
        <f t="shared" si="17"/>
        <v>0</v>
      </c>
      <c r="N93" s="179">
        <v>0</v>
      </c>
      <c r="O93" s="179">
        <f t="shared" si="18"/>
        <v>0</v>
      </c>
      <c r="P93" s="179">
        <v>0</v>
      </c>
      <c r="Q93" s="179">
        <f t="shared" si="19"/>
        <v>0</v>
      </c>
      <c r="R93" s="181"/>
      <c r="S93" s="181" t="s">
        <v>293</v>
      </c>
      <c r="T93" s="182" t="s">
        <v>278</v>
      </c>
      <c r="U93" s="157">
        <v>0</v>
      </c>
      <c r="V93" s="157">
        <f t="shared" si="20"/>
        <v>0</v>
      </c>
      <c r="W93" s="157"/>
      <c r="X93" s="157" t="s">
        <v>145</v>
      </c>
      <c r="Y93" s="157" t="s">
        <v>146</v>
      </c>
      <c r="Z93" s="146"/>
      <c r="AA93" s="146"/>
      <c r="AB93" s="146"/>
      <c r="AC93" s="146"/>
      <c r="AD93" s="146"/>
      <c r="AE93" s="146"/>
      <c r="AF93" s="146"/>
      <c r="AG93" s="146" t="s">
        <v>364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6">
        <v>85</v>
      </c>
      <c r="B94" s="177" t="s">
        <v>609</v>
      </c>
      <c r="C94" s="188" t="s">
        <v>610</v>
      </c>
      <c r="D94" s="178" t="s">
        <v>363</v>
      </c>
      <c r="E94" s="179">
        <v>1</v>
      </c>
      <c r="F94" s="180"/>
      <c r="G94" s="181">
        <f t="shared" si="14"/>
        <v>0</v>
      </c>
      <c r="H94" s="180"/>
      <c r="I94" s="181">
        <f t="shared" si="15"/>
        <v>0</v>
      </c>
      <c r="J94" s="180"/>
      <c r="K94" s="181">
        <f t="shared" si="16"/>
        <v>0</v>
      </c>
      <c r="L94" s="181">
        <v>21</v>
      </c>
      <c r="M94" s="181">
        <f t="shared" si="17"/>
        <v>0</v>
      </c>
      <c r="N94" s="179">
        <v>0</v>
      </c>
      <c r="O94" s="179">
        <f t="shared" si="18"/>
        <v>0</v>
      </c>
      <c r="P94" s="179">
        <v>0</v>
      </c>
      <c r="Q94" s="179">
        <f t="shared" si="19"/>
        <v>0</v>
      </c>
      <c r="R94" s="181"/>
      <c r="S94" s="181" t="s">
        <v>293</v>
      </c>
      <c r="T94" s="182" t="s">
        <v>278</v>
      </c>
      <c r="U94" s="157">
        <v>0</v>
      </c>
      <c r="V94" s="157">
        <f t="shared" si="20"/>
        <v>0</v>
      </c>
      <c r="W94" s="157"/>
      <c r="X94" s="157" t="s">
        <v>145</v>
      </c>
      <c r="Y94" s="157" t="s">
        <v>146</v>
      </c>
      <c r="Z94" s="146"/>
      <c r="AA94" s="146"/>
      <c r="AB94" s="146"/>
      <c r="AC94" s="146"/>
      <c r="AD94" s="146"/>
      <c r="AE94" s="146"/>
      <c r="AF94" s="146"/>
      <c r="AG94" s="146" t="s">
        <v>364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6">
        <v>86</v>
      </c>
      <c r="B95" s="177" t="s">
        <v>611</v>
      </c>
      <c r="C95" s="188" t="s">
        <v>612</v>
      </c>
      <c r="D95" s="178" t="s">
        <v>363</v>
      </c>
      <c r="E95" s="179">
        <v>2</v>
      </c>
      <c r="F95" s="180"/>
      <c r="G95" s="181">
        <f t="shared" si="14"/>
        <v>0</v>
      </c>
      <c r="H95" s="180"/>
      <c r="I95" s="181">
        <f t="shared" si="15"/>
        <v>0</v>
      </c>
      <c r="J95" s="180"/>
      <c r="K95" s="181">
        <f t="shared" si="16"/>
        <v>0</v>
      </c>
      <c r="L95" s="181">
        <v>21</v>
      </c>
      <c r="M95" s="181">
        <f t="shared" si="17"/>
        <v>0</v>
      </c>
      <c r="N95" s="179">
        <v>0</v>
      </c>
      <c r="O95" s="179">
        <f t="shared" si="18"/>
        <v>0</v>
      </c>
      <c r="P95" s="179">
        <v>0</v>
      </c>
      <c r="Q95" s="179">
        <f t="shared" si="19"/>
        <v>0</v>
      </c>
      <c r="R95" s="181"/>
      <c r="S95" s="181" t="s">
        <v>293</v>
      </c>
      <c r="T95" s="182" t="s">
        <v>278</v>
      </c>
      <c r="U95" s="157">
        <v>0</v>
      </c>
      <c r="V95" s="157">
        <f t="shared" si="20"/>
        <v>0</v>
      </c>
      <c r="W95" s="157"/>
      <c r="X95" s="157" t="s">
        <v>145</v>
      </c>
      <c r="Y95" s="157" t="s">
        <v>146</v>
      </c>
      <c r="Z95" s="146"/>
      <c r="AA95" s="146"/>
      <c r="AB95" s="146"/>
      <c r="AC95" s="146"/>
      <c r="AD95" s="146"/>
      <c r="AE95" s="146"/>
      <c r="AF95" s="146"/>
      <c r="AG95" s="146" t="s">
        <v>364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6">
        <v>87</v>
      </c>
      <c r="B96" s="177" t="s">
        <v>613</v>
      </c>
      <c r="C96" s="188" t="s">
        <v>614</v>
      </c>
      <c r="D96" s="178" t="s">
        <v>363</v>
      </c>
      <c r="E96" s="179">
        <v>2</v>
      </c>
      <c r="F96" s="180"/>
      <c r="G96" s="181">
        <f t="shared" si="14"/>
        <v>0</v>
      </c>
      <c r="H96" s="180"/>
      <c r="I96" s="181">
        <f t="shared" si="15"/>
        <v>0</v>
      </c>
      <c r="J96" s="180"/>
      <c r="K96" s="181">
        <f t="shared" si="16"/>
        <v>0</v>
      </c>
      <c r="L96" s="181">
        <v>21</v>
      </c>
      <c r="M96" s="181">
        <f t="shared" si="17"/>
        <v>0</v>
      </c>
      <c r="N96" s="179">
        <v>0</v>
      </c>
      <c r="O96" s="179">
        <f t="shared" si="18"/>
        <v>0</v>
      </c>
      <c r="P96" s="179">
        <v>0</v>
      </c>
      <c r="Q96" s="179">
        <f t="shared" si="19"/>
        <v>0</v>
      </c>
      <c r="R96" s="181"/>
      <c r="S96" s="181" t="s">
        <v>293</v>
      </c>
      <c r="T96" s="182" t="s">
        <v>278</v>
      </c>
      <c r="U96" s="157">
        <v>0</v>
      </c>
      <c r="V96" s="157">
        <f t="shared" si="20"/>
        <v>0</v>
      </c>
      <c r="W96" s="157"/>
      <c r="X96" s="157" t="s">
        <v>145</v>
      </c>
      <c r="Y96" s="157" t="s">
        <v>146</v>
      </c>
      <c r="Z96" s="146"/>
      <c r="AA96" s="146"/>
      <c r="AB96" s="146"/>
      <c r="AC96" s="146"/>
      <c r="AD96" s="146"/>
      <c r="AE96" s="146"/>
      <c r="AF96" s="146"/>
      <c r="AG96" s="146" t="s">
        <v>364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6">
        <v>88</v>
      </c>
      <c r="B97" s="177" t="s">
        <v>615</v>
      </c>
      <c r="C97" s="188" t="s">
        <v>616</v>
      </c>
      <c r="D97" s="178" t="s">
        <v>363</v>
      </c>
      <c r="E97" s="179">
        <v>1</v>
      </c>
      <c r="F97" s="180"/>
      <c r="G97" s="181">
        <f t="shared" si="14"/>
        <v>0</v>
      </c>
      <c r="H97" s="180"/>
      <c r="I97" s="181">
        <f t="shared" si="15"/>
        <v>0</v>
      </c>
      <c r="J97" s="180"/>
      <c r="K97" s="181">
        <f t="shared" si="16"/>
        <v>0</v>
      </c>
      <c r="L97" s="181">
        <v>21</v>
      </c>
      <c r="M97" s="181">
        <f t="shared" si="17"/>
        <v>0</v>
      </c>
      <c r="N97" s="179">
        <v>0</v>
      </c>
      <c r="O97" s="179">
        <f t="shared" si="18"/>
        <v>0</v>
      </c>
      <c r="P97" s="179">
        <v>0</v>
      </c>
      <c r="Q97" s="179">
        <f t="shared" si="19"/>
        <v>0</v>
      </c>
      <c r="R97" s="181"/>
      <c r="S97" s="181" t="s">
        <v>293</v>
      </c>
      <c r="T97" s="182" t="s">
        <v>278</v>
      </c>
      <c r="U97" s="157">
        <v>0</v>
      </c>
      <c r="V97" s="157">
        <f t="shared" si="20"/>
        <v>0</v>
      </c>
      <c r="W97" s="157"/>
      <c r="X97" s="157" t="s">
        <v>145</v>
      </c>
      <c r="Y97" s="157" t="s">
        <v>146</v>
      </c>
      <c r="Z97" s="146"/>
      <c r="AA97" s="146"/>
      <c r="AB97" s="146"/>
      <c r="AC97" s="146"/>
      <c r="AD97" s="146"/>
      <c r="AE97" s="146"/>
      <c r="AF97" s="146"/>
      <c r="AG97" s="146" t="s">
        <v>364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76">
        <v>89</v>
      </c>
      <c r="B98" s="177" t="s">
        <v>617</v>
      </c>
      <c r="C98" s="188" t="s">
        <v>618</v>
      </c>
      <c r="D98" s="178" t="s">
        <v>363</v>
      </c>
      <c r="E98" s="179">
        <v>2</v>
      </c>
      <c r="F98" s="180"/>
      <c r="G98" s="181">
        <f t="shared" si="14"/>
        <v>0</v>
      </c>
      <c r="H98" s="180"/>
      <c r="I98" s="181">
        <f t="shared" si="15"/>
        <v>0</v>
      </c>
      <c r="J98" s="180"/>
      <c r="K98" s="181">
        <f t="shared" si="16"/>
        <v>0</v>
      </c>
      <c r="L98" s="181">
        <v>21</v>
      </c>
      <c r="M98" s="181">
        <f t="shared" si="17"/>
        <v>0</v>
      </c>
      <c r="N98" s="179">
        <v>0</v>
      </c>
      <c r="O98" s="179">
        <f t="shared" si="18"/>
        <v>0</v>
      </c>
      <c r="P98" s="179">
        <v>0</v>
      </c>
      <c r="Q98" s="179">
        <f t="shared" si="19"/>
        <v>0</v>
      </c>
      <c r="R98" s="181"/>
      <c r="S98" s="181" t="s">
        <v>293</v>
      </c>
      <c r="T98" s="182" t="s">
        <v>278</v>
      </c>
      <c r="U98" s="157">
        <v>0</v>
      </c>
      <c r="V98" s="157">
        <f t="shared" si="20"/>
        <v>0</v>
      </c>
      <c r="W98" s="157"/>
      <c r="X98" s="157" t="s">
        <v>145</v>
      </c>
      <c r="Y98" s="157" t="s">
        <v>146</v>
      </c>
      <c r="Z98" s="146"/>
      <c r="AA98" s="146"/>
      <c r="AB98" s="146"/>
      <c r="AC98" s="146"/>
      <c r="AD98" s="146"/>
      <c r="AE98" s="146"/>
      <c r="AF98" s="146"/>
      <c r="AG98" s="146" t="s">
        <v>364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76">
        <v>90</v>
      </c>
      <c r="B99" s="177" t="s">
        <v>619</v>
      </c>
      <c r="C99" s="188" t="s">
        <v>620</v>
      </c>
      <c r="D99" s="178" t="s">
        <v>363</v>
      </c>
      <c r="E99" s="179">
        <v>2</v>
      </c>
      <c r="F99" s="180"/>
      <c r="G99" s="181">
        <f t="shared" si="14"/>
        <v>0</v>
      </c>
      <c r="H99" s="180"/>
      <c r="I99" s="181">
        <f t="shared" si="15"/>
        <v>0</v>
      </c>
      <c r="J99" s="180"/>
      <c r="K99" s="181">
        <f t="shared" si="16"/>
        <v>0</v>
      </c>
      <c r="L99" s="181">
        <v>21</v>
      </c>
      <c r="M99" s="181">
        <f t="shared" si="17"/>
        <v>0</v>
      </c>
      <c r="N99" s="179">
        <v>0</v>
      </c>
      <c r="O99" s="179">
        <f t="shared" si="18"/>
        <v>0</v>
      </c>
      <c r="P99" s="179">
        <v>0</v>
      </c>
      <c r="Q99" s="179">
        <f t="shared" si="19"/>
        <v>0</v>
      </c>
      <c r="R99" s="181"/>
      <c r="S99" s="181" t="s">
        <v>293</v>
      </c>
      <c r="T99" s="182" t="s">
        <v>278</v>
      </c>
      <c r="U99" s="157">
        <v>0</v>
      </c>
      <c r="V99" s="157">
        <f t="shared" si="20"/>
        <v>0</v>
      </c>
      <c r="W99" s="157"/>
      <c r="X99" s="157" t="s">
        <v>145</v>
      </c>
      <c r="Y99" s="157" t="s">
        <v>146</v>
      </c>
      <c r="Z99" s="146"/>
      <c r="AA99" s="146"/>
      <c r="AB99" s="146"/>
      <c r="AC99" s="146"/>
      <c r="AD99" s="146"/>
      <c r="AE99" s="146"/>
      <c r="AF99" s="146"/>
      <c r="AG99" s="146" t="s">
        <v>364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6">
        <v>91</v>
      </c>
      <c r="B100" s="177" t="s">
        <v>621</v>
      </c>
      <c r="C100" s="188" t="s">
        <v>622</v>
      </c>
      <c r="D100" s="178" t="s">
        <v>363</v>
      </c>
      <c r="E100" s="179">
        <v>2</v>
      </c>
      <c r="F100" s="180"/>
      <c r="G100" s="181">
        <f t="shared" si="14"/>
        <v>0</v>
      </c>
      <c r="H100" s="180"/>
      <c r="I100" s="181">
        <f t="shared" si="15"/>
        <v>0</v>
      </c>
      <c r="J100" s="180"/>
      <c r="K100" s="181">
        <f t="shared" si="16"/>
        <v>0</v>
      </c>
      <c r="L100" s="181">
        <v>21</v>
      </c>
      <c r="M100" s="181">
        <f t="shared" si="17"/>
        <v>0</v>
      </c>
      <c r="N100" s="179">
        <v>0</v>
      </c>
      <c r="O100" s="179">
        <f t="shared" si="18"/>
        <v>0</v>
      </c>
      <c r="P100" s="179">
        <v>0</v>
      </c>
      <c r="Q100" s="179">
        <f t="shared" si="19"/>
        <v>0</v>
      </c>
      <c r="R100" s="181"/>
      <c r="S100" s="181" t="s">
        <v>293</v>
      </c>
      <c r="T100" s="182" t="s">
        <v>278</v>
      </c>
      <c r="U100" s="157">
        <v>0</v>
      </c>
      <c r="V100" s="157">
        <f t="shared" si="20"/>
        <v>0</v>
      </c>
      <c r="W100" s="157"/>
      <c r="X100" s="157" t="s">
        <v>145</v>
      </c>
      <c r="Y100" s="157" t="s">
        <v>146</v>
      </c>
      <c r="Z100" s="146"/>
      <c r="AA100" s="146"/>
      <c r="AB100" s="146"/>
      <c r="AC100" s="146"/>
      <c r="AD100" s="146"/>
      <c r="AE100" s="146"/>
      <c r="AF100" s="146"/>
      <c r="AG100" s="146" t="s">
        <v>364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6">
        <v>92</v>
      </c>
      <c r="B101" s="177" t="s">
        <v>623</v>
      </c>
      <c r="C101" s="188" t="s">
        <v>624</v>
      </c>
      <c r="D101" s="178" t="s">
        <v>435</v>
      </c>
      <c r="E101" s="179">
        <v>2</v>
      </c>
      <c r="F101" s="180"/>
      <c r="G101" s="181">
        <f t="shared" si="14"/>
        <v>0</v>
      </c>
      <c r="H101" s="180"/>
      <c r="I101" s="181">
        <f t="shared" si="15"/>
        <v>0</v>
      </c>
      <c r="J101" s="180"/>
      <c r="K101" s="181">
        <f t="shared" si="16"/>
        <v>0</v>
      </c>
      <c r="L101" s="181">
        <v>21</v>
      </c>
      <c r="M101" s="181">
        <f t="shared" si="17"/>
        <v>0</v>
      </c>
      <c r="N101" s="179">
        <v>0</v>
      </c>
      <c r="O101" s="179">
        <f t="shared" si="18"/>
        <v>0</v>
      </c>
      <c r="P101" s="179">
        <v>0</v>
      </c>
      <c r="Q101" s="179">
        <f t="shared" si="19"/>
        <v>0</v>
      </c>
      <c r="R101" s="181"/>
      <c r="S101" s="181" t="s">
        <v>293</v>
      </c>
      <c r="T101" s="182" t="s">
        <v>278</v>
      </c>
      <c r="U101" s="157">
        <v>0</v>
      </c>
      <c r="V101" s="157">
        <f t="shared" si="20"/>
        <v>0</v>
      </c>
      <c r="W101" s="157"/>
      <c r="X101" s="157" t="s">
        <v>145</v>
      </c>
      <c r="Y101" s="157" t="s">
        <v>146</v>
      </c>
      <c r="Z101" s="146"/>
      <c r="AA101" s="146"/>
      <c r="AB101" s="146"/>
      <c r="AC101" s="146"/>
      <c r="AD101" s="146"/>
      <c r="AE101" s="146"/>
      <c r="AF101" s="146"/>
      <c r="AG101" s="146" t="s">
        <v>364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6">
        <v>93</v>
      </c>
      <c r="B102" s="177" t="s">
        <v>625</v>
      </c>
      <c r="C102" s="188" t="s">
        <v>626</v>
      </c>
      <c r="D102" s="178" t="s">
        <v>141</v>
      </c>
      <c r="E102" s="179">
        <v>45</v>
      </c>
      <c r="F102" s="180"/>
      <c r="G102" s="181">
        <f t="shared" si="14"/>
        <v>0</v>
      </c>
      <c r="H102" s="180"/>
      <c r="I102" s="181">
        <f t="shared" si="15"/>
        <v>0</v>
      </c>
      <c r="J102" s="180"/>
      <c r="K102" s="181">
        <f t="shared" si="16"/>
        <v>0</v>
      </c>
      <c r="L102" s="181">
        <v>21</v>
      </c>
      <c r="M102" s="181">
        <f t="shared" si="17"/>
        <v>0</v>
      </c>
      <c r="N102" s="179">
        <v>0</v>
      </c>
      <c r="O102" s="179">
        <f t="shared" si="18"/>
        <v>0</v>
      </c>
      <c r="P102" s="179">
        <v>0</v>
      </c>
      <c r="Q102" s="179">
        <f t="shared" si="19"/>
        <v>0</v>
      </c>
      <c r="R102" s="181"/>
      <c r="S102" s="181" t="s">
        <v>293</v>
      </c>
      <c r="T102" s="182" t="s">
        <v>278</v>
      </c>
      <c r="U102" s="157">
        <v>0</v>
      </c>
      <c r="V102" s="157">
        <f t="shared" si="20"/>
        <v>0</v>
      </c>
      <c r="W102" s="157"/>
      <c r="X102" s="157" t="s">
        <v>145</v>
      </c>
      <c r="Y102" s="157" t="s">
        <v>146</v>
      </c>
      <c r="Z102" s="146"/>
      <c r="AA102" s="146"/>
      <c r="AB102" s="146"/>
      <c r="AC102" s="146"/>
      <c r="AD102" s="146"/>
      <c r="AE102" s="146"/>
      <c r="AF102" s="146"/>
      <c r="AG102" s="146" t="s">
        <v>364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6">
        <v>94</v>
      </c>
      <c r="B103" s="177" t="s">
        <v>627</v>
      </c>
      <c r="C103" s="188" t="s">
        <v>628</v>
      </c>
      <c r="D103" s="178" t="s">
        <v>141</v>
      </c>
      <c r="E103" s="179">
        <v>10</v>
      </c>
      <c r="F103" s="180"/>
      <c r="G103" s="181">
        <f t="shared" si="14"/>
        <v>0</v>
      </c>
      <c r="H103" s="180"/>
      <c r="I103" s="181">
        <f t="shared" si="15"/>
        <v>0</v>
      </c>
      <c r="J103" s="180"/>
      <c r="K103" s="181">
        <f t="shared" si="16"/>
        <v>0</v>
      </c>
      <c r="L103" s="181">
        <v>21</v>
      </c>
      <c r="M103" s="181">
        <f t="shared" si="17"/>
        <v>0</v>
      </c>
      <c r="N103" s="179">
        <v>0</v>
      </c>
      <c r="O103" s="179">
        <f t="shared" si="18"/>
        <v>0</v>
      </c>
      <c r="P103" s="179">
        <v>0</v>
      </c>
      <c r="Q103" s="179">
        <f t="shared" si="19"/>
        <v>0</v>
      </c>
      <c r="R103" s="181"/>
      <c r="S103" s="181" t="s">
        <v>293</v>
      </c>
      <c r="T103" s="182" t="s">
        <v>278</v>
      </c>
      <c r="U103" s="157">
        <v>0</v>
      </c>
      <c r="V103" s="157">
        <f t="shared" si="20"/>
        <v>0</v>
      </c>
      <c r="W103" s="157"/>
      <c r="X103" s="157" t="s">
        <v>145</v>
      </c>
      <c r="Y103" s="157" t="s">
        <v>146</v>
      </c>
      <c r="Z103" s="146"/>
      <c r="AA103" s="146"/>
      <c r="AB103" s="146"/>
      <c r="AC103" s="146"/>
      <c r="AD103" s="146"/>
      <c r="AE103" s="146"/>
      <c r="AF103" s="146"/>
      <c r="AG103" s="146" t="s">
        <v>364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6">
        <v>95</v>
      </c>
      <c r="B104" s="177" t="s">
        <v>629</v>
      </c>
      <c r="C104" s="188" t="s">
        <v>532</v>
      </c>
      <c r="D104" s="178" t="s">
        <v>435</v>
      </c>
      <c r="E104" s="179">
        <v>2</v>
      </c>
      <c r="F104" s="180"/>
      <c r="G104" s="181">
        <f t="shared" si="14"/>
        <v>0</v>
      </c>
      <c r="H104" s="180"/>
      <c r="I104" s="181">
        <f t="shared" si="15"/>
        <v>0</v>
      </c>
      <c r="J104" s="180"/>
      <c r="K104" s="181">
        <f t="shared" si="16"/>
        <v>0</v>
      </c>
      <c r="L104" s="181">
        <v>21</v>
      </c>
      <c r="M104" s="181">
        <f t="shared" si="17"/>
        <v>0</v>
      </c>
      <c r="N104" s="179">
        <v>0</v>
      </c>
      <c r="O104" s="179">
        <f t="shared" si="18"/>
        <v>0</v>
      </c>
      <c r="P104" s="179">
        <v>0</v>
      </c>
      <c r="Q104" s="179">
        <f t="shared" si="19"/>
        <v>0</v>
      </c>
      <c r="R104" s="181"/>
      <c r="S104" s="181" t="s">
        <v>293</v>
      </c>
      <c r="T104" s="182" t="s">
        <v>278</v>
      </c>
      <c r="U104" s="157">
        <v>0</v>
      </c>
      <c r="V104" s="157">
        <f t="shared" si="20"/>
        <v>0</v>
      </c>
      <c r="W104" s="157"/>
      <c r="X104" s="157" t="s">
        <v>145</v>
      </c>
      <c r="Y104" s="157" t="s">
        <v>146</v>
      </c>
      <c r="Z104" s="146"/>
      <c r="AA104" s="146"/>
      <c r="AB104" s="146"/>
      <c r="AC104" s="146"/>
      <c r="AD104" s="146"/>
      <c r="AE104" s="146"/>
      <c r="AF104" s="146"/>
      <c r="AG104" s="146" t="s">
        <v>364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6">
        <v>96</v>
      </c>
      <c r="B105" s="177" t="s">
        <v>630</v>
      </c>
      <c r="C105" s="188" t="s">
        <v>631</v>
      </c>
      <c r="D105" s="178" t="s">
        <v>363</v>
      </c>
      <c r="E105" s="179">
        <v>1</v>
      </c>
      <c r="F105" s="180"/>
      <c r="G105" s="181">
        <f t="shared" si="14"/>
        <v>0</v>
      </c>
      <c r="H105" s="180"/>
      <c r="I105" s="181">
        <f t="shared" si="15"/>
        <v>0</v>
      </c>
      <c r="J105" s="180"/>
      <c r="K105" s="181">
        <f t="shared" si="16"/>
        <v>0</v>
      </c>
      <c r="L105" s="181">
        <v>21</v>
      </c>
      <c r="M105" s="181">
        <f t="shared" si="17"/>
        <v>0</v>
      </c>
      <c r="N105" s="179">
        <v>0</v>
      </c>
      <c r="O105" s="179">
        <f t="shared" si="18"/>
        <v>0</v>
      </c>
      <c r="P105" s="179">
        <v>0</v>
      </c>
      <c r="Q105" s="179">
        <f t="shared" si="19"/>
        <v>0</v>
      </c>
      <c r="R105" s="181"/>
      <c r="S105" s="181" t="s">
        <v>293</v>
      </c>
      <c r="T105" s="182" t="s">
        <v>278</v>
      </c>
      <c r="U105" s="157">
        <v>0</v>
      </c>
      <c r="V105" s="157">
        <f t="shared" si="20"/>
        <v>0</v>
      </c>
      <c r="W105" s="157"/>
      <c r="X105" s="157" t="s">
        <v>145</v>
      </c>
      <c r="Y105" s="157" t="s">
        <v>146</v>
      </c>
      <c r="Z105" s="146"/>
      <c r="AA105" s="146"/>
      <c r="AB105" s="146"/>
      <c r="AC105" s="146"/>
      <c r="AD105" s="146"/>
      <c r="AE105" s="146"/>
      <c r="AF105" s="146"/>
      <c r="AG105" s="146" t="s">
        <v>364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6">
        <v>97</v>
      </c>
      <c r="B106" s="177" t="s">
        <v>632</v>
      </c>
      <c r="C106" s="188" t="s">
        <v>633</v>
      </c>
      <c r="D106" s="178" t="s">
        <v>363</v>
      </c>
      <c r="E106" s="179">
        <v>1</v>
      </c>
      <c r="F106" s="180"/>
      <c r="G106" s="181">
        <f t="shared" si="14"/>
        <v>0</v>
      </c>
      <c r="H106" s="180"/>
      <c r="I106" s="181">
        <f t="shared" si="15"/>
        <v>0</v>
      </c>
      <c r="J106" s="180"/>
      <c r="K106" s="181">
        <f t="shared" si="16"/>
        <v>0</v>
      </c>
      <c r="L106" s="181">
        <v>21</v>
      </c>
      <c r="M106" s="181">
        <f t="shared" si="17"/>
        <v>0</v>
      </c>
      <c r="N106" s="179">
        <v>0</v>
      </c>
      <c r="O106" s="179">
        <f t="shared" si="18"/>
        <v>0</v>
      </c>
      <c r="P106" s="179">
        <v>0</v>
      </c>
      <c r="Q106" s="179">
        <f t="shared" si="19"/>
        <v>0</v>
      </c>
      <c r="R106" s="181"/>
      <c r="S106" s="181" t="s">
        <v>293</v>
      </c>
      <c r="T106" s="182" t="s">
        <v>278</v>
      </c>
      <c r="U106" s="157">
        <v>0</v>
      </c>
      <c r="V106" s="157">
        <f t="shared" si="20"/>
        <v>0</v>
      </c>
      <c r="W106" s="157"/>
      <c r="X106" s="157" t="s">
        <v>145</v>
      </c>
      <c r="Y106" s="157" t="s">
        <v>146</v>
      </c>
      <c r="Z106" s="146"/>
      <c r="AA106" s="146"/>
      <c r="AB106" s="146"/>
      <c r="AC106" s="146"/>
      <c r="AD106" s="146"/>
      <c r="AE106" s="146"/>
      <c r="AF106" s="146"/>
      <c r="AG106" s="146" t="s">
        <v>364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6">
        <v>98</v>
      </c>
      <c r="B107" s="177" t="s">
        <v>634</v>
      </c>
      <c r="C107" s="188" t="s">
        <v>635</v>
      </c>
      <c r="D107" s="178" t="s">
        <v>441</v>
      </c>
      <c r="E107" s="179">
        <v>1</v>
      </c>
      <c r="F107" s="180"/>
      <c r="G107" s="181">
        <f t="shared" si="14"/>
        <v>0</v>
      </c>
      <c r="H107" s="180"/>
      <c r="I107" s="181">
        <f t="shared" si="15"/>
        <v>0</v>
      </c>
      <c r="J107" s="180"/>
      <c r="K107" s="181">
        <f t="shared" si="16"/>
        <v>0</v>
      </c>
      <c r="L107" s="181">
        <v>21</v>
      </c>
      <c r="M107" s="181">
        <f t="shared" si="17"/>
        <v>0</v>
      </c>
      <c r="N107" s="179">
        <v>0</v>
      </c>
      <c r="O107" s="179">
        <f t="shared" si="18"/>
        <v>0</v>
      </c>
      <c r="P107" s="179">
        <v>0</v>
      </c>
      <c r="Q107" s="179">
        <f t="shared" si="19"/>
        <v>0</v>
      </c>
      <c r="R107" s="181"/>
      <c r="S107" s="181" t="s">
        <v>293</v>
      </c>
      <c r="T107" s="182" t="s">
        <v>278</v>
      </c>
      <c r="U107" s="157">
        <v>0</v>
      </c>
      <c r="V107" s="157">
        <f t="shared" si="20"/>
        <v>0</v>
      </c>
      <c r="W107" s="157"/>
      <c r="X107" s="157" t="s">
        <v>145</v>
      </c>
      <c r="Y107" s="157" t="s">
        <v>146</v>
      </c>
      <c r="Z107" s="146"/>
      <c r="AA107" s="146"/>
      <c r="AB107" s="146"/>
      <c r="AC107" s="146"/>
      <c r="AD107" s="146"/>
      <c r="AE107" s="146"/>
      <c r="AF107" s="146"/>
      <c r="AG107" s="146" t="s">
        <v>364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6">
        <v>99</v>
      </c>
      <c r="B108" s="177" t="s">
        <v>636</v>
      </c>
      <c r="C108" s="188" t="s">
        <v>637</v>
      </c>
      <c r="D108" s="178" t="s">
        <v>435</v>
      </c>
      <c r="E108" s="179">
        <v>5</v>
      </c>
      <c r="F108" s="180"/>
      <c r="G108" s="181">
        <f t="shared" si="14"/>
        <v>0</v>
      </c>
      <c r="H108" s="180"/>
      <c r="I108" s="181">
        <f t="shared" si="15"/>
        <v>0</v>
      </c>
      <c r="J108" s="180"/>
      <c r="K108" s="181">
        <f t="shared" si="16"/>
        <v>0</v>
      </c>
      <c r="L108" s="181">
        <v>21</v>
      </c>
      <c r="M108" s="181">
        <f t="shared" si="17"/>
        <v>0</v>
      </c>
      <c r="N108" s="179">
        <v>0</v>
      </c>
      <c r="O108" s="179">
        <f t="shared" si="18"/>
        <v>0</v>
      </c>
      <c r="P108" s="179">
        <v>0</v>
      </c>
      <c r="Q108" s="179">
        <f t="shared" si="19"/>
        <v>0</v>
      </c>
      <c r="R108" s="181"/>
      <c r="S108" s="181" t="s">
        <v>293</v>
      </c>
      <c r="T108" s="182" t="s">
        <v>278</v>
      </c>
      <c r="U108" s="157">
        <v>0</v>
      </c>
      <c r="V108" s="157">
        <f t="shared" si="20"/>
        <v>0</v>
      </c>
      <c r="W108" s="157"/>
      <c r="X108" s="157" t="s">
        <v>145</v>
      </c>
      <c r="Y108" s="157" t="s">
        <v>146</v>
      </c>
      <c r="Z108" s="146"/>
      <c r="AA108" s="146"/>
      <c r="AB108" s="146"/>
      <c r="AC108" s="146"/>
      <c r="AD108" s="146"/>
      <c r="AE108" s="146"/>
      <c r="AF108" s="146"/>
      <c r="AG108" s="146" t="s">
        <v>364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6">
        <v>100</v>
      </c>
      <c r="B109" s="177" t="s">
        <v>638</v>
      </c>
      <c r="C109" s="188" t="s">
        <v>455</v>
      </c>
      <c r="D109" s="178"/>
      <c r="E109" s="179">
        <v>1</v>
      </c>
      <c r="F109" s="180"/>
      <c r="G109" s="181">
        <f t="shared" si="14"/>
        <v>0</v>
      </c>
      <c r="H109" s="180"/>
      <c r="I109" s="181">
        <f t="shared" si="15"/>
        <v>0</v>
      </c>
      <c r="J109" s="180"/>
      <c r="K109" s="181">
        <f t="shared" si="16"/>
        <v>0</v>
      </c>
      <c r="L109" s="181">
        <v>21</v>
      </c>
      <c r="M109" s="181">
        <f t="shared" si="17"/>
        <v>0</v>
      </c>
      <c r="N109" s="179">
        <v>0</v>
      </c>
      <c r="O109" s="179">
        <f t="shared" si="18"/>
        <v>0</v>
      </c>
      <c r="P109" s="179">
        <v>0</v>
      </c>
      <c r="Q109" s="179">
        <f t="shared" si="19"/>
        <v>0</v>
      </c>
      <c r="R109" s="181"/>
      <c r="S109" s="181" t="s">
        <v>293</v>
      </c>
      <c r="T109" s="182" t="s">
        <v>278</v>
      </c>
      <c r="U109" s="157">
        <v>0</v>
      </c>
      <c r="V109" s="157">
        <f t="shared" si="20"/>
        <v>0</v>
      </c>
      <c r="W109" s="157"/>
      <c r="X109" s="157" t="s">
        <v>145</v>
      </c>
      <c r="Y109" s="157" t="s">
        <v>146</v>
      </c>
      <c r="Z109" s="146"/>
      <c r="AA109" s="146"/>
      <c r="AB109" s="146"/>
      <c r="AC109" s="146"/>
      <c r="AD109" s="146"/>
      <c r="AE109" s="146"/>
      <c r="AF109" s="146"/>
      <c r="AG109" s="146" t="s">
        <v>364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9">
        <v>101</v>
      </c>
      <c r="B110" s="170" t="s">
        <v>639</v>
      </c>
      <c r="C110" s="186" t="s">
        <v>640</v>
      </c>
      <c r="D110" s="171"/>
      <c r="E110" s="172">
        <v>1</v>
      </c>
      <c r="F110" s="173"/>
      <c r="G110" s="174">
        <f t="shared" si="14"/>
        <v>0</v>
      </c>
      <c r="H110" s="173"/>
      <c r="I110" s="174">
        <f t="shared" si="15"/>
        <v>0</v>
      </c>
      <c r="J110" s="173"/>
      <c r="K110" s="174">
        <f t="shared" si="16"/>
        <v>0</v>
      </c>
      <c r="L110" s="174">
        <v>21</v>
      </c>
      <c r="M110" s="174">
        <f t="shared" si="17"/>
        <v>0</v>
      </c>
      <c r="N110" s="172">
        <v>0</v>
      </c>
      <c r="O110" s="172">
        <f t="shared" si="18"/>
        <v>0</v>
      </c>
      <c r="P110" s="172">
        <v>0</v>
      </c>
      <c r="Q110" s="172">
        <f t="shared" si="19"/>
        <v>0</v>
      </c>
      <c r="R110" s="174"/>
      <c r="S110" s="174" t="s">
        <v>293</v>
      </c>
      <c r="T110" s="175" t="s">
        <v>278</v>
      </c>
      <c r="U110" s="157">
        <v>0</v>
      </c>
      <c r="V110" s="157">
        <f t="shared" si="20"/>
        <v>0</v>
      </c>
      <c r="W110" s="157"/>
      <c r="X110" s="157" t="s">
        <v>145</v>
      </c>
      <c r="Y110" s="157" t="s">
        <v>146</v>
      </c>
      <c r="Z110" s="146"/>
      <c r="AA110" s="146"/>
      <c r="AB110" s="146"/>
      <c r="AC110" s="146"/>
      <c r="AD110" s="146"/>
      <c r="AE110" s="146"/>
      <c r="AF110" s="146"/>
      <c r="AG110" s="146" t="s">
        <v>364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3"/>
      <c r="B111" s="4"/>
      <c r="C111" s="19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123</v>
      </c>
    </row>
    <row r="112" spans="1:60" x14ac:dyDescent="0.2">
      <c r="A112" s="149"/>
      <c r="B112" s="150" t="s">
        <v>29</v>
      </c>
      <c r="C112" s="191"/>
      <c r="D112" s="151"/>
      <c r="E112" s="152"/>
      <c r="F112" s="152"/>
      <c r="G112" s="168">
        <f>G8+G62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359</v>
      </c>
    </row>
    <row r="113" spans="3:33" x14ac:dyDescent="0.2">
      <c r="C113" s="192"/>
      <c r="D113" s="10"/>
      <c r="AG113" t="s">
        <v>360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ZwQjIdr3Cac0eG5jV9xQ6SoMyee0eyWtBV6YOwP/PhZSqkCnXcP5XUqs0T9qK3wK9J1Lh3WUvepv7dURLMOg==" saltValue="F2G4Wna98n6HEe9GrNsSf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F83E-07C4-4427-B8FD-31FED45754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110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112</v>
      </c>
      <c r="AG3" t="s">
        <v>113</v>
      </c>
    </row>
    <row r="4" spans="1:60" ht="24.95" customHeight="1" x14ac:dyDescent="0.2">
      <c r="A4" s="139" t="s">
        <v>9</v>
      </c>
      <c r="B4" s="140" t="s">
        <v>55</v>
      </c>
      <c r="C4" s="255" t="s">
        <v>56</v>
      </c>
      <c r="D4" s="256"/>
      <c r="E4" s="256"/>
      <c r="F4" s="256"/>
      <c r="G4" s="257"/>
      <c r="AG4" t="s">
        <v>114</v>
      </c>
    </row>
    <row r="5" spans="1:60" x14ac:dyDescent="0.2">
      <c r="D5" s="10"/>
    </row>
    <row r="6" spans="1:60" ht="38.25" x14ac:dyDescent="0.2">
      <c r="A6" s="142" t="s">
        <v>115</v>
      </c>
      <c r="B6" s="144" t="s">
        <v>116</v>
      </c>
      <c r="C6" s="144" t="s">
        <v>117</v>
      </c>
      <c r="D6" s="143" t="s">
        <v>118</v>
      </c>
      <c r="E6" s="142" t="s">
        <v>119</v>
      </c>
      <c r="F6" s="141" t="s">
        <v>120</v>
      </c>
      <c r="G6" s="142" t="s">
        <v>29</v>
      </c>
      <c r="H6" s="145" t="s">
        <v>30</v>
      </c>
      <c r="I6" s="145" t="s">
        <v>121</v>
      </c>
      <c r="J6" s="145" t="s">
        <v>31</v>
      </c>
      <c r="K6" s="145" t="s">
        <v>122</v>
      </c>
      <c r="L6" s="145" t="s">
        <v>123</v>
      </c>
      <c r="M6" s="145" t="s">
        <v>124</v>
      </c>
      <c r="N6" s="145" t="s">
        <v>125</v>
      </c>
      <c r="O6" s="145" t="s">
        <v>126</v>
      </c>
      <c r="P6" s="145" t="s">
        <v>127</v>
      </c>
      <c r="Q6" s="145" t="s">
        <v>128</v>
      </c>
      <c r="R6" s="145" t="s">
        <v>129</v>
      </c>
      <c r="S6" s="145" t="s">
        <v>130</v>
      </c>
      <c r="T6" s="145" t="s">
        <v>131</v>
      </c>
      <c r="U6" s="145" t="s">
        <v>132</v>
      </c>
      <c r="V6" s="145" t="s">
        <v>133</v>
      </c>
      <c r="W6" s="145" t="s">
        <v>134</v>
      </c>
      <c r="X6" s="145" t="s">
        <v>135</v>
      </c>
      <c r="Y6" s="145" t="s">
        <v>136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137</v>
      </c>
      <c r="B8" s="163" t="s">
        <v>100</v>
      </c>
      <c r="C8" s="185" t="s">
        <v>56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30</v>
      </c>
      <c r="W8" s="161"/>
      <c r="X8" s="161"/>
      <c r="Y8" s="161"/>
      <c r="AG8" t="s">
        <v>138</v>
      </c>
    </row>
    <row r="9" spans="1:60" ht="22.5" outlineLevel="1" x14ac:dyDescent="0.2">
      <c r="A9" s="169">
        <v>1</v>
      </c>
      <c r="B9" s="170" t="s">
        <v>641</v>
      </c>
      <c r="C9" s="186" t="s">
        <v>642</v>
      </c>
      <c r="D9" s="171" t="s">
        <v>180</v>
      </c>
      <c r="E9" s="172">
        <v>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293</v>
      </c>
      <c r="T9" s="175" t="s">
        <v>278</v>
      </c>
      <c r="U9" s="157">
        <v>0</v>
      </c>
      <c r="V9" s="157">
        <f>ROUND(E9*U9,2)</f>
        <v>0</v>
      </c>
      <c r="W9" s="157"/>
      <c r="X9" s="157" t="s">
        <v>271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442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62" t="s">
        <v>643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366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9">
        <v>2</v>
      </c>
      <c r="B11" s="170" t="s">
        <v>644</v>
      </c>
      <c r="C11" s="186" t="s">
        <v>645</v>
      </c>
      <c r="D11" s="171" t="s">
        <v>180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293</v>
      </c>
      <c r="T11" s="175" t="s">
        <v>278</v>
      </c>
      <c r="U11" s="157">
        <v>0</v>
      </c>
      <c r="V11" s="157">
        <f>ROUND(E11*U11,2)</f>
        <v>0</v>
      </c>
      <c r="W11" s="157"/>
      <c r="X11" s="157" t="s">
        <v>271</v>
      </c>
      <c r="Y11" s="157" t="s">
        <v>146</v>
      </c>
      <c r="Z11" s="146"/>
      <c r="AA11" s="146"/>
      <c r="AB11" s="146"/>
      <c r="AC11" s="146"/>
      <c r="AD11" s="146"/>
      <c r="AE11" s="146"/>
      <c r="AF11" s="146"/>
      <c r="AG11" s="146" t="s">
        <v>442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62" t="s">
        <v>646</v>
      </c>
      <c r="D12" s="263"/>
      <c r="E12" s="263"/>
      <c r="F12" s="263"/>
      <c r="G12" s="263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366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33.75" outlineLevel="1" x14ac:dyDescent="0.2">
      <c r="A13" s="169">
        <v>3</v>
      </c>
      <c r="B13" s="170" t="s">
        <v>647</v>
      </c>
      <c r="C13" s="186" t="s">
        <v>648</v>
      </c>
      <c r="D13" s="171" t="s">
        <v>180</v>
      </c>
      <c r="E13" s="172">
        <v>2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293</v>
      </c>
      <c r="T13" s="175" t="s">
        <v>278</v>
      </c>
      <c r="U13" s="157">
        <v>0</v>
      </c>
      <c r="V13" s="157">
        <f>ROUND(E13*U13,2)</f>
        <v>0</v>
      </c>
      <c r="W13" s="157"/>
      <c r="X13" s="157" t="s">
        <v>271</v>
      </c>
      <c r="Y13" s="157" t="s">
        <v>146</v>
      </c>
      <c r="Z13" s="146"/>
      <c r="AA13" s="146"/>
      <c r="AB13" s="146"/>
      <c r="AC13" s="146"/>
      <c r="AD13" s="146"/>
      <c r="AE13" s="146"/>
      <c r="AF13" s="146"/>
      <c r="AG13" s="146" t="s">
        <v>442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2" t="s">
        <v>649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366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 x14ac:dyDescent="0.2">
      <c r="A15" s="169">
        <v>4</v>
      </c>
      <c r="B15" s="170" t="s">
        <v>650</v>
      </c>
      <c r="C15" s="186" t="s">
        <v>651</v>
      </c>
      <c r="D15" s="171" t="s">
        <v>180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293</v>
      </c>
      <c r="T15" s="175" t="s">
        <v>278</v>
      </c>
      <c r="U15" s="157">
        <v>0</v>
      </c>
      <c r="V15" s="157">
        <f>ROUND(E15*U15,2)</f>
        <v>0</v>
      </c>
      <c r="W15" s="157"/>
      <c r="X15" s="157" t="s">
        <v>271</v>
      </c>
      <c r="Y15" s="157" t="s">
        <v>146</v>
      </c>
      <c r="Z15" s="146"/>
      <c r="AA15" s="146"/>
      <c r="AB15" s="146"/>
      <c r="AC15" s="146"/>
      <c r="AD15" s="146"/>
      <c r="AE15" s="146"/>
      <c r="AF15" s="146"/>
      <c r="AG15" s="146" t="s">
        <v>442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2" x14ac:dyDescent="0.2">
      <c r="A16" s="153"/>
      <c r="B16" s="154"/>
      <c r="C16" s="262" t="s">
        <v>652</v>
      </c>
      <c r="D16" s="263"/>
      <c r="E16" s="263"/>
      <c r="F16" s="263"/>
      <c r="G16" s="26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366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83" t="str">
        <f>C16</f>
        <v>hliníkový korpus 75x40mm,  lakováno v barvě zelené, celková délka sestavy 2450mmm, šířka 600mm, rádius ukončení 600mm. lankové závěsy pracovna</v>
      </c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5</v>
      </c>
      <c r="B17" s="170" t="s">
        <v>653</v>
      </c>
      <c r="C17" s="186" t="s">
        <v>654</v>
      </c>
      <c r="D17" s="171" t="s">
        <v>180</v>
      </c>
      <c r="E17" s="172">
        <v>6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293</v>
      </c>
      <c r="T17" s="175" t="s">
        <v>278</v>
      </c>
      <c r="U17" s="157">
        <v>0</v>
      </c>
      <c r="V17" s="157">
        <f>ROUND(E17*U17,2)</f>
        <v>0</v>
      </c>
      <c r="W17" s="157"/>
      <c r="X17" s="157" t="s">
        <v>271</v>
      </c>
      <c r="Y17" s="157" t="s">
        <v>146</v>
      </c>
      <c r="Z17" s="146"/>
      <c r="AA17" s="146"/>
      <c r="AB17" s="146"/>
      <c r="AC17" s="146"/>
      <c r="AD17" s="146"/>
      <c r="AE17" s="146"/>
      <c r="AF17" s="146"/>
      <c r="AG17" s="146" t="s">
        <v>442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62" t="s">
        <v>655</v>
      </c>
      <c r="D18" s="263"/>
      <c r="E18" s="263"/>
      <c r="F18" s="263"/>
      <c r="G18" s="26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366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9">
        <v>6</v>
      </c>
      <c r="B19" s="170" t="s">
        <v>656</v>
      </c>
      <c r="C19" s="186" t="s">
        <v>657</v>
      </c>
      <c r="D19" s="171" t="s">
        <v>172</v>
      </c>
      <c r="E19" s="172">
        <v>30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 t="s">
        <v>173</v>
      </c>
      <c r="S19" s="174" t="s">
        <v>143</v>
      </c>
      <c r="T19" s="175" t="s">
        <v>144</v>
      </c>
      <c r="U19" s="157">
        <v>1</v>
      </c>
      <c r="V19" s="157">
        <f>ROUND(E19*U19,2)</f>
        <v>30</v>
      </c>
      <c r="W19" s="157"/>
      <c r="X19" s="157" t="s">
        <v>174</v>
      </c>
      <c r="Y19" s="157" t="s">
        <v>146</v>
      </c>
      <c r="Z19" s="146"/>
      <c r="AA19" s="146"/>
      <c r="AB19" s="146"/>
      <c r="AC19" s="146"/>
      <c r="AD19" s="146"/>
      <c r="AE19" s="146"/>
      <c r="AF19" s="146"/>
      <c r="AG19" s="146" t="s">
        <v>175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123</v>
      </c>
    </row>
    <row r="21" spans="1:60" x14ac:dyDescent="0.2">
      <c r="A21" s="149"/>
      <c r="B21" s="150" t="s">
        <v>29</v>
      </c>
      <c r="C21" s="191"/>
      <c r="D21" s="151"/>
      <c r="E21" s="152"/>
      <c r="F21" s="152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359</v>
      </c>
    </row>
    <row r="22" spans="1:60" x14ac:dyDescent="0.2">
      <c r="C22" s="192"/>
      <c r="D22" s="10"/>
      <c r="AG22" t="s">
        <v>360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JrRtQgeGMNgVEHK2aSN7Es0b1Km/H/fDJ/pHOKNTp0p6CQ5Oft7fgX3wdHufFDnBL5vewpI3VovsU2o/scQDA==" saltValue="PRx5NteTG4YPPrRRwR1FAQ==" spinCount="100000" sheet="1" formatRows="0"/>
  <mergeCells count="9">
    <mergeCell ref="C14:G14"/>
    <mergeCell ref="C16:G16"/>
    <mergeCell ref="C18:G1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101 01 Pol</vt:lpstr>
      <vt:lpstr>101 02 Pol</vt:lpstr>
      <vt:lpstr>101 03 Pol</vt:lpstr>
      <vt:lpstr>101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'101 01 Pol'!Názvy_tisku</vt:lpstr>
      <vt:lpstr>'101 02 Pol'!Názvy_tisku</vt:lpstr>
      <vt:lpstr>'101 03 Pol'!Názvy_tisku</vt:lpstr>
      <vt:lpstr>'101 04 Pol'!Názvy_tisku</vt:lpstr>
      <vt:lpstr>oadresa</vt:lpstr>
      <vt:lpstr>Stavba!Objednatel</vt:lpstr>
      <vt:lpstr>Stavba!Objekt</vt:lpstr>
      <vt:lpstr>'101 01 Pol'!Oblast_tisku</vt:lpstr>
      <vt:lpstr>'101 02 Pol'!Oblast_tisku</vt:lpstr>
      <vt:lpstr>'101 03 Pol'!Oblast_tisku</vt:lpstr>
      <vt:lpstr>'101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Jaroslav Hégr</cp:lastModifiedBy>
  <cp:lastPrinted>2019-03-19T12:27:02Z</cp:lastPrinted>
  <dcterms:created xsi:type="dcterms:W3CDTF">2009-04-08T07:15:50Z</dcterms:created>
  <dcterms:modified xsi:type="dcterms:W3CDTF">2023-10-03T13:39:14Z</dcterms:modified>
</cp:coreProperties>
</file>