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am\Desktop\"/>
    </mc:Choice>
  </mc:AlternateContent>
  <xr:revisionPtr revIDLastSave="0" documentId="13_ncr:1_{EBCB1838-D8D2-47CF-8FF5-D3CF129F0EEE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Pokyny pro vyplnění" sheetId="11" state="hidden" r:id="rId1"/>
    <sheet name="VzorPolozky" sheetId="10" state="hidden" r:id="rId2"/>
    <sheet name="A19 1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'A19 1 Pol'!$1:$7</definedName>
    <definedName name="oadresa">#REF!</definedName>
    <definedName name="_xlnm.Print_Area" localSheetId="2">'A19 1 Pol'!$A$1:$Y$49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2" l="1"/>
  <c r="G45" i="12"/>
  <c r="G43" i="12"/>
  <c r="G41" i="12"/>
  <c r="G38" i="12"/>
  <c r="G32" i="12"/>
  <c r="G30" i="12"/>
  <c r="G19" i="12"/>
  <c r="G8" i="12"/>
  <c r="G16" i="12"/>
  <c r="G17" i="12"/>
  <c r="G18" i="12"/>
  <c r="G15" i="12"/>
  <c r="G9" i="12"/>
  <c r="G23" i="12"/>
  <c r="G21" i="12"/>
  <c r="G20" i="12"/>
  <c r="G47" i="12"/>
  <c r="G46" i="12"/>
  <c r="G44" i="12"/>
  <c r="G42" i="12"/>
  <c r="G40" i="12"/>
  <c r="G39" i="12"/>
  <c r="G34" i="12"/>
  <c r="G35" i="12"/>
  <c r="G36" i="12"/>
  <c r="G37" i="12"/>
  <c r="G33" i="12"/>
  <c r="G31" i="12"/>
  <c r="G29" i="12"/>
  <c r="G26" i="12"/>
  <c r="G27" i="12"/>
  <c r="G2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hrazdira</author>
  </authors>
  <commentList>
    <comment ref="S6" authorId="0" shapeId="0" xr:uid="{A5C18E17-229D-4601-9D08-6F29803468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162A0C-C737-4D4E-A4E1-88ECC053C6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<sst xmlns="http://schemas.openxmlformats.org/spreadsheetml/2006/main" count="285" uniqueCount="131">
  <si>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</si>
  <si>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</si>
  <si>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 xml:space="preserve">Položkový rozpočet </t>
  </si>
  <si>
    <t>S:</t>
  </si>
  <si>
    <t>O:</t>
  </si>
  <si>
    <t>R:</t>
  </si>
  <si>
    <t>Výkaz výměr</t>
  </si>
  <si>
    <t>#TypZaznamu#</t>
  </si>
  <si>
    <t>23_024</t>
  </si>
  <si>
    <t>Brno Kampus</t>
  </si>
  <si>
    <t>STA</t>
  </si>
  <si>
    <t>A19</t>
  </si>
  <si>
    <t>Pavilon A19</t>
  </si>
  <si>
    <t>OBJ</t>
  </si>
  <si>
    <t>1</t>
  </si>
  <si>
    <t>PLYN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</si>
  <si>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</si>
  <si>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</si>
  <si>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</si>
  <si>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</si>
  <si>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</si>
  <si>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</si>
  <si>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</si>
  <si>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</si>
  <si>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</si>
  <si>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</si>
  <si>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</si>
  <si>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</si>
  <si>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</si>
  <si>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</si>
  <si>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</si>
  <si>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</si>
  <si>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</si>
  <si>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</si>
  <si>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</si>
  <si>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</si>
  <si>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</si>
  <si>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</si>
  <si>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</si>
  <si>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</si>
  <si>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</si>
  <si>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</si>
  <si>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</si>
  <si>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0</t>
  </si>
  <si>
    <t>Ostatní</t>
  </si>
  <si>
    <t>DIL</t>
  </si>
  <si>
    <t>ZTI2T00</t>
  </si>
  <si>
    <t>Požární ucpávka do DN50- EI60-stena/strop</t>
  </si>
  <si>
    <t xml:space="preserve">ks    </t>
  </si>
  <si>
    <t>Vlastní</t>
  </si>
  <si>
    <t>Práce</t>
  </si>
  <si>
    <t>Běžná</t>
  </si>
  <si>
    <t>POL1_</t>
  </si>
  <si>
    <t>Poznámka k položce:</t>
  </si>
  <si>
    <t>POP</t>
  </si>
  <si>
    <t>Dodávka+ montáž. Protipožární ucpávka - protipožární zpěňující páska, jedno</t>
  </si>
  <si>
    <t>omotání, oboustranně - prostup stěnou/stropem. Požární odolnost EI 60</t>
  </si>
  <si>
    <t>min. Včetně identifikačního štítku.Tmel k dotěsnění pásky na bázi</t>
  </si>
  <si>
    <t>akrylátu. Včetně lešenářské výpomoci- lešení do 1,9m, včetně zednické výpomoci- zapravení prostupu.</t>
  </si>
  <si>
    <t>ZTI3T00</t>
  </si>
  <si>
    <t>Montáž a dodávka orientačních štítků</t>
  </si>
  <si>
    <t>ZTI4T00</t>
  </si>
  <si>
    <t>Revize plynovodu</t>
  </si>
  <si>
    <t>Indiv</t>
  </si>
  <si>
    <t>ZTI5T00</t>
  </si>
  <si>
    <t>Koordinace s ostatními sítěmi</t>
  </si>
  <si>
    <t xml:space="preserve">hod   </t>
  </si>
  <si>
    <t>ZTI7T00</t>
  </si>
  <si>
    <t>Průzkum stavby</t>
  </si>
  <si>
    <t>723</t>
  </si>
  <si>
    <t>Vnitřní plynovod</t>
  </si>
  <si>
    <t>723120805</t>
  </si>
  <si>
    <t>Demontáž potrubí svařovaného závitového DN 25 - 50 mm</t>
  </si>
  <si>
    <t>m</t>
  </si>
  <si>
    <t>RTS 23/ I</t>
  </si>
  <si>
    <t>723178113</t>
  </si>
  <si>
    <t>Potrubí vícevrstvé ALPEX-GAS, D 20 x 2 mm</t>
  </si>
  <si>
    <t>Včetně pomocného lešení o výšce podlahy do 1900 mm a pro zatížení do 1,5 kPa.</t>
  </si>
  <si>
    <t>723178114</t>
  </si>
  <si>
    <t>Potrubí vícevrstvé ALPEX-GAS, D 26 x 3 mm</t>
  </si>
  <si>
    <t>723190251</t>
  </si>
  <si>
    <t>Vyvedení a upevnění plynovodních výpustek DN 15 mm</t>
  </si>
  <si>
    <t>kus</t>
  </si>
  <si>
    <t>ZTI9</t>
  </si>
  <si>
    <t>Kohout kulový pro plyn přímý  DN 15 mm, vč pomocného a upevnovaciho materialu. Dodavka + montaz</t>
  </si>
  <si>
    <t>zti8</t>
  </si>
  <si>
    <t>Plastová chránička na plynovodní potrubí DN25</t>
  </si>
  <si>
    <t xml:space="preserve">m     </t>
  </si>
  <si>
    <t>Kalkul</t>
  </si>
  <si>
    <t>Včetně těsnícího, spojovacího, upevňovacího, pomocného materiálu. Dodávka + montáž</t>
  </si>
  <si>
    <t>723190907</t>
  </si>
  <si>
    <t>Odvzdušnění a napuštění plynového potrubí</t>
  </si>
  <si>
    <t>D96</t>
  </si>
  <si>
    <t>Přesuny suti a vybouraných hmot</t>
  </si>
  <si>
    <t>979086213</t>
  </si>
  <si>
    <t>Nakládání vybouraných hmot na dopravní prostředek</t>
  </si>
  <si>
    <t>t</t>
  </si>
  <si>
    <t>Přesun suti</t>
  </si>
  <si>
    <t>POL8_</t>
  </si>
  <si>
    <t>723190909</t>
  </si>
  <si>
    <t>Zkouška tlaková  plynového potrubí</t>
  </si>
  <si>
    <t>723190913</t>
  </si>
  <si>
    <t>Navaření odbočky na plynové potrubí DN 20 mm</t>
  </si>
  <si>
    <t>723235512</t>
  </si>
  <si>
    <t>Kohout kulový protipožární přímý, vnitřní - vnitřní závit, DN 20 mm vč pomocného a upevnovaciho materialu. Dodavka + montaz</t>
  </si>
  <si>
    <t>723290823</t>
  </si>
  <si>
    <t>Přesun vybouraných hmot - plynovody, H 12 - 24 m</t>
  </si>
  <si>
    <t>998723103</t>
  </si>
  <si>
    <t>Přesun hmot pro vnitřní plynovod, výšky do 24 m</t>
  </si>
  <si>
    <t>Přesun hmot</t>
  </si>
  <si>
    <t>POL7_</t>
  </si>
  <si>
    <t>725</t>
  </si>
  <si>
    <t>Zařizovací předměty</t>
  </si>
  <si>
    <t>725752811</t>
  </si>
  <si>
    <t>Demontáž armatur laborních plynovodních výpustek</t>
  </si>
  <si>
    <t>725752813</t>
  </si>
  <si>
    <t>Demontáž armatur laboratorních plynovodních stojanů do G 3/4"</t>
  </si>
  <si>
    <t>733</t>
  </si>
  <si>
    <t>Rozvod potrubí</t>
  </si>
  <si>
    <t>733191914</t>
  </si>
  <si>
    <t>Zaslepení potrubí zkováním a zavařením DN 20</t>
  </si>
  <si>
    <t>783</t>
  </si>
  <si>
    <t>Nátěry</t>
  </si>
  <si>
    <t>783424340</t>
  </si>
  <si>
    <t>Nátěr syntet. potrubí do DN 50 mm  Z+2x +1x email</t>
  </si>
  <si>
    <t>979091111</t>
  </si>
  <si>
    <t>Vodorovné přemístění vybouraných hmot do 7 km</t>
  </si>
  <si>
    <t>979091121</t>
  </si>
  <si>
    <t>Vodorovné přemíst. vybouraných hmot za další 1 km</t>
  </si>
  <si>
    <t>END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</si>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</sst>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3" borderId="4" xfId="0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4" borderId="2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49" fontId="0" fillId="4" borderId="4" xfId="0" applyNumberFormat="1" applyFill="1" applyBorder="1"/>
    <xf numFmtId="0" fontId="0" fillId="4" borderId="4" xfId="0" applyFill="1" applyBorder="1" applyAlignment="1">
      <alignment wrapText="1"/>
    </xf>
    <xf numFmtId="0" fontId="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 shrinkToFit="1"/>
    </xf>
    <xf numFmtId="4" fontId="6" fillId="0" borderId="0" xfId="0" applyNumberFormat="1" applyFont="1" applyAlignment="1">
      <alignment vertical="top" shrinkToFit="1"/>
    </xf>
    <xf numFmtId="164" fontId="4" fillId="3" borderId="0" xfId="0" applyNumberFormat="1" applyFont="1" applyFill="1" applyAlignment="1">
      <alignment vertical="top" shrinkToFit="1"/>
    </xf>
    <xf numFmtId="4" fontId="4" fillId="3" borderId="0" xfId="0" applyNumberFormat="1" applyFont="1" applyFill="1" applyAlignment="1">
      <alignment vertical="top" shrinkToFit="1"/>
    </xf>
    <xf numFmtId="0" fontId="4" fillId="3" borderId="6" xfId="0" applyFont="1" applyFill="1" applyBorder="1" applyAlignment="1">
      <alignment vertical="top"/>
    </xf>
    <xf numFmtId="49" fontId="4" fillId="3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 shrinkToFit="1"/>
    </xf>
    <xf numFmtId="164" fontId="4" fillId="3" borderId="3" xfId="0" applyNumberFormat="1" applyFont="1" applyFill="1" applyBorder="1" applyAlignment="1">
      <alignment vertical="top" shrinkToFit="1"/>
    </xf>
    <xf numFmtId="4" fontId="4" fillId="3" borderId="3" xfId="0" applyNumberFormat="1" applyFont="1" applyFill="1" applyBorder="1" applyAlignment="1">
      <alignment vertical="top" shrinkToFit="1"/>
    </xf>
    <xf numFmtId="4" fontId="4" fillId="3" borderId="7" xfId="0" applyNumberFormat="1" applyFont="1" applyFill="1" applyBorder="1" applyAlignment="1">
      <alignment vertical="top" shrinkToFit="1"/>
    </xf>
    <xf numFmtId="0" fontId="6" fillId="0" borderId="8" xfId="0" applyFont="1" applyBorder="1" applyAlignment="1">
      <alignment vertical="top"/>
    </xf>
    <xf numFmtId="49" fontId="6" fillId="0" borderId="9" xfId="0" applyNumberFormat="1" applyFont="1" applyBorder="1" applyAlignment="1">
      <alignment vertical="top"/>
    </xf>
    <xf numFmtId="0" fontId="6" fillId="0" borderId="9" xfId="0" applyFont="1" applyBorder="1" applyAlignment="1">
      <alignment horizontal="center" vertical="top" shrinkToFit="1"/>
    </xf>
    <xf numFmtId="164" fontId="6" fillId="0" borderId="9" xfId="0" applyNumberFormat="1" applyFont="1" applyBorder="1" applyAlignment="1">
      <alignment vertical="top" shrinkToFit="1"/>
    </xf>
    <xf numFmtId="4" fontId="6" fillId="0" borderId="9" xfId="0" applyNumberFormat="1" applyFont="1" applyBorder="1" applyAlignment="1">
      <alignment vertical="top" shrinkToFit="1"/>
    </xf>
    <xf numFmtId="4" fontId="6" fillId="0" borderId="10" xfId="0" applyNumberFormat="1" applyFont="1" applyBorder="1" applyAlignment="1">
      <alignment vertical="top" shrinkToFit="1"/>
    </xf>
    <xf numFmtId="0" fontId="6" fillId="0" borderId="11" xfId="0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 shrinkToFit="1"/>
    </xf>
    <xf numFmtId="164" fontId="6" fillId="0" borderId="12" xfId="0" applyNumberFormat="1" applyFont="1" applyBorder="1" applyAlignment="1">
      <alignment vertical="top" shrinkToFit="1"/>
    </xf>
    <xf numFmtId="4" fontId="6" fillId="0" borderId="12" xfId="0" applyNumberFormat="1" applyFont="1" applyBorder="1" applyAlignment="1">
      <alignment vertical="top" shrinkToFit="1"/>
    </xf>
    <xf numFmtId="4" fontId="6" fillId="0" borderId="13" xfId="0" applyNumberFormat="1" applyFont="1" applyBorder="1" applyAlignment="1">
      <alignment vertical="top" shrinkToFit="1"/>
    </xf>
    <xf numFmtId="49" fontId="4" fillId="3" borderId="3" xfId="0" applyNumberFormat="1" applyFont="1" applyFill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3" borderId="14" xfId="0" applyFont="1" applyFill="1" applyBorder="1" applyAlignment="1">
      <alignment vertical="top"/>
    </xf>
    <xf numFmtId="49" fontId="4" fillId="3" borderId="15" xfId="0" applyNumberFormat="1" applyFont="1" applyFill="1" applyBorder="1" applyAlignment="1">
      <alignment vertical="top"/>
    </xf>
    <xf numFmtId="49" fontId="4" fillId="3" borderId="15" xfId="0" applyNumberFormat="1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center" vertical="top" shrinkToFit="1"/>
    </xf>
    <xf numFmtId="164" fontId="4" fillId="3" borderId="15" xfId="0" applyNumberFormat="1" applyFont="1" applyFill="1" applyBorder="1" applyAlignment="1">
      <alignment vertical="top" shrinkToFit="1"/>
    </xf>
    <xf numFmtId="4" fontId="4" fillId="3" borderId="15" xfId="0" applyNumberFormat="1" applyFont="1" applyFill="1" applyBorder="1" applyAlignment="1">
      <alignment vertical="top" shrinkToFit="1"/>
    </xf>
    <xf numFmtId="4" fontId="4" fillId="3" borderId="16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7" t="s">
        <v>0</v>
      </c>
    </row>
    <row r="2" spans="1:7" ht="57.75" customHeight="1" x14ac:dyDescent="0.25">
      <c r="A2" s="49" t="s">
        <v>1</v>
      </c>
      <c r="B2" s="49"/>
      <c r="C2" s="49"/>
      <c r="D2" s="49"/>
      <c r="E2" s="49"/>
      <c r="F2" s="49"/>
      <c r="G2" s="4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50" t="s">
        <v>2</v>
      </c>
      <c r="B1" s="50"/>
      <c r="C1" s="51"/>
      <c r="D1" s="50"/>
      <c r="E1" s="50"/>
      <c r="F1" s="50"/>
      <c r="G1" s="50"/>
    </row>
    <row r="2" spans="1:7" ht="24.9" customHeight="1" x14ac:dyDescent="0.25">
      <c r="A2" s="9" t="s">
        <v>3</v>
      </c>
      <c r="B2" s="8"/>
      <c r="C2" s="52"/>
      <c r="D2" s="52"/>
      <c r="E2" s="52"/>
      <c r="F2" s="52"/>
      <c r="G2" s="53"/>
    </row>
    <row r="3" spans="1:7" ht="24.9" customHeight="1" x14ac:dyDescent="0.25">
      <c r="A3" s="9" t="s">
        <v>4</v>
      </c>
      <c r="B3" s="8"/>
      <c r="C3" s="52"/>
      <c r="D3" s="52"/>
      <c r="E3" s="52"/>
      <c r="F3" s="52"/>
      <c r="G3" s="53"/>
    </row>
    <row r="4" spans="1:7" ht="24.9" customHeight="1" x14ac:dyDescent="0.25">
      <c r="A4" s="9" t="s">
        <v>5</v>
      </c>
      <c r="B4" s="8"/>
      <c r="C4" s="52"/>
      <c r="D4" s="52"/>
      <c r="E4" s="52"/>
      <c r="F4" s="52"/>
      <c r="G4" s="53"/>
    </row>
    <row r="5" spans="1:7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8E70-E9F1-488A-9F08-F8E7A44B8C4E}">
  <sheetPr>
    <outlinePr summaryBelow="0"/>
  </sheetPr>
  <dimension ref="A1:BH5000"/>
  <sheetViews>
    <sheetView tabSelected="1" zoomScaleNormal="100" workbookViewId="0">
      <pane ySplit="7" topLeftCell="A8" activePane="bottomLeft" state="frozen"/>
      <selection pane="bottomLeft" activeCell="AA60" sqref="AA60"/>
    </sheetView>
  </sheetViews>
  <sheetFormatPr defaultRowHeight="13.2" outlineLevelRow="2" x14ac:dyDescent="0.25"/>
  <cols>
    <col min="1" max="1" width="3.44140625" customWidth="1"/>
    <col min="2" max="2" width="12.5546875" style="10" customWidth="1"/>
    <col min="3" max="3" width="38.33203125" style="1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56" t="s">
        <v>6</v>
      </c>
      <c r="B1" s="56"/>
      <c r="C1" s="56"/>
      <c r="D1" s="56"/>
      <c r="E1" s="56"/>
      <c r="F1" s="56"/>
      <c r="G1" s="56"/>
      <c r="AG1" t="s">
        <v>7</v>
      </c>
    </row>
    <row r="2" spans="1:60" ht="24.9" customHeight="1" x14ac:dyDescent="0.25">
      <c r="A2" s="9" t="s">
        <v>3</v>
      </c>
      <c r="B2" s="8" t="s">
        <v>8</v>
      </c>
      <c r="C2" s="57" t="s">
        <v>9</v>
      </c>
      <c r="D2" s="58"/>
      <c r="E2" s="58"/>
      <c r="F2" s="58"/>
      <c r="G2" s="59"/>
      <c r="AG2" t="s">
        <v>10</v>
      </c>
    </row>
    <row r="3" spans="1:60" ht="24.9" customHeight="1" x14ac:dyDescent="0.25">
      <c r="A3" s="9" t="s">
        <v>4</v>
      </c>
      <c r="B3" s="8" t="s">
        <v>11</v>
      </c>
      <c r="C3" s="57" t="s">
        <v>12</v>
      </c>
      <c r="D3" s="58"/>
      <c r="E3" s="58"/>
      <c r="F3" s="58"/>
      <c r="G3" s="59"/>
      <c r="AC3" s="10" t="s">
        <v>10</v>
      </c>
      <c r="AG3" t="s">
        <v>13</v>
      </c>
    </row>
    <row r="4" spans="1:60" ht="24.9" customHeight="1" x14ac:dyDescent="0.25">
      <c r="A4" s="11" t="s">
        <v>5</v>
      </c>
      <c r="B4" s="12" t="s">
        <v>14</v>
      </c>
      <c r="C4" s="60" t="s">
        <v>15</v>
      </c>
      <c r="D4" s="61"/>
      <c r="E4" s="61"/>
      <c r="F4" s="61"/>
      <c r="G4" s="62"/>
      <c r="AG4" t="s">
        <v>16</v>
      </c>
    </row>
    <row r="5" spans="1:60" x14ac:dyDescent="0.25">
      <c r="D5" s="6"/>
    </row>
    <row r="6" spans="1:60" ht="39.6" x14ac:dyDescent="0.25">
      <c r="A6" s="14" t="s">
        <v>17</v>
      </c>
      <c r="B6" s="16" t="s">
        <v>18</v>
      </c>
      <c r="C6" s="16" t="s">
        <v>19</v>
      </c>
      <c r="D6" s="15" t="s">
        <v>20</v>
      </c>
      <c r="E6" s="14" t="s">
        <v>21</v>
      </c>
      <c r="F6" s="13" t="s">
        <v>22</v>
      </c>
      <c r="G6" s="14" t="s">
        <v>23</v>
      </c>
      <c r="H6" s="17" t="s">
        <v>24</v>
      </c>
      <c r="I6" s="17" t="s">
        <v>25</v>
      </c>
      <c r="J6" s="17" t="s">
        <v>26</v>
      </c>
      <c r="K6" s="17" t="s">
        <v>27</v>
      </c>
      <c r="L6" s="17" t="s">
        <v>28</v>
      </c>
      <c r="M6" s="17" t="s">
        <v>29</v>
      </c>
      <c r="N6" s="17" t="s">
        <v>30</v>
      </c>
      <c r="O6" s="17" t="s">
        <v>31</v>
      </c>
      <c r="P6" s="17" t="s">
        <v>32</v>
      </c>
      <c r="Q6" s="17" t="s">
        <v>33</v>
      </c>
      <c r="R6" s="17" t="s">
        <v>34</v>
      </c>
      <c r="S6" s="17" t="s">
        <v>35</v>
      </c>
      <c r="T6" s="17" t="s">
        <v>36</v>
      </c>
      <c r="U6" s="17" t="s">
        <v>37</v>
      </c>
      <c r="V6" s="17" t="s">
        <v>38</v>
      </c>
      <c r="W6" s="17" t="s">
        <v>39</v>
      </c>
      <c r="X6" s="17" t="s">
        <v>40</v>
      </c>
      <c r="Y6" s="17" t="s">
        <v>41</v>
      </c>
    </row>
    <row r="7" spans="1:60" hidden="1" x14ac:dyDescent="0.25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</row>
    <row r="8" spans="1:60" x14ac:dyDescent="0.25">
      <c r="A8" s="27" t="s">
        <v>42</v>
      </c>
      <c r="B8" s="28" t="s">
        <v>43</v>
      </c>
      <c r="C8" s="45" t="s">
        <v>44</v>
      </c>
      <c r="D8" s="29"/>
      <c r="E8" s="30"/>
      <c r="F8" s="31"/>
      <c r="G8" s="32">
        <f>G9+G15+G16+G17+G18</f>
        <v>0</v>
      </c>
      <c r="H8" s="26"/>
      <c r="I8" s="26">
        <v>0</v>
      </c>
      <c r="J8" s="26"/>
      <c r="K8" s="26">
        <v>43800</v>
      </c>
      <c r="L8" s="26"/>
      <c r="M8" s="26"/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AG8" t="s">
        <v>45</v>
      </c>
    </row>
    <row r="9" spans="1:60" x14ac:dyDescent="0.25">
      <c r="A9" s="33">
        <v>1</v>
      </c>
      <c r="B9" s="34" t="s">
        <v>46</v>
      </c>
      <c r="C9" s="46" t="s">
        <v>47</v>
      </c>
      <c r="D9" s="35" t="s">
        <v>48</v>
      </c>
      <c r="E9" s="36">
        <v>11</v>
      </c>
      <c r="F9" s="37"/>
      <c r="G9" s="38">
        <f>E9*F9</f>
        <v>0</v>
      </c>
      <c r="H9" s="24">
        <v>0</v>
      </c>
      <c r="I9" s="24">
        <v>0</v>
      </c>
      <c r="J9" s="24">
        <v>1350</v>
      </c>
      <c r="K9" s="24">
        <v>14850</v>
      </c>
      <c r="L9" s="24">
        <v>21</v>
      </c>
      <c r="M9" s="24">
        <v>17968.5</v>
      </c>
      <c r="N9" s="23">
        <v>0</v>
      </c>
      <c r="O9" s="23">
        <v>0</v>
      </c>
      <c r="P9" s="23">
        <v>0</v>
      </c>
      <c r="Q9" s="23">
        <v>0</v>
      </c>
      <c r="R9" s="24"/>
      <c r="S9" s="24" t="s">
        <v>49</v>
      </c>
      <c r="T9" s="24">
        <v>1</v>
      </c>
      <c r="U9" s="24">
        <v>0</v>
      </c>
      <c r="V9" s="24">
        <v>0</v>
      </c>
      <c r="W9" s="24"/>
      <c r="X9" s="24" t="s">
        <v>50</v>
      </c>
      <c r="Y9" s="24" t="s">
        <v>51</v>
      </c>
      <c r="Z9" s="18"/>
      <c r="AA9" s="18"/>
      <c r="AB9" s="18"/>
      <c r="AC9" s="18"/>
      <c r="AD9" s="18"/>
      <c r="AE9" s="18"/>
      <c r="AF9" s="18"/>
      <c r="AG9" s="18" t="s">
        <v>52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5">
      <c r="A10" s="21"/>
      <c r="B10" s="22"/>
      <c r="C10" s="54" t="s">
        <v>53</v>
      </c>
      <c r="D10" s="55"/>
      <c r="E10" s="55"/>
      <c r="F10" s="55"/>
      <c r="G10" s="55"/>
      <c r="H10" s="24"/>
      <c r="I10" s="24"/>
      <c r="J10" s="24"/>
      <c r="K10" s="24"/>
      <c r="L10" s="24"/>
      <c r="M10" s="24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18"/>
      <c r="AA10" s="18"/>
      <c r="AB10" s="18"/>
      <c r="AC10" s="18"/>
      <c r="AD10" s="18"/>
      <c r="AE10" s="18"/>
      <c r="AF10" s="18"/>
      <c r="AG10" s="18" t="s">
        <v>54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2" x14ac:dyDescent="0.25">
      <c r="A11" s="21"/>
      <c r="B11" s="22"/>
      <c r="C11" s="63" t="s">
        <v>55</v>
      </c>
      <c r="D11" s="64"/>
      <c r="E11" s="64"/>
      <c r="F11" s="64"/>
      <c r="G11" s="64"/>
      <c r="H11" s="24"/>
      <c r="I11" s="24"/>
      <c r="J11" s="24"/>
      <c r="K11" s="24"/>
      <c r="L11" s="24"/>
      <c r="M11" s="24"/>
      <c r="N11" s="23"/>
      <c r="O11" s="23"/>
      <c r="P11" s="23"/>
      <c r="Q11" s="23"/>
      <c r="R11" s="24"/>
      <c r="S11" s="24"/>
      <c r="T11" s="24"/>
      <c r="U11" s="24"/>
      <c r="V11" s="24"/>
      <c r="W11" s="24"/>
      <c r="X11" s="24"/>
      <c r="Y11" s="24"/>
      <c r="Z11" s="18"/>
      <c r="AA11" s="18"/>
      <c r="AB11" s="18"/>
      <c r="AC11" s="18"/>
      <c r="AD11" s="18"/>
      <c r="AE11" s="18"/>
      <c r="AF11" s="18"/>
      <c r="AG11" s="18" t="s">
        <v>54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2" x14ac:dyDescent="0.25">
      <c r="A12" s="21"/>
      <c r="B12" s="22"/>
      <c r="C12" s="63" t="s">
        <v>56</v>
      </c>
      <c r="D12" s="64"/>
      <c r="E12" s="64"/>
      <c r="F12" s="64"/>
      <c r="G12" s="64"/>
      <c r="H12" s="24"/>
      <c r="I12" s="24"/>
      <c r="J12" s="24"/>
      <c r="K12" s="24"/>
      <c r="L12" s="24"/>
      <c r="M12" s="24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4"/>
      <c r="Z12" s="18"/>
      <c r="AA12" s="18"/>
      <c r="AB12" s="18"/>
      <c r="AC12" s="18"/>
      <c r="AD12" s="18"/>
      <c r="AE12" s="18"/>
      <c r="AF12" s="18"/>
      <c r="AG12" s="18" t="s">
        <v>54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2" x14ac:dyDescent="0.25">
      <c r="A13" s="21"/>
      <c r="B13" s="22"/>
      <c r="C13" s="63" t="s">
        <v>57</v>
      </c>
      <c r="D13" s="64"/>
      <c r="E13" s="64"/>
      <c r="F13" s="64"/>
      <c r="G13" s="64"/>
      <c r="H13" s="24"/>
      <c r="I13" s="24"/>
      <c r="J13" s="24"/>
      <c r="K13" s="24"/>
      <c r="L13" s="24"/>
      <c r="M13" s="24"/>
      <c r="N13" s="23"/>
      <c r="O13" s="23"/>
      <c r="P13" s="23"/>
      <c r="Q13" s="23"/>
      <c r="R13" s="24"/>
      <c r="S13" s="24"/>
      <c r="T13" s="24"/>
      <c r="U13" s="24"/>
      <c r="V13" s="24"/>
      <c r="W13" s="24"/>
      <c r="X13" s="24"/>
      <c r="Y13" s="24"/>
      <c r="Z13" s="18"/>
      <c r="AA13" s="18"/>
      <c r="AB13" s="18"/>
      <c r="AC13" s="18"/>
      <c r="AD13" s="18"/>
      <c r="AE13" s="18"/>
      <c r="AF13" s="18"/>
      <c r="AG13" s="18" t="s">
        <v>54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2" x14ac:dyDescent="0.25">
      <c r="A14" s="21"/>
      <c r="B14" s="22"/>
      <c r="C14" s="63" t="s">
        <v>58</v>
      </c>
      <c r="D14" s="64"/>
      <c r="E14" s="64"/>
      <c r="F14" s="64"/>
      <c r="G14" s="64"/>
      <c r="H14" s="24"/>
      <c r="I14" s="24"/>
      <c r="J14" s="24"/>
      <c r="K14" s="24"/>
      <c r="L14" s="24"/>
      <c r="M14" s="24"/>
      <c r="N14" s="23"/>
      <c r="O14" s="23"/>
      <c r="P14" s="23"/>
      <c r="Q14" s="23"/>
      <c r="R14" s="24"/>
      <c r="S14" s="24"/>
      <c r="T14" s="24"/>
      <c r="U14" s="24"/>
      <c r="V14" s="24"/>
      <c r="W14" s="24"/>
      <c r="X14" s="24"/>
      <c r="Y14" s="24"/>
      <c r="Z14" s="18"/>
      <c r="AA14" s="18"/>
      <c r="AB14" s="18"/>
      <c r="AC14" s="18"/>
      <c r="AD14" s="18"/>
      <c r="AE14" s="18"/>
      <c r="AF14" s="18"/>
      <c r="AG14" s="18" t="s">
        <v>54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x14ac:dyDescent="0.25">
      <c r="A15" s="39">
        <v>2</v>
      </c>
      <c r="B15" s="40" t="s">
        <v>59</v>
      </c>
      <c r="C15" s="47" t="s">
        <v>60</v>
      </c>
      <c r="D15" s="41" t="s">
        <v>48</v>
      </c>
      <c r="E15" s="42">
        <v>15</v>
      </c>
      <c r="F15" s="43"/>
      <c r="G15" s="44">
        <f>E15*F15</f>
        <v>0</v>
      </c>
      <c r="H15" s="24">
        <v>0</v>
      </c>
      <c r="I15" s="24">
        <v>0</v>
      </c>
      <c r="J15" s="24">
        <v>30</v>
      </c>
      <c r="K15" s="24">
        <v>450</v>
      </c>
      <c r="L15" s="24">
        <v>21</v>
      </c>
      <c r="M15" s="24">
        <v>544.5</v>
      </c>
      <c r="N15" s="23">
        <v>0</v>
      </c>
      <c r="O15" s="23">
        <v>0</v>
      </c>
      <c r="P15" s="23">
        <v>0</v>
      </c>
      <c r="Q15" s="23">
        <v>0</v>
      </c>
      <c r="R15" s="24"/>
      <c r="S15" s="24" t="s">
        <v>49</v>
      </c>
      <c r="T15" s="24">
        <v>1</v>
      </c>
      <c r="U15" s="24">
        <v>0</v>
      </c>
      <c r="V15" s="24">
        <v>0</v>
      </c>
      <c r="W15" s="24"/>
      <c r="X15" s="24" t="s">
        <v>50</v>
      </c>
      <c r="Y15" s="24" t="s">
        <v>51</v>
      </c>
      <c r="Z15" s="18"/>
      <c r="AA15" s="18"/>
      <c r="AB15" s="18"/>
      <c r="AC15" s="18"/>
      <c r="AD15" s="18"/>
      <c r="AE15" s="18"/>
      <c r="AF15" s="18"/>
      <c r="AG15" s="18" t="s">
        <v>52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x14ac:dyDescent="0.25">
      <c r="A16" s="39">
        <v>3</v>
      </c>
      <c r="B16" s="40" t="s">
        <v>61</v>
      </c>
      <c r="C16" s="47" t="s">
        <v>62</v>
      </c>
      <c r="D16" s="41" t="s">
        <v>48</v>
      </c>
      <c r="E16" s="42">
        <v>1</v>
      </c>
      <c r="F16" s="43"/>
      <c r="G16" s="44">
        <f t="shared" ref="G16:G18" si="0">E16*F16</f>
        <v>0</v>
      </c>
      <c r="H16" s="24">
        <v>0</v>
      </c>
      <c r="I16" s="24">
        <v>0</v>
      </c>
      <c r="J16" s="24">
        <v>6500</v>
      </c>
      <c r="K16" s="24">
        <v>6500</v>
      </c>
      <c r="L16" s="24">
        <v>21</v>
      </c>
      <c r="M16" s="24">
        <v>7865</v>
      </c>
      <c r="N16" s="23">
        <v>0</v>
      </c>
      <c r="O16" s="23">
        <v>0</v>
      </c>
      <c r="P16" s="23">
        <v>0</v>
      </c>
      <c r="Q16" s="23">
        <v>0</v>
      </c>
      <c r="R16" s="24"/>
      <c r="S16" s="24" t="s">
        <v>49</v>
      </c>
      <c r="T16" s="24" t="s">
        <v>63</v>
      </c>
      <c r="U16" s="24">
        <v>0</v>
      </c>
      <c r="V16" s="24">
        <v>0</v>
      </c>
      <c r="W16" s="24"/>
      <c r="X16" s="24" t="s">
        <v>50</v>
      </c>
      <c r="Y16" s="24" t="s">
        <v>51</v>
      </c>
      <c r="Z16" s="18"/>
      <c r="AA16" s="18"/>
      <c r="AB16" s="18"/>
      <c r="AC16" s="18"/>
      <c r="AD16" s="18"/>
      <c r="AE16" s="18"/>
      <c r="AF16" s="18"/>
      <c r="AG16" s="18" t="s">
        <v>52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x14ac:dyDescent="0.25">
      <c r="A17" s="39">
        <v>4</v>
      </c>
      <c r="B17" s="40" t="s">
        <v>64</v>
      </c>
      <c r="C17" s="47" t="s">
        <v>65</v>
      </c>
      <c r="D17" s="41" t="s">
        <v>66</v>
      </c>
      <c r="E17" s="42">
        <v>24</v>
      </c>
      <c r="F17" s="43"/>
      <c r="G17" s="44">
        <f t="shared" si="0"/>
        <v>0</v>
      </c>
      <c r="H17" s="24">
        <v>0</v>
      </c>
      <c r="I17" s="24">
        <v>0</v>
      </c>
      <c r="J17" s="24">
        <v>550</v>
      </c>
      <c r="K17" s="24">
        <v>13200</v>
      </c>
      <c r="L17" s="24">
        <v>21</v>
      </c>
      <c r="M17" s="24">
        <v>15972</v>
      </c>
      <c r="N17" s="23">
        <v>0</v>
      </c>
      <c r="O17" s="23">
        <v>0</v>
      </c>
      <c r="P17" s="23">
        <v>0</v>
      </c>
      <c r="Q17" s="23">
        <v>0</v>
      </c>
      <c r="R17" s="24"/>
      <c r="S17" s="24" t="s">
        <v>49</v>
      </c>
      <c r="T17" s="24">
        <v>1</v>
      </c>
      <c r="U17" s="24">
        <v>0</v>
      </c>
      <c r="V17" s="24">
        <v>0</v>
      </c>
      <c r="W17" s="24"/>
      <c r="X17" s="24" t="s">
        <v>50</v>
      </c>
      <c r="Y17" s="24" t="s">
        <v>51</v>
      </c>
      <c r="Z17" s="18"/>
      <c r="AA17" s="18"/>
      <c r="AB17" s="18"/>
      <c r="AC17" s="18"/>
      <c r="AD17" s="18"/>
      <c r="AE17" s="18"/>
      <c r="AF17" s="18"/>
      <c r="AG17" s="18" t="s">
        <v>52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x14ac:dyDescent="0.25">
      <c r="A18" s="39">
        <v>5</v>
      </c>
      <c r="B18" s="40" t="s">
        <v>67</v>
      </c>
      <c r="C18" s="47" t="s">
        <v>68</v>
      </c>
      <c r="D18" s="41" t="s">
        <v>66</v>
      </c>
      <c r="E18" s="42">
        <v>16</v>
      </c>
      <c r="F18" s="43"/>
      <c r="G18" s="44">
        <f t="shared" si="0"/>
        <v>0</v>
      </c>
      <c r="H18" s="24">
        <v>0</v>
      </c>
      <c r="I18" s="24">
        <v>0</v>
      </c>
      <c r="J18" s="24">
        <v>550</v>
      </c>
      <c r="K18" s="24">
        <v>8800</v>
      </c>
      <c r="L18" s="24">
        <v>21</v>
      </c>
      <c r="M18" s="24">
        <v>10648</v>
      </c>
      <c r="N18" s="23">
        <v>0</v>
      </c>
      <c r="O18" s="23">
        <v>0</v>
      </c>
      <c r="P18" s="23">
        <v>0</v>
      </c>
      <c r="Q18" s="23">
        <v>0</v>
      </c>
      <c r="R18" s="24"/>
      <c r="S18" s="24" t="s">
        <v>49</v>
      </c>
      <c r="T18" s="24">
        <v>1</v>
      </c>
      <c r="U18" s="24">
        <v>0</v>
      </c>
      <c r="V18" s="24">
        <v>0</v>
      </c>
      <c r="W18" s="24"/>
      <c r="X18" s="24" t="s">
        <v>50</v>
      </c>
      <c r="Y18" s="24" t="s">
        <v>51</v>
      </c>
      <c r="Z18" s="18"/>
      <c r="AA18" s="18"/>
      <c r="AB18" s="18"/>
      <c r="AC18" s="18"/>
      <c r="AD18" s="18"/>
      <c r="AE18" s="18"/>
      <c r="AF18" s="18"/>
      <c r="AG18" s="18" t="s">
        <v>52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x14ac:dyDescent="0.25">
      <c r="A19" s="27" t="s">
        <v>42</v>
      </c>
      <c r="B19" s="28" t="s">
        <v>69</v>
      </c>
      <c r="C19" s="45" t="s">
        <v>70</v>
      </c>
      <c r="D19" s="29"/>
      <c r="E19" s="30"/>
      <c r="F19" s="31"/>
      <c r="G19" s="32">
        <f>G20+G21+G23+G25+G26+G27+G29</f>
        <v>0</v>
      </c>
      <c r="H19" s="26"/>
      <c r="I19" s="26">
        <v>75226.880000000005</v>
      </c>
      <c r="J19" s="26"/>
      <c r="K19" s="26">
        <v>102366.85</v>
      </c>
      <c r="L19" s="26"/>
      <c r="M19" s="26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AG19" t="s">
        <v>45</v>
      </c>
    </row>
    <row r="20" spans="1:60" x14ac:dyDescent="0.25">
      <c r="A20" s="39">
        <v>6</v>
      </c>
      <c r="B20" s="40" t="s">
        <v>71</v>
      </c>
      <c r="C20" s="47" t="s">
        <v>72</v>
      </c>
      <c r="D20" s="41" t="s">
        <v>73</v>
      </c>
      <c r="E20" s="42">
        <v>85</v>
      </c>
      <c r="F20" s="43"/>
      <c r="G20" s="44">
        <f>E20*F20</f>
        <v>0</v>
      </c>
      <c r="H20" s="24">
        <v>118.09</v>
      </c>
      <c r="I20" s="24">
        <v>10037.65</v>
      </c>
      <c r="J20" s="24">
        <v>18.91</v>
      </c>
      <c r="K20" s="24">
        <v>1607.35</v>
      </c>
      <c r="L20" s="24">
        <v>21</v>
      </c>
      <c r="M20" s="24">
        <v>14090.45</v>
      </c>
      <c r="N20" s="23">
        <v>3.8999999999999999E-4</v>
      </c>
      <c r="O20" s="23">
        <v>3.3149999999999999E-2</v>
      </c>
      <c r="P20" s="23">
        <v>3.4199999999999999E-3</v>
      </c>
      <c r="Q20" s="23">
        <v>0.29070000000000001</v>
      </c>
      <c r="R20" s="24"/>
      <c r="S20" s="24" t="s">
        <v>74</v>
      </c>
      <c r="T20" s="24" t="s">
        <v>74</v>
      </c>
      <c r="U20" s="24">
        <v>4.3999999999999997E-2</v>
      </c>
      <c r="V20" s="24">
        <v>3.7399999999999998</v>
      </c>
      <c r="W20" s="24"/>
      <c r="X20" s="24" t="s">
        <v>50</v>
      </c>
      <c r="Y20" s="24" t="s">
        <v>51</v>
      </c>
      <c r="Z20" s="18"/>
      <c r="AA20" s="18"/>
      <c r="AB20" s="18"/>
      <c r="AC20" s="18"/>
      <c r="AD20" s="18"/>
      <c r="AE20" s="18"/>
      <c r="AF20" s="18"/>
      <c r="AG20" s="18" t="s">
        <v>52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x14ac:dyDescent="0.25">
      <c r="A21" s="33">
        <v>7</v>
      </c>
      <c r="B21" s="34" t="s">
        <v>75</v>
      </c>
      <c r="C21" s="46" t="s">
        <v>76</v>
      </c>
      <c r="D21" s="35" t="s">
        <v>73</v>
      </c>
      <c r="E21" s="36">
        <v>84</v>
      </c>
      <c r="F21" s="37"/>
      <c r="G21" s="44">
        <f>E21*F21</f>
        <v>0</v>
      </c>
      <c r="H21" s="24">
        <v>290.89</v>
      </c>
      <c r="I21" s="24">
        <v>24434.76</v>
      </c>
      <c r="J21" s="24">
        <v>137.61000000000001</v>
      </c>
      <c r="K21" s="24">
        <v>11559.240000000002</v>
      </c>
      <c r="L21" s="24">
        <v>21</v>
      </c>
      <c r="M21" s="24">
        <v>43552.74</v>
      </c>
      <c r="N21" s="23">
        <v>6.2E-4</v>
      </c>
      <c r="O21" s="23">
        <v>5.2080000000000001E-2</v>
      </c>
      <c r="P21" s="23">
        <v>0</v>
      </c>
      <c r="Q21" s="23">
        <v>0</v>
      </c>
      <c r="R21" s="24"/>
      <c r="S21" s="24" t="s">
        <v>74</v>
      </c>
      <c r="T21" s="24" t="s">
        <v>74</v>
      </c>
      <c r="U21" s="24">
        <v>0.23799999999999999</v>
      </c>
      <c r="V21" s="24">
        <v>19.991999999999997</v>
      </c>
      <c r="W21" s="24"/>
      <c r="X21" s="24" t="s">
        <v>50</v>
      </c>
      <c r="Y21" s="24" t="s">
        <v>51</v>
      </c>
      <c r="Z21" s="18"/>
      <c r="AA21" s="18"/>
      <c r="AB21" s="18"/>
      <c r="AC21" s="18"/>
      <c r="AD21" s="18"/>
      <c r="AE21" s="18"/>
      <c r="AF21" s="18"/>
      <c r="AG21" s="18" t="s">
        <v>52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5">
      <c r="A22" s="21"/>
      <c r="B22" s="22"/>
      <c r="C22" s="54" t="s">
        <v>77</v>
      </c>
      <c r="D22" s="55"/>
      <c r="E22" s="55"/>
      <c r="F22" s="55"/>
      <c r="G22" s="55"/>
      <c r="H22" s="24"/>
      <c r="I22" s="24"/>
      <c r="J22" s="24"/>
      <c r="K22" s="24"/>
      <c r="L22" s="24"/>
      <c r="M22" s="24"/>
      <c r="N22" s="23"/>
      <c r="O22" s="23"/>
      <c r="P22" s="23"/>
      <c r="Q22" s="23"/>
      <c r="R22" s="24"/>
      <c r="S22" s="24"/>
      <c r="T22" s="24"/>
      <c r="U22" s="24"/>
      <c r="V22" s="24"/>
      <c r="W22" s="24"/>
      <c r="X22" s="24"/>
      <c r="Y22" s="24"/>
      <c r="Z22" s="18"/>
      <c r="AA22" s="18"/>
      <c r="AB22" s="18"/>
      <c r="AC22" s="18"/>
      <c r="AD22" s="18"/>
      <c r="AE22" s="18"/>
      <c r="AF22" s="18"/>
      <c r="AG22" s="18" t="s">
        <v>54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x14ac:dyDescent="0.25">
      <c r="A23" s="33">
        <v>8</v>
      </c>
      <c r="B23" s="34" t="s">
        <v>78</v>
      </c>
      <c r="C23" s="46" t="s">
        <v>79</v>
      </c>
      <c r="D23" s="35" t="s">
        <v>73</v>
      </c>
      <c r="E23" s="36">
        <v>32</v>
      </c>
      <c r="F23" s="37"/>
      <c r="G23" s="38">
        <f>E23*F23</f>
        <v>0</v>
      </c>
      <c r="H23" s="24">
        <v>472.67</v>
      </c>
      <c r="I23" s="24">
        <v>15125.44</v>
      </c>
      <c r="J23" s="24">
        <v>152.33000000000001</v>
      </c>
      <c r="K23" s="24">
        <v>4874.5600000000004</v>
      </c>
      <c r="L23" s="24">
        <v>21</v>
      </c>
      <c r="M23" s="24">
        <v>24200</v>
      </c>
      <c r="N23" s="23">
        <v>6.9999999999999999E-4</v>
      </c>
      <c r="O23" s="23">
        <v>2.24E-2</v>
      </c>
      <c r="P23" s="23">
        <v>0</v>
      </c>
      <c r="Q23" s="23">
        <v>0</v>
      </c>
      <c r="R23" s="24"/>
      <c r="S23" s="24" t="s">
        <v>74</v>
      </c>
      <c r="T23" s="24" t="s">
        <v>74</v>
      </c>
      <c r="U23" s="24">
        <v>0.26300000000000001</v>
      </c>
      <c r="V23" s="24">
        <v>8.4160000000000004</v>
      </c>
      <c r="W23" s="24"/>
      <c r="X23" s="24" t="s">
        <v>50</v>
      </c>
      <c r="Y23" s="24" t="s">
        <v>51</v>
      </c>
      <c r="Z23" s="18"/>
      <c r="AA23" s="18"/>
      <c r="AB23" s="18"/>
      <c r="AC23" s="18"/>
      <c r="AD23" s="18"/>
      <c r="AE23" s="18"/>
      <c r="AF23" s="18"/>
      <c r="AG23" s="18" t="s">
        <v>52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 x14ac:dyDescent="0.25">
      <c r="A24" s="21"/>
      <c r="B24" s="22"/>
      <c r="C24" s="54" t="s">
        <v>77</v>
      </c>
      <c r="D24" s="55"/>
      <c r="E24" s="55"/>
      <c r="F24" s="55"/>
      <c r="G24" s="55"/>
      <c r="H24" s="24"/>
      <c r="I24" s="24"/>
      <c r="J24" s="24"/>
      <c r="K24" s="24"/>
      <c r="L24" s="24"/>
      <c r="M24" s="24"/>
      <c r="N24" s="23"/>
      <c r="O24" s="23"/>
      <c r="P24" s="23"/>
      <c r="Q24" s="23"/>
      <c r="R24" s="24"/>
      <c r="S24" s="24"/>
      <c r="T24" s="24"/>
      <c r="U24" s="24"/>
      <c r="V24" s="24"/>
      <c r="W24" s="24"/>
      <c r="X24" s="24"/>
      <c r="Y24" s="24"/>
      <c r="Z24" s="18"/>
      <c r="AA24" s="18"/>
      <c r="AB24" s="18"/>
      <c r="AC24" s="18"/>
      <c r="AD24" s="18"/>
      <c r="AE24" s="18"/>
      <c r="AF24" s="18"/>
      <c r="AG24" s="18" t="s">
        <v>54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x14ac:dyDescent="0.25">
      <c r="A25" s="39">
        <v>9</v>
      </c>
      <c r="B25" s="40" t="s">
        <v>80</v>
      </c>
      <c r="C25" s="47" t="s">
        <v>81</v>
      </c>
      <c r="D25" s="41" t="s">
        <v>82</v>
      </c>
      <c r="E25" s="42">
        <v>11</v>
      </c>
      <c r="F25" s="43"/>
      <c r="G25" s="44">
        <f>E25*F25</f>
        <v>0</v>
      </c>
      <c r="H25" s="24">
        <v>133.41</v>
      </c>
      <c r="I25" s="24">
        <v>1467.51</v>
      </c>
      <c r="J25" s="24">
        <v>252.09</v>
      </c>
      <c r="K25" s="24">
        <v>2772.9900000000002</v>
      </c>
      <c r="L25" s="24">
        <v>21</v>
      </c>
      <c r="M25" s="24">
        <v>5131.0050000000001</v>
      </c>
      <c r="N25" s="23">
        <v>9.3000000000000005E-4</v>
      </c>
      <c r="O25" s="23">
        <v>1.0230000000000001E-2</v>
      </c>
      <c r="P25" s="23">
        <v>0</v>
      </c>
      <c r="Q25" s="23">
        <v>0</v>
      </c>
      <c r="R25" s="24"/>
      <c r="S25" s="24" t="s">
        <v>74</v>
      </c>
      <c r="T25" s="24" t="s">
        <v>74</v>
      </c>
      <c r="U25" s="24">
        <v>0.42399999999999999</v>
      </c>
      <c r="V25" s="24">
        <v>4.6639999999999997</v>
      </c>
      <c r="W25" s="24"/>
      <c r="X25" s="24" t="s">
        <v>50</v>
      </c>
      <c r="Y25" s="24" t="s">
        <v>51</v>
      </c>
      <c r="Z25" s="18"/>
      <c r="AA25" s="18"/>
      <c r="AB25" s="18"/>
      <c r="AC25" s="18"/>
      <c r="AD25" s="18"/>
      <c r="AE25" s="18"/>
      <c r="AF25" s="18"/>
      <c r="AG25" s="18" t="s">
        <v>52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0.399999999999999" x14ac:dyDescent="0.25">
      <c r="A26" s="39">
        <v>10</v>
      </c>
      <c r="B26" s="40" t="s">
        <v>83</v>
      </c>
      <c r="C26" s="47" t="s">
        <v>84</v>
      </c>
      <c r="D26" s="41" t="s">
        <v>48</v>
      </c>
      <c r="E26" s="42">
        <v>11</v>
      </c>
      <c r="F26" s="43"/>
      <c r="G26" s="44">
        <f t="shared" ref="G26:G27" si="1">E26*F26</f>
        <v>0</v>
      </c>
      <c r="H26" s="24">
        <v>867.84</v>
      </c>
      <c r="I26" s="24">
        <v>9546.24</v>
      </c>
      <c r="J26" s="24">
        <v>97.16</v>
      </c>
      <c r="K26" s="24">
        <v>1068.76</v>
      </c>
      <c r="L26" s="24">
        <v>21</v>
      </c>
      <c r="M26" s="24">
        <v>12844.15</v>
      </c>
      <c r="N26" s="23">
        <v>5.0000000000000001E-4</v>
      </c>
      <c r="O26" s="23">
        <v>5.4999999999999997E-3</v>
      </c>
      <c r="P26" s="23">
        <v>0</v>
      </c>
      <c r="Q26" s="23">
        <v>0</v>
      </c>
      <c r="R26" s="24"/>
      <c r="S26" s="24" t="s">
        <v>74</v>
      </c>
      <c r="T26" s="24" t="s">
        <v>74</v>
      </c>
      <c r="U26" s="24">
        <v>0.16500000000000001</v>
      </c>
      <c r="V26" s="24">
        <v>1.8150000000000002</v>
      </c>
      <c r="W26" s="24"/>
      <c r="X26" s="24" t="s">
        <v>50</v>
      </c>
      <c r="Y26" s="24" t="s">
        <v>51</v>
      </c>
      <c r="Z26" s="18"/>
      <c r="AA26" s="18"/>
      <c r="AB26" s="18"/>
      <c r="AC26" s="18"/>
      <c r="AD26" s="18"/>
      <c r="AE26" s="18"/>
      <c r="AF26" s="18"/>
      <c r="AG26" s="18" t="s">
        <v>52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x14ac:dyDescent="0.25">
      <c r="A27" s="33">
        <v>11</v>
      </c>
      <c r="B27" s="34" t="s">
        <v>85</v>
      </c>
      <c r="C27" s="46" t="s">
        <v>86</v>
      </c>
      <c r="D27" s="35" t="s">
        <v>87</v>
      </c>
      <c r="E27" s="36">
        <v>116</v>
      </c>
      <c r="F27" s="37"/>
      <c r="G27" s="44">
        <f t="shared" si="1"/>
        <v>0</v>
      </c>
      <c r="H27" s="24">
        <v>0</v>
      </c>
      <c r="I27" s="24">
        <v>0</v>
      </c>
      <c r="J27" s="24">
        <v>620</v>
      </c>
      <c r="K27" s="24">
        <v>71920</v>
      </c>
      <c r="L27" s="24">
        <v>21</v>
      </c>
      <c r="M27" s="24">
        <v>87023.2</v>
      </c>
      <c r="N27" s="23">
        <v>0</v>
      </c>
      <c r="O27" s="23">
        <v>0</v>
      </c>
      <c r="P27" s="23">
        <v>0</v>
      </c>
      <c r="Q27" s="23">
        <v>0</v>
      </c>
      <c r="R27" s="24"/>
      <c r="S27" s="24" t="s">
        <v>49</v>
      </c>
      <c r="T27" s="24" t="s">
        <v>88</v>
      </c>
      <c r="U27" s="24">
        <v>0</v>
      </c>
      <c r="V27" s="24">
        <v>0</v>
      </c>
      <c r="W27" s="24"/>
      <c r="X27" s="24" t="s">
        <v>50</v>
      </c>
      <c r="Y27" s="24" t="s">
        <v>51</v>
      </c>
      <c r="Z27" s="18"/>
      <c r="AA27" s="18"/>
      <c r="AB27" s="18"/>
      <c r="AC27" s="18"/>
      <c r="AD27" s="18"/>
      <c r="AE27" s="18"/>
      <c r="AF27" s="18"/>
      <c r="AG27" s="18" t="s">
        <v>52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outlineLevel="1" x14ac:dyDescent="0.25">
      <c r="A28" s="21"/>
      <c r="B28" s="22"/>
      <c r="C28" s="54" t="s">
        <v>89</v>
      </c>
      <c r="D28" s="55"/>
      <c r="E28" s="55"/>
      <c r="F28" s="55"/>
      <c r="G28" s="55"/>
      <c r="H28" s="24"/>
      <c r="I28" s="24"/>
      <c r="J28" s="24"/>
      <c r="K28" s="24"/>
      <c r="L28" s="24"/>
      <c r="M28" s="24"/>
      <c r="N28" s="23"/>
      <c r="O28" s="23"/>
      <c r="P28" s="23"/>
      <c r="Q28" s="23"/>
      <c r="R28" s="24"/>
      <c r="S28" s="24"/>
      <c r="T28" s="24"/>
      <c r="U28" s="24"/>
      <c r="V28" s="24"/>
      <c r="W28" s="24"/>
      <c r="X28" s="24"/>
      <c r="Y28" s="24"/>
      <c r="Z28" s="18"/>
      <c r="AA28" s="18"/>
      <c r="AB28" s="18"/>
      <c r="AC28" s="18"/>
      <c r="AD28" s="18"/>
      <c r="AE28" s="18"/>
      <c r="AF28" s="18"/>
      <c r="AG28" s="18" t="s">
        <v>54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x14ac:dyDescent="0.25">
      <c r="A29" s="39">
        <v>12</v>
      </c>
      <c r="B29" s="40" t="s">
        <v>90</v>
      </c>
      <c r="C29" s="47" t="s">
        <v>91</v>
      </c>
      <c r="D29" s="41" t="s">
        <v>73</v>
      </c>
      <c r="E29" s="42">
        <v>156</v>
      </c>
      <c r="F29" s="43"/>
      <c r="G29" s="44">
        <f>E29*F29</f>
        <v>0</v>
      </c>
      <c r="H29" s="24">
        <v>0</v>
      </c>
      <c r="I29" s="24">
        <v>0</v>
      </c>
      <c r="J29" s="24">
        <v>33.799999999999997</v>
      </c>
      <c r="K29" s="24">
        <v>5272.7999999999993</v>
      </c>
      <c r="L29" s="24">
        <v>21</v>
      </c>
      <c r="M29" s="24">
        <v>6380.0880000000006</v>
      </c>
      <c r="N29" s="23">
        <v>0</v>
      </c>
      <c r="O29" s="23">
        <v>0</v>
      </c>
      <c r="P29" s="23">
        <v>0</v>
      </c>
      <c r="Q29" s="23">
        <v>0</v>
      </c>
      <c r="R29" s="24"/>
      <c r="S29" s="24" t="s">
        <v>74</v>
      </c>
      <c r="T29" s="24" t="s">
        <v>74</v>
      </c>
      <c r="U29" s="24">
        <v>6.2E-2</v>
      </c>
      <c r="V29" s="24">
        <v>9.6720000000000006</v>
      </c>
      <c r="W29" s="24"/>
      <c r="X29" s="24" t="s">
        <v>50</v>
      </c>
      <c r="Y29" s="24" t="s">
        <v>51</v>
      </c>
      <c r="Z29" s="18"/>
      <c r="AA29" s="18"/>
      <c r="AB29" s="18"/>
      <c r="AC29" s="18"/>
      <c r="AD29" s="18"/>
      <c r="AE29" s="18"/>
      <c r="AF29" s="18"/>
      <c r="AG29" s="18" t="s">
        <v>52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x14ac:dyDescent="0.25">
      <c r="A30" s="27" t="s">
        <v>42</v>
      </c>
      <c r="B30" s="28" t="s">
        <v>92</v>
      </c>
      <c r="C30" s="45" t="s">
        <v>93</v>
      </c>
      <c r="D30" s="29"/>
      <c r="E30" s="30"/>
      <c r="F30" s="31"/>
      <c r="G30" s="32">
        <f>G31</f>
        <v>0</v>
      </c>
      <c r="H30" s="26"/>
      <c r="I30" s="26">
        <v>0</v>
      </c>
      <c r="J30" s="26"/>
      <c r="K30" s="26">
        <v>847.29</v>
      </c>
      <c r="L30" s="26"/>
      <c r="M30" s="26"/>
      <c r="N30" s="25"/>
      <c r="O30" s="25"/>
      <c r="P30" s="25"/>
      <c r="Q30" s="25"/>
      <c r="R30" s="26"/>
      <c r="S30" s="26"/>
      <c r="T30" s="26"/>
      <c r="U30" s="26"/>
      <c r="V30" s="26"/>
      <c r="W30" s="26"/>
      <c r="X30" s="26"/>
      <c r="Y30" s="26"/>
      <c r="AG30" t="s">
        <v>45</v>
      </c>
    </row>
    <row r="31" spans="1:60" x14ac:dyDescent="0.25">
      <c r="A31" s="39">
        <v>13</v>
      </c>
      <c r="B31" s="40" t="s">
        <v>94</v>
      </c>
      <c r="C31" s="47" t="s">
        <v>95</v>
      </c>
      <c r="D31" s="41" t="s">
        <v>96</v>
      </c>
      <c r="E31" s="42">
        <v>0.29805999999999999</v>
      </c>
      <c r="F31" s="43"/>
      <c r="G31" s="44">
        <f>E31*F31</f>
        <v>0</v>
      </c>
      <c r="H31" s="24">
        <v>0</v>
      </c>
      <c r="I31" s="24">
        <v>0</v>
      </c>
      <c r="J31" s="24">
        <v>1065</v>
      </c>
      <c r="K31" s="24">
        <v>317.43389999999999</v>
      </c>
      <c r="L31" s="24">
        <v>21</v>
      </c>
      <c r="M31" s="24">
        <v>384.09030000000001</v>
      </c>
      <c r="N31" s="23">
        <v>0</v>
      </c>
      <c r="O31" s="23">
        <v>0</v>
      </c>
      <c r="P31" s="23">
        <v>0</v>
      </c>
      <c r="Q31" s="23">
        <v>0</v>
      </c>
      <c r="R31" s="24"/>
      <c r="S31" s="24" t="s">
        <v>74</v>
      </c>
      <c r="T31" s="24" t="s">
        <v>74</v>
      </c>
      <c r="U31" s="24">
        <v>1.1399999999999999</v>
      </c>
      <c r="V31" s="24">
        <v>0.33978839999999993</v>
      </c>
      <c r="W31" s="24"/>
      <c r="X31" s="24" t="s">
        <v>97</v>
      </c>
      <c r="Y31" s="24" t="s">
        <v>51</v>
      </c>
      <c r="Z31" s="18"/>
      <c r="AA31" s="18"/>
      <c r="AB31" s="18"/>
      <c r="AC31" s="18"/>
      <c r="AD31" s="18"/>
      <c r="AE31" s="18"/>
      <c r="AF31" s="18"/>
      <c r="AG31" s="18" t="s">
        <v>98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x14ac:dyDescent="0.25">
      <c r="A32" s="27" t="s">
        <v>42</v>
      </c>
      <c r="B32" s="28" t="s">
        <v>69</v>
      </c>
      <c r="C32" s="45" t="s">
        <v>70</v>
      </c>
      <c r="D32" s="29"/>
      <c r="E32" s="30"/>
      <c r="F32" s="31"/>
      <c r="G32" s="32">
        <f>G33+G34+G35+G36+G37</f>
        <v>0</v>
      </c>
      <c r="H32" s="26"/>
      <c r="I32" s="26">
        <v>75226.880000000005</v>
      </c>
      <c r="J32" s="26"/>
      <c r="K32" s="26">
        <v>102366.85</v>
      </c>
      <c r="L32" s="26"/>
      <c r="M32" s="26"/>
      <c r="N32" s="25"/>
      <c r="O32" s="25"/>
      <c r="P32" s="25"/>
      <c r="Q32" s="25"/>
      <c r="R32" s="26"/>
      <c r="S32" s="26"/>
      <c r="T32" s="26"/>
      <c r="U32" s="26"/>
      <c r="V32" s="26"/>
      <c r="W32" s="26"/>
      <c r="X32" s="26"/>
      <c r="Y32" s="26"/>
      <c r="AG32" t="s">
        <v>45</v>
      </c>
    </row>
    <row r="33" spans="1:60" x14ac:dyDescent="0.25">
      <c r="A33" s="39">
        <v>14</v>
      </c>
      <c r="B33" s="40" t="s">
        <v>99</v>
      </c>
      <c r="C33" s="47" t="s">
        <v>100</v>
      </c>
      <c r="D33" s="41" t="s">
        <v>82</v>
      </c>
      <c r="E33" s="42">
        <v>1</v>
      </c>
      <c r="F33" s="43"/>
      <c r="G33" s="44">
        <f>E33*F33</f>
        <v>0</v>
      </c>
      <c r="H33" s="24">
        <v>0</v>
      </c>
      <c r="I33" s="24">
        <v>0</v>
      </c>
      <c r="J33" s="24">
        <v>287</v>
      </c>
      <c r="K33" s="24">
        <v>287</v>
      </c>
      <c r="L33" s="24">
        <v>21</v>
      </c>
      <c r="M33" s="24">
        <v>347.27</v>
      </c>
      <c r="N33" s="23">
        <v>0</v>
      </c>
      <c r="O33" s="23">
        <v>0</v>
      </c>
      <c r="P33" s="23">
        <v>0</v>
      </c>
      <c r="Q33" s="23">
        <v>0</v>
      </c>
      <c r="R33" s="24"/>
      <c r="S33" s="24" t="s">
        <v>74</v>
      </c>
      <c r="T33" s="24" t="s">
        <v>74</v>
      </c>
      <c r="U33" s="24">
        <v>0.48199999999999998</v>
      </c>
      <c r="V33" s="24">
        <v>0.48199999999999998</v>
      </c>
      <c r="W33" s="24"/>
      <c r="X33" s="24" t="s">
        <v>50</v>
      </c>
      <c r="Y33" s="24" t="s">
        <v>51</v>
      </c>
      <c r="Z33" s="18"/>
      <c r="AA33" s="18"/>
      <c r="AB33" s="18"/>
      <c r="AC33" s="18"/>
      <c r="AD33" s="18"/>
      <c r="AE33" s="18"/>
      <c r="AF33" s="18"/>
      <c r="AG33" s="18" t="s">
        <v>52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x14ac:dyDescent="0.25">
      <c r="A34" s="39">
        <v>15</v>
      </c>
      <c r="B34" s="40" t="s">
        <v>101</v>
      </c>
      <c r="C34" s="47" t="s">
        <v>102</v>
      </c>
      <c r="D34" s="41" t="s">
        <v>82</v>
      </c>
      <c r="E34" s="42">
        <v>9</v>
      </c>
      <c r="F34" s="43"/>
      <c r="G34" s="44">
        <f t="shared" ref="G34:G37" si="2">E34*F34</f>
        <v>0</v>
      </c>
      <c r="H34" s="24">
        <v>71.41</v>
      </c>
      <c r="I34" s="24">
        <v>642.68999999999994</v>
      </c>
      <c r="J34" s="24">
        <v>184.59</v>
      </c>
      <c r="K34" s="24">
        <v>1661.31</v>
      </c>
      <c r="L34" s="24">
        <v>21</v>
      </c>
      <c r="M34" s="24">
        <v>2787.84</v>
      </c>
      <c r="N34" s="23">
        <v>2.5000000000000001E-4</v>
      </c>
      <c r="O34" s="23">
        <v>2.2500000000000003E-3</v>
      </c>
      <c r="P34" s="23">
        <v>0</v>
      </c>
      <c r="Q34" s="23">
        <v>0</v>
      </c>
      <c r="R34" s="24"/>
      <c r="S34" s="24" t="s">
        <v>74</v>
      </c>
      <c r="T34" s="24" t="s">
        <v>74</v>
      </c>
      <c r="U34" s="24">
        <v>0.31</v>
      </c>
      <c r="V34" s="24">
        <v>2.79</v>
      </c>
      <c r="W34" s="24"/>
      <c r="X34" s="24" t="s">
        <v>50</v>
      </c>
      <c r="Y34" s="24" t="s">
        <v>51</v>
      </c>
      <c r="Z34" s="18"/>
      <c r="AA34" s="18"/>
      <c r="AB34" s="18"/>
      <c r="AC34" s="18"/>
      <c r="AD34" s="18"/>
      <c r="AE34" s="18"/>
      <c r="AF34" s="18"/>
      <c r="AG34" s="18" t="s">
        <v>52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30.6" x14ac:dyDescent="0.25">
      <c r="A35" s="39">
        <v>16</v>
      </c>
      <c r="B35" s="40" t="s">
        <v>103</v>
      </c>
      <c r="C35" s="47" t="s">
        <v>104</v>
      </c>
      <c r="D35" s="41" t="s">
        <v>82</v>
      </c>
      <c r="E35" s="42">
        <v>9</v>
      </c>
      <c r="F35" s="43"/>
      <c r="G35" s="44">
        <f t="shared" si="2"/>
        <v>0</v>
      </c>
      <c r="H35" s="24">
        <v>1552.51</v>
      </c>
      <c r="I35" s="24">
        <v>13972.59</v>
      </c>
      <c r="J35" s="24">
        <v>122.49</v>
      </c>
      <c r="K35" s="24">
        <v>1102.4099999999999</v>
      </c>
      <c r="L35" s="24">
        <v>21</v>
      </c>
      <c r="M35" s="24">
        <v>18240.75</v>
      </c>
      <c r="N35" s="23">
        <v>5.9999999999999995E-4</v>
      </c>
      <c r="O35" s="23">
        <v>5.3999999999999994E-3</v>
      </c>
      <c r="P35" s="23">
        <v>0</v>
      </c>
      <c r="Q35" s="23">
        <v>0</v>
      </c>
      <c r="R35" s="24"/>
      <c r="S35" s="24" t="s">
        <v>74</v>
      </c>
      <c r="T35" s="24" t="s">
        <v>74</v>
      </c>
      <c r="U35" s="24">
        <v>0.20599999999999999</v>
      </c>
      <c r="V35" s="24">
        <v>1.8539999999999999</v>
      </c>
      <c r="W35" s="24"/>
      <c r="X35" s="24" t="s">
        <v>50</v>
      </c>
      <c r="Y35" s="24" t="s">
        <v>51</v>
      </c>
      <c r="Z35" s="18"/>
      <c r="AA35" s="18"/>
      <c r="AB35" s="18"/>
      <c r="AC35" s="18"/>
      <c r="AD35" s="18"/>
      <c r="AE35" s="18"/>
      <c r="AF35" s="18"/>
      <c r="AG35" s="18" t="s">
        <v>52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x14ac:dyDescent="0.25">
      <c r="A36" s="39">
        <v>17</v>
      </c>
      <c r="B36" s="40" t="s">
        <v>105</v>
      </c>
      <c r="C36" s="47" t="s">
        <v>106</v>
      </c>
      <c r="D36" s="41" t="s">
        <v>96</v>
      </c>
      <c r="E36" s="42">
        <v>0.05</v>
      </c>
      <c r="F36" s="43"/>
      <c r="G36" s="44">
        <f t="shared" si="2"/>
        <v>0</v>
      </c>
      <c r="H36" s="24">
        <v>0</v>
      </c>
      <c r="I36" s="24">
        <v>0</v>
      </c>
      <c r="J36" s="24">
        <v>2770</v>
      </c>
      <c r="K36" s="24">
        <v>138.5</v>
      </c>
      <c r="L36" s="24">
        <v>21</v>
      </c>
      <c r="M36" s="24">
        <v>167.58500000000001</v>
      </c>
      <c r="N36" s="23">
        <v>0</v>
      </c>
      <c r="O36" s="23">
        <v>0</v>
      </c>
      <c r="P36" s="23">
        <v>0</v>
      </c>
      <c r="Q36" s="23">
        <v>0</v>
      </c>
      <c r="R36" s="24"/>
      <c r="S36" s="24" t="s">
        <v>74</v>
      </c>
      <c r="T36" s="24" t="s">
        <v>74</v>
      </c>
      <c r="U36" s="24">
        <v>4.93</v>
      </c>
      <c r="V36" s="24">
        <v>0.2465</v>
      </c>
      <c r="W36" s="24"/>
      <c r="X36" s="24" t="s">
        <v>50</v>
      </c>
      <c r="Y36" s="24" t="s">
        <v>51</v>
      </c>
      <c r="Z36" s="18"/>
      <c r="AA36" s="18"/>
      <c r="AB36" s="18"/>
      <c r="AC36" s="18"/>
      <c r="AD36" s="18"/>
      <c r="AE36" s="18"/>
      <c r="AF36" s="18"/>
      <c r="AG36" s="18" t="s">
        <v>52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x14ac:dyDescent="0.25">
      <c r="A37" s="39">
        <v>18</v>
      </c>
      <c r="B37" s="40" t="s">
        <v>107</v>
      </c>
      <c r="C37" s="47" t="s">
        <v>108</v>
      </c>
      <c r="D37" s="41" t="s">
        <v>96</v>
      </c>
      <c r="E37" s="42">
        <v>0.13100999999999999</v>
      </c>
      <c r="F37" s="43"/>
      <c r="G37" s="44">
        <f t="shared" si="2"/>
        <v>0</v>
      </c>
      <c r="H37" s="24">
        <v>0</v>
      </c>
      <c r="I37" s="24">
        <v>0</v>
      </c>
      <c r="J37" s="24">
        <v>778</v>
      </c>
      <c r="K37" s="24">
        <v>101.92577999999999</v>
      </c>
      <c r="L37" s="24">
        <v>21</v>
      </c>
      <c r="M37" s="24">
        <v>123.3353</v>
      </c>
      <c r="N37" s="23">
        <v>0</v>
      </c>
      <c r="O37" s="23">
        <v>0</v>
      </c>
      <c r="P37" s="23">
        <v>0</v>
      </c>
      <c r="Q37" s="23">
        <v>0</v>
      </c>
      <c r="R37" s="24"/>
      <c r="S37" s="24" t="s">
        <v>74</v>
      </c>
      <c r="T37" s="24" t="s">
        <v>74</v>
      </c>
      <c r="U37" s="24">
        <v>1.427</v>
      </c>
      <c r="V37" s="24">
        <v>0.18695126999999997</v>
      </c>
      <c r="W37" s="24"/>
      <c r="X37" s="24" t="s">
        <v>109</v>
      </c>
      <c r="Y37" s="24" t="s">
        <v>51</v>
      </c>
      <c r="Z37" s="18"/>
      <c r="AA37" s="18"/>
      <c r="AB37" s="18"/>
      <c r="AC37" s="18"/>
      <c r="AD37" s="18"/>
      <c r="AE37" s="18"/>
      <c r="AF37" s="18"/>
      <c r="AG37" s="18" t="s">
        <v>110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x14ac:dyDescent="0.25">
      <c r="A38" s="27" t="s">
        <v>42</v>
      </c>
      <c r="B38" s="28" t="s">
        <v>111</v>
      </c>
      <c r="C38" s="45" t="s">
        <v>112</v>
      </c>
      <c r="D38" s="29"/>
      <c r="E38" s="30"/>
      <c r="F38" s="31"/>
      <c r="G38" s="32">
        <f>G39+G40</f>
        <v>0</v>
      </c>
      <c r="H38" s="26"/>
      <c r="I38" s="26">
        <v>0</v>
      </c>
      <c r="J38" s="26"/>
      <c r="K38" s="26">
        <v>568.79999999999995</v>
      </c>
      <c r="L38" s="26"/>
      <c r="M38" s="26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AG38" t="s">
        <v>45</v>
      </c>
    </row>
    <row r="39" spans="1:60" x14ac:dyDescent="0.25">
      <c r="A39" s="39">
        <v>19</v>
      </c>
      <c r="B39" s="40" t="s">
        <v>113</v>
      </c>
      <c r="C39" s="47" t="s">
        <v>114</v>
      </c>
      <c r="D39" s="41" t="s">
        <v>82</v>
      </c>
      <c r="E39" s="42">
        <v>8</v>
      </c>
      <c r="F39" s="43"/>
      <c r="G39" s="44">
        <f>E39*F39</f>
        <v>0</v>
      </c>
      <c r="H39" s="24">
        <v>0</v>
      </c>
      <c r="I39" s="24">
        <v>0</v>
      </c>
      <c r="J39" s="24">
        <v>17.7</v>
      </c>
      <c r="K39" s="24">
        <v>141.6</v>
      </c>
      <c r="L39" s="24">
        <v>21</v>
      </c>
      <c r="M39" s="24">
        <v>171.33599999999998</v>
      </c>
      <c r="N39" s="23">
        <v>0</v>
      </c>
      <c r="O39" s="23">
        <v>0</v>
      </c>
      <c r="P39" s="23">
        <v>3.6999999999999999E-4</v>
      </c>
      <c r="Q39" s="23">
        <v>2.96E-3</v>
      </c>
      <c r="R39" s="24"/>
      <c r="S39" s="24" t="s">
        <v>74</v>
      </c>
      <c r="T39" s="24" t="s">
        <v>74</v>
      </c>
      <c r="U39" s="24">
        <v>4.1000000000000002E-2</v>
      </c>
      <c r="V39" s="24">
        <v>0.32800000000000001</v>
      </c>
      <c r="W39" s="24"/>
      <c r="X39" s="24" t="s">
        <v>50</v>
      </c>
      <c r="Y39" s="24" t="s">
        <v>51</v>
      </c>
      <c r="Z39" s="18"/>
      <c r="AA39" s="18"/>
      <c r="AB39" s="18"/>
      <c r="AC39" s="18"/>
      <c r="AD39" s="18"/>
      <c r="AE39" s="18"/>
      <c r="AF39" s="18"/>
      <c r="AG39" s="18" t="s">
        <v>52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ht="20.399999999999999" x14ac:dyDescent="0.25">
      <c r="A40" s="39">
        <v>20</v>
      </c>
      <c r="B40" s="40" t="s">
        <v>115</v>
      </c>
      <c r="C40" s="47" t="s">
        <v>116</v>
      </c>
      <c r="D40" s="41" t="s">
        <v>82</v>
      </c>
      <c r="E40" s="42">
        <v>8</v>
      </c>
      <c r="F40" s="43"/>
      <c r="G40" s="44">
        <f>E40*F40</f>
        <v>0</v>
      </c>
      <c r="H40" s="24">
        <v>0</v>
      </c>
      <c r="I40" s="24">
        <v>0</v>
      </c>
      <c r="J40" s="24">
        <v>53.4</v>
      </c>
      <c r="K40" s="24">
        <v>427.2</v>
      </c>
      <c r="L40" s="24">
        <v>21</v>
      </c>
      <c r="M40" s="24">
        <v>516.91200000000003</v>
      </c>
      <c r="N40" s="23">
        <v>0</v>
      </c>
      <c r="O40" s="23">
        <v>0</v>
      </c>
      <c r="P40" s="23">
        <v>5.5000000000000003E-4</v>
      </c>
      <c r="Q40" s="23">
        <v>4.4000000000000003E-3</v>
      </c>
      <c r="R40" s="24"/>
      <c r="S40" s="24" t="s">
        <v>74</v>
      </c>
      <c r="T40" s="24" t="s">
        <v>74</v>
      </c>
      <c r="U40" s="24">
        <v>0.124</v>
      </c>
      <c r="V40" s="24">
        <v>0.99199999999999999</v>
      </c>
      <c r="W40" s="24"/>
      <c r="X40" s="24" t="s">
        <v>50</v>
      </c>
      <c r="Y40" s="24" t="s">
        <v>51</v>
      </c>
      <c r="Z40" s="18"/>
      <c r="AA40" s="18"/>
      <c r="AB40" s="18"/>
      <c r="AC40" s="18"/>
      <c r="AD40" s="18"/>
      <c r="AE40" s="18"/>
      <c r="AF40" s="18"/>
      <c r="AG40" s="18" t="s">
        <v>52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x14ac:dyDescent="0.25">
      <c r="A41" s="27" t="s">
        <v>42</v>
      </c>
      <c r="B41" s="28" t="s">
        <v>117</v>
      </c>
      <c r="C41" s="45" t="s">
        <v>118</v>
      </c>
      <c r="D41" s="29"/>
      <c r="E41" s="30"/>
      <c r="F41" s="31"/>
      <c r="G41" s="32">
        <f>G42</f>
        <v>0</v>
      </c>
      <c r="H41" s="26"/>
      <c r="I41" s="26">
        <v>330.44</v>
      </c>
      <c r="J41" s="26"/>
      <c r="K41" s="26">
        <v>313.56</v>
      </c>
      <c r="L41" s="26"/>
      <c r="M41" s="26"/>
      <c r="N41" s="25"/>
      <c r="O41" s="25"/>
      <c r="P41" s="25"/>
      <c r="Q41" s="25"/>
      <c r="R41" s="26"/>
      <c r="S41" s="26"/>
      <c r="T41" s="26"/>
      <c r="U41" s="26"/>
      <c r="V41" s="26"/>
      <c r="W41" s="26"/>
      <c r="X41" s="26"/>
      <c r="Y41" s="26"/>
      <c r="AG41" t="s">
        <v>45</v>
      </c>
    </row>
    <row r="42" spans="1:60" x14ac:dyDescent="0.25">
      <c r="A42" s="39">
        <v>21</v>
      </c>
      <c r="B42" s="40" t="s">
        <v>119</v>
      </c>
      <c r="C42" s="47" t="s">
        <v>120</v>
      </c>
      <c r="D42" s="41" t="s">
        <v>82</v>
      </c>
      <c r="E42" s="42">
        <v>4</v>
      </c>
      <c r="F42" s="43"/>
      <c r="G42" s="44">
        <f>E42*F42</f>
        <v>0</v>
      </c>
      <c r="H42" s="24">
        <v>82.61</v>
      </c>
      <c r="I42" s="24">
        <v>330.44</v>
      </c>
      <c r="J42" s="24">
        <v>78.39</v>
      </c>
      <c r="K42" s="24">
        <v>313.56</v>
      </c>
      <c r="L42" s="24">
        <v>21</v>
      </c>
      <c r="M42" s="24">
        <v>779.24</v>
      </c>
      <c r="N42" s="23">
        <v>3.2000000000000003E-4</v>
      </c>
      <c r="O42" s="23">
        <v>1.2800000000000001E-3</v>
      </c>
      <c r="P42" s="23">
        <v>0</v>
      </c>
      <c r="Q42" s="23">
        <v>0</v>
      </c>
      <c r="R42" s="24"/>
      <c r="S42" s="24" t="s">
        <v>74</v>
      </c>
      <c r="T42" s="24" t="s">
        <v>74</v>
      </c>
      <c r="U42" s="24">
        <v>0.14399999999999999</v>
      </c>
      <c r="V42" s="24">
        <v>0.57599999999999996</v>
      </c>
      <c r="W42" s="24"/>
      <c r="X42" s="24" t="s">
        <v>50</v>
      </c>
      <c r="Y42" s="24" t="s">
        <v>51</v>
      </c>
      <c r="Z42" s="18"/>
      <c r="AA42" s="18"/>
      <c r="AB42" s="18"/>
      <c r="AC42" s="18"/>
      <c r="AD42" s="18"/>
      <c r="AE42" s="18"/>
      <c r="AF42" s="18"/>
      <c r="AG42" s="18" t="s">
        <v>52</v>
      </c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x14ac:dyDescent="0.25">
      <c r="A43" s="27" t="s">
        <v>42</v>
      </c>
      <c r="B43" s="28" t="s">
        <v>121</v>
      </c>
      <c r="C43" s="45" t="s">
        <v>122</v>
      </c>
      <c r="D43" s="29"/>
      <c r="E43" s="30"/>
      <c r="F43" s="31"/>
      <c r="G43" s="32">
        <f>G44</f>
        <v>0</v>
      </c>
      <c r="H43" s="26"/>
      <c r="I43" s="26">
        <v>756.4</v>
      </c>
      <c r="J43" s="26"/>
      <c r="K43" s="26">
        <v>2527.6</v>
      </c>
      <c r="L43" s="26"/>
      <c r="M43" s="26"/>
      <c r="N43" s="25"/>
      <c r="O43" s="25"/>
      <c r="P43" s="25"/>
      <c r="Q43" s="25"/>
      <c r="R43" s="26"/>
      <c r="S43" s="26"/>
      <c r="T43" s="26"/>
      <c r="U43" s="26"/>
      <c r="V43" s="26"/>
      <c r="W43" s="26"/>
      <c r="X43" s="26"/>
      <c r="Y43" s="26"/>
      <c r="AG43" t="s">
        <v>45</v>
      </c>
    </row>
    <row r="44" spans="1:60" x14ac:dyDescent="0.25">
      <c r="A44" s="39">
        <v>22</v>
      </c>
      <c r="B44" s="40" t="s">
        <v>123</v>
      </c>
      <c r="C44" s="47" t="s">
        <v>124</v>
      </c>
      <c r="D44" s="41" t="s">
        <v>73</v>
      </c>
      <c r="E44" s="42">
        <v>40</v>
      </c>
      <c r="F44" s="43"/>
      <c r="G44" s="44">
        <f>E44*F44</f>
        <v>0</v>
      </c>
      <c r="H44" s="24">
        <v>18.91</v>
      </c>
      <c r="I44" s="24">
        <v>756.4</v>
      </c>
      <c r="J44" s="24">
        <v>63.19</v>
      </c>
      <c r="K44" s="24">
        <v>2527.6</v>
      </c>
      <c r="L44" s="24">
        <v>21</v>
      </c>
      <c r="M44" s="24">
        <v>3973.64</v>
      </c>
      <c r="N44" s="23">
        <v>9.0000000000000006E-5</v>
      </c>
      <c r="O44" s="23">
        <v>3.6000000000000003E-3</v>
      </c>
      <c r="P44" s="23">
        <v>0</v>
      </c>
      <c r="Q44" s="23">
        <v>0</v>
      </c>
      <c r="R44" s="24"/>
      <c r="S44" s="24" t="s">
        <v>74</v>
      </c>
      <c r="T44" s="24" t="s">
        <v>74</v>
      </c>
      <c r="U44" s="24">
        <v>0.11600000000000001</v>
      </c>
      <c r="V44" s="24">
        <v>4.6400000000000006</v>
      </c>
      <c r="W44" s="24"/>
      <c r="X44" s="24" t="s">
        <v>50</v>
      </c>
      <c r="Y44" s="24" t="s">
        <v>51</v>
      </c>
      <c r="Z44" s="18"/>
      <c r="AA44" s="18"/>
      <c r="AB44" s="18"/>
      <c r="AC44" s="18"/>
      <c r="AD44" s="18"/>
      <c r="AE44" s="18"/>
      <c r="AF44" s="18"/>
      <c r="AG44" s="18" t="s">
        <v>52</v>
      </c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x14ac:dyDescent="0.25">
      <c r="A45" s="27" t="s">
        <v>42</v>
      </c>
      <c r="B45" s="28" t="s">
        <v>92</v>
      </c>
      <c r="C45" s="45" t="s">
        <v>93</v>
      </c>
      <c r="D45" s="29"/>
      <c r="E45" s="30"/>
      <c r="F45" s="31"/>
      <c r="G45" s="32">
        <f>G46+G47</f>
        <v>0</v>
      </c>
      <c r="H45" s="26"/>
      <c r="I45" s="26">
        <v>0</v>
      </c>
      <c r="J45" s="26"/>
      <c r="K45" s="26">
        <v>847.29</v>
      </c>
      <c r="L45" s="26"/>
      <c r="M45" s="26"/>
      <c r="N45" s="25"/>
      <c r="O45" s="25"/>
      <c r="P45" s="25"/>
      <c r="Q45" s="25"/>
      <c r="R45" s="26"/>
      <c r="S45" s="26"/>
      <c r="T45" s="26"/>
      <c r="U45" s="26"/>
      <c r="V45" s="26"/>
      <c r="W45" s="26"/>
      <c r="X45" s="26"/>
      <c r="Y45" s="26"/>
      <c r="AG45" t="s">
        <v>45</v>
      </c>
    </row>
    <row r="46" spans="1:60" x14ac:dyDescent="0.25">
      <c r="A46" s="39">
        <v>23</v>
      </c>
      <c r="B46" s="40" t="s">
        <v>125</v>
      </c>
      <c r="C46" s="47" t="s">
        <v>126</v>
      </c>
      <c r="D46" s="41" t="s">
        <v>96</v>
      </c>
      <c r="E46" s="42">
        <v>0.29805999999999999</v>
      </c>
      <c r="F46" s="43"/>
      <c r="G46" s="44">
        <f>E46*F46</f>
        <v>0</v>
      </c>
      <c r="H46" s="24">
        <v>0</v>
      </c>
      <c r="I46" s="24">
        <v>0</v>
      </c>
      <c r="J46" s="24">
        <v>1766</v>
      </c>
      <c r="K46" s="24">
        <v>526.37396000000001</v>
      </c>
      <c r="L46" s="24">
        <v>21</v>
      </c>
      <c r="M46" s="24">
        <v>636.90769999999998</v>
      </c>
      <c r="N46" s="23">
        <v>0</v>
      </c>
      <c r="O46" s="23">
        <v>0</v>
      </c>
      <c r="P46" s="23">
        <v>0</v>
      </c>
      <c r="Q46" s="23">
        <v>0</v>
      </c>
      <c r="R46" s="24"/>
      <c r="S46" s="24" t="s">
        <v>74</v>
      </c>
      <c r="T46" s="24" t="s">
        <v>74</v>
      </c>
      <c r="U46" s="24">
        <v>2.6120000000000001</v>
      </c>
      <c r="V46" s="24">
        <v>0.77853271999999996</v>
      </c>
      <c r="W46" s="24"/>
      <c r="X46" s="24" t="s">
        <v>97</v>
      </c>
      <c r="Y46" s="24" t="s">
        <v>51</v>
      </c>
      <c r="Z46" s="18"/>
      <c r="AA46" s="18"/>
      <c r="AB46" s="18"/>
      <c r="AC46" s="18"/>
      <c r="AD46" s="18"/>
      <c r="AE46" s="18"/>
      <c r="AF46" s="18"/>
      <c r="AG46" s="18" t="s">
        <v>98</v>
      </c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x14ac:dyDescent="0.25">
      <c r="A47" s="33">
        <v>24</v>
      </c>
      <c r="B47" s="34" t="s">
        <v>127</v>
      </c>
      <c r="C47" s="46" t="s">
        <v>128</v>
      </c>
      <c r="D47" s="35" t="s">
        <v>96</v>
      </c>
      <c r="E47" s="36">
        <v>0.29805999999999999</v>
      </c>
      <c r="F47" s="37"/>
      <c r="G47" s="38">
        <f>E47*F47</f>
        <v>0</v>
      </c>
      <c r="H47" s="24">
        <v>0</v>
      </c>
      <c r="I47" s="24">
        <v>0</v>
      </c>
      <c r="J47" s="24">
        <v>11.7</v>
      </c>
      <c r="K47" s="24">
        <v>3.4873019999999997</v>
      </c>
      <c r="L47" s="24">
        <v>21</v>
      </c>
      <c r="M47" s="24">
        <v>4.2229000000000001</v>
      </c>
      <c r="N47" s="23">
        <v>0</v>
      </c>
      <c r="O47" s="23">
        <v>0</v>
      </c>
      <c r="P47" s="23">
        <v>0</v>
      </c>
      <c r="Q47" s="23">
        <v>0</v>
      </c>
      <c r="R47" s="24"/>
      <c r="S47" s="24" t="s">
        <v>74</v>
      </c>
      <c r="T47" s="24" t="s">
        <v>74</v>
      </c>
      <c r="U47" s="24">
        <v>0</v>
      </c>
      <c r="V47" s="24">
        <v>0</v>
      </c>
      <c r="W47" s="24"/>
      <c r="X47" s="24" t="s">
        <v>97</v>
      </c>
      <c r="Y47" s="24" t="s">
        <v>51</v>
      </c>
      <c r="Z47" s="18"/>
      <c r="AA47" s="18"/>
      <c r="AB47" s="18"/>
      <c r="AC47" s="18"/>
      <c r="AD47" s="18"/>
      <c r="AE47" s="18"/>
      <c r="AF47" s="18"/>
      <c r="AG47" s="18" t="s">
        <v>98</v>
      </c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ht="13.8" thickBot="1" x14ac:dyDescent="0.3">
      <c r="A48" s="1"/>
      <c r="B48" s="2"/>
      <c r="C48" s="48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AE48">
        <v>15</v>
      </c>
      <c r="AF48">
        <v>21</v>
      </c>
      <c r="AG48" t="s">
        <v>28</v>
      </c>
    </row>
    <row r="49" spans="1:33" ht="13.8" thickBot="1" x14ac:dyDescent="0.3">
      <c r="A49" s="65"/>
      <c r="B49" s="66"/>
      <c r="C49" s="67" t="s">
        <v>130</v>
      </c>
      <c r="D49" s="68"/>
      <c r="E49" s="69"/>
      <c r="F49" s="70"/>
      <c r="G49" s="71">
        <f>G45+G43+G41+G38+G32+G30+G19+G8</f>
        <v>0</v>
      </c>
      <c r="AG49" t="s">
        <v>129</v>
      </c>
    </row>
    <row r="50" spans="1:33" x14ac:dyDescent="0.25">
      <c r="D50" s="6"/>
    </row>
    <row r="51" spans="1:33" x14ac:dyDescent="0.25">
      <c r="D51" s="6"/>
    </row>
    <row r="52" spans="1:33" x14ac:dyDescent="0.25">
      <c r="D52" s="6"/>
    </row>
    <row r="53" spans="1:33" x14ac:dyDescent="0.25">
      <c r="D53" s="6"/>
    </row>
    <row r="54" spans="1:33" x14ac:dyDescent="0.25">
      <c r="D54" s="6"/>
    </row>
    <row r="55" spans="1:33" x14ac:dyDescent="0.25">
      <c r="D55" s="6"/>
    </row>
    <row r="56" spans="1:33" x14ac:dyDescent="0.25">
      <c r="D56" s="6"/>
    </row>
    <row r="57" spans="1:33" x14ac:dyDescent="0.25">
      <c r="D57" s="6"/>
    </row>
    <row r="58" spans="1:33" x14ac:dyDescent="0.25">
      <c r="D58" s="6"/>
    </row>
    <row r="59" spans="1:33" x14ac:dyDescent="0.25">
      <c r="D59" s="6"/>
    </row>
    <row r="60" spans="1:33" x14ac:dyDescent="0.25">
      <c r="D60" s="6"/>
    </row>
    <row r="61" spans="1:33" x14ac:dyDescent="0.25">
      <c r="D61" s="6"/>
    </row>
    <row r="62" spans="1:33" x14ac:dyDescent="0.25">
      <c r="D62" s="6"/>
    </row>
    <row r="63" spans="1:33" x14ac:dyDescent="0.25">
      <c r="D63" s="6"/>
    </row>
    <row r="64" spans="1:33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mergeCells count="12">
    <mergeCell ref="C28:G28"/>
    <mergeCell ref="A1:G1"/>
    <mergeCell ref="C2:G2"/>
    <mergeCell ref="C3:G3"/>
    <mergeCell ref="C4:G4"/>
    <mergeCell ref="C10:G10"/>
    <mergeCell ref="C11:G11"/>
    <mergeCell ref="C12:G12"/>
    <mergeCell ref="C13:G13"/>
    <mergeCell ref="C14:G14"/>
    <mergeCell ref="C22:G22"/>
    <mergeCell ref="C24:G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A19 1 Pol</vt:lpstr>
      <vt:lpstr>'A19 1 Pol'!Názvy_tisku</vt:lpstr>
      <vt:lpstr>'A19 1 Pol'!Oblast_tisku</vt:lpstr>
    </vt:vector>
  </TitlesOfParts>
  <Manager/>
  <Company>RTS,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Hrazdíra</dc:creator>
  <cp:keywords/>
  <dc:description/>
  <cp:lastModifiedBy>Jana Mudráková</cp:lastModifiedBy>
  <cp:revision/>
  <dcterms:created xsi:type="dcterms:W3CDTF">2009-04-08T07:15:50Z</dcterms:created>
  <dcterms:modified xsi:type="dcterms:W3CDTF">2023-11-15T08:44:52Z</dcterms:modified>
  <cp:category/>
  <cp:contentStatus/>
</cp:coreProperties>
</file>