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ace\Intar\Knihovna_FF\"/>
    </mc:Choice>
  </mc:AlternateContent>
  <xr:revisionPtr revIDLastSave="0" documentId="8_{D81C260C-9084-4120-9EB1-00129314B8DC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.1. D.1.1. Pol" sheetId="12" r:id="rId4"/>
    <sheet name="D.1.4a D.1.4a_1 Pol" sheetId="13" r:id="rId5"/>
    <sheet name="D.1.4a D.1.4a_2 Pol" sheetId="14" r:id="rId6"/>
    <sheet name="D.1.4b D.1.4b_1 Pol" sheetId="15" r:id="rId7"/>
    <sheet name="D.1.4b D.1.4b_2 Pol" sheetId="16" r:id="rId8"/>
    <sheet name="D.1.4b D.1.4b_3 Pol" sheetId="17" r:id="rId9"/>
    <sheet name="VON VON Pol" sheetId="18" r:id="rId10"/>
  </sheets>
  <externalReferences>
    <externalReference r:id="rId11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'D.1.1. D.1.1. Pol'!$1:$7</definedName>
    <definedName name="_xlnm.Print_Titles" localSheetId="4">'D.1.4a D.1.4a_1 Pol'!$1:$7</definedName>
    <definedName name="_xlnm.Print_Titles" localSheetId="5">'D.1.4a D.1.4a_2 Pol'!$1:$7</definedName>
    <definedName name="_xlnm.Print_Titles" localSheetId="6">'D.1.4b D.1.4b_1 Pol'!$1:$7</definedName>
    <definedName name="_xlnm.Print_Titles" localSheetId="7">'D.1.4b D.1.4b_2 Pol'!$1:$7</definedName>
    <definedName name="_xlnm.Print_Titles" localSheetId="8">'D.1.4b D.1.4b_3 Pol'!$1:$7</definedName>
    <definedName name="_xlnm.Print_Titles" localSheetId="9">'VON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'D.1.1. D.1.1. Pol'!$A$1:$Y$630</definedName>
    <definedName name="_xlnm.Print_Area" localSheetId="4">'D.1.4a D.1.4a_1 Pol'!$A$1:$Y$83</definedName>
    <definedName name="_xlnm.Print_Area" localSheetId="5">'D.1.4a D.1.4a_2 Pol'!$A$1:$Y$44</definedName>
    <definedName name="_xlnm.Print_Area" localSheetId="6">'D.1.4b D.1.4b_1 Pol'!$A$1:$Y$84</definedName>
    <definedName name="_xlnm.Print_Area" localSheetId="7">'D.1.4b D.1.4b_2 Pol'!$A$1:$Y$38</definedName>
    <definedName name="_xlnm.Print_Area" localSheetId="8">'D.1.4b D.1.4b_3 Pol'!$A$1:$Y$29</definedName>
    <definedName name="_xlnm.Print_Area" localSheetId="1">Stavba!$A$1:$J$110</definedName>
    <definedName name="_xlnm.Print_Area" localSheetId="9">'VON VON Pol'!$A$1:$Y$37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9" i="1" l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17" i="1" s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7" i="18"/>
  <c r="G9" i="18"/>
  <c r="G8" i="18" s="1"/>
  <c r="I9" i="18"/>
  <c r="I8" i="18" s="1"/>
  <c r="K9" i="18"/>
  <c r="K8" i="18" s="1"/>
  <c r="M9" i="18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I12" i="18"/>
  <c r="K12" i="18"/>
  <c r="M12" i="18"/>
  <c r="O12" i="18"/>
  <c r="Q12" i="18"/>
  <c r="V12" i="18"/>
  <c r="G20" i="18"/>
  <c r="G19" i="18" s="1"/>
  <c r="I20" i="18"/>
  <c r="I19" i="18" s="1"/>
  <c r="K20" i="18"/>
  <c r="K19" i="18" s="1"/>
  <c r="M20" i="18"/>
  <c r="M19" i="18" s="1"/>
  <c r="O20" i="18"/>
  <c r="O19" i="18" s="1"/>
  <c r="Q20" i="18"/>
  <c r="Q19" i="18" s="1"/>
  <c r="V20" i="18"/>
  <c r="G21" i="18"/>
  <c r="I21" i="18"/>
  <c r="K21" i="18"/>
  <c r="M21" i="18"/>
  <c r="O21" i="18"/>
  <c r="Q21" i="18"/>
  <c r="V21" i="18"/>
  <c r="G22" i="18"/>
  <c r="I22" i="18"/>
  <c r="K22" i="18"/>
  <c r="M22" i="18"/>
  <c r="O22" i="18"/>
  <c r="Q22" i="18"/>
  <c r="V22" i="18"/>
  <c r="V19" i="18" s="1"/>
  <c r="G23" i="18"/>
  <c r="M23" i="18" s="1"/>
  <c r="I23" i="18"/>
  <c r="K23" i="18"/>
  <c r="O23" i="18"/>
  <c r="Q23" i="18"/>
  <c r="V23" i="18"/>
  <c r="G24" i="18"/>
  <c r="I24" i="18"/>
  <c r="K24" i="18"/>
  <c r="M24" i="18"/>
  <c r="O24" i="18"/>
  <c r="Q24" i="18"/>
  <c r="V24" i="18"/>
  <c r="G25" i="18"/>
  <c r="M25" i="18" s="1"/>
  <c r="I25" i="18"/>
  <c r="K25" i="18"/>
  <c r="O25" i="18"/>
  <c r="Q25" i="18"/>
  <c r="V25" i="18"/>
  <c r="AE27" i="18"/>
  <c r="G19" i="17"/>
  <c r="G9" i="17"/>
  <c r="I9" i="17"/>
  <c r="I8" i="17" s="1"/>
  <c r="K9" i="17"/>
  <c r="K8" i="17" s="1"/>
  <c r="M9" i="17"/>
  <c r="O9" i="17"/>
  <c r="O8" i="17" s="1"/>
  <c r="Q9" i="17"/>
  <c r="Q8" i="17" s="1"/>
  <c r="V9" i="17"/>
  <c r="V8" i="17" s="1"/>
  <c r="G10" i="17"/>
  <c r="G8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G13" i="17"/>
  <c r="I13" i="17"/>
  <c r="K13" i="17"/>
  <c r="M13" i="17"/>
  <c r="O13" i="17"/>
  <c r="Q13" i="17"/>
  <c r="Q12" i="17" s="1"/>
  <c r="V13" i="17"/>
  <c r="V12" i="17" s="1"/>
  <c r="G14" i="17"/>
  <c r="I14" i="17"/>
  <c r="K14" i="17"/>
  <c r="K12" i="17" s="1"/>
  <c r="M14" i="17"/>
  <c r="O14" i="17"/>
  <c r="O12" i="17" s="1"/>
  <c r="Q14" i="17"/>
  <c r="V14" i="17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7" i="17"/>
  <c r="M17" i="17" s="1"/>
  <c r="M12" i="17" s="1"/>
  <c r="I17" i="17"/>
  <c r="K17" i="17"/>
  <c r="O17" i="17"/>
  <c r="Q17" i="17"/>
  <c r="V17" i="17"/>
  <c r="AE19" i="17"/>
  <c r="G28" i="16"/>
  <c r="G9" i="16"/>
  <c r="I9" i="16"/>
  <c r="I8" i="16" s="1"/>
  <c r="K9" i="16"/>
  <c r="K8" i="16" s="1"/>
  <c r="M9" i="16"/>
  <c r="O9" i="16"/>
  <c r="O8" i="16" s="1"/>
  <c r="Q9" i="16"/>
  <c r="Q8" i="16" s="1"/>
  <c r="V9" i="16"/>
  <c r="V8" i="16" s="1"/>
  <c r="G10" i="16"/>
  <c r="G8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V14" i="16"/>
  <c r="G15" i="16"/>
  <c r="I15" i="16"/>
  <c r="K15" i="16"/>
  <c r="M15" i="16"/>
  <c r="O15" i="16"/>
  <c r="Q15" i="16"/>
  <c r="Q14" i="16" s="1"/>
  <c r="V15" i="16"/>
  <c r="K16" i="16"/>
  <c r="G17" i="16"/>
  <c r="M17" i="16" s="1"/>
  <c r="I17" i="16"/>
  <c r="I16" i="16" s="1"/>
  <c r="K17" i="16"/>
  <c r="O17" i="16"/>
  <c r="Q17" i="16"/>
  <c r="V17" i="16"/>
  <c r="G18" i="16"/>
  <c r="M18" i="16" s="1"/>
  <c r="I18" i="16"/>
  <c r="K18" i="16"/>
  <c r="O18" i="16"/>
  <c r="O16" i="16" s="1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V16" i="16" s="1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Q16" i="16" s="1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AE28" i="16"/>
  <c r="G74" i="15"/>
  <c r="G9" i="15"/>
  <c r="G8" i="15" s="1"/>
  <c r="I9" i="15"/>
  <c r="I8" i="15" s="1"/>
  <c r="K9" i="15"/>
  <c r="K8" i="15" s="1"/>
  <c r="M9" i="15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O11" i="15"/>
  <c r="Q11" i="15"/>
  <c r="V11" i="15"/>
  <c r="G12" i="15"/>
  <c r="G11" i="15" s="1"/>
  <c r="I12" i="15"/>
  <c r="I11" i="15" s="1"/>
  <c r="K12" i="15"/>
  <c r="K11" i="15" s="1"/>
  <c r="M12" i="15"/>
  <c r="M11" i="15" s="1"/>
  <c r="O12" i="15"/>
  <c r="Q12" i="15"/>
  <c r="V12" i="15"/>
  <c r="G14" i="15"/>
  <c r="G13" i="15" s="1"/>
  <c r="I14" i="15"/>
  <c r="I13" i="15" s="1"/>
  <c r="K14" i="15"/>
  <c r="K13" i="15" s="1"/>
  <c r="M14" i="15"/>
  <c r="M13" i="15" s="1"/>
  <c r="O14" i="15"/>
  <c r="O13" i="15" s="1"/>
  <c r="Q14" i="15"/>
  <c r="Q13" i="15" s="1"/>
  <c r="V14" i="15"/>
  <c r="G17" i="15"/>
  <c r="I17" i="15"/>
  <c r="K17" i="15"/>
  <c r="M17" i="15"/>
  <c r="O17" i="15"/>
  <c r="Q17" i="15"/>
  <c r="V17" i="15"/>
  <c r="G20" i="15"/>
  <c r="I20" i="15"/>
  <c r="K20" i="15"/>
  <c r="M20" i="15"/>
  <c r="O20" i="15"/>
  <c r="Q20" i="15"/>
  <c r="V20" i="15"/>
  <c r="V13" i="15" s="1"/>
  <c r="G23" i="15"/>
  <c r="G24" i="15"/>
  <c r="I24" i="15"/>
  <c r="I23" i="15" s="1"/>
  <c r="K24" i="15"/>
  <c r="K23" i="15" s="1"/>
  <c r="M24" i="15"/>
  <c r="O24" i="15"/>
  <c r="O23" i="15" s="1"/>
  <c r="Q24" i="15"/>
  <c r="Q23" i="15" s="1"/>
  <c r="V24" i="15"/>
  <c r="V23" i="15" s="1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G31" i="15"/>
  <c r="I31" i="15"/>
  <c r="I30" i="15" s="1"/>
  <c r="K31" i="15"/>
  <c r="K30" i="15" s="1"/>
  <c r="M31" i="15"/>
  <c r="M30" i="15" s="1"/>
  <c r="O31" i="15"/>
  <c r="O30" i="15" s="1"/>
  <c r="Q31" i="15"/>
  <c r="Q30" i="15" s="1"/>
  <c r="V31" i="15"/>
  <c r="V30" i="15" s="1"/>
  <c r="G32" i="15"/>
  <c r="I32" i="15"/>
  <c r="G33" i="15"/>
  <c r="M33" i="15" s="1"/>
  <c r="I33" i="15"/>
  <c r="K33" i="15"/>
  <c r="O33" i="15"/>
  <c r="O32" i="15" s="1"/>
  <c r="Q33" i="15"/>
  <c r="Q32" i="15" s="1"/>
  <c r="V33" i="15"/>
  <c r="V32" i="15" s="1"/>
  <c r="G34" i="15"/>
  <c r="I34" i="15"/>
  <c r="K34" i="15"/>
  <c r="K32" i="15" s="1"/>
  <c r="M34" i="15"/>
  <c r="O34" i="15"/>
  <c r="Q34" i="15"/>
  <c r="V34" i="15"/>
  <c r="G35" i="15"/>
  <c r="M35" i="15" s="1"/>
  <c r="I35" i="15"/>
  <c r="K35" i="15"/>
  <c r="O35" i="15"/>
  <c r="Q35" i="15"/>
  <c r="V35" i="15"/>
  <c r="Q36" i="15"/>
  <c r="G37" i="15"/>
  <c r="I37" i="15"/>
  <c r="K37" i="15"/>
  <c r="M37" i="15"/>
  <c r="O37" i="15"/>
  <c r="Q37" i="15"/>
  <c r="V37" i="15"/>
  <c r="G38" i="15"/>
  <c r="I38" i="15"/>
  <c r="K38" i="15"/>
  <c r="K36" i="15" s="1"/>
  <c r="M38" i="15"/>
  <c r="O38" i="15"/>
  <c r="Q38" i="15"/>
  <c r="V38" i="15"/>
  <c r="V36" i="15" s="1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5" i="15"/>
  <c r="M45" i="15" s="1"/>
  <c r="I45" i="15"/>
  <c r="I36" i="15" s="1"/>
  <c r="K45" i="15"/>
  <c r="O45" i="15"/>
  <c r="Q45" i="15"/>
  <c r="V45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O36" i="15" s="1"/>
  <c r="Q47" i="15"/>
  <c r="V47" i="15"/>
  <c r="G48" i="15"/>
  <c r="I48" i="15"/>
  <c r="K48" i="15"/>
  <c r="M48" i="15"/>
  <c r="O48" i="15"/>
  <c r="Q48" i="15"/>
  <c r="V48" i="15"/>
  <c r="G49" i="15"/>
  <c r="I49" i="15"/>
  <c r="K49" i="15"/>
  <c r="M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O53" i="15"/>
  <c r="Q53" i="15"/>
  <c r="V53" i="15"/>
  <c r="G54" i="15"/>
  <c r="G53" i="15" s="1"/>
  <c r="I54" i="15"/>
  <c r="I53" i="15" s="1"/>
  <c r="K54" i="15"/>
  <c r="K53" i="15" s="1"/>
  <c r="M54" i="15"/>
  <c r="M53" i="15" s="1"/>
  <c r="O54" i="15"/>
  <c r="Q54" i="15"/>
  <c r="V54" i="15"/>
  <c r="G56" i="15"/>
  <c r="G55" i="15" s="1"/>
  <c r="I56" i="15"/>
  <c r="I55" i="15" s="1"/>
  <c r="K56" i="15"/>
  <c r="K55" i="15" s="1"/>
  <c r="O56" i="15"/>
  <c r="O55" i="15" s="1"/>
  <c r="Q56" i="15"/>
  <c r="Q55" i="15" s="1"/>
  <c r="V56" i="15"/>
  <c r="G57" i="15"/>
  <c r="I57" i="15"/>
  <c r="K57" i="15"/>
  <c r="M57" i="15"/>
  <c r="O57" i="15"/>
  <c r="Q57" i="15"/>
  <c r="V57" i="15"/>
  <c r="G58" i="15"/>
  <c r="I58" i="15"/>
  <c r="K58" i="15"/>
  <c r="M58" i="15"/>
  <c r="O58" i="15"/>
  <c r="Q58" i="15"/>
  <c r="V58" i="15"/>
  <c r="V55" i="15" s="1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5" i="15"/>
  <c r="I65" i="15"/>
  <c r="K65" i="15"/>
  <c r="M65" i="15"/>
  <c r="O65" i="15"/>
  <c r="Q65" i="15"/>
  <c r="V65" i="15"/>
  <c r="G66" i="15"/>
  <c r="I66" i="15"/>
  <c r="K66" i="15"/>
  <c r="M66" i="15"/>
  <c r="O66" i="15"/>
  <c r="Q66" i="15"/>
  <c r="V66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1" i="15"/>
  <c r="O71" i="15"/>
  <c r="Q71" i="15"/>
  <c r="V71" i="15"/>
  <c r="G72" i="15"/>
  <c r="I72" i="15"/>
  <c r="I71" i="15" s="1"/>
  <c r="K72" i="15"/>
  <c r="K71" i="15" s="1"/>
  <c r="M72" i="15"/>
  <c r="M71" i="15" s="1"/>
  <c r="O72" i="15"/>
  <c r="Q72" i="15"/>
  <c r="V72" i="15"/>
  <c r="AE74" i="15"/>
  <c r="G34" i="14"/>
  <c r="G8" i="14"/>
  <c r="G9" i="14"/>
  <c r="I9" i="14"/>
  <c r="I8" i="14" s="1"/>
  <c r="K9" i="14"/>
  <c r="K8" i="14" s="1"/>
  <c r="M9" i="14"/>
  <c r="M8" i="14" s="1"/>
  <c r="O9" i="14"/>
  <c r="O8" i="14" s="1"/>
  <c r="Q9" i="14"/>
  <c r="Q8" i="14" s="1"/>
  <c r="V9" i="14"/>
  <c r="V8" i="14" s="1"/>
  <c r="G10" i="14"/>
  <c r="I10" i="14"/>
  <c r="K10" i="14"/>
  <c r="G11" i="14"/>
  <c r="I11" i="14"/>
  <c r="K11" i="14"/>
  <c r="M11" i="14"/>
  <c r="M10" i="14" s="1"/>
  <c r="O11" i="14"/>
  <c r="O10" i="14" s="1"/>
  <c r="Q11" i="14"/>
  <c r="Q10" i="14" s="1"/>
  <c r="V11" i="14"/>
  <c r="V10" i="14" s="1"/>
  <c r="G12" i="14"/>
  <c r="I12" i="14"/>
  <c r="K12" i="14"/>
  <c r="G13" i="14"/>
  <c r="I13" i="14"/>
  <c r="K13" i="14"/>
  <c r="M13" i="14"/>
  <c r="O13" i="14"/>
  <c r="Q13" i="14"/>
  <c r="Q12" i="14" s="1"/>
  <c r="V13" i="14"/>
  <c r="V12" i="14" s="1"/>
  <c r="G14" i="14"/>
  <c r="I14" i="14"/>
  <c r="K14" i="14"/>
  <c r="M14" i="14"/>
  <c r="O14" i="14"/>
  <c r="O12" i="14" s="1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AF34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20" i="14"/>
  <c r="I20" i="14"/>
  <c r="K20" i="14"/>
  <c r="M20" i="14"/>
  <c r="O20" i="14"/>
  <c r="O19" i="14" s="1"/>
  <c r="Q20" i="14"/>
  <c r="Q19" i="14" s="1"/>
  <c r="V20" i="14"/>
  <c r="V19" i="14" s="1"/>
  <c r="G21" i="14"/>
  <c r="I21" i="14"/>
  <c r="K21" i="14"/>
  <c r="K19" i="14" s="1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I19" i="14" s="1"/>
  <c r="K28" i="14"/>
  <c r="M28" i="14"/>
  <c r="O28" i="14"/>
  <c r="Q28" i="14"/>
  <c r="V28" i="14"/>
  <c r="G30" i="14"/>
  <c r="G29" i="14" s="1"/>
  <c r="I30" i="14"/>
  <c r="I29" i="14" s="1"/>
  <c r="K30" i="14"/>
  <c r="K29" i="14" s="1"/>
  <c r="M30" i="14"/>
  <c r="M29" i="14" s="1"/>
  <c r="O30" i="14"/>
  <c r="O29" i="14" s="1"/>
  <c r="Q30" i="14"/>
  <c r="Q29" i="14" s="1"/>
  <c r="V30" i="14"/>
  <c r="V29" i="14" s="1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AE34" i="14"/>
  <c r="G73" i="13"/>
  <c r="G9" i="13"/>
  <c r="I9" i="13"/>
  <c r="I8" i="13" s="1"/>
  <c r="K9" i="13"/>
  <c r="K8" i="13" s="1"/>
  <c r="M9" i="13"/>
  <c r="O9" i="13"/>
  <c r="O8" i="13" s="1"/>
  <c r="Q9" i="13"/>
  <c r="Q8" i="13" s="1"/>
  <c r="V9" i="13"/>
  <c r="V8" i="13" s="1"/>
  <c r="G10" i="13"/>
  <c r="G8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G22" i="13"/>
  <c r="I22" i="13"/>
  <c r="K22" i="13"/>
  <c r="M22" i="13"/>
  <c r="O22" i="13"/>
  <c r="Q22" i="13"/>
  <c r="V22" i="13"/>
  <c r="V21" i="13" s="1"/>
  <c r="G23" i="13"/>
  <c r="I23" i="13"/>
  <c r="K23" i="13"/>
  <c r="K21" i="13" s="1"/>
  <c r="M23" i="13"/>
  <c r="O23" i="13"/>
  <c r="Q23" i="13"/>
  <c r="Q21" i="13" s="1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O21" i="13" s="1"/>
  <c r="Q25" i="13"/>
  <c r="V25" i="13"/>
  <c r="G26" i="13"/>
  <c r="M26" i="13" s="1"/>
  <c r="I26" i="13"/>
  <c r="I21" i="13" s="1"/>
  <c r="K26" i="13"/>
  <c r="O26" i="13"/>
  <c r="Q26" i="13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3" i="13"/>
  <c r="M33" i="13" s="1"/>
  <c r="I33" i="13"/>
  <c r="K33" i="13"/>
  <c r="O33" i="13"/>
  <c r="Q33" i="13"/>
  <c r="V33" i="13"/>
  <c r="G34" i="13"/>
  <c r="I34" i="13"/>
  <c r="K34" i="13"/>
  <c r="K32" i="13" s="1"/>
  <c r="M34" i="13"/>
  <c r="O34" i="13"/>
  <c r="Q34" i="13"/>
  <c r="Q32" i="13" s="1"/>
  <c r="V34" i="13"/>
  <c r="G35" i="13"/>
  <c r="M35" i="13" s="1"/>
  <c r="I35" i="13"/>
  <c r="I32" i="13" s="1"/>
  <c r="K35" i="13"/>
  <c r="O35" i="13"/>
  <c r="Q35" i="13"/>
  <c r="V35" i="13"/>
  <c r="G36" i="13"/>
  <c r="I36" i="13"/>
  <c r="K36" i="13"/>
  <c r="M36" i="13"/>
  <c r="O36" i="13"/>
  <c r="O32" i="13" s="1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V32" i="13" s="1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G59" i="13"/>
  <c r="I59" i="13"/>
  <c r="K59" i="13"/>
  <c r="M59" i="13"/>
  <c r="O59" i="13"/>
  <c r="O58" i="13" s="1"/>
  <c r="Q59" i="13"/>
  <c r="Q58" i="13" s="1"/>
  <c r="V59" i="13"/>
  <c r="V58" i="13" s="1"/>
  <c r="G60" i="13"/>
  <c r="I60" i="13"/>
  <c r="K60" i="13"/>
  <c r="K58" i="13" s="1"/>
  <c r="M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I58" i="13" s="1"/>
  <c r="K62" i="13"/>
  <c r="M62" i="13"/>
  <c r="O62" i="13"/>
  <c r="Q62" i="13"/>
  <c r="V62" i="13"/>
  <c r="G63" i="13"/>
  <c r="I63" i="13"/>
  <c r="K63" i="13"/>
  <c r="M63" i="13"/>
  <c r="O63" i="13"/>
  <c r="Q63" i="13"/>
  <c r="V63" i="13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G71" i="13"/>
  <c r="I71" i="13"/>
  <c r="K71" i="13"/>
  <c r="M71" i="13"/>
  <c r="O71" i="13"/>
  <c r="Q71" i="13"/>
  <c r="V71" i="13"/>
  <c r="AE73" i="13"/>
  <c r="G620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21" i="12"/>
  <c r="I21" i="12"/>
  <c r="G22" i="12"/>
  <c r="I22" i="12"/>
  <c r="K22" i="12"/>
  <c r="K21" i="12" s="1"/>
  <c r="M22" i="12"/>
  <c r="M21" i="12" s="1"/>
  <c r="O22" i="12"/>
  <c r="O21" i="12" s="1"/>
  <c r="Q22" i="12"/>
  <c r="Q21" i="12" s="1"/>
  <c r="V22" i="12"/>
  <c r="V21" i="12" s="1"/>
  <c r="G68" i="12"/>
  <c r="I68" i="12"/>
  <c r="K68" i="12"/>
  <c r="M68" i="12"/>
  <c r="O68" i="12"/>
  <c r="Q68" i="12"/>
  <c r="V68" i="12"/>
  <c r="G116" i="12"/>
  <c r="I116" i="12"/>
  <c r="K116" i="12"/>
  <c r="M116" i="12"/>
  <c r="O116" i="12"/>
  <c r="Q116" i="12"/>
  <c r="V116" i="12"/>
  <c r="G142" i="12"/>
  <c r="I142" i="12"/>
  <c r="K142" i="12"/>
  <c r="M142" i="12"/>
  <c r="O142" i="12"/>
  <c r="Q142" i="12"/>
  <c r="G143" i="12"/>
  <c r="I143" i="12"/>
  <c r="K143" i="12"/>
  <c r="M143" i="12"/>
  <c r="O143" i="12"/>
  <c r="Q143" i="12"/>
  <c r="V143" i="12"/>
  <c r="V142" i="12" s="1"/>
  <c r="I144" i="12"/>
  <c r="K144" i="12"/>
  <c r="O144" i="12"/>
  <c r="Q144" i="12"/>
  <c r="V144" i="12"/>
  <c r="G145" i="12"/>
  <c r="M145" i="12" s="1"/>
  <c r="M144" i="12" s="1"/>
  <c r="I145" i="12"/>
  <c r="K145" i="12"/>
  <c r="O145" i="12"/>
  <c r="Q145" i="12"/>
  <c r="V145" i="12"/>
  <c r="G174" i="12"/>
  <c r="O174" i="12"/>
  <c r="Q174" i="12"/>
  <c r="V174" i="12"/>
  <c r="G175" i="12"/>
  <c r="M175" i="12" s="1"/>
  <c r="M174" i="12" s="1"/>
  <c r="I175" i="12"/>
  <c r="I174" i="12" s="1"/>
  <c r="K175" i="12"/>
  <c r="K174" i="12" s="1"/>
  <c r="O175" i="12"/>
  <c r="Q175" i="12"/>
  <c r="V175" i="12"/>
  <c r="G178" i="12"/>
  <c r="G177" i="12" s="1"/>
  <c r="I178" i="12"/>
  <c r="I177" i="12" s="1"/>
  <c r="K178" i="12"/>
  <c r="M178" i="12"/>
  <c r="O178" i="12"/>
  <c r="O177" i="12" s="1"/>
  <c r="Q178" i="12"/>
  <c r="V178" i="12"/>
  <c r="G182" i="12"/>
  <c r="I182" i="12"/>
  <c r="K182" i="12"/>
  <c r="M182" i="12"/>
  <c r="O182" i="12"/>
  <c r="Q182" i="12"/>
  <c r="V182" i="12"/>
  <c r="G189" i="12"/>
  <c r="I189" i="12"/>
  <c r="K189" i="12"/>
  <c r="M189" i="12"/>
  <c r="O189" i="12"/>
  <c r="Q189" i="12"/>
  <c r="Q177" i="12" s="1"/>
  <c r="V189" i="12"/>
  <c r="V177" i="12" s="1"/>
  <c r="G196" i="12"/>
  <c r="M196" i="12" s="1"/>
  <c r="I196" i="12"/>
  <c r="K196" i="12"/>
  <c r="O196" i="12"/>
  <c r="Q196" i="12"/>
  <c r="V196" i="12"/>
  <c r="G244" i="12"/>
  <c r="I244" i="12"/>
  <c r="K244" i="12"/>
  <c r="M244" i="12"/>
  <c r="O244" i="12"/>
  <c r="Q244" i="12"/>
  <c r="V244" i="12"/>
  <c r="G256" i="12"/>
  <c r="M256" i="12" s="1"/>
  <c r="I256" i="12"/>
  <c r="K256" i="12"/>
  <c r="O256" i="12"/>
  <c r="Q256" i="12"/>
  <c r="V256" i="12"/>
  <c r="G286" i="12"/>
  <c r="I286" i="12"/>
  <c r="K286" i="12"/>
  <c r="M286" i="12"/>
  <c r="O286" i="12"/>
  <c r="Q286" i="12"/>
  <c r="V286" i="12"/>
  <c r="G287" i="12"/>
  <c r="I287" i="12"/>
  <c r="K287" i="12"/>
  <c r="K177" i="12" s="1"/>
  <c r="M287" i="12"/>
  <c r="O287" i="12"/>
  <c r="Q287" i="12"/>
  <c r="V287" i="12"/>
  <c r="V288" i="12"/>
  <c r="G289" i="12"/>
  <c r="G288" i="12" s="1"/>
  <c r="I289" i="12"/>
  <c r="I288" i="12" s="1"/>
  <c r="K289" i="12"/>
  <c r="K288" i="12" s="1"/>
  <c r="O289" i="12"/>
  <c r="O288" i="12" s="1"/>
  <c r="Q289" i="12"/>
  <c r="Q288" i="12" s="1"/>
  <c r="V289" i="12"/>
  <c r="Q290" i="12"/>
  <c r="G291" i="12"/>
  <c r="G290" i="12" s="1"/>
  <c r="I291" i="12"/>
  <c r="I290" i="12" s="1"/>
  <c r="K291" i="12"/>
  <c r="K290" i="12" s="1"/>
  <c r="M291" i="12"/>
  <c r="M290" i="12" s="1"/>
  <c r="O291" i="12"/>
  <c r="O290" i="12" s="1"/>
  <c r="Q291" i="12"/>
  <c r="V291" i="12"/>
  <c r="V290" i="12" s="1"/>
  <c r="G309" i="12"/>
  <c r="G310" i="12"/>
  <c r="M310" i="12" s="1"/>
  <c r="I310" i="12"/>
  <c r="I309" i="12" s="1"/>
  <c r="K310" i="12"/>
  <c r="K309" i="12" s="1"/>
  <c r="O310" i="12"/>
  <c r="O309" i="12" s="1"/>
  <c r="Q310" i="12"/>
  <c r="Q309" i="12" s="1"/>
  <c r="V310" i="12"/>
  <c r="V309" i="12" s="1"/>
  <c r="G311" i="12"/>
  <c r="M311" i="12" s="1"/>
  <c r="I311" i="12"/>
  <c r="K311" i="12"/>
  <c r="O311" i="12"/>
  <c r="Q311" i="12"/>
  <c r="V311" i="12"/>
  <c r="G312" i="12"/>
  <c r="M312" i="12" s="1"/>
  <c r="I312" i="12"/>
  <c r="K312" i="12"/>
  <c r="O312" i="12"/>
  <c r="Q312" i="12"/>
  <c r="V312" i="12"/>
  <c r="G313" i="12"/>
  <c r="I313" i="12"/>
  <c r="K313" i="12"/>
  <c r="M313" i="12"/>
  <c r="O313" i="12"/>
  <c r="Q313" i="12"/>
  <c r="V313" i="12"/>
  <c r="G314" i="12"/>
  <c r="I314" i="12"/>
  <c r="K314" i="12"/>
  <c r="M314" i="12"/>
  <c r="O314" i="12"/>
  <c r="Q314" i="12"/>
  <c r="V314" i="12"/>
  <c r="G315" i="12"/>
  <c r="I315" i="12"/>
  <c r="K315" i="12"/>
  <c r="M315" i="12"/>
  <c r="O315" i="12"/>
  <c r="Q315" i="12"/>
  <c r="V315" i="12"/>
  <c r="G316" i="12"/>
  <c r="M316" i="12" s="1"/>
  <c r="I316" i="12"/>
  <c r="K316" i="12"/>
  <c r="O316" i="12"/>
  <c r="Q316" i="12"/>
  <c r="V316" i="12"/>
  <c r="G317" i="12"/>
  <c r="I317" i="12"/>
  <c r="K317" i="12"/>
  <c r="M317" i="12"/>
  <c r="O317" i="12"/>
  <c r="Q317" i="12"/>
  <c r="V317" i="12"/>
  <c r="G318" i="12"/>
  <c r="I318" i="12"/>
  <c r="G319" i="12"/>
  <c r="I319" i="12"/>
  <c r="K319" i="12"/>
  <c r="K318" i="12" s="1"/>
  <c r="M319" i="12"/>
  <c r="M318" i="12" s="1"/>
  <c r="O319" i="12"/>
  <c r="O318" i="12" s="1"/>
  <c r="Q319" i="12"/>
  <c r="Q318" i="12" s="1"/>
  <c r="V319" i="12"/>
  <c r="V318" i="12" s="1"/>
  <c r="G320" i="12"/>
  <c r="I320" i="12"/>
  <c r="K320" i="12"/>
  <c r="M320" i="12"/>
  <c r="O320" i="12"/>
  <c r="Q320" i="12"/>
  <c r="V320" i="12"/>
  <c r="G349" i="12"/>
  <c r="I349" i="12"/>
  <c r="K349" i="12"/>
  <c r="M349" i="12"/>
  <c r="O349" i="12"/>
  <c r="Q349" i="12"/>
  <c r="V349" i="12"/>
  <c r="G376" i="12"/>
  <c r="M376" i="12" s="1"/>
  <c r="I376" i="12"/>
  <c r="K376" i="12"/>
  <c r="O376" i="12"/>
  <c r="Q376" i="12"/>
  <c r="V376" i="12"/>
  <c r="G382" i="12"/>
  <c r="I382" i="12"/>
  <c r="K382" i="12"/>
  <c r="M382" i="12"/>
  <c r="O382" i="12"/>
  <c r="Q382" i="12"/>
  <c r="V382" i="12"/>
  <c r="G383" i="12"/>
  <c r="I383" i="12"/>
  <c r="K383" i="12"/>
  <c r="M383" i="12"/>
  <c r="O383" i="12"/>
  <c r="Q383" i="12"/>
  <c r="V383" i="12"/>
  <c r="G384" i="12"/>
  <c r="M384" i="12" s="1"/>
  <c r="I384" i="12"/>
  <c r="K384" i="12"/>
  <c r="O384" i="12"/>
  <c r="Q384" i="12"/>
  <c r="V384" i="12"/>
  <c r="G385" i="12"/>
  <c r="M385" i="12" s="1"/>
  <c r="I385" i="12"/>
  <c r="K385" i="12"/>
  <c r="O385" i="12"/>
  <c r="Q385" i="12"/>
  <c r="V385" i="12"/>
  <c r="G386" i="12"/>
  <c r="M386" i="12" s="1"/>
  <c r="I386" i="12"/>
  <c r="K386" i="12"/>
  <c r="O386" i="12"/>
  <c r="Q386" i="12"/>
  <c r="V386" i="12"/>
  <c r="G387" i="12"/>
  <c r="M387" i="12" s="1"/>
  <c r="I387" i="12"/>
  <c r="K387" i="12"/>
  <c r="O387" i="12"/>
  <c r="Q387" i="12"/>
  <c r="V387" i="12"/>
  <c r="G388" i="12"/>
  <c r="M388" i="12"/>
  <c r="O388" i="12"/>
  <c r="G389" i="12"/>
  <c r="I389" i="12"/>
  <c r="K389" i="12"/>
  <c r="M389" i="12"/>
  <c r="O389" i="12"/>
  <c r="Q389" i="12"/>
  <c r="Q388" i="12" s="1"/>
  <c r="V389" i="12"/>
  <c r="V388" i="12" s="1"/>
  <c r="G400" i="12"/>
  <c r="I400" i="12"/>
  <c r="I388" i="12" s="1"/>
  <c r="K400" i="12"/>
  <c r="K388" i="12" s="1"/>
  <c r="M400" i="12"/>
  <c r="O400" i="12"/>
  <c r="Q400" i="12"/>
  <c r="V400" i="12"/>
  <c r="G405" i="12"/>
  <c r="G404" i="12" s="1"/>
  <c r="I405" i="12"/>
  <c r="I404" i="12" s="1"/>
  <c r="K405" i="12"/>
  <c r="K404" i="12" s="1"/>
  <c r="M405" i="12"/>
  <c r="M404" i="12" s="1"/>
  <c r="O405" i="12"/>
  <c r="O404" i="12" s="1"/>
  <c r="Q405" i="12"/>
  <c r="Q404" i="12" s="1"/>
  <c r="V405" i="12"/>
  <c r="V404" i="12" s="1"/>
  <c r="G435" i="12"/>
  <c r="M435" i="12" s="1"/>
  <c r="I435" i="12"/>
  <c r="K435" i="12"/>
  <c r="O435" i="12"/>
  <c r="Q435" i="12"/>
  <c r="V435" i="12"/>
  <c r="G437" i="12"/>
  <c r="G436" i="12" s="1"/>
  <c r="I437" i="12"/>
  <c r="I436" i="12" s="1"/>
  <c r="K437" i="12"/>
  <c r="K436" i="12" s="1"/>
  <c r="M437" i="12"/>
  <c r="M436" i="12" s="1"/>
  <c r="O437" i="12"/>
  <c r="Q437" i="12"/>
  <c r="V437" i="12"/>
  <c r="G483" i="12"/>
  <c r="I483" i="12"/>
  <c r="K483" i="12"/>
  <c r="M483" i="12"/>
  <c r="O483" i="12"/>
  <c r="Q483" i="12"/>
  <c r="V483" i="12"/>
  <c r="G487" i="12"/>
  <c r="M487" i="12" s="1"/>
  <c r="I487" i="12"/>
  <c r="K487" i="12"/>
  <c r="O487" i="12"/>
  <c r="O436" i="12" s="1"/>
  <c r="Q487" i="12"/>
  <c r="Q436" i="12" s="1"/>
  <c r="V487" i="12"/>
  <c r="G534" i="12"/>
  <c r="I534" i="12"/>
  <c r="K534" i="12"/>
  <c r="M534" i="12"/>
  <c r="O534" i="12"/>
  <c r="Q534" i="12"/>
  <c r="V534" i="12"/>
  <c r="G541" i="12"/>
  <c r="I541" i="12"/>
  <c r="K541" i="12"/>
  <c r="M541" i="12"/>
  <c r="O541" i="12"/>
  <c r="Q541" i="12"/>
  <c r="V541" i="12"/>
  <c r="V436" i="12" s="1"/>
  <c r="G542" i="12"/>
  <c r="M542" i="12" s="1"/>
  <c r="I542" i="12"/>
  <c r="K542" i="12"/>
  <c r="O542" i="12"/>
  <c r="Q542" i="12"/>
  <c r="V542" i="12"/>
  <c r="G543" i="12"/>
  <c r="M543" i="12" s="1"/>
  <c r="I543" i="12"/>
  <c r="K543" i="12"/>
  <c r="O543" i="12"/>
  <c r="Q543" i="12"/>
  <c r="V543" i="12"/>
  <c r="G544" i="12"/>
  <c r="I544" i="12"/>
  <c r="K544" i="12"/>
  <c r="G545" i="12"/>
  <c r="M545" i="12" s="1"/>
  <c r="M544" i="12" s="1"/>
  <c r="I545" i="12"/>
  <c r="K545" i="12"/>
  <c r="O545" i="12"/>
  <c r="O544" i="12" s="1"/>
  <c r="Q545" i="12"/>
  <c r="Q544" i="12" s="1"/>
  <c r="V545" i="12"/>
  <c r="V544" i="12" s="1"/>
  <c r="G546" i="12"/>
  <c r="I546" i="12"/>
  <c r="K546" i="12"/>
  <c r="M546" i="12"/>
  <c r="O546" i="12"/>
  <c r="Q546" i="12"/>
  <c r="V546" i="12"/>
  <c r="G600" i="12"/>
  <c r="G599" i="12" s="1"/>
  <c r="I600" i="12"/>
  <c r="I599" i="12" s="1"/>
  <c r="K600" i="12"/>
  <c r="K599" i="12" s="1"/>
  <c r="M600" i="12"/>
  <c r="O600" i="12"/>
  <c r="O599" i="12" s="1"/>
  <c r="Q600" i="12"/>
  <c r="Q599" i="12" s="1"/>
  <c r="V600" i="12"/>
  <c r="V599" i="12" s="1"/>
  <c r="G601" i="12"/>
  <c r="M601" i="12" s="1"/>
  <c r="I601" i="12"/>
  <c r="K601" i="12"/>
  <c r="O601" i="12"/>
  <c r="Q601" i="12"/>
  <c r="V601" i="12"/>
  <c r="G602" i="12"/>
  <c r="I602" i="12"/>
  <c r="K602" i="12"/>
  <c r="M602" i="12"/>
  <c r="O602" i="12"/>
  <c r="Q602" i="12"/>
  <c r="V602" i="12"/>
  <c r="G603" i="12"/>
  <c r="M603" i="12" s="1"/>
  <c r="I603" i="12"/>
  <c r="K603" i="12"/>
  <c r="O603" i="12"/>
  <c r="Q603" i="12"/>
  <c r="V603" i="12"/>
  <c r="G604" i="12"/>
  <c r="I604" i="12"/>
  <c r="K604" i="12"/>
  <c r="M604" i="12"/>
  <c r="O604" i="12"/>
  <c r="Q604" i="12"/>
  <c r="V604" i="12"/>
  <c r="G605" i="12"/>
  <c r="I605" i="12"/>
  <c r="K605" i="12"/>
  <c r="M605" i="12"/>
  <c r="O605" i="12"/>
  <c r="Q605" i="12"/>
  <c r="V605" i="12"/>
  <c r="G606" i="12"/>
  <c r="I606" i="12"/>
  <c r="K606" i="12"/>
  <c r="M606" i="12"/>
  <c r="O606" i="12"/>
  <c r="Q606" i="12"/>
  <c r="V606" i="12"/>
  <c r="G607" i="12"/>
  <c r="I607" i="12"/>
  <c r="K607" i="12"/>
  <c r="M607" i="12"/>
  <c r="O607" i="12"/>
  <c r="Q607" i="12"/>
  <c r="V607" i="12"/>
  <c r="G608" i="12"/>
  <c r="I608" i="12"/>
  <c r="K608" i="12"/>
  <c r="M608" i="12"/>
  <c r="O608" i="12"/>
  <c r="Q608" i="12"/>
  <c r="V608" i="12"/>
  <c r="G609" i="12"/>
  <c r="I609" i="12"/>
  <c r="K609" i="12"/>
  <c r="M609" i="12"/>
  <c r="O609" i="12"/>
  <c r="Q609" i="12"/>
  <c r="V609" i="12"/>
  <c r="G610" i="12"/>
  <c r="G611" i="12"/>
  <c r="M611" i="12" s="1"/>
  <c r="M610" i="12" s="1"/>
  <c r="I611" i="12"/>
  <c r="I610" i="12" s="1"/>
  <c r="K611" i="12"/>
  <c r="K610" i="12" s="1"/>
  <c r="O611" i="12"/>
  <c r="O610" i="12" s="1"/>
  <c r="Q611" i="12"/>
  <c r="Q610" i="12" s="1"/>
  <c r="V611" i="12"/>
  <c r="V610" i="12" s="1"/>
  <c r="G612" i="12"/>
  <c r="M612" i="12" s="1"/>
  <c r="I612" i="12"/>
  <c r="K612" i="12"/>
  <c r="O612" i="12"/>
  <c r="Q612" i="12"/>
  <c r="V612" i="12"/>
  <c r="G613" i="12"/>
  <c r="I613" i="12"/>
  <c r="K613" i="12"/>
  <c r="M613" i="12"/>
  <c r="O613" i="12"/>
  <c r="Q613" i="12"/>
  <c r="V613" i="12"/>
  <c r="G614" i="12"/>
  <c r="I614" i="12"/>
  <c r="K614" i="12"/>
  <c r="M614" i="12"/>
  <c r="O614" i="12"/>
  <c r="Q614" i="12"/>
  <c r="V614" i="12"/>
  <c r="G615" i="12"/>
  <c r="I615" i="12"/>
  <c r="K615" i="12"/>
  <c r="M615" i="12"/>
  <c r="O615" i="12"/>
  <c r="Q615" i="12"/>
  <c r="V615" i="12"/>
  <c r="G616" i="12"/>
  <c r="I616" i="12"/>
  <c r="K616" i="12"/>
  <c r="M616" i="12"/>
  <c r="O616" i="12"/>
  <c r="Q616" i="12"/>
  <c r="V616" i="12"/>
  <c r="G617" i="12"/>
  <c r="M617" i="12" s="1"/>
  <c r="I617" i="12"/>
  <c r="K617" i="12"/>
  <c r="O617" i="12"/>
  <c r="Q617" i="12"/>
  <c r="V617" i="12"/>
  <c r="G618" i="12"/>
  <c r="I618" i="12"/>
  <c r="K618" i="12"/>
  <c r="M618" i="12"/>
  <c r="O618" i="12"/>
  <c r="Q618" i="12"/>
  <c r="V618" i="12"/>
  <c r="AE620" i="12"/>
  <c r="AF620" i="12"/>
  <c r="I20" i="1"/>
  <c r="I19" i="1"/>
  <c r="I18" i="1"/>
  <c r="I16" i="1"/>
  <c r="AZ58" i="1"/>
  <c r="AZ57" i="1"/>
  <c r="AZ56" i="1"/>
  <c r="F51" i="1"/>
  <c r="G23" i="1" s="1"/>
  <c r="G51" i="1"/>
  <c r="G25" i="1" s="1"/>
  <c r="A25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1" i="1" s="1"/>
  <c r="J28" i="1"/>
  <c r="J26" i="1"/>
  <c r="G38" i="1"/>
  <c r="F38" i="1"/>
  <c r="J23" i="1"/>
  <c r="J24" i="1"/>
  <c r="J25" i="1"/>
  <c r="J27" i="1"/>
  <c r="E24" i="1"/>
  <c r="E26" i="1"/>
  <c r="I110" i="1" l="1"/>
  <c r="J109" i="1" s="1"/>
  <c r="J95" i="1"/>
  <c r="J103" i="1"/>
  <c r="J75" i="1"/>
  <c r="J76" i="1"/>
  <c r="J77" i="1"/>
  <c r="J79" i="1"/>
  <c r="J101" i="1"/>
  <c r="J80" i="1"/>
  <c r="J91" i="1"/>
  <c r="J102" i="1"/>
  <c r="J92" i="1"/>
  <c r="J96" i="1"/>
  <c r="J87" i="1"/>
  <c r="J78" i="1"/>
  <c r="J88" i="1"/>
  <c r="J81" i="1"/>
  <c r="J106" i="1"/>
  <c r="J89" i="1"/>
  <c r="J97" i="1"/>
  <c r="J73" i="1"/>
  <c r="J90" i="1"/>
  <c r="J98" i="1"/>
  <c r="J82" i="1"/>
  <c r="J74" i="1"/>
  <c r="J107" i="1"/>
  <c r="J99" i="1"/>
  <c r="J108" i="1"/>
  <c r="J100" i="1"/>
  <c r="G26" i="1"/>
  <c r="A26" i="1"/>
  <c r="A23" i="1"/>
  <c r="G28" i="1"/>
  <c r="M8" i="18"/>
  <c r="AF27" i="18"/>
  <c r="AF19" i="17"/>
  <c r="M10" i="17"/>
  <c r="M8" i="17" s="1"/>
  <c r="M16" i="16"/>
  <c r="G16" i="16"/>
  <c r="AF28" i="16"/>
  <c r="M10" i="16"/>
  <c r="M8" i="16" s="1"/>
  <c r="M8" i="15"/>
  <c r="M36" i="15"/>
  <c r="M32" i="15"/>
  <c r="M23" i="15"/>
  <c r="M56" i="15"/>
  <c r="M55" i="15" s="1"/>
  <c r="G36" i="15"/>
  <c r="AF74" i="15"/>
  <c r="M19" i="14"/>
  <c r="G19" i="14"/>
  <c r="M17" i="14"/>
  <c r="M12" i="14" s="1"/>
  <c r="M32" i="13"/>
  <c r="M58" i="13"/>
  <c r="M21" i="13"/>
  <c r="G32" i="13"/>
  <c r="AF73" i="13"/>
  <c r="M10" i="13"/>
  <c r="M8" i="13" s="1"/>
  <c r="M599" i="12"/>
  <c r="M309" i="12"/>
  <c r="M177" i="12"/>
  <c r="M289" i="12"/>
  <c r="M288" i="12" s="1"/>
  <c r="G144" i="12"/>
  <c r="I21" i="1"/>
  <c r="I39" i="1"/>
  <c r="I51" i="1" s="1"/>
  <c r="J86" i="1" l="1"/>
  <c r="J85" i="1"/>
  <c r="J84" i="1"/>
  <c r="J94" i="1"/>
  <c r="J83" i="1"/>
  <c r="J93" i="1"/>
  <c r="J104" i="1"/>
  <c r="J105" i="1"/>
  <c r="G24" i="1"/>
  <c r="A27" i="1" s="1"/>
  <c r="A24" i="1"/>
  <c r="J41" i="1"/>
  <c r="J46" i="1"/>
  <c r="J42" i="1"/>
  <c r="J45" i="1"/>
  <c r="J43" i="1"/>
  <c r="J40" i="1"/>
  <c r="J48" i="1"/>
  <c r="J49" i="1"/>
  <c r="J50" i="1"/>
  <c r="J47" i="1"/>
  <c r="J39" i="1"/>
  <c r="J51" i="1" s="1"/>
  <c r="J44" i="1"/>
  <c r="J110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6ED33E7-4BFD-4672-9224-F414C53A08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55F0805-5934-4A98-BC81-53358D934A1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F612529-1A5F-47B3-8818-1265FD0150A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512364-521C-46FB-8B0D-4F5C18C9E2A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C49CE7E9-25AA-409B-B960-8E076B44CB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249C3A-75C7-4EAA-8AE7-8CCE1A8159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F2B67A23-172D-4061-8218-2DBE21C51B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044A40-FEFA-422F-8278-4234C0684CF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A238E8A7-3A11-440A-BE1D-4100FCF7E89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109BDFD-FCA8-49E4-BC7E-9A3126C501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26026C58-554E-4359-900F-7E01D78797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CA1CCBD-F7D5-4CB1-8B33-269BF91872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5CF2B503-02EC-44DE-997B-6FB6D153FA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096C44-50BF-4E5C-B94B-26353D3B96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<sst xmlns="http://schemas.openxmlformats.org/spreadsheetml/2006/main" count="3595" uniqueCount="858">
  <si>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</si>
  <si>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</si>
  <si>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</si>
  <si>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</si>
  <si>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</si>
  <si>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</si>
  <si>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</si>
  <si>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</si>
  <si>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</si>
  <si>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</si>
  <si>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</si>
  <si>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</si>
  <si>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</si>
  <si>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</si>
  <si>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</si>
  <si>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</si>
  <si>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</si>
  <si>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</si>
  <si>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</si>
  <si>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</si>
  <si>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</si>
  <si>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</si>
  <si>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</si>
  <si>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</si>
  <si>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</si>
  <si>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</si>
  <si>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</si>
  <si>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</si>
  <si>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</si>
  <si>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</si>
  <si>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</si>
  <si>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</si>
  <si>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</si>
  <si>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</si>
  <si>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</si>
  <si>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</si>
  <si>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</si>
  <si>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</si>
  <si>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</si>
  <si>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</si>
  <si>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</si>
  <si>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</si>
  <si>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</si>
  <si>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101</t>
  </si>
  <si>
    <t>Filozofická fakulta Masarykova univerzita</t>
  </si>
  <si>
    <t>Stavba</t>
  </si>
  <si>
    <t>D.1.1.</t>
  </si>
  <si>
    <t>Zpřístupnění studijního zázemí v budovách FF MU</t>
  </si>
  <si>
    <t>D.1.4a</t>
  </si>
  <si>
    <t>Zdravotechnické instalace</t>
  </si>
  <si>
    <t>D.1.4a_1</t>
  </si>
  <si>
    <t>D.1.4a_2</t>
  </si>
  <si>
    <t>Zdravotechnické instalace - stoupačky</t>
  </si>
  <si>
    <t>D.1.4b</t>
  </si>
  <si>
    <t>Elektromontáže</t>
  </si>
  <si>
    <t>D.1.4b_1</t>
  </si>
  <si>
    <t>Elektroinstalace</t>
  </si>
  <si>
    <t>D.1.4b_2</t>
  </si>
  <si>
    <t>Rozvaděč R2_1</t>
  </si>
  <si>
    <t>D.1.4b_3</t>
  </si>
  <si>
    <t>Signalizace</t>
  </si>
  <si>
    <t>VON</t>
  </si>
  <si>
    <t>Vedlější a ostatní náklady</t>
  </si>
  <si>
    <t>Vedlejší a ostatní náklady</t>
  </si>
  <si>
    <t>Celkem za stavbu</t>
  </si>
  <si>
    <t>CZK</t>
  </si>
  <si>
    <t>#POPS</t>
  </si>
  <si>
    <t>Popis stavby: 101 - Filozofická fakulta Masarykova univerzita</t>
  </si>
  <si>
    <t>#POPO</t>
  </si>
  <si>
    <t>Popis objektu: D.1.1. - Zpřístupnění studijního zázemí v budovách FF MU</t>
  </si>
  <si>
    <t>#POPR</t>
  </si>
  <si>
    <t>Popis rozpočtu: D.1.1. - Zpřístupnění studijního zázemí v budovách FF MU</t>
  </si>
  <si>
    <t>Položky označené D+M (dodávka + montáž) se oceňují včetně přesunu hmot. Ostatní vlastní položky jsou založeny na cenové soustavě RTS.</t>
  </si>
  <si>
    <t>Veškeré prvky a konstrukce se oceňují jako kompletní, včetně detailů, pomocných prací (vysekání drážek, doklinkování, vysekání kapes, lože apod.).</t>
  </si>
  <si>
    <t>Jakýkoliv rozpor mezi PD a Soupisem prací je nutné na základě důsledné kontroly zhotovitelem neprodleně oznámit.</t>
  </si>
  <si>
    <t>Popis objektu: D.1.4a - Zdravotechnické instalace</t>
  </si>
  <si>
    <t>Popis rozpočtu: D.1.4a_1 - Zdravotechnické instalace</t>
  </si>
  <si>
    <t>Popis rozpočtu: D.1.4a_2 - Zdravotechnické instalace - stoupačky</t>
  </si>
  <si>
    <t>Popis objektu: D.1.4b - Elektromontáže</t>
  </si>
  <si>
    <t>Popis rozpočtu: D.1.4b_1 - Elektroinstalace</t>
  </si>
  <si>
    <t>Popis rozpočtu: D.1.4b_2 - Rozvaděč R2_1</t>
  </si>
  <si>
    <t>Popis rozpočtu: D.1.4b_3 - Signalizace</t>
  </si>
  <si>
    <t>Popis objektu: VON - Vedlější a ostatní náklady</t>
  </si>
  <si>
    <t>Popis rozpočtu: VON - Vedlejší a ostatní náklady</t>
  </si>
  <si>
    <t>Rekapitulace dílů</t>
  </si>
  <si>
    <t>Typ dílu</t>
  </si>
  <si>
    <t>1.</t>
  </si>
  <si>
    <t>1. Vybavení 5x WC</t>
  </si>
  <si>
    <t>2.</t>
  </si>
  <si>
    <t>2. Vybavení recepce</t>
  </si>
  <si>
    <t>3</t>
  </si>
  <si>
    <t>Svislé a kompletní konstrukce</t>
  </si>
  <si>
    <t>61</t>
  </si>
  <si>
    <t>Úpravy povrchů vnitřní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</si>
  <si>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</si>
  <si>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</si>
  <si>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</si>
  <si>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</si>
  <si>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</si>
  <si>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</si>
  <si>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</si>
  <si>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</si>
  <si>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</si>
  <si>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</si>
  <si>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</si>
  <si>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</si>
  <si>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</si>
  <si>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</si>
  <si>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</si>
  <si>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</si>
  <si>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</si>
  <si>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</si>
  <si>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766</t>
  </si>
  <si>
    <t>Konstrukce truhlářské</t>
  </si>
  <si>
    <t>767</t>
  </si>
  <si>
    <t>Konstrukce zámečnické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</si>
  <si>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</si>
  <si>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</si>
  <si>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</si>
  <si>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</si>
  <si>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</si>
  <si>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</si>
  <si>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</si>
  <si>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</si>
  <si>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799</t>
  </si>
  <si>
    <t>Ostatní</t>
  </si>
  <si>
    <t>O01</t>
  </si>
  <si>
    <t>M21a</t>
  </si>
  <si>
    <t>Instalační krabice (CPV 284 220 00-6) - Materiál</t>
  </si>
  <si>
    <t>M21b</t>
  </si>
  <si>
    <t>Přístrojová náplň - Materiál</t>
  </si>
  <si>
    <t>M21c</t>
  </si>
  <si>
    <t>Svítidla (CPV 315 000 00-1) - Materiál</t>
  </si>
  <si>
    <t>M21d</t>
  </si>
  <si>
    <t>Vodiče (CPV 313 000 00-9) - Materiál</t>
  </si>
  <si>
    <t>M21e</t>
  </si>
  <si>
    <t>Vypínače (CPV 312 120 00-5) - Materiál</t>
  </si>
  <si>
    <t>M21f</t>
  </si>
  <si>
    <t>Zásuvky (CPV 312 241 00-3) - Materiál</t>
  </si>
  <si>
    <t>M21g</t>
  </si>
  <si>
    <t xml:space="preserve">Hodinové zúčtovací sazby  </t>
  </si>
  <si>
    <t>M21h</t>
  </si>
  <si>
    <t xml:space="preserve">Montáž přístrojů </t>
  </si>
  <si>
    <t>M21i</t>
  </si>
  <si>
    <t>Montáže</t>
  </si>
  <si>
    <t>M21j</t>
  </si>
  <si>
    <t>Stavební práce</t>
  </si>
  <si>
    <t>M21X</t>
  </si>
  <si>
    <t>M21Y</t>
  </si>
  <si>
    <t>Rozvaděče HAGER</t>
  </si>
  <si>
    <t>M21Z</t>
  </si>
  <si>
    <t>Montáž přístrojů - Montáž (CPV 453 100 00-3)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</si>
  <si>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</si>
  <si>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</si>
  <si>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</si>
  <si>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</si>
  <si>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</si>
  <si>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</si>
  <si>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</si>
  <si>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</si>
  <si>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</si>
  <si>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</si>
  <si>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</si>
  <si>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</si>
  <si>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</si>
  <si>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</si>
  <si>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</si>
  <si>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</si>
  <si>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</si>
  <si>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</si>
  <si>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</si>
  <si>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</si>
  <si>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</si>
  <si>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</si>
  <si>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</si>
  <si>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</si>
  <si>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</si>
  <si>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</si>
  <si>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</si>
  <si>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</si>
  <si>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</si>
  <si>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</si>
  <si>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</si>
  <si>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</si>
  <si>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</si>
  <si>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346275112R00</t>
  </si>
  <si>
    <t>Přizdívky z desek z porobetonu tl. 75 mm</t>
  </si>
  <si>
    <t>m2</t>
  </si>
  <si>
    <t>RTS 24/ I</t>
  </si>
  <si>
    <t>RTS 23/ I</t>
  </si>
  <si>
    <t>Práce</t>
  </si>
  <si>
    <t>Běžná</t>
  </si>
  <si>
    <t>POL1_</t>
  </si>
  <si>
    <t xml:space="preserve">v.č 201,202,203,204,205 : </t>
  </si>
  <si>
    <t>VV</t>
  </si>
  <si>
    <t xml:space="preserve">1PP : </t>
  </si>
  <si>
    <t>0019 : 1,65*3</t>
  </si>
  <si>
    <t xml:space="preserve">1NP : </t>
  </si>
  <si>
    <t>1006 : 1,55*3</t>
  </si>
  <si>
    <t xml:space="preserve">2NP : </t>
  </si>
  <si>
    <t>2004 : 1,5*3</t>
  </si>
  <si>
    <t xml:space="preserve">3NP : </t>
  </si>
  <si>
    <t>3004 : 1,55*3</t>
  </si>
  <si>
    <t xml:space="preserve">4NP : </t>
  </si>
  <si>
    <t>4004 : 1,5*3</t>
  </si>
  <si>
    <t>602021104RX1</t>
  </si>
  <si>
    <t>Adhézní nátěr stěn vč. dodávky</t>
  </si>
  <si>
    <t>Vlastní</t>
  </si>
  <si>
    <t>0017 : (6,36+8,75-1,6)*3</t>
  </si>
  <si>
    <t>-0,8*2,1-0,6*2,1*2-0,6*2,1</t>
  </si>
  <si>
    <t>0017a : 4,74*3</t>
  </si>
  <si>
    <t>-0,6*2,1</t>
  </si>
  <si>
    <t>0019 : (6,94)*3</t>
  </si>
  <si>
    <t>-0,8*2,1</t>
  </si>
  <si>
    <t>0020 : (6,06)*3</t>
  </si>
  <si>
    <t>-0,8*2,1-0,6*2,1</t>
  </si>
  <si>
    <t>0021 : (7,88)*3</t>
  </si>
  <si>
    <t>Mezisoučet</t>
  </si>
  <si>
    <t>1005 : (6,4+4,58+9,2-1,6)*3</t>
  </si>
  <si>
    <t>-0,8*2,1-0,6*2,1*2-0,6*2,1-0,6*2,1</t>
  </si>
  <si>
    <t>1006 : (6,75)*3</t>
  </si>
  <si>
    <t>1007 : (6,44+8,8-1,6)*3</t>
  </si>
  <si>
    <t>-0,8*2,1-0,6*2,1-0,6*2,1</t>
  </si>
  <si>
    <t>2003 : (6,4+4,58+9,2-1,6)*3</t>
  </si>
  <si>
    <t>2004 : (6,6)*3</t>
  </si>
  <si>
    <t>2005 : (6,4+8,8-1,6)*3</t>
  </si>
  <si>
    <t>3003 : (6,4+4,58+9,2-1,6)*3</t>
  </si>
  <si>
    <t>3004 : (6,75)*3</t>
  </si>
  <si>
    <t>3305 : (6,44+8,8-1,6)*3</t>
  </si>
  <si>
    <t>4003 : (6,4+4,58+9,2-1,6)*3</t>
  </si>
  <si>
    <t>4004 : (6,6)*3</t>
  </si>
  <si>
    <t>4005 : (6,4+8,8-1,6)*3</t>
  </si>
  <si>
    <t>319201316R00</t>
  </si>
  <si>
    <t>Vyrovnání zdiva pod omítku maltou ze suché maltové směsi tl. 20 mm</t>
  </si>
  <si>
    <t xml:space="preserve">v.č 201,202,203,204,205, 206 : </t>
  </si>
  <si>
    <t>zděné konstrukce : -357,96</t>
  </si>
  <si>
    <t>612481211RT2</t>
  </si>
  <si>
    <t xml:space="preserve">Montáž výztužné sítě(perlinky)do stěrky-vnit.stěny včetně výztužné sítě a stěrkového tmelu </t>
  </si>
  <si>
    <t>1PP : (5,87+1,65*3+1,6)*3*2+1,65*2*3+1,6*2*3</t>
  </si>
  <si>
    <t>-0,6*2,1*3*2</t>
  </si>
  <si>
    <t>1NP : (6,24+1,63+1,555+1,63)*3*2+1,63*3</t>
  </si>
  <si>
    <t>2NP : (6,24+1,63+1,48+1,48+1,63)*3*2+1,63*3</t>
  </si>
  <si>
    <t>3NP : (6,24+1,63+1,555+1,63)*3*2+1,63*3</t>
  </si>
  <si>
    <t>4NP : (6,24+1,63+1,48+1,48+1,63)*3*2+1,63*3</t>
  </si>
  <si>
    <t xml:space="preserve">přizdívka : </t>
  </si>
  <si>
    <t>9X1</t>
  </si>
  <si>
    <t>D+M Protiprachové zábrany a protiprašné opatření v průběhu výstavby</t>
  </si>
  <si>
    <t>kpl</t>
  </si>
  <si>
    <t>Indiv</t>
  </si>
  <si>
    <t>941955002R00</t>
  </si>
  <si>
    <t>Lešení lehké pomocné, výška podlahy do 1,9 m</t>
  </si>
  <si>
    <t>0017 : 7,52</t>
  </si>
  <si>
    <t>0017a : 1,33</t>
  </si>
  <si>
    <t>0019 : 3,1</t>
  </si>
  <si>
    <t>0020 : 2,43</t>
  </si>
  <si>
    <t>0021 : 3,74</t>
  </si>
  <si>
    <t>1005 : 8,3</t>
  </si>
  <si>
    <t>1006 : 3,1</t>
  </si>
  <si>
    <t>1007 : 6,9</t>
  </si>
  <si>
    <t>2003 : 8,3</t>
  </si>
  <si>
    <t>2004 : 3,02</t>
  </si>
  <si>
    <t>2005 : 6,9</t>
  </si>
  <si>
    <t>3003 : 8,3</t>
  </si>
  <si>
    <t>3004 : 3,1</t>
  </si>
  <si>
    <t>3305 : 6,9</t>
  </si>
  <si>
    <t>4003 : 8,3</t>
  </si>
  <si>
    <t>4004 : 3,02</t>
  </si>
  <si>
    <t>4005 : 6,9</t>
  </si>
  <si>
    <t>952901111R00</t>
  </si>
  <si>
    <t>Vyčištění budov o výšce podlaží do 4 m</t>
  </si>
  <si>
    <t>34*5</t>
  </si>
  <si>
    <t>962031143R00</t>
  </si>
  <si>
    <t>Bourání příček z tvárnic pórobetonových tl. 100 mm</t>
  </si>
  <si>
    <t xml:space="preserve">v.č 101,102,103,104,105 : </t>
  </si>
  <si>
    <t>2NP - 2004 : 1,48*3,45-0,6*2,1</t>
  </si>
  <si>
    <t>4NP - 4004 : 1,48*3,45-0,6*2,1</t>
  </si>
  <si>
    <t>968072455R00</t>
  </si>
  <si>
    <t>Vybourání kovových dveřních zárubní pl. do 2 m2</t>
  </si>
  <si>
    <t>1PP : 0,8*2,1*3+0,6*2,1*3</t>
  </si>
  <si>
    <t>1NP : 0,8*2,1*3+0,6*2,1*3</t>
  </si>
  <si>
    <t>2NP : 0,8*2,1*3+0,6*2,1*4</t>
  </si>
  <si>
    <t>3NP : 0,8*2,1*3+0,6*2,1*3</t>
  </si>
  <si>
    <t>4NP : 0,8*2,1*3+0,6*2,1*4</t>
  </si>
  <si>
    <t>968071125R00</t>
  </si>
  <si>
    <t>Vyvěšení, zavěšení kovových křídel dveří pl. 2 m2</t>
  </si>
  <si>
    <t>kus</t>
  </si>
  <si>
    <t>1PP : 6</t>
  </si>
  <si>
    <t>1NP : 6</t>
  </si>
  <si>
    <t>2NP : 7</t>
  </si>
  <si>
    <t>3NP : 6</t>
  </si>
  <si>
    <t>4NP : 7</t>
  </si>
  <si>
    <t>978013211RX1a</t>
  </si>
  <si>
    <t xml:space="preserve">Odstranění cementové vyrovnávací vrstvy vč. benátské štukové vrstvy z vnitřních železobetonových stěn </t>
  </si>
  <si>
    <t>0017 : (6,36+8,75-1,6)*3,15</t>
  </si>
  <si>
    <t>0017a : 4,74*3,15</t>
  </si>
  <si>
    <t>0019 : (6,94)*3,15</t>
  </si>
  <si>
    <t>0020 : (6,06)*3,15</t>
  </si>
  <si>
    <t>0021 : (7,88)*3,15</t>
  </si>
  <si>
    <t>1005 : (6,4+4,58+9,2-1,6)*3,45</t>
  </si>
  <si>
    <t>1006 : (6,75)*3,45</t>
  </si>
  <si>
    <t>1007 : (6,44+8,8-1,6)*3,45</t>
  </si>
  <si>
    <t>2003 : (6,4+4,58+9,2-1,6)*3,45</t>
  </si>
  <si>
    <t>2004 : (6,6)*3,45</t>
  </si>
  <si>
    <t>2005 : (6,4+8,8-1,6)*3,45</t>
  </si>
  <si>
    <t>3003 : (6,4+4,58+9,2-1,6)*3,45</t>
  </si>
  <si>
    <t>3004 : (6,75)*3,45</t>
  </si>
  <si>
    <t>3305 : (6,44+8,8-1,6)*3,45</t>
  </si>
  <si>
    <t>4003 : (6,4+4,58+9,2-1,6)*3,45</t>
  </si>
  <si>
    <t>4004 : (6,6)*3,45</t>
  </si>
  <si>
    <t>4005 : (6,4+8,8-1,6)*3,45</t>
  </si>
  <si>
    <t>zděné konstrukce : -412,926</t>
  </si>
  <si>
    <t>978013211RX1b</t>
  </si>
  <si>
    <t xml:space="preserve">Odstranění benátské štukové vrstvy omítky z vnitřních zděnných stěn </t>
  </si>
  <si>
    <t xml:space="preserve">Odstranění ze zděnných konstrukcí : </t>
  </si>
  <si>
    <t>1PP : (5,87+1,65*3+1,6)*3,15*2+1,65*2*3,15+1,6*2*3,15</t>
  </si>
  <si>
    <t>1NP : (6,24+1,63+1,555+1,63)*3,45*2+1,63*3,45</t>
  </si>
  <si>
    <t>-0,6*2,13*2</t>
  </si>
  <si>
    <t>2NP : (6,24+1,63+1,48+1,48+1,63)*3,45*2+1,63*3,45</t>
  </si>
  <si>
    <t>3NP : (6,24+1,63+1,555+1,63)*3,45*2+1,63*3,45</t>
  </si>
  <si>
    <t>4NP : (6,24+1,63+1,48+1,48+1,63)*3,45*2+1,63*3,45</t>
  </si>
  <si>
    <t>965081413RX1</t>
  </si>
  <si>
    <t>Odstranění epoxidové stěry podlah, vč. broušení, očištění a odmaštění</t>
  </si>
  <si>
    <t>Koeficient dveřní zálivy: 0,15</t>
  </si>
  <si>
    <t>900X2</t>
  </si>
  <si>
    <t>Demontáž stávajících zásobníků toaletního papíru, košů, štětek na WC</t>
  </si>
  <si>
    <t>900X3</t>
  </si>
  <si>
    <t>Demontážní, zapravovací, opravné práce neuvedené v ostatních položkách rozpočtu</t>
  </si>
  <si>
    <t>999281111R00</t>
  </si>
  <si>
    <t>Přesun hmot pro opravy a údržbu do výšky 25 m</t>
  </si>
  <si>
    <t>t</t>
  </si>
  <si>
    <t>Přesun hmot</t>
  </si>
  <si>
    <t>POL7_</t>
  </si>
  <si>
    <t>711212601RX1</t>
  </si>
  <si>
    <t xml:space="preserve">D+M Utěsnění detailů stěrky, těsnicí pás do spoje podlaha - stěna dodávka a montáž viz. PD, včetně lepících tmelů a vybroušení drážky v potěru pro aplikaci těs. pásu </t>
  </si>
  <si>
    <t>m</t>
  </si>
  <si>
    <t>0017 : 6,36+8,75</t>
  </si>
  <si>
    <t>0017a : 4,74</t>
  </si>
  <si>
    <t>0019 : 6,94</t>
  </si>
  <si>
    <t>0020 : 6,06</t>
  </si>
  <si>
    <t>0021 : 7,88</t>
  </si>
  <si>
    <t>1005 : 6,4+4,58+9,2</t>
  </si>
  <si>
    <t>1006 : 6,75</t>
  </si>
  <si>
    <t>1007 : 6,44+8,8</t>
  </si>
  <si>
    <t>2003 : 6,4+4,58+9,2</t>
  </si>
  <si>
    <t>2004 : 6,6</t>
  </si>
  <si>
    <t>2005 : 6,4+8,8</t>
  </si>
  <si>
    <t>3003 : 6,4+4,58+9,2</t>
  </si>
  <si>
    <t>3004 : 6,75</t>
  </si>
  <si>
    <t>3305 : 6,44+8,8</t>
  </si>
  <si>
    <t>4003 : 6,4+4,58+9,2</t>
  </si>
  <si>
    <t>4004 : 6,6</t>
  </si>
  <si>
    <t>4005 : 6,4+8,8</t>
  </si>
  <si>
    <t>766_D01</t>
  </si>
  <si>
    <t>D+M D01 Zárubně, otvor 700x2150mm, vč. dveřního křídla vč. příslušenství, doplňků přesná specifikace viz PD D.1.1.207</t>
  </si>
  <si>
    <t>soubor</t>
  </si>
  <si>
    <t>766_D02</t>
  </si>
  <si>
    <t>D+M D02 Zárubně, otvor 700x2150mm, vč. dveřního křídla vč. příslušenství, doplňků přesná specifikace viz PD D.1.1.207</t>
  </si>
  <si>
    <t>766_D03</t>
  </si>
  <si>
    <t>D+M D03 Dveře vnitřní, otvor 900x2150mm, vč. příslušenství, doplňků přesná specifikace viz PD D.1.1.207</t>
  </si>
  <si>
    <t>766_D04</t>
  </si>
  <si>
    <t>D+M D04 Dveře vnitřní, otvor 900x2150mm, vč. příslušenství, doplňků přesná specifikace viz PD D.1.1.207</t>
  </si>
  <si>
    <t>766_Sp01</t>
  </si>
  <si>
    <t>D+M Sp01 sanitární příčka, vč. příslušenství, doplňků přesná specifikace viz PD D.1.1.207</t>
  </si>
  <si>
    <t>766_Ob01</t>
  </si>
  <si>
    <t>DMTŽ+USKL+M  Ob01 - demontáž obkladu stěn ze strany chodby v 1PP, vč. uskladnění a zpětné montáže vč. příslušenství, doplňků, přesná specifikace viz PD D.1.1.207</t>
  </si>
  <si>
    <t>766_Ob02</t>
  </si>
  <si>
    <t>DMTŽ+USKL+M Ob02 - demontáž obkladu stěn ze strany chodby v 1NP-3NP, vč. uskladnění a zpětné montáže vč. příslušenství, doplňků, přesná specifikace viz PD D.1.1.207</t>
  </si>
  <si>
    <t>766_Ob03</t>
  </si>
  <si>
    <t>DMTŽ+USKL+M  Ob03 - demontáž obkladu stěn ze strany chodby v 4NP, vč. uskladnění a zpětné montáže vč. příslušenství, doplňků, přesná specifikace viz PD D.1.1.207</t>
  </si>
  <si>
    <t>767134802RX1</t>
  </si>
  <si>
    <t>Demontáž sanitárních příček, vč. dveří, odvozu a likvidace</t>
  </si>
  <si>
    <t>767581803RX1a</t>
  </si>
  <si>
    <t xml:space="preserve">Demontáž podhledů z perforovaných plechů, uskladnění </t>
  </si>
  <si>
    <t>767581803RX1b</t>
  </si>
  <si>
    <t>Zpětná montáž podhledů z perforovaných plechů, vč. případné úpravy a doplnění</t>
  </si>
  <si>
    <t xml:space="preserve">v.č 201,202,203,204,205,206 : </t>
  </si>
  <si>
    <t>767584702RX1</t>
  </si>
  <si>
    <t>D+M podhledu z perforovaného plechu, vč. roštu, pomocných prací, doplňků</t>
  </si>
  <si>
    <t>2004 : 3,1</t>
  </si>
  <si>
    <t>4004 : 3,1</t>
  </si>
  <si>
    <t>767_Z01</t>
  </si>
  <si>
    <t>D+M Z01 ocelová zárubeň obložková 600x2100mm, vč. pomocných prací, doplňků, PÚ přesná specifikace viz PD D.1.1.207</t>
  </si>
  <si>
    <t>767_Z02</t>
  </si>
  <si>
    <t>D+M Z02 ocelová zárubeň obložková 800x2100mm, vč. pomocných prací, doplňků, PÚ přesná specifikace viz PD D.1.1.207</t>
  </si>
  <si>
    <t>767_Z03</t>
  </si>
  <si>
    <t>D+M Z03 doplnění a nový nátěr stávající ocelové konstrukce, vč. pomocných prací, doplňků přesná specifikace viz PD D.1.1.207</t>
  </si>
  <si>
    <t>767_Z03a</t>
  </si>
  <si>
    <t>D+M mechanické očištění, odstranění nesoudržných nátěrů, odmaštění stávající ocelové konstrukce Z03 vč. pomocných prací, doplňků, přesná specifikace viz PD TZ</t>
  </si>
  <si>
    <t>767_Z04</t>
  </si>
  <si>
    <t>D+M Z04 ocelová konstrukce pro kotvení montážních prvků pro závěsné WC, vč. pomocných prací, doplňků PÚ, přesná specifikace viz PD D.1.1.207</t>
  </si>
  <si>
    <t>767_Z04a</t>
  </si>
  <si>
    <t>D+M Zřízení a zapravení kapsy (niky) pro Z04, vč. pomocných prací, doplňků PÚ, přesná specifikace viz PD TZ</t>
  </si>
  <si>
    <t>776511820R00</t>
  </si>
  <si>
    <t>Odstranění PVC a koberců lepených s podložkou</t>
  </si>
  <si>
    <t xml:space="preserve">vč. soklu : </t>
  </si>
  <si>
    <t>776570020RAB</t>
  </si>
  <si>
    <t>Podlaha povlaková textilní lepená, soklík koberec zátěžový</t>
  </si>
  <si>
    <t>Agregovaná položka</t>
  </si>
  <si>
    <t>POL2_</t>
  </si>
  <si>
    <t xml:space="preserve">dle stávajícícho : </t>
  </si>
  <si>
    <t>777531022R00</t>
  </si>
  <si>
    <t>Vyrovnání podlah, samonivel. hmota tl.2 mm</t>
  </si>
  <si>
    <t>777116041RX1</t>
  </si>
  <si>
    <t>D+M Podlahy epoxidové systémové řešení, vč. pomocných prací, doplňků, dle PD</t>
  </si>
  <si>
    <t>781101210R00</t>
  </si>
  <si>
    <t>Penetrace podkladu pod obklady</t>
  </si>
  <si>
    <t>0017 : (6,36+8,75)*3</t>
  </si>
  <si>
    <t>1005 : (6,4+4,58+9,2)*3</t>
  </si>
  <si>
    <t>1007 : (6,44+8,8)*3</t>
  </si>
  <si>
    <t>2003 : (6,4+4,58+9,2)*3</t>
  </si>
  <si>
    <t>2005 : (6,4+8,8)*3</t>
  </si>
  <si>
    <t>3003 : (6,4+4,58+9,2)*3</t>
  </si>
  <si>
    <t>3305 : (6,44+8,8)*3</t>
  </si>
  <si>
    <t>4003 : (6,4+4,58+9,2)*3</t>
  </si>
  <si>
    <t>4005 : (6,4+8,8)*3</t>
  </si>
  <si>
    <t>781475127RX1</t>
  </si>
  <si>
    <t>Montáž obklad vnitřní stěn keramický,  300x100cm, vyrovnávací klipy, flex. lepidlo C2TE S1 vč. pomocných prací, doplňků, řezání dlaždic</t>
  </si>
  <si>
    <t xml:space="preserve">Montáž obklad vnitřních stěn keramický 300x100cm, dle PD a standardů, vyrovnávací klipy, flex. lepidlo C2TE S1 vč. pomocných prací, doplňků, řezání obkladů, dodávky spárovací hmoty dle standardů a provedení spárování. : </t>
  </si>
  <si>
    <t xml:space="preserve"> Obkládačky děleny řezáním z důvodu dopravy na místo montáže na cca 2,1x1,0m + 0,9x1,0m a dále dle spárořezu určeného před montáží objednatelem. : </t>
  </si>
  <si>
    <t>564,09</t>
  </si>
  <si>
    <t>59781374M1</t>
  </si>
  <si>
    <t>Obkládačka 300x100 cm, dle PD</t>
  </si>
  <si>
    <t>Specifikace</t>
  </si>
  <si>
    <t>POL3_</t>
  </si>
  <si>
    <t>Začátek provozního součtu</t>
  </si>
  <si>
    <t xml:space="preserve">  Obkládačka 300x100 cm, tl.3–4 mm, podlepený výztužnou vrstvou, dle PD a standardů.  : </t>
  </si>
  <si>
    <t xml:space="preserve">  Obkládačky děleny řezáním z důvodu dopravy na místo montáže na cca 2,1x1,0m + 0,9x1,0m a dále dle spárořezu určeného před montáží objednatelem. : </t>
  </si>
  <si>
    <t xml:space="preserve">  v.č 201,202,203,204,205, 206 : </t>
  </si>
  <si>
    <t xml:space="preserve">  1PP : </t>
  </si>
  <si>
    <t xml:space="preserve">  0017 : (6,36+8,75)*3</t>
  </si>
  <si>
    <t xml:space="preserve">  -0,8*2,1-0,6*2,1*2-0,6*2,1</t>
  </si>
  <si>
    <t xml:space="preserve">  0017a : 4,74*3</t>
  </si>
  <si>
    <t xml:space="preserve">  -0,6*2,1</t>
  </si>
  <si>
    <t xml:space="preserve">  0019 : (6,94)*3</t>
  </si>
  <si>
    <t xml:space="preserve">  -0,8*2,1</t>
  </si>
  <si>
    <t xml:space="preserve">  0020 : (6,06)*3</t>
  </si>
  <si>
    <t xml:space="preserve">  -0,8*2,1-0,6*2,1</t>
  </si>
  <si>
    <t xml:space="preserve">  0021 : (7,88)*3</t>
  </si>
  <si>
    <t xml:space="preserve">  1NP : </t>
  </si>
  <si>
    <t xml:space="preserve">  1005 : (6,4+4,58+9,2)*3</t>
  </si>
  <si>
    <t xml:space="preserve">  -0,8*2,1-0,6*2,1*2-0,6*2,1-0,6*2,1</t>
  </si>
  <si>
    <t xml:space="preserve">  1006 : (6,75)*3</t>
  </si>
  <si>
    <t xml:space="preserve">  1007 : (6,44+8,8)*3</t>
  </si>
  <si>
    <t xml:space="preserve">  -0,8*2,1-0,6*2,1-0,6*2,1</t>
  </si>
  <si>
    <t xml:space="preserve">  2NP : </t>
  </si>
  <si>
    <t xml:space="preserve">  2003 : (6,4+4,58+9,2)*3</t>
  </si>
  <si>
    <t xml:space="preserve">  2004 : (6,6)*3</t>
  </si>
  <si>
    <t xml:space="preserve">  2005 : (6,4+8,8)*3</t>
  </si>
  <si>
    <t xml:space="preserve">  3NP : </t>
  </si>
  <si>
    <t xml:space="preserve">  3003 : (6,4+4,58+9,2)*3</t>
  </si>
  <si>
    <t xml:space="preserve">  3004 : (6,75)*3</t>
  </si>
  <si>
    <t xml:space="preserve">  3305 : (6,44+8,8)*3</t>
  </si>
  <si>
    <t xml:space="preserve">  4NP : </t>
  </si>
  <si>
    <t xml:space="preserve">  4003 : (6,4+4,58+9,2)*3</t>
  </si>
  <si>
    <t xml:space="preserve">  4004 : (6,6)*3</t>
  </si>
  <si>
    <t xml:space="preserve">  4005 : (6,4+8,8)*3</t>
  </si>
  <si>
    <t xml:space="preserve">  Mezisoučet</t>
  </si>
  <si>
    <t>Konec provozního součtu</t>
  </si>
  <si>
    <t>564,09*1,13</t>
  </si>
  <si>
    <t>781578011RX1</t>
  </si>
  <si>
    <t>Spára stěna - stěna, silikonem</t>
  </si>
  <si>
    <t>1PP : 6*4*3</t>
  </si>
  <si>
    <t>1NP : 6*4*3</t>
  </si>
  <si>
    <t>2NP : 6*4*3</t>
  </si>
  <si>
    <t>3NP : 6*4*3</t>
  </si>
  <si>
    <t>4NP : 6*4*3</t>
  </si>
  <si>
    <t>771578011R00</t>
  </si>
  <si>
    <t>Spára podlaha - stěna, silikonem</t>
  </si>
  <si>
    <t>781497111RX1</t>
  </si>
  <si>
    <t>Lišta hliníková černá k obkladům  vč. dodávky</t>
  </si>
  <si>
    <t>998781103R00</t>
  </si>
  <si>
    <t>Přesun hmot pro obklady keramické, výšky do 24 m</t>
  </si>
  <si>
    <t>784161401R00</t>
  </si>
  <si>
    <t>Penetrace podkladu nátěrem, 1 x</t>
  </si>
  <si>
    <t>784165522R00</t>
  </si>
  <si>
    <t>Malba, barva, bez penetrace, 2 x</t>
  </si>
  <si>
    <t xml:space="preserve">Černá : </t>
  </si>
  <si>
    <t xml:space="preserve">Stěny nad podhled : </t>
  </si>
  <si>
    <t>0017 : (6,36+8,75)*(3,15-2,95)</t>
  </si>
  <si>
    <t>0017a : 4,74*(3,15-2,95)</t>
  </si>
  <si>
    <t>0019 : (6,94)*(3,15-2,95)</t>
  </si>
  <si>
    <t>0020 : (6,06)*(3,15-2,95)</t>
  </si>
  <si>
    <t>0021 : (7,88)*(3,15-2,95)</t>
  </si>
  <si>
    <t>1005 : (6,4+4,58+9,2)*(3,45-3,00)</t>
  </si>
  <si>
    <t>1006 : (6,75)*(3,45-3,00)</t>
  </si>
  <si>
    <t>1007 : (6,44+8,8)*(3,45-3,00)</t>
  </si>
  <si>
    <t>2003 : (6,4+4,58+9,2)*(3,45-3,00)</t>
  </si>
  <si>
    <t>2004 : (6,6)*(3,45-3,00)</t>
  </si>
  <si>
    <t>2005 : (6,4+8,8)*(3,45-3,00)</t>
  </si>
  <si>
    <t>3003 : (6,4+4,58+9,2)*(3,45-3,00)</t>
  </si>
  <si>
    <t>3004 : (6,75)*(3,45-3,00)</t>
  </si>
  <si>
    <t>3305 : (6,44+8,8)*(3,45-3,00)</t>
  </si>
  <si>
    <t>4003 : (6,4+4,58+9,2)*(3,45-3,00)</t>
  </si>
  <si>
    <t>4004 : (6,6)*(3,45-3,00)</t>
  </si>
  <si>
    <t>4005 : (6,4+8,8)*(3,45-3,00)</t>
  </si>
  <si>
    <t xml:space="preserve">Stropy nad podhled : </t>
  </si>
  <si>
    <t xml:space="preserve">Niky : </t>
  </si>
  <si>
    <t>1PP : (1,63+0,3*2)*0,8+(1,6+0,3*2)*0,8+(1,6+0,2*2)*0,8</t>
  </si>
  <si>
    <t>1NP : (1,63+0,3*2)*0,8+(1,63+0,3*2)*0,8+(1,6+0,2*2)*0,8</t>
  </si>
  <si>
    <t>2NP : (1,63+0,3*2)*0,8+(1,63+0,3*2)*0,8+(1,6+0,2*2)*0,8</t>
  </si>
  <si>
    <t>3NP : (1,63+0,3*2)*0,8+(1,63+0,3*2)*0,8+(1,6+0,2*2)*0,8</t>
  </si>
  <si>
    <t>4NP : (1,63+0,3*2)*0,8+(1,63+0,3*2)*0,8+(1,6+0,2*2)*0,8+(0,705+0,32*2)*2,16</t>
  </si>
  <si>
    <t>799_01</t>
  </si>
  <si>
    <t>D+M zásobník na toaletní papír, 360x370x120, vč. příslušenství, doplňků přesná specifikace viz PD D.1.1.207</t>
  </si>
  <si>
    <t>799_02</t>
  </si>
  <si>
    <t>D+M odpadkový koš velký, vč. příslušenství, doplňků přesná specifikace viz PD D.1.1.207</t>
  </si>
  <si>
    <t>799_03</t>
  </si>
  <si>
    <t>D+M štětka WC, vč. příslušenství, doplňků přesná specifikace viz PD D.1.1.207</t>
  </si>
  <si>
    <t>799_04</t>
  </si>
  <si>
    <t>DMTŽ + USKL. + M odpadkový koš malý, stávající, vč. příslušenství, doplňků přesná specifikace viz PD D.1.1.207</t>
  </si>
  <si>
    <t>799_05</t>
  </si>
  <si>
    <t>DMTŽ + USKL. + M  zásobník na papírové ručníky, stávající, vč. příslušenství, doplňků přesná specifikace viz PD D.1.1.207</t>
  </si>
  <si>
    <t>799_06</t>
  </si>
  <si>
    <t>DMTŽ + USKL. + M  zásobník na mýdlo, stávající, vč. příslušenství, doplňků přesná specifikace viz PD D.1.1.207</t>
  </si>
  <si>
    <t>799_07</t>
  </si>
  <si>
    <t>DMTŽ + USKL. + M  věšák na oděv,pr. cca 30mm, stávající, vč. příslušenství, doplňků přesná specifikace viz PD D.1.1.207</t>
  </si>
  <si>
    <t>799_08</t>
  </si>
  <si>
    <t>DMTŽ + odvoz a likvidace - věšák na oděv, stávající, vč. příslušenství, doplňků přesná specifikace viz PD D.1.1.207</t>
  </si>
  <si>
    <t>799_09</t>
  </si>
  <si>
    <t>D+M zrcadlo sklopné 400x600mm, vč. příslušenství, doplňků přesná specifikace viz PD D.1.1.207</t>
  </si>
  <si>
    <t>799_10</t>
  </si>
  <si>
    <t>D+M zrcadlo pevné 1630x1320mm, vč. příslušenství, doplňků přesná specifikace viz PD D.1.1.207</t>
  </si>
  <si>
    <t>979011211R00</t>
  </si>
  <si>
    <t xml:space="preserve">Svislá doprava suti a vybour. hmot za 2.NP nošením </t>
  </si>
  <si>
    <t>Přesun suti</t>
  </si>
  <si>
    <t>POL8_</t>
  </si>
  <si>
    <t>979011229R00</t>
  </si>
  <si>
    <t>Přípl.k svislé dopr.suti za každé další PP nošením</t>
  </si>
  <si>
    <t>979081111R00</t>
  </si>
  <si>
    <t xml:space="preserve">Odvoz suti a vybour. hmot na skládku do 1 km </t>
  </si>
  <si>
    <t>979081121R00</t>
  </si>
  <si>
    <t>Příplatek k odvozu za každý další 1 km</t>
  </si>
  <si>
    <t>979082111R00</t>
  </si>
  <si>
    <t xml:space="preserve">Vnitrostaveništní doprava suti do 10 m </t>
  </si>
  <si>
    <t>979082121R00</t>
  </si>
  <si>
    <t>Příplatek k vnitrost. dopravě suti za dalších 5 m</t>
  </si>
  <si>
    <t>979094211R00</t>
  </si>
  <si>
    <t xml:space="preserve">Nakládání nebo překládání vybourané suti </t>
  </si>
  <si>
    <t>979990001R00</t>
  </si>
  <si>
    <t xml:space="preserve">Poplatek za skládku stavební suti </t>
  </si>
  <si>
    <t>RTS 20/ I</t>
  </si>
  <si>
    <t>SUM</t>
  </si>
  <si>
    <t>Poznámky uchazeče k zadání</t>
  </si>
  <si>
    <t>POPUZIV</t>
  </si>
  <si>
    <t>END</t>
  </si>
  <si>
    <t>72105</t>
  </si>
  <si>
    <t>Montáž zápachových uzávěrek</t>
  </si>
  <si>
    <t>POL1_7</t>
  </si>
  <si>
    <t>72586009</t>
  </si>
  <si>
    <t>Sifon umyvadl.40 chromový</t>
  </si>
  <si>
    <t>POL3_0</t>
  </si>
  <si>
    <t>72586017</t>
  </si>
  <si>
    <t>Sifon dřezový DN 50 samočist.</t>
  </si>
  <si>
    <t>721174043</t>
  </si>
  <si>
    <t>Potrubí kanalizační z PP připojovací systém HT DN 50</t>
  </si>
  <si>
    <t>721174044</t>
  </si>
  <si>
    <t>Potrubí kanalizační z PP připojovací systém HT DN 70</t>
  </si>
  <si>
    <t>721174025</t>
  </si>
  <si>
    <t>Potrubí kanalizační z PP odpadní systém HT DN 100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</si>
  <si>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</si>
  <si>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</si>
  <si>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</si>
  <si>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</si>
  <si>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</si>
  <si>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100</t>
  </si>
  <si>
    <t>721211611</t>
  </si>
  <si>
    <t>Vtok sprchový se svislým odtokem a zápachovou klapkou DN 50, plastový s nerezovou mřížkou</t>
  </si>
  <si>
    <t>721290112</t>
  </si>
  <si>
    <t>Zkouška kanalizace</t>
  </si>
  <si>
    <t>998721201</t>
  </si>
  <si>
    <t>Přesun hmot pro vnitřní kanalizace v objektech v do 6 m</t>
  </si>
  <si>
    <t>kg</t>
  </si>
  <si>
    <t>722175002</t>
  </si>
  <si>
    <t>Potrubí vodovodní plastové PP-RCT svar polyfúze D 20x2,8 mm</t>
  </si>
  <si>
    <t>722175003</t>
  </si>
  <si>
    <t>Potrubí vodovodní plastové PP-RCT svar polyfúze D 25x3,5 mm</t>
  </si>
  <si>
    <t>722181231</t>
  </si>
  <si>
    <t>Ochrana vodovodního potrubí přilepenými tepelně izolačními trubicemi z PE tl do 15 mm DN do 22 mm</t>
  </si>
  <si>
    <t>722181232</t>
  </si>
  <si>
    <t>Ochrana vodovodního potrubí přilepenými tepelně izolačními trubicemi z PE tl do 15 mm DN do 42 mm</t>
  </si>
  <si>
    <t>722230101</t>
  </si>
  <si>
    <t>Ventil přímý G 1/2 se dvěma závity</t>
  </si>
  <si>
    <t>722230102</t>
  </si>
  <si>
    <t>Ventil přímý G 3/4 se dvěma závity</t>
  </si>
  <si>
    <t>722230103</t>
  </si>
  <si>
    <t>Ventil přímý G 1 se dvěma závity</t>
  </si>
  <si>
    <t>722290226</t>
  </si>
  <si>
    <t>Zkouška těsnosti vodovodního potrubí závitového do DN 50</t>
  </si>
  <si>
    <t>722290234</t>
  </si>
  <si>
    <t>Proplach a dezinfekce vodovodního potrubí do DN 80</t>
  </si>
  <si>
    <t>998722201</t>
  </si>
  <si>
    <t>Přesun hmot pro vnitřní vodovod v objektech v do 6 m</t>
  </si>
  <si>
    <t>7250002</t>
  </si>
  <si>
    <t>Montáž předstěnového systému</t>
  </si>
  <si>
    <t>7250003</t>
  </si>
  <si>
    <t>Předstěnový systém WC modul samonosný hl. 80mm + ovl. tlačítko nerez</t>
  </si>
  <si>
    <t>72500031</t>
  </si>
  <si>
    <t>Předstěnový systém WC pro invalidní modul samonosný hl. 80mm + ovl. tlačítko nerez</t>
  </si>
  <si>
    <t>725000315</t>
  </si>
  <si>
    <t>Oddálené ovládání WC invalidní Typ 01 pneumatické podomítkové</t>
  </si>
  <si>
    <t>725113123</t>
  </si>
  <si>
    <t>Montáž klozetových mís</t>
  </si>
  <si>
    <t>7250001</t>
  </si>
  <si>
    <t>WC závěsné + sedátko</t>
  </si>
  <si>
    <t>7251010</t>
  </si>
  <si>
    <t>WC závěsné invalidní + sedátko</t>
  </si>
  <si>
    <t>725121527</t>
  </si>
  <si>
    <t>Pisoárový záchodek automatický s integrovaným napájecím zdrojem</t>
  </si>
  <si>
    <t>725215102</t>
  </si>
  <si>
    <t>Montáž dvoj/ jedno umyvadla nerezového</t>
  </si>
  <si>
    <t>7251012</t>
  </si>
  <si>
    <t>umyvadlo nerezové s mýdelníkem, rozměr 1570x500 mm+1x podpůrná konzole+1x vevařený kruhový výlisek pr.330 mm (hl.145mm), zadní lem zvýšený na 50 mm + 1x otvor pro stojánkovou baterii + dávkovač.</t>
  </si>
  <si>
    <t>7251013</t>
  </si>
  <si>
    <t>STÁVAJÍCÍ NEREZOVÝ UMÝVADLOVÝ PULT: DEMONTOVAT, VYČISTIT, UPRAVIT HRANU A SKLON HORNÍ PLOCHY, ZPĚTNÁ MONTÁŽ + dávkovač. mýdla</t>
  </si>
  <si>
    <t>72510121</t>
  </si>
  <si>
    <t>Umyvadlo invalidní rohové</t>
  </si>
  <si>
    <t>725331111TRK</t>
  </si>
  <si>
    <t>Výlevka bez výtokových armatur keramická se sklopnou plastovou mřížkou 500 mm + samonosný modul + splachovací tlačítko</t>
  </si>
  <si>
    <t>725819401</t>
  </si>
  <si>
    <t>Montáž ventilů rohových G 1/2 s připojovací trubičkou</t>
  </si>
  <si>
    <t>7251001</t>
  </si>
  <si>
    <t>Ventil rohový 1/2"  + připojovací thadičky</t>
  </si>
  <si>
    <t>725822721</t>
  </si>
  <si>
    <t>Montáž baterie umyvadlové stojánkové/nástěnné G 1/2</t>
  </si>
  <si>
    <t>7251002</t>
  </si>
  <si>
    <t>Baterie umyvadlová stojánková s integrovaným osoušečem-230V vč. termostatického směšovače vody</t>
  </si>
  <si>
    <t>7251002253</t>
  </si>
  <si>
    <t>stojánková baterie invalidní s integrovaným osoušečem-230V vč. termostatického směšovače vody</t>
  </si>
  <si>
    <t>725831411</t>
  </si>
  <si>
    <t>Montáž baterie výlevkové</t>
  </si>
  <si>
    <t>7251003</t>
  </si>
  <si>
    <t>Baterie výlevková páková nástěnná</t>
  </si>
  <si>
    <t>725841411</t>
  </si>
  <si>
    <t>Montáž baterie sprchové</t>
  </si>
  <si>
    <t>7251003.1</t>
  </si>
  <si>
    <t>Baterie srchová + sprchový set</t>
  </si>
  <si>
    <t>72510055</t>
  </si>
  <si>
    <t>Baterie dřezová stojánková s integrovaným osoušečem-230V vč. termostatického směšovače vody</t>
  </si>
  <si>
    <t>7258414123</t>
  </si>
  <si>
    <t>Montáž baterie dřezové</t>
  </si>
  <si>
    <t>998725201</t>
  </si>
  <si>
    <t>Přesun hmot pro zařizovací předměty v objektech v do 6 m</t>
  </si>
  <si>
    <t>0011</t>
  </si>
  <si>
    <t>Zřízení a zapravení drážek, průrazů, prostupů</t>
  </si>
  <si>
    <t>00121</t>
  </si>
  <si>
    <t>Demontáže ZTI</t>
  </si>
  <si>
    <t>0013</t>
  </si>
  <si>
    <t>Konstrukce pro uchycení rozvodů</t>
  </si>
  <si>
    <t>0018</t>
  </si>
  <si>
    <t>Madla pro invalidní umyvadlo</t>
  </si>
  <si>
    <t>0019</t>
  </si>
  <si>
    <t>Madla pro invalidní WC</t>
  </si>
  <si>
    <t>0024</t>
  </si>
  <si>
    <t>Požární ucpávky</t>
  </si>
  <si>
    <t>0025</t>
  </si>
  <si>
    <t>Demontáž a zpětná montáž stávajících otopných těles na stávající místo po zapravení povrchů a jejich očištění včetně krycí desky</t>
  </si>
  <si>
    <t>735494811</t>
  </si>
  <si>
    <t>Vypuštění vody z otopných těles, potrubí a proplach systému</t>
  </si>
  <si>
    <t>0026</t>
  </si>
  <si>
    <t>Demontáž a zpětná montáž dveří stávajícího sprchového koutu po zapravení povrchů a jeho očištění</t>
  </si>
  <si>
    <t>0027</t>
  </si>
  <si>
    <t>Demontáž a zpětná montáž stávající kuchyňské linky včetně dřezu po zapravení povrchů a jeho očištění a drobné opravy</t>
  </si>
  <si>
    <t>0030</t>
  </si>
  <si>
    <t>Vytýčení rozvodů ve stěně</t>
  </si>
  <si>
    <t>00301</t>
  </si>
  <si>
    <t>koordinace a kompletace s ostatními profesemi</t>
  </si>
  <si>
    <t>00302</t>
  </si>
  <si>
    <t>dokumentace skutečného provedení</t>
  </si>
  <si>
    <t>72119401</t>
  </si>
  <si>
    <t>Montáž větrací a přivzdušňovací hlavice</t>
  </si>
  <si>
    <t>72150</t>
  </si>
  <si>
    <t>Větrací hlavice odpadní DN50/100</t>
  </si>
  <si>
    <t>721300922</t>
  </si>
  <si>
    <t>Pročištění svodů ležatých do DN 300</t>
  </si>
  <si>
    <t>721504562</t>
  </si>
  <si>
    <t>NAPOJENÍ NOVÉ KANALIZACE NA STÁVAJÍCÍ ROZVODY</t>
  </si>
  <si>
    <t>722175004</t>
  </si>
  <si>
    <t>Potrubí vodovodní plastové PP-RCT svar polyfúze D 32x4,4 mm</t>
  </si>
  <si>
    <t>721504561</t>
  </si>
  <si>
    <t>Napojení na stávajícírozvody studené a teplé vody</t>
  </si>
  <si>
    <t>72150456125689</t>
  </si>
  <si>
    <t>Napojení na stávající rozvody cirkulace</t>
  </si>
  <si>
    <t>POL1_1</t>
  </si>
  <si>
    <t>M21_X002</t>
  </si>
  <si>
    <t>Elektroinstalační rozvodná krabice na povrch včetně svorek</t>
  </si>
  <si>
    <t>ks</t>
  </si>
  <si>
    <t>M21_X003</t>
  </si>
  <si>
    <t>KO KRABICE KU 68 - 1902</t>
  </si>
  <si>
    <t>KS</t>
  </si>
  <si>
    <t>M21_X006</t>
  </si>
  <si>
    <t>Jistič 3 pól. 32A, char.B, 10 kA</t>
  </si>
  <si>
    <t>M21_X009</t>
  </si>
  <si>
    <t>montážní prstenec KV-04S3-213</t>
  </si>
  <si>
    <t xml:space="preserve">typ požadovaný investorem : </t>
  </si>
  <si>
    <t>48</t>
  </si>
  <si>
    <t>M21_X011</t>
  </si>
  <si>
    <t>svítidlo AN - V218sLCIN.114/HDA3.S3 (14W)</t>
  </si>
  <si>
    <t>14</t>
  </si>
  <si>
    <t>M21_X013</t>
  </si>
  <si>
    <t>M21_X017</t>
  </si>
  <si>
    <t>KABEL JYSTY 1x2x0,8</t>
  </si>
  <si>
    <t>M21_X018</t>
  </si>
  <si>
    <t>KABEL JYSTY 2x2x0,8</t>
  </si>
  <si>
    <t>M21_X019</t>
  </si>
  <si>
    <t>KABEL CYKY 3C x 2.5</t>
  </si>
  <si>
    <t>M21_X020</t>
  </si>
  <si>
    <t>KABEL CYKY 5C x 6</t>
  </si>
  <si>
    <t>M21_X021</t>
  </si>
  <si>
    <t>KABEL JYSTY 6x2x0,8</t>
  </si>
  <si>
    <t>M21_X022</t>
  </si>
  <si>
    <t>VODIC HO7 V-U 4 ZL/Z (CY)</t>
  </si>
  <si>
    <t>M21_X025</t>
  </si>
  <si>
    <t>Pohybový senzor stropní zápustný,360° barva černá/šedá</t>
  </si>
  <si>
    <t>M21_X028</t>
  </si>
  <si>
    <t>Instalační zásuvka pro povrchovou montáž,vč. krabice černé/šedé provedení,klapke, IP44</t>
  </si>
  <si>
    <t>M21_X029</t>
  </si>
  <si>
    <t>zásuvka dvojitá s natočenou dutinkou- barva černá/šedá</t>
  </si>
  <si>
    <t>M21_X030</t>
  </si>
  <si>
    <t>zásuvka jednoduchá- barva černá/šedá</t>
  </si>
  <si>
    <t>M21_X037</t>
  </si>
  <si>
    <t>Kompletace rozvaděče</t>
  </si>
  <si>
    <t>M21_X038</t>
  </si>
  <si>
    <t>Koordinace s profesemi - soc. zařízení na podlaží</t>
  </si>
  <si>
    <t xml:space="preserve">- před dokončením kabeláže nutno prověřit a odsouhlasit s jednotlivými profesemi polohy vývodů a způsob ovládání dodávaných zařízení a technologií. Zápis o této koordinaci musí být uveden ve stavebním deníku. : </t>
  </si>
  <si>
    <t>8</t>
  </si>
  <si>
    <t>M21_X040</t>
  </si>
  <si>
    <t>Monáž nástěnné rozvodnice</t>
  </si>
  <si>
    <t>M21_X041</t>
  </si>
  <si>
    <t>Montáž doplňujícího pospojování</t>
  </si>
  <si>
    <t xml:space="preserve">včetně pomocného materiálu : </t>
  </si>
  <si>
    <t>15</t>
  </si>
  <si>
    <t>M21_X043</t>
  </si>
  <si>
    <t>Pomocné práce,kompletace - soc. zařízení /podlaží</t>
  </si>
  <si>
    <t>M21_X044</t>
  </si>
  <si>
    <t>Převzetí pracoviště</t>
  </si>
  <si>
    <t>M21_X045</t>
  </si>
  <si>
    <t>Úprava stávajícího elektroinstalace, dohledání a přepojování světelných obvodů-místnosti</t>
  </si>
  <si>
    <t>M21_X046</t>
  </si>
  <si>
    <t>Úprava stávajícího rozvaděče - doplnění jističe</t>
  </si>
  <si>
    <t>M21_X047</t>
  </si>
  <si>
    <t>Zakreslení ponechávanách obvodů před zakrytím obklady, zaslepení vývodů soc. zařízení /podlaží</t>
  </si>
  <si>
    <t>M21_X048</t>
  </si>
  <si>
    <t>Zakreslení skutečného provedení/podlaží</t>
  </si>
  <si>
    <t>M21_X049</t>
  </si>
  <si>
    <t>zapojení signalizačních kabelů do řídící jednotky</t>
  </si>
  <si>
    <t>M21_X050</t>
  </si>
  <si>
    <t>Zprovoznění signalizačního systému,zkoušky,zaškolení obsluhy</t>
  </si>
  <si>
    <t>M21_X053</t>
  </si>
  <si>
    <t>Montáž jističe 3-pól.</t>
  </si>
  <si>
    <t>POL1_9</t>
  </si>
  <si>
    <t>M21_X056</t>
  </si>
  <si>
    <t>Osazení a zapojení resetovacího tlačítka alarmu</t>
  </si>
  <si>
    <t>M21_X057</t>
  </si>
  <si>
    <t>Osazení a zapojení signalizačního panelu na recepci</t>
  </si>
  <si>
    <t>M21_X058</t>
  </si>
  <si>
    <t>Osazení a zapojení signlizačního tlačítka alarmu</t>
  </si>
  <si>
    <t>215201144</t>
  </si>
  <si>
    <t>Demontáž svítidla - zářivkové vestavné vč. likvidace materiálu</t>
  </si>
  <si>
    <t>M21_X060</t>
  </si>
  <si>
    <t>Montáž čidla</t>
  </si>
  <si>
    <t>210010351</t>
  </si>
  <si>
    <t>Montáž instalační karabice na povrch vč. svorek a zapojení vodičů</t>
  </si>
  <si>
    <t>210201039</t>
  </si>
  <si>
    <t>Montáž LED vestvného svítidla s nouzovým modulem,napojení na stávající obvod</t>
  </si>
  <si>
    <t>210201039.1</t>
  </si>
  <si>
    <t>Montáž LED vestvného svítidla, napojení na stávající obvod</t>
  </si>
  <si>
    <t>210010331</t>
  </si>
  <si>
    <t>Montáž přístrojové krabice bez zapojení</t>
  </si>
  <si>
    <t>210810042</t>
  </si>
  <si>
    <t>Položení kabelu pevně</t>
  </si>
  <si>
    <t>210100001</t>
  </si>
  <si>
    <t>Ukončení 1 vodiče v rozvaděči vč.zap.a konc.do 2,5mm2</t>
  </si>
  <si>
    <t xml:space="preserve">zapojení zásuvkových okruhů v patrových rozvaděčích objeku B : </t>
  </si>
  <si>
    <t>50</t>
  </si>
  <si>
    <t>210100002</t>
  </si>
  <si>
    <t>Ukončení 1 vodiče v rozvaděči vč.zap.a konc.do 6mm2</t>
  </si>
  <si>
    <t>210111012</t>
  </si>
  <si>
    <t>Zapojení zásuvky polozap./zapuštěné 10/16A 250V 2P+Z</t>
  </si>
  <si>
    <t>M21_X072</t>
  </si>
  <si>
    <t>Vrtání železobetonu prům. 31mm l=20cm</t>
  </si>
  <si>
    <t>M21X_001</t>
  </si>
  <si>
    <t>Jistič 1 pól. 2A, char.C, 10 kA</t>
  </si>
  <si>
    <t>M21X_002</t>
  </si>
  <si>
    <t>Jistič 1 pól. 16A, char.B, 10 kA</t>
  </si>
  <si>
    <t>M21X_003</t>
  </si>
  <si>
    <t>Otočný vypínač 3pól. In= 40 A</t>
  </si>
  <si>
    <t>M21X_004</t>
  </si>
  <si>
    <t>Pr. chránič 4 pól. 40 / 0,03 A</t>
  </si>
  <si>
    <t>M21X_005</t>
  </si>
  <si>
    <t>Svodič přepětí T1 + T2 pro síť TN-S, 25 kA (10/350)</t>
  </si>
  <si>
    <t>M21Y_001</t>
  </si>
  <si>
    <t>6-řadý, 550x500x140 mm, 72 mod.</t>
  </si>
  <si>
    <t>M21Z_001</t>
  </si>
  <si>
    <t>Montáž jističe 1-pól.</t>
  </si>
  <si>
    <t>M21Z_002</t>
  </si>
  <si>
    <t>Montáž vypínače</t>
  </si>
  <si>
    <t>M21Z_003</t>
  </si>
  <si>
    <t>Doprava, stěhování, montáž na místě</t>
  </si>
  <si>
    <t>M21Z_004</t>
  </si>
  <si>
    <t>Kusová zkouška, protokoly, atesty</t>
  </si>
  <si>
    <t>M21Z_005</t>
  </si>
  <si>
    <t>Montáž přepěťové ochrany</t>
  </si>
  <si>
    <t>M21Z_006</t>
  </si>
  <si>
    <t>Piktogramy, štítky na dveřích rozvaděče, včetně polepení</t>
  </si>
  <si>
    <t>sada</t>
  </si>
  <si>
    <t>M21Z_007</t>
  </si>
  <si>
    <t>Popisky komponent dle PD, včetně polepení</t>
  </si>
  <si>
    <t>M21Z_008</t>
  </si>
  <si>
    <t>Svorky a praporce pro připojení kabelů dle zvyklostí výrobce na jmenovité proudy jističů, pomocný a montážní materiál</t>
  </si>
  <si>
    <t>M21Z_009</t>
  </si>
  <si>
    <t>Veškeré propojovací vodiče v rozvaděči</t>
  </si>
  <si>
    <t>M21Z_010</t>
  </si>
  <si>
    <t>Zprovoznění rozvaděče a test provozních stavů</t>
  </si>
  <si>
    <t>M22_01</t>
  </si>
  <si>
    <t>Tlačítko signální tahové (alarm = zatažení za šňůru nebo tlačítko)</t>
  </si>
  <si>
    <t>M22_02</t>
  </si>
  <si>
    <t>Modul kontrolní s resetovacím tlačítkem (reset uvnitř WC)</t>
  </si>
  <si>
    <t>M22_03</t>
  </si>
  <si>
    <t>Rámeček pro elektroinstalační přístroje, jednonásobný</t>
  </si>
  <si>
    <t>M22_08</t>
  </si>
  <si>
    <t>Panel signalizační (6x LED)</t>
  </si>
  <si>
    <t>M22_09</t>
  </si>
  <si>
    <t>Modul kontrolní s alarmem (optický+akustický alarm)</t>
  </si>
  <si>
    <t>M22_10</t>
  </si>
  <si>
    <t>Tlačítko resetovací (odstavení akustického alarmu)</t>
  </si>
  <si>
    <t>M22_11</t>
  </si>
  <si>
    <t>Rámeček pro elektroinstalační přístroje, trojnásobný</t>
  </si>
  <si>
    <t>M22_12</t>
  </si>
  <si>
    <t>Zdroj napájecí na DIN lištu</t>
  </si>
  <si>
    <t>005121010R</t>
  </si>
  <si>
    <t>Vybudování zařízení staveniště</t>
  </si>
  <si>
    <t>Soubor</t>
  </si>
  <si>
    <t>VRN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</si>
  <si>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</si>
  <si>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</si>
  <si>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</si>
  <si>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</si>
  <si>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</si>
  <si>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00512201R1</t>
  </si>
  <si>
    <t>Provozní podmínky objednatele pro provádění díla</t>
  </si>
  <si>
    <t xml:space="preserve">Provozní podmínky objednatele pro provádění díla : </t>
  </si>
  <si>
    <t xml:space="preserve">viz příloha: : </t>
  </si>
  <si>
    <t xml:space="preserve">- protiprachová příčka : </t>
  </si>
  <si>
    <t xml:space="preserve">- ostatní opatření proti šíření prachu : </t>
  </si>
  <si>
    <t xml:space="preserve">- provedení ochrany stáv.stav.konstrukcí : </t>
  </si>
  <si>
    <t>1</t>
  </si>
  <si>
    <t>005211040R</t>
  </si>
  <si>
    <t xml:space="preserve">Užívání veřejných ploch a prostranství  </t>
  </si>
  <si>
    <t>004111020R1</t>
  </si>
  <si>
    <t>Pasport stavby dle směrnice MU</t>
  </si>
  <si>
    <t>00526 R2</t>
  </si>
  <si>
    <t>Náklady na provedení vzorů - vzorkování</t>
  </si>
  <si>
    <t>005211080R</t>
  </si>
  <si>
    <t xml:space="preserve">Bezpečnostní a hygienická opatření na staveništi </t>
  </si>
  <si>
    <t>00411102R1</t>
  </si>
  <si>
    <t xml:space="preserve">Fotodokumentace </t>
  </si>
  <si>
    <t>005241010R</t>
  </si>
  <si>
    <t xml:space="preserve">Dokumentace skutečného provedení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</si>
</sst>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qk42GSjeI9F/i/3oOpwHrWRm1HWwyNJNgP97p11cuqEQ41crFArIz8cIZnoNhf+nENsTQwrNk2y0B9xkl6CCYw==" saltValue="GFvJm3hjhr9vELM7JRLrF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13"/>
  <sheetViews>
    <sheetView showGridLines="0" tabSelected="1" topLeftCell="B20" zoomScaleNormal="100" zoomScaleSheetLayoutView="75" workbookViewId="0">
      <selection activeCell="F25" sqref="F25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SUMIF(F73:F109,A16,I73:I109)+SUMIF(F73:F109,"PSU",I73:I109)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SUMIF(F73:F109,A17,I73:I109)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SUMIF(F73:F109,A18,I73:I109)</f>
        <v>0</v>
      </c>
      <c r="J18" s="85"/>
    </row>
    <row r="19" spans="1:10" ht="23.25" customHeight="1" x14ac:dyDescent="0.25">
      <c r="A19" s="196" t="s">
        <v>155</v>
      </c>
      <c r="B19" s="38" t="s">
        <v>29</v>
      </c>
      <c r="C19" s="62"/>
      <c r="D19" s="63"/>
      <c r="E19" s="83"/>
      <c r="F19" s="84"/>
      <c r="G19" s="83"/>
      <c r="H19" s="84"/>
      <c r="I19" s="83">
        <f>SUMIF(F73:F109,A19,I73:I109)</f>
        <v>0</v>
      </c>
      <c r="J19" s="85"/>
    </row>
    <row r="20" spans="1:10" ht="23.25" customHeight="1" x14ac:dyDescent="0.25">
      <c r="A20" s="196" t="s">
        <v>156</v>
      </c>
      <c r="B20" s="38" t="s">
        <v>30</v>
      </c>
      <c r="C20" s="62"/>
      <c r="D20" s="63"/>
      <c r="E20" s="83"/>
      <c r="F20" s="84"/>
      <c r="G20" s="83"/>
      <c r="H20" s="84"/>
      <c r="I20" s="83">
        <f>SUMIF(F73:F109,A20,I73:I109)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'D.1.1. D.1.1. Pol'!AE620+'D.1.4a D.1.4a_1 Pol'!AE73+'D.1.4a D.1.4a_2 Pol'!AE34+'D.1.4b D.1.4b_1 Pol'!AE74+'D.1.4b D.1.4b_2 Pol'!AE28+'D.1.4b D.1.4b_3 Pol'!AE19+'VON VON Pol'!AE27</f>
        <v>0</v>
      </c>
      <c r="G39" s="147">
        <f>'D.1.1. D.1.1. Pol'!AF620+'D.1.4a D.1.4a_1 Pol'!AF73+'D.1.4a D.1.4a_2 Pol'!AF34+'D.1.4b D.1.4b_1 Pol'!AF74+'D.1.4b D.1.4b_2 Pol'!AF28+'D.1.4b D.1.4b_3 Pol'!AF19+'VON VON Pol'!AF27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'D.1.1. D.1.1. Pol'!AE620</f>
        <v>0</v>
      </c>
      <c r="G40" s="153">
        <f>'D.1.1. D.1.1. Pol'!AF620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5">
      <c r="A41" s="134">
        <v>3</v>
      </c>
      <c r="B41" s="155" t="s">
        <v>46</v>
      </c>
      <c r="C41" s="145" t="s">
        <v>47</v>
      </c>
      <c r="D41" s="145"/>
      <c r="E41" s="145"/>
      <c r="F41" s="156">
        <f>'D.1.1. D.1.1. Pol'!AE620</f>
        <v>0</v>
      </c>
      <c r="G41" s="148">
        <f>'D.1.1. D.1.1. Pol'!AF620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5">
      <c r="A42" s="134">
        <v>2</v>
      </c>
      <c r="B42" s="150" t="s">
        <v>48</v>
      </c>
      <c r="C42" s="151" t="s">
        <v>49</v>
      </c>
      <c r="D42" s="151"/>
      <c r="E42" s="151"/>
      <c r="F42" s="152">
        <f>'D.1.4a D.1.4a_1 Pol'!AE73+'D.1.4a D.1.4a_2 Pol'!AE34</f>
        <v>0</v>
      </c>
      <c r="G42" s="153">
        <f>'D.1.4a D.1.4a_1 Pol'!AF73+'D.1.4a D.1.4a_2 Pol'!AF34</f>
        <v>0</v>
      </c>
      <c r="H42" s="153">
        <f>(F42*SazbaDPH1/100)+(G42*SazbaDPH2/100)</f>
        <v>0</v>
      </c>
      <c r="I42" s="153">
        <f>F42+G42+H42</f>
        <v>0</v>
      </c>
      <c r="J42" s="154" t="str">
        <f>IF(_xlfn.SINGLE(CenaCelkemVypocet)=0,"",I42/_xlfn.SINGLE(CenaCelkemVypocet)*100)</f>
        <v/>
      </c>
    </row>
    <row r="43" spans="1:10" ht="25.5" customHeight="1" x14ac:dyDescent="0.25">
      <c r="A43" s="134">
        <v>3</v>
      </c>
      <c r="B43" s="155" t="s">
        <v>50</v>
      </c>
      <c r="C43" s="145" t="s">
        <v>49</v>
      </c>
      <c r="D43" s="145"/>
      <c r="E43" s="145"/>
      <c r="F43" s="156">
        <f>'D.1.4a D.1.4a_1 Pol'!AE73</f>
        <v>0</v>
      </c>
      <c r="G43" s="148">
        <f>'D.1.4a D.1.4a_1 Pol'!AF73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5">
      <c r="A44" s="134">
        <v>3</v>
      </c>
      <c r="B44" s="155" t="s">
        <v>51</v>
      </c>
      <c r="C44" s="145" t="s">
        <v>52</v>
      </c>
      <c r="D44" s="145"/>
      <c r="E44" s="145"/>
      <c r="F44" s="156">
        <f>'D.1.4a D.1.4a_2 Pol'!AE34</f>
        <v>0</v>
      </c>
      <c r="G44" s="148">
        <f>'D.1.4a D.1.4a_2 Pol'!AF34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5">
      <c r="A45" s="134">
        <v>2</v>
      </c>
      <c r="B45" s="150" t="s">
        <v>53</v>
      </c>
      <c r="C45" s="151" t="s">
        <v>54</v>
      </c>
      <c r="D45" s="151"/>
      <c r="E45" s="151"/>
      <c r="F45" s="152">
        <f>'D.1.4b D.1.4b_1 Pol'!AE74+'D.1.4b D.1.4b_2 Pol'!AE28+'D.1.4b D.1.4b_3 Pol'!AE19</f>
        <v>0</v>
      </c>
      <c r="G45" s="153">
        <f>'D.1.4b D.1.4b_1 Pol'!AF74+'D.1.4b D.1.4b_2 Pol'!AF28+'D.1.4b D.1.4b_3 Pol'!AF19</f>
        <v>0</v>
      </c>
      <c r="H45" s="153">
        <f>(F45*SazbaDPH1/100)+(G45*SazbaDPH2/100)</f>
        <v>0</v>
      </c>
      <c r="I45" s="153">
        <f>F45+G45+H45</f>
        <v>0</v>
      </c>
      <c r="J45" s="154" t="str">
        <f>IF(_xlfn.SINGLE(CenaCelkemVypocet)=0,"",I45/_xlfn.SINGLE(CenaCelkemVypocet)*100)</f>
        <v/>
      </c>
    </row>
    <row r="46" spans="1:10" ht="25.5" customHeight="1" x14ac:dyDescent="0.25">
      <c r="A46" s="134">
        <v>3</v>
      </c>
      <c r="B46" s="155" t="s">
        <v>55</v>
      </c>
      <c r="C46" s="145" t="s">
        <v>56</v>
      </c>
      <c r="D46" s="145"/>
      <c r="E46" s="145"/>
      <c r="F46" s="156">
        <f>'D.1.4b D.1.4b_1 Pol'!AE74</f>
        <v>0</v>
      </c>
      <c r="G46" s="148">
        <f>'D.1.4b D.1.4b_1 Pol'!AF74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5">
      <c r="A47" s="134">
        <v>3</v>
      </c>
      <c r="B47" s="155" t="s">
        <v>57</v>
      </c>
      <c r="C47" s="145" t="s">
        <v>58</v>
      </c>
      <c r="D47" s="145"/>
      <c r="E47" s="145"/>
      <c r="F47" s="156">
        <f>'D.1.4b D.1.4b_2 Pol'!AE28</f>
        <v>0</v>
      </c>
      <c r="G47" s="148">
        <f>'D.1.4b D.1.4b_2 Pol'!AF28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5">
      <c r="A48" s="134">
        <v>3</v>
      </c>
      <c r="B48" s="155" t="s">
        <v>59</v>
      </c>
      <c r="C48" s="145" t="s">
        <v>60</v>
      </c>
      <c r="D48" s="145"/>
      <c r="E48" s="145"/>
      <c r="F48" s="156">
        <f>'D.1.4b D.1.4b_3 Pol'!AE19</f>
        <v>0</v>
      </c>
      <c r="G48" s="148">
        <f>'D.1.4b D.1.4b_3 Pol'!AF19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52" ht="25.5" customHeight="1" x14ac:dyDescent="0.25">
      <c r="A49" s="134">
        <v>2</v>
      </c>
      <c r="B49" s="150" t="s">
        <v>61</v>
      </c>
      <c r="C49" s="151" t="s">
        <v>62</v>
      </c>
      <c r="D49" s="151"/>
      <c r="E49" s="151"/>
      <c r="F49" s="152">
        <f>'VON VON Pol'!AE27</f>
        <v>0</v>
      </c>
      <c r="G49" s="153">
        <f>'VON VON Pol'!AF27</f>
        <v>0</v>
      </c>
      <c r="H49" s="153">
        <f>(F49*SazbaDPH1/100)+(G49*SazbaDPH2/100)</f>
        <v>0</v>
      </c>
      <c r="I49" s="153">
        <f>F49+G49+H49</f>
        <v>0</v>
      </c>
      <c r="J49" s="154" t="str">
        <f>IF(_xlfn.SINGLE(CenaCelkemVypocet)=0,"",I49/_xlfn.SINGLE(CenaCelkemVypocet)*100)</f>
        <v/>
      </c>
    </row>
    <row r="50" spans="1:52" ht="25.5" customHeight="1" x14ac:dyDescent="0.25">
      <c r="A50" s="134">
        <v>3</v>
      </c>
      <c r="B50" s="155" t="s">
        <v>61</v>
      </c>
      <c r="C50" s="145" t="s">
        <v>63</v>
      </c>
      <c r="D50" s="145"/>
      <c r="E50" s="145"/>
      <c r="F50" s="156">
        <f>'VON VON Pol'!AE27</f>
        <v>0</v>
      </c>
      <c r="G50" s="148">
        <f>'VON VON Pol'!AF27</f>
        <v>0</v>
      </c>
      <c r="H50" s="148">
        <f>(F50*SazbaDPH1/100)+(G50*SazbaDPH2/100)</f>
        <v>0</v>
      </c>
      <c r="I50" s="148">
        <f>F50+G50+H50</f>
        <v>0</v>
      </c>
      <c r="J50" s="149" t="str">
        <f>IF(_xlfn.SINGLE(CenaCelkemVypocet)=0,"",I50/_xlfn.SINGLE(CenaCelkemVypocet)*100)</f>
        <v/>
      </c>
    </row>
    <row r="51" spans="1:52" ht="25.5" customHeight="1" x14ac:dyDescent="0.25">
      <c r="A51" s="134"/>
      <c r="B51" s="157" t="s">
        <v>64</v>
      </c>
      <c r="C51" s="158"/>
      <c r="D51" s="158"/>
      <c r="E51" s="159"/>
      <c r="F51" s="160">
        <f>SUMIF(A39:A50,"=1",F39:F50)</f>
        <v>0</v>
      </c>
      <c r="G51" s="161">
        <f>SUMIF(A39:A50,"=1",G39:G50)</f>
        <v>0</v>
      </c>
      <c r="H51" s="161">
        <f>SUMIF(A39:A50,"=1",H39:H50)</f>
        <v>0</v>
      </c>
      <c r="I51" s="161">
        <f>SUMIF(A39:A50,"=1",I39:I50)</f>
        <v>0</v>
      </c>
      <c r="J51" s="162">
        <f>SUMIF(A39:A50,"=1",J39:J50)</f>
        <v>0</v>
      </c>
    </row>
    <row r="53" spans="1:52" x14ac:dyDescent="0.25">
      <c r="A53" t="s">
        <v>66</v>
      </c>
      <c r="B53" t="s">
        <v>67</v>
      </c>
    </row>
    <row r="54" spans="1:52" x14ac:dyDescent="0.25">
      <c r="A54" t="s">
        <v>68</v>
      </c>
      <c r="B54" t="s">
        <v>69</v>
      </c>
    </row>
    <row r="55" spans="1:52" x14ac:dyDescent="0.25">
      <c r="A55" t="s">
        <v>70</v>
      </c>
      <c r="B55" t="s">
        <v>71</v>
      </c>
    </row>
    <row r="56" spans="1:52" ht="25" x14ac:dyDescent="0.25">
      <c r="B56" s="174" t="s">
        <v>72</v>
      </c>
      <c r="C56" s="174"/>
      <c r="D56" s="174"/>
      <c r="E56" s="174"/>
      <c r="F56" s="174"/>
      <c r="G56" s="174"/>
      <c r="H56" s="174"/>
      <c r="I56" s="174"/>
      <c r="J56" s="174"/>
      <c r="AZ56" s="173" t="str">
        <f>B56</f>
        <v>Položky označené D+M (dodávka + montáž) se oceňují včetně přesunu hmot. Ostatní vlastní položky jsou založeny na cenové soustavě RTS.</v>
      </c>
    </row>
    <row r="57" spans="1:52" ht="25" x14ac:dyDescent="0.25">
      <c r="B57" s="174" t="s">
        <v>73</v>
      </c>
      <c r="C57" s="174"/>
      <c r="D57" s="174"/>
      <c r="E57" s="174"/>
      <c r="F57" s="174"/>
      <c r="G57" s="174"/>
      <c r="H57" s="174"/>
      <c r="I57" s="174"/>
      <c r="J57" s="174"/>
      <c r="AZ57" s="173" t="str">
        <f>B57</f>
        <v>Veškeré prvky a konstrukce se oceňují jako kompletní, včetně detailů, pomocných prací (vysekání drážek, doklinkování, vysekání kapes, lože apod.).</v>
      </c>
    </row>
    <row r="58" spans="1:52" x14ac:dyDescent="0.25">
      <c r="B58" s="174" t="s">
        <v>74</v>
      </c>
      <c r="C58" s="174"/>
      <c r="D58" s="174"/>
      <c r="E58" s="174"/>
      <c r="F58" s="174"/>
      <c r="G58" s="174"/>
      <c r="H58" s="174"/>
      <c r="I58" s="174"/>
      <c r="J58" s="174"/>
      <c r="AZ58" s="173" t="str">
        <f>B58</f>
        <v>Jakýkoliv rozpor mezi PD a Soupisem prací je nutné na základě důsledné kontroly zhotovitelem neprodleně oznámit.</v>
      </c>
    </row>
    <row r="59" spans="1:52" x14ac:dyDescent="0.25">
      <c r="A59" t="s">
        <v>68</v>
      </c>
      <c r="B59" t="s">
        <v>75</v>
      </c>
    </row>
    <row r="60" spans="1:52" x14ac:dyDescent="0.25">
      <c r="A60" t="s">
        <v>70</v>
      </c>
      <c r="B60" t="s">
        <v>76</v>
      </c>
    </row>
    <row r="61" spans="1:52" x14ac:dyDescent="0.25">
      <c r="A61" t="s">
        <v>70</v>
      </c>
      <c r="B61" t="s">
        <v>77</v>
      </c>
    </row>
    <row r="62" spans="1:52" x14ac:dyDescent="0.25">
      <c r="A62" t="s">
        <v>68</v>
      </c>
      <c r="B62" t="s">
        <v>78</v>
      </c>
    </row>
    <row r="63" spans="1:52" x14ac:dyDescent="0.25">
      <c r="A63" t="s">
        <v>70</v>
      </c>
      <c r="B63" t="s">
        <v>79</v>
      </c>
    </row>
    <row r="64" spans="1:52" x14ac:dyDescent="0.25">
      <c r="A64" t="s">
        <v>70</v>
      </c>
      <c r="B64" t="s">
        <v>80</v>
      </c>
    </row>
    <row r="65" spans="1:10" x14ac:dyDescent="0.25">
      <c r="A65" t="s">
        <v>70</v>
      </c>
      <c r="B65" t="s">
        <v>81</v>
      </c>
    </row>
    <row r="66" spans="1:10" x14ac:dyDescent="0.25">
      <c r="A66" t="s">
        <v>68</v>
      </c>
      <c r="B66" t="s">
        <v>82</v>
      </c>
    </row>
    <row r="67" spans="1:10" x14ac:dyDescent="0.25">
      <c r="A67" t="s">
        <v>70</v>
      </c>
      <c r="B67" t="s">
        <v>83</v>
      </c>
    </row>
    <row r="70" spans="1:10" ht="15.5" x14ac:dyDescent="0.35">
      <c r="B70" s="175" t="s">
        <v>84</v>
      </c>
    </row>
    <row r="72" spans="1:10" ht="25.5" customHeight="1" x14ac:dyDescent="0.25">
      <c r="A72" s="177"/>
      <c r="B72" s="180" t="s">
        <v>18</v>
      </c>
      <c r="C72" s="180" t="s">
        <v>6</v>
      </c>
      <c r="D72" s="181"/>
      <c r="E72" s="181"/>
      <c r="F72" s="182" t="s">
        <v>85</v>
      </c>
      <c r="G72" s="182"/>
      <c r="H72" s="182"/>
      <c r="I72" s="182" t="s">
        <v>31</v>
      </c>
      <c r="J72" s="182" t="s">
        <v>0</v>
      </c>
    </row>
    <row r="73" spans="1:10" ht="36.75" customHeight="1" x14ac:dyDescent="0.25">
      <c r="A73" s="178"/>
      <c r="B73" s="183" t="s">
        <v>86</v>
      </c>
      <c r="C73" s="184" t="s">
        <v>87</v>
      </c>
      <c r="D73" s="185"/>
      <c r="E73" s="185"/>
      <c r="F73" s="192" t="s">
        <v>26</v>
      </c>
      <c r="G73" s="193"/>
      <c r="H73" s="193"/>
      <c r="I73" s="193">
        <f>'D.1.4b D.1.4b_3 Pol'!G8</f>
        <v>0</v>
      </c>
      <c r="J73" s="189" t="str">
        <f>IF(I110=0,"",I73/I110*100)</f>
        <v/>
      </c>
    </row>
    <row r="74" spans="1:10" ht="36.75" customHeight="1" x14ac:dyDescent="0.25">
      <c r="A74" s="178"/>
      <c r="B74" s="183" t="s">
        <v>88</v>
      </c>
      <c r="C74" s="184" t="s">
        <v>89</v>
      </c>
      <c r="D74" s="185"/>
      <c r="E74" s="185"/>
      <c r="F74" s="192" t="s">
        <v>26</v>
      </c>
      <c r="G74" s="193"/>
      <c r="H74" s="193"/>
      <c r="I74" s="193">
        <f>'D.1.4b D.1.4b_3 Pol'!G12</f>
        <v>0</v>
      </c>
      <c r="J74" s="189" t="str">
        <f>IF(I110=0,"",I74/I110*100)</f>
        <v/>
      </c>
    </row>
    <row r="75" spans="1:10" ht="36.75" customHeight="1" x14ac:dyDescent="0.25">
      <c r="A75" s="178"/>
      <c r="B75" s="183" t="s">
        <v>90</v>
      </c>
      <c r="C75" s="184" t="s">
        <v>91</v>
      </c>
      <c r="D75" s="185"/>
      <c r="E75" s="185"/>
      <c r="F75" s="192" t="s">
        <v>26</v>
      </c>
      <c r="G75" s="193"/>
      <c r="H75" s="193"/>
      <c r="I75" s="193">
        <f>'D.1.1. D.1.1. Pol'!G8</f>
        <v>0</v>
      </c>
      <c r="J75" s="189" t="str">
        <f>IF(I110=0,"",I75/I110*100)</f>
        <v/>
      </c>
    </row>
    <row r="76" spans="1:10" ht="36.75" customHeight="1" x14ac:dyDescent="0.25">
      <c r="A76" s="178"/>
      <c r="B76" s="183" t="s">
        <v>92</v>
      </c>
      <c r="C76" s="184" t="s">
        <v>93</v>
      </c>
      <c r="D76" s="185"/>
      <c r="E76" s="185"/>
      <c r="F76" s="192" t="s">
        <v>26</v>
      </c>
      <c r="G76" s="193"/>
      <c r="H76" s="193"/>
      <c r="I76" s="193">
        <f>'D.1.1. D.1.1. Pol'!G21</f>
        <v>0</v>
      </c>
      <c r="J76" s="189" t="str">
        <f>IF(I110=0,"",I76/I110*100)</f>
        <v/>
      </c>
    </row>
    <row r="77" spans="1:10" ht="36.75" customHeight="1" x14ac:dyDescent="0.25">
      <c r="A77" s="178"/>
      <c r="B77" s="183" t="s">
        <v>94</v>
      </c>
      <c r="C77" s="184" t="s">
        <v>95</v>
      </c>
      <c r="D77" s="185"/>
      <c r="E77" s="185"/>
      <c r="F77" s="192" t="s">
        <v>26</v>
      </c>
      <c r="G77" s="193"/>
      <c r="H77" s="193"/>
      <c r="I77" s="193">
        <f>'D.1.1. D.1.1. Pol'!G142</f>
        <v>0</v>
      </c>
      <c r="J77" s="189" t="str">
        <f>IF(I110=0,"",I77/I110*100)</f>
        <v/>
      </c>
    </row>
    <row r="78" spans="1:10" ht="36.75" customHeight="1" x14ac:dyDescent="0.25">
      <c r="A78" s="178"/>
      <c r="B78" s="183" t="s">
        <v>96</v>
      </c>
      <c r="C78" s="184" t="s">
        <v>97</v>
      </c>
      <c r="D78" s="185"/>
      <c r="E78" s="185"/>
      <c r="F78" s="192" t="s">
        <v>26</v>
      </c>
      <c r="G78" s="193"/>
      <c r="H78" s="193"/>
      <c r="I78" s="193">
        <f>'D.1.1. D.1.1. Pol'!G144</f>
        <v>0</v>
      </c>
      <c r="J78" s="189" t="str">
        <f>IF(I110=0,"",I78/I110*100)</f>
        <v/>
      </c>
    </row>
    <row r="79" spans="1:10" ht="36.75" customHeight="1" x14ac:dyDescent="0.25">
      <c r="A79" s="178"/>
      <c r="B79" s="183" t="s">
        <v>98</v>
      </c>
      <c r="C79" s="184" t="s">
        <v>99</v>
      </c>
      <c r="D79" s="185"/>
      <c r="E79" s="185"/>
      <c r="F79" s="192" t="s">
        <v>26</v>
      </c>
      <c r="G79" s="193"/>
      <c r="H79" s="193"/>
      <c r="I79" s="193">
        <f>'D.1.1. D.1.1. Pol'!G174</f>
        <v>0</v>
      </c>
      <c r="J79" s="189" t="str">
        <f>IF(I110=0,"",I79/I110*100)</f>
        <v/>
      </c>
    </row>
    <row r="80" spans="1:10" ht="36.75" customHeight="1" x14ac:dyDescent="0.25">
      <c r="A80" s="178"/>
      <c r="B80" s="183" t="s">
        <v>100</v>
      </c>
      <c r="C80" s="184" t="s">
        <v>101</v>
      </c>
      <c r="D80" s="185"/>
      <c r="E80" s="185"/>
      <c r="F80" s="192" t="s">
        <v>26</v>
      </c>
      <c r="G80" s="193"/>
      <c r="H80" s="193"/>
      <c r="I80" s="193">
        <f>'D.1.1. D.1.1. Pol'!G177</f>
        <v>0</v>
      </c>
      <c r="J80" s="189" t="str">
        <f>IF(I110=0,"",I80/I110*100)</f>
        <v/>
      </c>
    </row>
    <row r="81" spans="1:10" ht="36.75" customHeight="1" x14ac:dyDescent="0.25">
      <c r="A81" s="178"/>
      <c r="B81" s="183" t="s">
        <v>102</v>
      </c>
      <c r="C81" s="184" t="s">
        <v>103</v>
      </c>
      <c r="D81" s="185"/>
      <c r="E81" s="185"/>
      <c r="F81" s="192" t="s">
        <v>26</v>
      </c>
      <c r="G81" s="193"/>
      <c r="H81" s="193"/>
      <c r="I81" s="193">
        <f>'D.1.1. D.1.1. Pol'!G288</f>
        <v>0</v>
      </c>
      <c r="J81" s="189" t="str">
        <f>IF(I110=0,"",I81/I110*100)</f>
        <v/>
      </c>
    </row>
    <row r="82" spans="1:10" ht="36.75" customHeight="1" x14ac:dyDescent="0.25">
      <c r="A82" s="178"/>
      <c r="B82" s="183" t="s">
        <v>104</v>
      </c>
      <c r="C82" s="184" t="s">
        <v>105</v>
      </c>
      <c r="D82" s="185"/>
      <c r="E82" s="185"/>
      <c r="F82" s="192" t="s">
        <v>27</v>
      </c>
      <c r="G82" s="193"/>
      <c r="H82" s="193"/>
      <c r="I82" s="193">
        <f>'D.1.1. D.1.1. Pol'!G290</f>
        <v>0</v>
      </c>
      <c r="J82" s="189" t="str">
        <f>IF(I110=0,"",I82/I110*100)</f>
        <v/>
      </c>
    </row>
    <row r="83" spans="1:10" ht="36.75" customHeight="1" x14ac:dyDescent="0.25">
      <c r="A83" s="178"/>
      <c r="B83" s="183" t="s">
        <v>106</v>
      </c>
      <c r="C83" s="184" t="s">
        <v>107</v>
      </c>
      <c r="D83" s="185"/>
      <c r="E83" s="185"/>
      <c r="F83" s="192" t="s">
        <v>27</v>
      </c>
      <c r="G83" s="193"/>
      <c r="H83" s="193"/>
      <c r="I83" s="193">
        <f>'D.1.4a D.1.4a_1 Pol'!G8+'D.1.4a D.1.4a_2 Pol'!G8+'D.1.4a D.1.4a_2 Pol'!G12</f>
        <v>0</v>
      </c>
      <c r="J83" s="189" t="str">
        <f>IF(I110=0,"",I83/I110*100)</f>
        <v/>
      </c>
    </row>
    <row r="84" spans="1:10" ht="36.75" customHeight="1" x14ac:dyDescent="0.25">
      <c r="A84" s="178"/>
      <c r="B84" s="183" t="s">
        <v>108</v>
      </c>
      <c r="C84" s="184" t="s">
        <v>109</v>
      </c>
      <c r="D84" s="185"/>
      <c r="E84" s="185"/>
      <c r="F84" s="192" t="s">
        <v>27</v>
      </c>
      <c r="G84" s="193"/>
      <c r="H84" s="193"/>
      <c r="I84" s="193">
        <f>'D.1.4a D.1.4a_1 Pol'!G21+'D.1.4a D.1.4a_2 Pol'!G19</f>
        <v>0</v>
      </c>
      <c r="J84" s="189" t="str">
        <f>IF(I110=0,"",I84/I110*100)</f>
        <v/>
      </c>
    </row>
    <row r="85" spans="1:10" ht="36.75" customHeight="1" x14ac:dyDescent="0.25">
      <c r="A85" s="178"/>
      <c r="B85" s="183" t="s">
        <v>110</v>
      </c>
      <c r="C85" s="184" t="s">
        <v>111</v>
      </c>
      <c r="D85" s="185"/>
      <c r="E85" s="185"/>
      <c r="F85" s="192" t="s">
        <v>27</v>
      </c>
      <c r="G85" s="193"/>
      <c r="H85" s="193"/>
      <c r="I85" s="193">
        <f>'D.1.4a D.1.4a_1 Pol'!G32</f>
        <v>0</v>
      </c>
      <c r="J85" s="189" t="str">
        <f>IF(I110=0,"",I85/I110*100)</f>
        <v/>
      </c>
    </row>
    <row r="86" spans="1:10" ht="36.75" customHeight="1" x14ac:dyDescent="0.25">
      <c r="A86" s="178"/>
      <c r="B86" s="183" t="s">
        <v>112</v>
      </c>
      <c r="C86" s="184" t="s">
        <v>113</v>
      </c>
      <c r="D86" s="185"/>
      <c r="E86" s="185"/>
      <c r="F86" s="192" t="s">
        <v>27</v>
      </c>
      <c r="G86" s="193"/>
      <c r="H86" s="193"/>
      <c r="I86" s="193">
        <f>'D.1.1. D.1.1. Pol'!G309</f>
        <v>0</v>
      </c>
      <c r="J86" s="189" t="str">
        <f>IF(I110=0,"",I86/I110*100)</f>
        <v/>
      </c>
    </row>
    <row r="87" spans="1:10" ht="36.75" customHeight="1" x14ac:dyDescent="0.25">
      <c r="A87" s="178"/>
      <c r="B87" s="183" t="s">
        <v>114</v>
      </c>
      <c r="C87" s="184" t="s">
        <v>115</v>
      </c>
      <c r="D87" s="185"/>
      <c r="E87" s="185"/>
      <c r="F87" s="192" t="s">
        <v>27</v>
      </c>
      <c r="G87" s="193"/>
      <c r="H87" s="193"/>
      <c r="I87" s="193">
        <f>'D.1.1. D.1.1. Pol'!G318</f>
        <v>0</v>
      </c>
      <c r="J87" s="189" t="str">
        <f>IF(I110=0,"",I87/I110*100)</f>
        <v/>
      </c>
    </row>
    <row r="88" spans="1:10" ht="36.75" customHeight="1" x14ac:dyDescent="0.25">
      <c r="A88" s="178"/>
      <c r="B88" s="183" t="s">
        <v>116</v>
      </c>
      <c r="C88" s="184" t="s">
        <v>117</v>
      </c>
      <c r="D88" s="185"/>
      <c r="E88" s="185"/>
      <c r="F88" s="192" t="s">
        <v>27</v>
      </c>
      <c r="G88" s="193"/>
      <c r="H88" s="193"/>
      <c r="I88" s="193">
        <f>'D.1.1. D.1.1. Pol'!G388</f>
        <v>0</v>
      </c>
      <c r="J88" s="189" t="str">
        <f>IF(I110=0,"",I88/I110*100)</f>
        <v/>
      </c>
    </row>
    <row r="89" spans="1:10" ht="36.75" customHeight="1" x14ac:dyDescent="0.25">
      <c r="A89" s="178"/>
      <c r="B89" s="183" t="s">
        <v>118</v>
      </c>
      <c r="C89" s="184" t="s">
        <v>119</v>
      </c>
      <c r="D89" s="185"/>
      <c r="E89" s="185"/>
      <c r="F89" s="192" t="s">
        <v>27</v>
      </c>
      <c r="G89" s="193"/>
      <c r="H89" s="193"/>
      <c r="I89" s="193">
        <f>'D.1.1. D.1.1. Pol'!G404</f>
        <v>0</v>
      </c>
      <c r="J89" s="189" t="str">
        <f>IF(I110=0,"",I89/I110*100)</f>
        <v/>
      </c>
    </row>
    <row r="90" spans="1:10" ht="36.75" customHeight="1" x14ac:dyDescent="0.25">
      <c r="A90" s="178"/>
      <c r="B90" s="183" t="s">
        <v>120</v>
      </c>
      <c r="C90" s="184" t="s">
        <v>121</v>
      </c>
      <c r="D90" s="185"/>
      <c r="E90" s="185"/>
      <c r="F90" s="192" t="s">
        <v>27</v>
      </c>
      <c r="G90" s="193"/>
      <c r="H90" s="193"/>
      <c r="I90" s="193">
        <f>'D.1.1. D.1.1. Pol'!G436</f>
        <v>0</v>
      </c>
      <c r="J90" s="189" t="str">
        <f>IF(I110=0,"",I90/I110*100)</f>
        <v/>
      </c>
    </row>
    <row r="91" spans="1:10" ht="36.75" customHeight="1" x14ac:dyDescent="0.25">
      <c r="A91" s="178"/>
      <c r="B91" s="183" t="s">
        <v>122</v>
      </c>
      <c r="C91" s="184" t="s">
        <v>123</v>
      </c>
      <c r="D91" s="185"/>
      <c r="E91" s="185"/>
      <c r="F91" s="192" t="s">
        <v>27</v>
      </c>
      <c r="G91" s="193"/>
      <c r="H91" s="193"/>
      <c r="I91" s="193">
        <f>'D.1.1. D.1.1. Pol'!G544</f>
        <v>0</v>
      </c>
      <c r="J91" s="189" t="str">
        <f>IF(I110=0,"",I91/I110*100)</f>
        <v/>
      </c>
    </row>
    <row r="92" spans="1:10" ht="36.75" customHeight="1" x14ac:dyDescent="0.25">
      <c r="A92" s="178"/>
      <c r="B92" s="183" t="s">
        <v>124</v>
      </c>
      <c r="C92" s="184" t="s">
        <v>125</v>
      </c>
      <c r="D92" s="185"/>
      <c r="E92" s="185"/>
      <c r="F92" s="192" t="s">
        <v>27</v>
      </c>
      <c r="G92" s="193"/>
      <c r="H92" s="193"/>
      <c r="I92" s="193">
        <f>'D.1.1. D.1.1. Pol'!G599</f>
        <v>0</v>
      </c>
      <c r="J92" s="189" t="str">
        <f>IF(I110=0,"",I92/I110*100)</f>
        <v/>
      </c>
    </row>
    <row r="93" spans="1:10" ht="36.75" customHeight="1" x14ac:dyDescent="0.25">
      <c r="A93" s="178"/>
      <c r="B93" s="183" t="s">
        <v>126</v>
      </c>
      <c r="C93" s="184" t="s">
        <v>125</v>
      </c>
      <c r="D93" s="185"/>
      <c r="E93" s="185"/>
      <c r="F93" s="192" t="s">
        <v>27</v>
      </c>
      <c r="G93" s="193"/>
      <c r="H93" s="193"/>
      <c r="I93" s="193">
        <f>'D.1.4a D.1.4a_1 Pol'!G58+'D.1.4a D.1.4a_2 Pol'!G10+'D.1.4a D.1.4a_2 Pol'!G29</f>
        <v>0</v>
      </c>
      <c r="J93" s="189" t="str">
        <f>IF(I110=0,"",I93/I110*100)</f>
        <v/>
      </c>
    </row>
    <row r="94" spans="1:10" ht="36.75" customHeight="1" x14ac:dyDescent="0.25">
      <c r="A94" s="178"/>
      <c r="B94" s="183" t="s">
        <v>127</v>
      </c>
      <c r="C94" s="184" t="s">
        <v>128</v>
      </c>
      <c r="D94" s="185"/>
      <c r="E94" s="185"/>
      <c r="F94" s="192" t="s">
        <v>28</v>
      </c>
      <c r="G94" s="193"/>
      <c r="H94" s="193"/>
      <c r="I94" s="193">
        <f>'D.1.4b D.1.4b_1 Pol'!G8</f>
        <v>0</v>
      </c>
      <c r="J94" s="189" t="str">
        <f>IF(I110=0,"",I94/I110*100)</f>
        <v/>
      </c>
    </row>
    <row r="95" spans="1:10" ht="36.75" customHeight="1" x14ac:dyDescent="0.25">
      <c r="A95" s="178"/>
      <c r="B95" s="183" t="s">
        <v>129</v>
      </c>
      <c r="C95" s="184" t="s">
        <v>130</v>
      </c>
      <c r="D95" s="185"/>
      <c r="E95" s="185"/>
      <c r="F95" s="192" t="s">
        <v>28</v>
      </c>
      <c r="G95" s="193"/>
      <c r="H95" s="193"/>
      <c r="I95" s="193">
        <f>'D.1.4b D.1.4b_1 Pol'!G11</f>
        <v>0</v>
      </c>
      <c r="J95" s="189" t="str">
        <f>IF(I110=0,"",I95/I110*100)</f>
        <v/>
      </c>
    </row>
    <row r="96" spans="1:10" ht="36.75" customHeight="1" x14ac:dyDescent="0.25">
      <c r="A96" s="178"/>
      <c r="B96" s="183" t="s">
        <v>131</v>
      </c>
      <c r="C96" s="184" t="s">
        <v>132</v>
      </c>
      <c r="D96" s="185"/>
      <c r="E96" s="185"/>
      <c r="F96" s="192" t="s">
        <v>28</v>
      </c>
      <c r="G96" s="193"/>
      <c r="H96" s="193"/>
      <c r="I96" s="193">
        <f>'D.1.4b D.1.4b_1 Pol'!G13</f>
        <v>0</v>
      </c>
      <c r="J96" s="189" t="str">
        <f>IF(I110=0,"",I96/I110*100)</f>
        <v/>
      </c>
    </row>
    <row r="97" spans="1:10" ht="36.75" customHeight="1" x14ac:dyDescent="0.25">
      <c r="A97" s="178"/>
      <c r="B97" s="183" t="s">
        <v>133</v>
      </c>
      <c r="C97" s="184" t="s">
        <v>134</v>
      </c>
      <c r="D97" s="185"/>
      <c r="E97" s="185"/>
      <c r="F97" s="192" t="s">
        <v>28</v>
      </c>
      <c r="G97" s="193"/>
      <c r="H97" s="193"/>
      <c r="I97" s="193">
        <f>'D.1.4b D.1.4b_1 Pol'!G23</f>
        <v>0</v>
      </c>
      <c r="J97" s="189" t="str">
        <f>IF(I110=0,"",I97/I110*100)</f>
        <v/>
      </c>
    </row>
    <row r="98" spans="1:10" ht="36.75" customHeight="1" x14ac:dyDescent="0.25">
      <c r="A98" s="178"/>
      <c r="B98" s="183" t="s">
        <v>135</v>
      </c>
      <c r="C98" s="184" t="s">
        <v>136</v>
      </c>
      <c r="D98" s="185"/>
      <c r="E98" s="185"/>
      <c r="F98" s="192" t="s">
        <v>28</v>
      </c>
      <c r="G98" s="193"/>
      <c r="H98" s="193"/>
      <c r="I98" s="193">
        <f>'D.1.4b D.1.4b_1 Pol'!G30</f>
        <v>0</v>
      </c>
      <c r="J98" s="189" t="str">
        <f>IF(I110=0,"",I98/I110*100)</f>
        <v/>
      </c>
    </row>
    <row r="99" spans="1:10" ht="36.75" customHeight="1" x14ac:dyDescent="0.25">
      <c r="A99" s="178"/>
      <c r="B99" s="183" t="s">
        <v>137</v>
      </c>
      <c r="C99" s="184" t="s">
        <v>138</v>
      </c>
      <c r="D99" s="185"/>
      <c r="E99" s="185"/>
      <c r="F99" s="192" t="s">
        <v>28</v>
      </c>
      <c r="G99" s="193"/>
      <c r="H99" s="193"/>
      <c r="I99" s="193">
        <f>'D.1.4b D.1.4b_1 Pol'!G32</f>
        <v>0</v>
      </c>
      <c r="J99" s="189" t="str">
        <f>IF(I110=0,"",I99/I110*100)</f>
        <v/>
      </c>
    </row>
    <row r="100" spans="1:10" ht="36.75" customHeight="1" x14ac:dyDescent="0.25">
      <c r="A100" s="178"/>
      <c r="B100" s="183" t="s">
        <v>139</v>
      </c>
      <c r="C100" s="184" t="s">
        <v>140</v>
      </c>
      <c r="D100" s="185"/>
      <c r="E100" s="185"/>
      <c r="F100" s="192" t="s">
        <v>28</v>
      </c>
      <c r="G100" s="193"/>
      <c r="H100" s="193"/>
      <c r="I100" s="193">
        <f>'D.1.4b D.1.4b_1 Pol'!G36</f>
        <v>0</v>
      </c>
      <c r="J100" s="189" t="str">
        <f>IF(I110=0,"",I100/I110*100)</f>
        <v/>
      </c>
    </row>
    <row r="101" spans="1:10" ht="36.75" customHeight="1" x14ac:dyDescent="0.25">
      <c r="A101" s="178"/>
      <c r="B101" s="183" t="s">
        <v>141</v>
      </c>
      <c r="C101" s="184" t="s">
        <v>142</v>
      </c>
      <c r="D101" s="185"/>
      <c r="E101" s="185"/>
      <c r="F101" s="192" t="s">
        <v>28</v>
      </c>
      <c r="G101" s="193"/>
      <c r="H101" s="193"/>
      <c r="I101" s="193">
        <f>'D.1.4b D.1.4b_1 Pol'!G53</f>
        <v>0</v>
      </c>
      <c r="J101" s="189" t="str">
        <f>IF(I110=0,"",I101/I110*100)</f>
        <v/>
      </c>
    </row>
    <row r="102" spans="1:10" ht="36.75" customHeight="1" x14ac:dyDescent="0.25">
      <c r="A102" s="178"/>
      <c r="B102" s="183" t="s">
        <v>143</v>
      </c>
      <c r="C102" s="184" t="s">
        <v>144</v>
      </c>
      <c r="D102" s="185"/>
      <c r="E102" s="185"/>
      <c r="F102" s="192" t="s">
        <v>28</v>
      </c>
      <c r="G102" s="193"/>
      <c r="H102" s="193"/>
      <c r="I102" s="193">
        <f>'D.1.4b D.1.4b_1 Pol'!G55</f>
        <v>0</v>
      </c>
      <c r="J102" s="189" t="str">
        <f>IF(I110=0,"",I102/I110*100)</f>
        <v/>
      </c>
    </row>
    <row r="103" spans="1:10" ht="36.75" customHeight="1" x14ac:dyDescent="0.25">
      <c r="A103" s="178"/>
      <c r="B103" s="183" t="s">
        <v>145</v>
      </c>
      <c r="C103" s="184" t="s">
        <v>146</v>
      </c>
      <c r="D103" s="185"/>
      <c r="E103" s="185"/>
      <c r="F103" s="192" t="s">
        <v>28</v>
      </c>
      <c r="G103" s="193"/>
      <c r="H103" s="193"/>
      <c r="I103" s="193">
        <f>'D.1.4b D.1.4b_1 Pol'!G71</f>
        <v>0</v>
      </c>
      <c r="J103" s="189" t="str">
        <f>IF(I110=0,"",I103/I110*100)</f>
        <v/>
      </c>
    </row>
    <row r="104" spans="1:10" ht="36.75" customHeight="1" x14ac:dyDescent="0.25">
      <c r="A104" s="178"/>
      <c r="B104" s="183" t="s">
        <v>147</v>
      </c>
      <c r="C104" s="184" t="s">
        <v>130</v>
      </c>
      <c r="D104" s="185"/>
      <c r="E104" s="185"/>
      <c r="F104" s="192" t="s">
        <v>28</v>
      </c>
      <c r="G104" s="193"/>
      <c r="H104" s="193"/>
      <c r="I104" s="193">
        <f>'D.1.4b D.1.4b_2 Pol'!G8</f>
        <v>0</v>
      </c>
      <c r="J104" s="189" t="str">
        <f>IF(I110=0,"",I104/I110*100)</f>
        <v/>
      </c>
    </row>
    <row r="105" spans="1:10" ht="36.75" customHeight="1" x14ac:dyDescent="0.25">
      <c r="A105" s="178"/>
      <c r="B105" s="183" t="s">
        <v>148</v>
      </c>
      <c r="C105" s="184" t="s">
        <v>149</v>
      </c>
      <c r="D105" s="185"/>
      <c r="E105" s="185"/>
      <c r="F105" s="192" t="s">
        <v>28</v>
      </c>
      <c r="G105" s="193"/>
      <c r="H105" s="193"/>
      <c r="I105" s="193">
        <f>'D.1.4b D.1.4b_2 Pol'!G14</f>
        <v>0</v>
      </c>
      <c r="J105" s="189" t="str">
        <f>IF(I110=0,"",I105/I110*100)</f>
        <v/>
      </c>
    </row>
    <row r="106" spans="1:10" ht="36.75" customHeight="1" x14ac:dyDescent="0.25">
      <c r="A106" s="178"/>
      <c r="B106" s="183" t="s">
        <v>150</v>
      </c>
      <c r="C106" s="184" t="s">
        <v>151</v>
      </c>
      <c r="D106" s="185"/>
      <c r="E106" s="185"/>
      <c r="F106" s="192" t="s">
        <v>28</v>
      </c>
      <c r="G106" s="193"/>
      <c r="H106" s="193"/>
      <c r="I106" s="193">
        <f>'D.1.4b D.1.4b_2 Pol'!G16</f>
        <v>0</v>
      </c>
      <c r="J106" s="189" t="str">
        <f>IF(I110=0,"",I106/I110*100)</f>
        <v/>
      </c>
    </row>
    <row r="107" spans="1:10" ht="36.75" customHeight="1" x14ac:dyDescent="0.25">
      <c r="A107" s="178"/>
      <c r="B107" s="183" t="s">
        <v>152</v>
      </c>
      <c r="C107" s="184" t="s">
        <v>153</v>
      </c>
      <c r="D107" s="185"/>
      <c r="E107" s="185"/>
      <c r="F107" s="192" t="s">
        <v>154</v>
      </c>
      <c r="G107" s="193"/>
      <c r="H107" s="193"/>
      <c r="I107" s="193">
        <f>'D.1.1. D.1.1. Pol'!G610</f>
        <v>0</v>
      </c>
      <c r="J107" s="189" t="str">
        <f>IF(I110=0,"",I107/I110*100)</f>
        <v/>
      </c>
    </row>
    <row r="108" spans="1:10" ht="36.75" customHeight="1" x14ac:dyDescent="0.25">
      <c r="A108" s="178"/>
      <c r="B108" s="183" t="s">
        <v>155</v>
      </c>
      <c r="C108" s="184" t="s">
        <v>29</v>
      </c>
      <c r="D108" s="185"/>
      <c r="E108" s="185"/>
      <c r="F108" s="192" t="s">
        <v>155</v>
      </c>
      <c r="G108" s="193"/>
      <c r="H108" s="193"/>
      <c r="I108" s="193">
        <f>'VON VON Pol'!G8</f>
        <v>0</v>
      </c>
      <c r="J108" s="189" t="str">
        <f>IF(I110=0,"",I108/I110*100)</f>
        <v/>
      </c>
    </row>
    <row r="109" spans="1:10" ht="36.75" customHeight="1" x14ac:dyDescent="0.25">
      <c r="A109" s="178"/>
      <c r="B109" s="183" t="s">
        <v>156</v>
      </c>
      <c r="C109" s="184" t="s">
        <v>30</v>
      </c>
      <c r="D109" s="185"/>
      <c r="E109" s="185"/>
      <c r="F109" s="192" t="s">
        <v>156</v>
      </c>
      <c r="G109" s="193"/>
      <c r="H109" s="193"/>
      <c r="I109" s="193">
        <f>'VON VON Pol'!G19</f>
        <v>0</v>
      </c>
      <c r="J109" s="189" t="str">
        <f>IF(I110=0,"",I109/I110*100)</f>
        <v/>
      </c>
    </row>
    <row r="110" spans="1:10" ht="25.5" customHeight="1" x14ac:dyDescent="0.25">
      <c r="A110" s="179"/>
      <c r="B110" s="186" t="s">
        <v>1</v>
      </c>
      <c r="C110" s="187"/>
      <c r="D110" s="188"/>
      <c r="E110" s="188"/>
      <c r="F110" s="194"/>
      <c r="G110" s="195"/>
      <c r="H110" s="195"/>
      <c r="I110" s="195">
        <f>SUM(I73:I109)</f>
        <v>0</v>
      </c>
      <c r="J110" s="190">
        <f>SUM(J73:J109)</f>
        <v>0</v>
      </c>
    </row>
    <row r="111" spans="1:10" x14ac:dyDescent="0.25">
      <c r="F111" s="133"/>
      <c r="G111" s="133"/>
      <c r="H111" s="133"/>
      <c r="I111" s="133"/>
      <c r="J111" s="191"/>
    </row>
    <row r="112" spans="1:10" x14ac:dyDescent="0.25">
      <c r="F112" s="133"/>
      <c r="G112" s="133"/>
      <c r="H112" s="133"/>
      <c r="I112" s="133"/>
      <c r="J112" s="191"/>
    </row>
    <row r="113" spans="6:10" x14ac:dyDescent="0.25">
      <c r="F113" s="133"/>
      <c r="G113" s="133"/>
      <c r="H113" s="133"/>
      <c r="I113" s="133"/>
      <c r="J113" s="191"/>
    </row>
  </sheetData>
  <sheetProtection algorithmName="SHA-512" hashValue="eOCi73mx2RMqG8eQiT9VCXYIg29EZLnt1lR8FsLmX5/H7qU6R18tn8csae2eZrTMmUgQ2awIqmaXS+JIufLe7g==" saltValue="GRGLNL4QqiYRxKbti/CWe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4">
    <mergeCell ref="C107:E107"/>
    <mergeCell ref="C108:E108"/>
    <mergeCell ref="C109:E109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B58:J58"/>
    <mergeCell ref="C73:E73"/>
    <mergeCell ref="C74:E74"/>
    <mergeCell ref="C75:E75"/>
    <mergeCell ref="C76:E76"/>
    <mergeCell ref="C49:E49"/>
    <mergeCell ref="C50:E50"/>
    <mergeCell ref="B51:E51"/>
    <mergeCell ref="B56:J56"/>
    <mergeCell ref="B57:J57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KnSts/PKOjaI0KvvpidhfmhCyicsjINLfZ1IQNYqxl/f50fdc5wkbDbF5iSud1JBLr5HtfNTrV8+1AcKaEtiuA==" saltValue="Mi9v8/uliIN+J645hYERO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FD5CA-518B-4179-898C-BDF828749D4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157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158</v>
      </c>
    </row>
    <row r="3" spans="1:60" ht="2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158</v>
      </c>
      <c r="AG3" t="s">
        <v>159</v>
      </c>
    </row>
    <row r="4" spans="1:60" ht="25" customHeight="1" x14ac:dyDescent="0.25">
      <c r="A4" s="202" t="s">
        <v>10</v>
      </c>
      <c r="B4" s="203" t="s">
        <v>46</v>
      </c>
      <c r="C4" s="204" t="s">
        <v>47</v>
      </c>
      <c r="D4" s="205"/>
      <c r="E4" s="205"/>
      <c r="F4" s="205"/>
      <c r="G4" s="206"/>
      <c r="AG4" t="s">
        <v>160</v>
      </c>
    </row>
    <row r="5" spans="1:60" x14ac:dyDescent="0.25">
      <c r="D5" s="10"/>
    </row>
    <row r="6" spans="1:60" ht="37.5" x14ac:dyDescent="0.25">
      <c r="A6" s="208" t="s">
        <v>161</v>
      </c>
      <c r="B6" s="210" t="s">
        <v>162</v>
      </c>
      <c r="C6" s="210" t="s">
        <v>163</v>
      </c>
      <c r="D6" s="209" t="s">
        <v>164</v>
      </c>
      <c r="E6" s="208" t="s">
        <v>165</v>
      </c>
      <c r="F6" s="207" t="s">
        <v>166</v>
      </c>
      <c r="G6" s="208" t="s">
        <v>31</v>
      </c>
      <c r="H6" s="211" t="s">
        <v>32</v>
      </c>
      <c r="I6" s="211" t="s">
        <v>167</v>
      </c>
      <c r="J6" s="211" t="s">
        <v>33</v>
      </c>
      <c r="K6" s="211" t="s">
        <v>168</v>
      </c>
      <c r="L6" s="211" t="s">
        <v>169</v>
      </c>
      <c r="M6" s="211" t="s">
        <v>170</v>
      </c>
      <c r="N6" s="211" t="s">
        <v>171</v>
      </c>
      <c r="O6" s="211" t="s">
        <v>172</v>
      </c>
      <c r="P6" s="211" t="s">
        <v>173</v>
      </c>
      <c r="Q6" s="211" t="s">
        <v>174</v>
      </c>
      <c r="R6" s="211" t="s">
        <v>175</v>
      </c>
      <c r="S6" s="211" t="s">
        <v>176</v>
      </c>
      <c r="T6" s="211" t="s">
        <v>177</v>
      </c>
      <c r="U6" s="211" t="s">
        <v>178</v>
      </c>
      <c r="V6" s="211" t="s">
        <v>179</v>
      </c>
      <c r="W6" s="211" t="s">
        <v>180</v>
      </c>
      <c r="X6" s="211" t="s">
        <v>181</v>
      </c>
      <c r="Y6" s="211" t="s">
        <v>182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44" t="s">
        <v>183</v>
      </c>
      <c r="B8" s="245" t="s">
        <v>90</v>
      </c>
      <c r="C8" s="265" t="s">
        <v>91</v>
      </c>
      <c r="D8" s="246"/>
      <c r="E8" s="247"/>
      <c r="F8" s="248"/>
      <c r="G8" s="248">
        <f>SUMIF(AG9:AG20,"&lt;&gt;NOR",G9:G20)</f>
        <v>0</v>
      </c>
      <c r="H8" s="248"/>
      <c r="I8" s="248">
        <f>SUM(I9:I20)</f>
        <v>0</v>
      </c>
      <c r="J8" s="248"/>
      <c r="K8" s="248">
        <f>SUM(K9:K20)</f>
        <v>0</v>
      </c>
      <c r="L8" s="248"/>
      <c r="M8" s="248">
        <f>SUM(M9:M20)</f>
        <v>0</v>
      </c>
      <c r="N8" s="247"/>
      <c r="O8" s="247">
        <f>SUM(O9:O20)</f>
        <v>2.41</v>
      </c>
      <c r="P8" s="247"/>
      <c r="Q8" s="247">
        <f>SUM(Q9:Q20)</f>
        <v>0</v>
      </c>
      <c r="R8" s="248"/>
      <c r="S8" s="248"/>
      <c r="T8" s="249"/>
      <c r="U8" s="243"/>
      <c r="V8" s="243">
        <f>SUM(V9:V20)</f>
        <v>15.48</v>
      </c>
      <c r="W8" s="243"/>
      <c r="X8" s="243"/>
      <c r="Y8" s="243"/>
      <c r="AG8" t="s">
        <v>184</v>
      </c>
    </row>
    <row r="9" spans="1:60" outlineLevel="1" x14ac:dyDescent="0.25">
      <c r="A9" s="251">
        <v>1</v>
      </c>
      <c r="B9" s="252" t="s">
        <v>185</v>
      </c>
      <c r="C9" s="266" t="s">
        <v>186</v>
      </c>
      <c r="D9" s="253" t="s">
        <v>187</v>
      </c>
      <c r="E9" s="254">
        <v>23.25</v>
      </c>
      <c r="F9" s="255"/>
      <c r="G9" s="256">
        <f>ROUND(E9*F9,2)</f>
        <v>0</v>
      </c>
      <c r="H9" s="255"/>
      <c r="I9" s="256">
        <f>ROUND(E9*H9,2)</f>
        <v>0</v>
      </c>
      <c r="J9" s="255"/>
      <c r="K9" s="256">
        <f>ROUND(E9*J9,2)</f>
        <v>0</v>
      </c>
      <c r="L9" s="256">
        <v>21</v>
      </c>
      <c r="M9" s="256">
        <f>G9*(1+L9/100)</f>
        <v>0</v>
      </c>
      <c r="N9" s="254">
        <v>0.10366</v>
      </c>
      <c r="O9" s="254">
        <f>ROUND(E9*N9,2)</f>
        <v>2.41</v>
      </c>
      <c r="P9" s="254">
        <v>0</v>
      </c>
      <c r="Q9" s="254">
        <f>ROUND(E9*P9,2)</f>
        <v>0</v>
      </c>
      <c r="R9" s="256"/>
      <c r="S9" s="256" t="s">
        <v>188</v>
      </c>
      <c r="T9" s="257" t="s">
        <v>189</v>
      </c>
      <c r="U9" s="232">
        <v>0.66600000000000004</v>
      </c>
      <c r="V9" s="232">
        <f>ROUND(E9*U9,2)</f>
        <v>15.48</v>
      </c>
      <c r="W9" s="232"/>
      <c r="X9" s="232" t="s">
        <v>190</v>
      </c>
      <c r="Y9" s="232" t="s">
        <v>191</v>
      </c>
      <c r="Z9" s="212"/>
      <c r="AA9" s="212"/>
      <c r="AB9" s="212"/>
      <c r="AC9" s="212"/>
      <c r="AD9" s="212"/>
      <c r="AE9" s="212"/>
      <c r="AF9" s="212"/>
      <c r="AG9" s="212" t="s">
        <v>192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7" t="s">
        <v>193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194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7" t="s">
        <v>195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194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7" t="s">
        <v>196</v>
      </c>
      <c r="D12" s="233"/>
      <c r="E12" s="234">
        <v>4.95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194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29"/>
      <c r="B13" s="230"/>
      <c r="C13" s="267" t="s">
        <v>197</v>
      </c>
      <c r="D13" s="233"/>
      <c r="E13" s="234"/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194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29"/>
      <c r="B14" s="230"/>
      <c r="C14" s="267" t="s">
        <v>198</v>
      </c>
      <c r="D14" s="233"/>
      <c r="E14" s="234">
        <v>4.6500000000000004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194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67" t="s">
        <v>199</v>
      </c>
      <c r="D15" s="233"/>
      <c r="E15" s="234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194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29"/>
      <c r="B16" s="230"/>
      <c r="C16" s="267" t="s">
        <v>200</v>
      </c>
      <c r="D16" s="233"/>
      <c r="E16" s="234">
        <v>4.5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194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29"/>
      <c r="B17" s="230"/>
      <c r="C17" s="267" t="s">
        <v>201</v>
      </c>
      <c r="D17" s="233"/>
      <c r="E17" s="234"/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194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29"/>
      <c r="B18" s="230"/>
      <c r="C18" s="267" t="s">
        <v>202</v>
      </c>
      <c r="D18" s="233"/>
      <c r="E18" s="234">
        <v>4.6500000000000004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194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29"/>
      <c r="B19" s="230"/>
      <c r="C19" s="267" t="s">
        <v>203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194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67" t="s">
        <v>204</v>
      </c>
      <c r="D20" s="233"/>
      <c r="E20" s="234">
        <v>4.5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194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13" x14ac:dyDescent="0.25">
      <c r="A21" s="244" t="s">
        <v>183</v>
      </c>
      <c r="B21" s="245" t="s">
        <v>92</v>
      </c>
      <c r="C21" s="265" t="s">
        <v>93</v>
      </c>
      <c r="D21" s="246"/>
      <c r="E21" s="247"/>
      <c r="F21" s="248"/>
      <c r="G21" s="248">
        <f>SUMIF(AG22:AG141,"&lt;&gt;NOR",G22:G141)</f>
        <v>0</v>
      </c>
      <c r="H21" s="248"/>
      <c r="I21" s="248">
        <f>SUM(I22:I141)</f>
        <v>0</v>
      </c>
      <c r="J21" s="248"/>
      <c r="K21" s="248">
        <f>SUM(K22:K141)</f>
        <v>0</v>
      </c>
      <c r="L21" s="248"/>
      <c r="M21" s="248">
        <f>SUM(M22:M141)</f>
        <v>0</v>
      </c>
      <c r="N21" s="247"/>
      <c r="O21" s="247">
        <f>SUM(O22:O141)</f>
        <v>4.26</v>
      </c>
      <c r="P21" s="247"/>
      <c r="Q21" s="247">
        <f>SUM(Q22:Q141)</f>
        <v>0</v>
      </c>
      <c r="R21" s="248"/>
      <c r="S21" s="248"/>
      <c r="T21" s="249"/>
      <c r="U21" s="243"/>
      <c r="V21" s="243">
        <f>SUM(V22:V141)</f>
        <v>233.98000000000002</v>
      </c>
      <c r="W21" s="243"/>
      <c r="X21" s="243"/>
      <c r="Y21" s="243"/>
      <c r="AG21" t="s">
        <v>184</v>
      </c>
    </row>
    <row r="22" spans="1:60" outlineLevel="1" x14ac:dyDescent="0.25">
      <c r="A22" s="251">
        <v>2</v>
      </c>
      <c r="B22" s="252" t="s">
        <v>205</v>
      </c>
      <c r="C22" s="266" t="s">
        <v>206</v>
      </c>
      <c r="D22" s="253" t="s">
        <v>187</v>
      </c>
      <c r="E22" s="254">
        <v>520.89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21</v>
      </c>
      <c r="M22" s="256">
        <f>G22*(1+L22/100)</f>
        <v>0</v>
      </c>
      <c r="N22" s="254">
        <v>5.2999999999999998E-4</v>
      </c>
      <c r="O22" s="254">
        <f>ROUND(E22*N22,2)</f>
        <v>0.28000000000000003</v>
      </c>
      <c r="P22" s="254">
        <v>0</v>
      </c>
      <c r="Q22" s="254">
        <f>ROUND(E22*P22,2)</f>
        <v>0</v>
      </c>
      <c r="R22" s="256"/>
      <c r="S22" s="256" t="s">
        <v>207</v>
      </c>
      <c r="T22" s="257" t="s">
        <v>189</v>
      </c>
      <c r="U22" s="232">
        <v>7.0000000000000007E-2</v>
      </c>
      <c r="V22" s="232">
        <f>ROUND(E22*U22,2)</f>
        <v>36.46</v>
      </c>
      <c r="W22" s="232"/>
      <c r="X22" s="232" t="s">
        <v>190</v>
      </c>
      <c r="Y22" s="232" t="s">
        <v>191</v>
      </c>
      <c r="Z22" s="212"/>
      <c r="AA22" s="212"/>
      <c r="AB22" s="212"/>
      <c r="AC22" s="212"/>
      <c r="AD22" s="212"/>
      <c r="AE22" s="212"/>
      <c r="AF22" s="212"/>
      <c r="AG22" s="212" t="s">
        <v>192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29"/>
      <c r="B23" s="230"/>
      <c r="C23" s="267" t="s">
        <v>193</v>
      </c>
      <c r="D23" s="233"/>
      <c r="E23" s="234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194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29"/>
      <c r="B24" s="230"/>
      <c r="C24" s="267" t="s">
        <v>195</v>
      </c>
      <c r="D24" s="233"/>
      <c r="E24" s="234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194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29"/>
      <c r="B25" s="230"/>
      <c r="C25" s="267" t="s">
        <v>208</v>
      </c>
      <c r="D25" s="233"/>
      <c r="E25" s="234">
        <v>40.53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194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29"/>
      <c r="B26" s="230"/>
      <c r="C26" s="267" t="s">
        <v>209</v>
      </c>
      <c r="D26" s="233"/>
      <c r="E26" s="234">
        <v>-5.46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194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29"/>
      <c r="B27" s="230"/>
      <c r="C27" s="267" t="s">
        <v>210</v>
      </c>
      <c r="D27" s="233"/>
      <c r="E27" s="234">
        <v>14.22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194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29"/>
      <c r="B28" s="230"/>
      <c r="C28" s="267" t="s">
        <v>211</v>
      </c>
      <c r="D28" s="233"/>
      <c r="E28" s="234">
        <v>-1.26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194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29"/>
      <c r="B29" s="230"/>
      <c r="C29" s="267" t="s">
        <v>212</v>
      </c>
      <c r="D29" s="233"/>
      <c r="E29" s="234">
        <v>20.82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194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29"/>
      <c r="B30" s="230"/>
      <c r="C30" s="267" t="s">
        <v>213</v>
      </c>
      <c r="D30" s="233"/>
      <c r="E30" s="234">
        <v>-1.68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194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29"/>
      <c r="B31" s="230"/>
      <c r="C31" s="267" t="s">
        <v>214</v>
      </c>
      <c r="D31" s="233"/>
      <c r="E31" s="234">
        <v>18.18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194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67" t="s">
        <v>215</v>
      </c>
      <c r="D32" s="233"/>
      <c r="E32" s="234">
        <v>-2.94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194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29"/>
      <c r="B33" s="230"/>
      <c r="C33" s="267" t="s">
        <v>216</v>
      </c>
      <c r="D33" s="233"/>
      <c r="E33" s="234">
        <v>23.64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194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29"/>
      <c r="B34" s="230"/>
      <c r="C34" s="267" t="s">
        <v>211</v>
      </c>
      <c r="D34" s="233"/>
      <c r="E34" s="234">
        <v>-1.26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194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29"/>
      <c r="B35" s="230"/>
      <c r="C35" s="268" t="s">
        <v>217</v>
      </c>
      <c r="D35" s="235"/>
      <c r="E35" s="236">
        <v>104.79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194</v>
      </c>
      <c r="AH35" s="212">
        <v>1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29"/>
      <c r="B36" s="230"/>
      <c r="C36" s="267" t="s">
        <v>197</v>
      </c>
      <c r="D36" s="233"/>
      <c r="E36" s="234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194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67" t="s">
        <v>218</v>
      </c>
      <c r="D37" s="233"/>
      <c r="E37" s="234">
        <v>55.74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194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67" t="s">
        <v>219</v>
      </c>
      <c r="D38" s="233"/>
      <c r="E38" s="234">
        <v>-6.72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194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29"/>
      <c r="B39" s="230"/>
      <c r="C39" s="267" t="s">
        <v>220</v>
      </c>
      <c r="D39" s="233"/>
      <c r="E39" s="234">
        <v>20.25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194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29"/>
      <c r="B40" s="230"/>
      <c r="C40" s="267" t="s">
        <v>213</v>
      </c>
      <c r="D40" s="233"/>
      <c r="E40" s="234">
        <v>-1.68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194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29"/>
      <c r="B41" s="230"/>
      <c r="C41" s="267" t="s">
        <v>221</v>
      </c>
      <c r="D41" s="233"/>
      <c r="E41" s="234">
        <v>40.92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194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29"/>
      <c r="B42" s="230"/>
      <c r="C42" s="267" t="s">
        <v>222</v>
      </c>
      <c r="D42" s="233"/>
      <c r="E42" s="234">
        <v>-4.2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194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29"/>
      <c r="B43" s="230"/>
      <c r="C43" s="268" t="s">
        <v>217</v>
      </c>
      <c r="D43" s="235"/>
      <c r="E43" s="236">
        <v>104.31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194</v>
      </c>
      <c r="AH43" s="212">
        <v>1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29"/>
      <c r="B44" s="230"/>
      <c r="C44" s="267" t="s">
        <v>199</v>
      </c>
      <c r="D44" s="233"/>
      <c r="E44" s="234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194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29"/>
      <c r="B45" s="230"/>
      <c r="C45" s="267" t="s">
        <v>223</v>
      </c>
      <c r="D45" s="233"/>
      <c r="E45" s="234">
        <v>55.74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194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29"/>
      <c r="B46" s="230"/>
      <c r="C46" s="267" t="s">
        <v>219</v>
      </c>
      <c r="D46" s="233"/>
      <c r="E46" s="234">
        <v>-6.72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194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29"/>
      <c r="B47" s="230"/>
      <c r="C47" s="267" t="s">
        <v>224</v>
      </c>
      <c r="D47" s="233"/>
      <c r="E47" s="234">
        <v>19.8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194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29"/>
      <c r="B48" s="230"/>
      <c r="C48" s="267" t="s">
        <v>213</v>
      </c>
      <c r="D48" s="233"/>
      <c r="E48" s="234">
        <v>-1.68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194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7" t="s">
        <v>225</v>
      </c>
      <c r="D49" s="233"/>
      <c r="E49" s="234">
        <v>40.799999999999997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194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29"/>
      <c r="B50" s="230"/>
      <c r="C50" s="267" t="s">
        <v>222</v>
      </c>
      <c r="D50" s="233"/>
      <c r="E50" s="234">
        <v>-4.2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194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29"/>
      <c r="B51" s="230"/>
      <c r="C51" s="268" t="s">
        <v>217</v>
      </c>
      <c r="D51" s="235"/>
      <c r="E51" s="236">
        <v>103.74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194</v>
      </c>
      <c r="AH51" s="212">
        <v>1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29"/>
      <c r="B52" s="230"/>
      <c r="C52" s="267" t="s">
        <v>201</v>
      </c>
      <c r="D52" s="233"/>
      <c r="E52" s="234"/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194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5">
      <c r="A53" s="229"/>
      <c r="B53" s="230"/>
      <c r="C53" s="267" t="s">
        <v>226</v>
      </c>
      <c r="D53" s="233"/>
      <c r="E53" s="234">
        <v>55.74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194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29"/>
      <c r="B54" s="230"/>
      <c r="C54" s="267" t="s">
        <v>219</v>
      </c>
      <c r="D54" s="233"/>
      <c r="E54" s="234">
        <v>-6.72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194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29"/>
      <c r="B55" s="230"/>
      <c r="C55" s="267" t="s">
        <v>227</v>
      </c>
      <c r="D55" s="233"/>
      <c r="E55" s="234">
        <v>20.25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194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29"/>
      <c r="B56" s="230"/>
      <c r="C56" s="267" t="s">
        <v>213</v>
      </c>
      <c r="D56" s="233"/>
      <c r="E56" s="234">
        <v>-1.68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194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5">
      <c r="A57" s="229"/>
      <c r="B57" s="230"/>
      <c r="C57" s="267" t="s">
        <v>228</v>
      </c>
      <c r="D57" s="233"/>
      <c r="E57" s="234">
        <v>40.92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194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29"/>
      <c r="B58" s="230"/>
      <c r="C58" s="267" t="s">
        <v>222</v>
      </c>
      <c r="D58" s="233"/>
      <c r="E58" s="234">
        <v>-4.2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194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68" t="s">
        <v>217</v>
      </c>
      <c r="D59" s="235"/>
      <c r="E59" s="236">
        <v>104.31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194</v>
      </c>
      <c r="AH59" s="212">
        <v>1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29"/>
      <c r="B60" s="230"/>
      <c r="C60" s="267" t="s">
        <v>203</v>
      </c>
      <c r="D60" s="233"/>
      <c r="E60" s="234"/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194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7" t="s">
        <v>229</v>
      </c>
      <c r="D61" s="233"/>
      <c r="E61" s="234">
        <v>55.74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194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29"/>
      <c r="B62" s="230"/>
      <c r="C62" s="267" t="s">
        <v>219</v>
      </c>
      <c r="D62" s="233"/>
      <c r="E62" s="234">
        <v>-6.72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194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29"/>
      <c r="B63" s="230"/>
      <c r="C63" s="267" t="s">
        <v>230</v>
      </c>
      <c r="D63" s="233"/>
      <c r="E63" s="234">
        <v>19.8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194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29"/>
      <c r="B64" s="230"/>
      <c r="C64" s="267" t="s">
        <v>213</v>
      </c>
      <c r="D64" s="233"/>
      <c r="E64" s="234">
        <v>-1.68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194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29"/>
      <c r="B65" s="230"/>
      <c r="C65" s="267" t="s">
        <v>231</v>
      </c>
      <c r="D65" s="233"/>
      <c r="E65" s="234">
        <v>40.799999999999997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194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29"/>
      <c r="B66" s="230"/>
      <c r="C66" s="267" t="s">
        <v>222</v>
      </c>
      <c r="D66" s="233"/>
      <c r="E66" s="234">
        <v>-4.2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194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5">
      <c r="A67" s="229"/>
      <c r="B67" s="230"/>
      <c r="C67" s="268" t="s">
        <v>217</v>
      </c>
      <c r="D67" s="235"/>
      <c r="E67" s="236">
        <v>103.74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194</v>
      </c>
      <c r="AH67" s="212">
        <v>1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0" outlineLevel="1" x14ac:dyDescent="0.25">
      <c r="A68" s="251">
        <v>3</v>
      </c>
      <c r="B68" s="252" t="s">
        <v>232</v>
      </c>
      <c r="C68" s="266" t="s">
        <v>233</v>
      </c>
      <c r="D68" s="253" t="s">
        <v>187</v>
      </c>
      <c r="E68" s="254">
        <v>162.93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21</v>
      </c>
      <c r="M68" s="256">
        <f>G68*(1+L68/100)</f>
        <v>0</v>
      </c>
      <c r="N68" s="254">
        <v>1.583E-2</v>
      </c>
      <c r="O68" s="254">
        <f>ROUND(E68*N68,2)</f>
        <v>2.58</v>
      </c>
      <c r="P68" s="254">
        <v>0</v>
      </c>
      <c r="Q68" s="254">
        <f>ROUND(E68*P68,2)</f>
        <v>0</v>
      </c>
      <c r="R68" s="256"/>
      <c r="S68" s="256" t="s">
        <v>188</v>
      </c>
      <c r="T68" s="257" t="s">
        <v>189</v>
      </c>
      <c r="U68" s="232">
        <v>0.37</v>
      </c>
      <c r="V68" s="232">
        <f>ROUND(E68*U68,2)</f>
        <v>60.28</v>
      </c>
      <c r="W68" s="232"/>
      <c r="X68" s="232" t="s">
        <v>190</v>
      </c>
      <c r="Y68" s="232" t="s">
        <v>191</v>
      </c>
      <c r="Z68" s="212"/>
      <c r="AA68" s="212"/>
      <c r="AB68" s="212"/>
      <c r="AC68" s="212"/>
      <c r="AD68" s="212"/>
      <c r="AE68" s="212"/>
      <c r="AF68" s="212"/>
      <c r="AG68" s="212" t="s">
        <v>192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5">
      <c r="A69" s="229"/>
      <c r="B69" s="230"/>
      <c r="C69" s="267" t="s">
        <v>234</v>
      </c>
      <c r="D69" s="233"/>
      <c r="E69" s="234"/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194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29"/>
      <c r="B70" s="230"/>
      <c r="C70" s="267" t="s">
        <v>195</v>
      </c>
      <c r="D70" s="233"/>
      <c r="E70" s="234"/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194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29"/>
      <c r="B71" s="230"/>
      <c r="C71" s="267" t="s">
        <v>208</v>
      </c>
      <c r="D71" s="233"/>
      <c r="E71" s="234">
        <v>40.53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194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29"/>
      <c r="B72" s="230"/>
      <c r="C72" s="267" t="s">
        <v>209</v>
      </c>
      <c r="D72" s="233"/>
      <c r="E72" s="234">
        <v>-5.46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194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29"/>
      <c r="B73" s="230"/>
      <c r="C73" s="267" t="s">
        <v>210</v>
      </c>
      <c r="D73" s="233"/>
      <c r="E73" s="234">
        <v>14.22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194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29"/>
      <c r="B74" s="230"/>
      <c r="C74" s="267" t="s">
        <v>211</v>
      </c>
      <c r="D74" s="233"/>
      <c r="E74" s="234">
        <v>-1.26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194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29"/>
      <c r="B75" s="230"/>
      <c r="C75" s="267" t="s">
        <v>212</v>
      </c>
      <c r="D75" s="233"/>
      <c r="E75" s="234">
        <v>20.82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194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29"/>
      <c r="B76" s="230"/>
      <c r="C76" s="267" t="s">
        <v>213</v>
      </c>
      <c r="D76" s="233"/>
      <c r="E76" s="234">
        <v>-1.68</v>
      </c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194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29"/>
      <c r="B77" s="230"/>
      <c r="C77" s="267" t="s">
        <v>214</v>
      </c>
      <c r="D77" s="233"/>
      <c r="E77" s="234">
        <v>18.18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194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29"/>
      <c r="B78" s="230"/>
      <c r="C78" s="267" t="s">
        <v>215</v>
      </c>
      <c r="D78" s="233"/>
      <c r="E78" s="234">
        <v>-2.94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194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29"/>
      <c r="B79" s="230"/>
      <c r="C79" s="267" t="s">
        <v>216</v>
      </c>
      <c r="D79" s="233"/>
      <c r="E79" s="234">
        <v>23.64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194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29"/>
      <c r="B80" s="230"/>
      <c r="C80" s="267" t="s">
        <v>211</v>
      </c>
      <c r="D80" s="233"/>
      <c r="E80" s="234">
        <v>-1.26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194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29"/>
      <c r="B81" s="230"/>
      <c r="C81" s="268" t="s">
        <v>217</v>
      </c>
      <c r="D81" s="235"/>
      <c r="E81" s="236">
        <v>104.79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194</v>
      </c>
      <c r="AH81" s="212">
        <v>1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29"/>
      <c r="B82" s="230"/>
      <c r="C82" s="267" t="s">
        <v>197</v>
      </c>
      <c r="D82" s="233"/>
      <c r="E82" s="234"/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194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29"/>
      <c r="B83" s="230"/>
      <c r="C83" s="267" t="s">
        <v>218</v>
      </c>
      <c r="D83" s="233"/>
      <c r="E83" s="234">
        <v>55.74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194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29"/>
      <c r="B84" s="230"/>
      <c r="C84" s="267" t="s">
        <v>219</v>
      </c>
      <c r="D84" s="233"/>
      <c r="E84" s="234">
        <v>-6.72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194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29"/>
      <c r="B85" s="230"/>
      <c r="C85" s="267" t="s">
        <v>220</v>
      </c>
      <c r="D85" s="233"/>
      <c r="E85" s="234">
        <v>20.25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194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29"/>
      <c r="B86" s="230"/>
      <c r="C86" s="267" t="s">
        <v>213</v>
      </c>
      <c r="D86" s="233"/>
      <c r="E86" s="234">
        <v>-1.68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194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29"/>
      <c r="B87" s="230"/>
      <c r="C87" s="267" t="s">
        <v>221</v>
      </c>
      <c r="D87" s="233"/>
      <c r="E87" s="234">
        <v>40.92</v>
      </c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194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29"/>
      <c r="B88" s="230"/>
      <c r="C88" s="267" t="s">
        <v>222</v>
      </c>
      <c r="D88" s="233"/>
      <c r="E88" s="234">
        <v>-4.2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194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29"/>
      <c r="B89" s="230"/>
      <c r="C89" s="268" t="s">
        <v>217</v>
      </c>
      <c r="D89" s="235"/>
      <c r="E89" s="236">
        <v>104.31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194</v>
      </c>
      <c r="AH89" s="212">
        <v>1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29"/>
      <c r="B90" s="230"/>
      <c r="C90" s="267" t="s">
        <v>199</v>
      </c>
      <c r="D90" s="233"/>
      <c r="E90" s="234"/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194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29"/>
      <c r="B91" s="230"/>
      <c r="C91" s="267" t="s">
        <v>223</v>
      </c>
      <c r="D91" s="233"/>
      <c r="E91" s="234">
        <v>55.74</v>
      </c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194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5">
      <c r="A92" s="229"/>
      <c r="B92" s="230"/>
      <c r="C92" s="267" t="s">
        <v>219</v>
      </c>
      <c r="D92" s="233"/>
      <c r="E92" s="234">
        <v>-6.72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194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29"/>
      <c r="B93" s="230"/>
      <c r="C93" s="267" t="s">
        <v>224</v>
      </c>
      <c r="D93" s="233"/>
      <c r="E93" s="234">
        <v>19.8</v>
      </c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194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29"/>
      <c r="B94" s="230"/>
      <c r="C94" s="267" t="s">
        <v>213</v>
      </c>
      <c r="D94" s="233"/>
      <c r="E94" s="234">
        <v>-1.68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194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29"/>
      <c r="B95" s="230"/>
      <c r="C95" s="267" t="s">
        <v>225</v>
      </c>
      <c r="D95" s="233"/>
      <c r="E95" s="234">
        <v>40.799999999999997</v>
      </c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194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29"/>
      <c r="B96" s="230"/>
      <c r="C96" s="267" t="s">
        <v>222</v>
      </c>
      <c r="D96" s="233"/>
      <c r="E96" s="234">
        <v>-4.2</v>
      </c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194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29"/>
      <c r="B97" s="230"/>
      <c r="C97" s="268" t="s">
        <v>217</v>
      </c>
      <c r="D97" s="235"/>
      <c r="E97" s="236">
        <v>103.74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194</v>
      </c>
      <c r="AH97" s="212">
        <v>1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29"/>
      <c r="B98" s="230"/>
      <c r="C98" s="267" t="s">
        <v>201</v>
      </c>
      <c r="D98" s="233"/>
      <c r="E98" s="234"/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194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29"/>
      <c r="B99" s="230"/>
      <c r="C99" s="267" t="s">
        <v>226</v>
      </c>
      <c r="D99" s="233"/>
      <c r="E99" s="234">
        <v>55.74</v>
      </c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194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29"/>
      <c r="B100" s="230"/>
      <c r="C100" s="267" t="s">
        <v>219</v>
      </c>
      <c r="D100" s="233"/>
      <c r="E100" s="234">
        <v>-6.72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194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29"/>
      <c r="B101" s="230"/>
      <c r="C101" s="267" t="s">
        <v>227</v>
      </c>
      <c r="D101" s="233"/>
      <c r="E101" s="234">
        <v>20.25</v>
      </c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194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29"/>
      <c r="B102" s="230"/>
      <c r="C102" s="267" t="s">
        <v>213</v>
      </c>
      <c r="D102" s="233"/>
      <c r="E102" s="234">
        <v>-1.68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194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29"/>
      <c r="B103" s="230"/>
      <c r="C103" s="267" t="s">
        <v>228</v>
      </c>
      <c r="D103" s="233"/>
      <c r="E103" s="234">
        <v>40.92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194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29"/>
      <c r="B104" s="230"/>
      <c r="C104" s="267" t="s">
        <v>222</v>
      </c>
      <c r="D104" s="233"/>
      <c r="E104" s="234">
        <v>-4.2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194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29"/>
      <c r="B105" s="230"/>
      <c r="C105" s="268" t="s">
        <v>217</v>
      </c>
      <c r="D105" s="235"/>
      <c r="E105" s="236">
        <v>104.31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194</v>
      </c>
      <c r="AH105" s="212">
        <v>1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29"/>
      <c r="B106" s="230"/>
      <c r="C106" s="267" t="s">
        <v>203</v>
      </c>
      <c r="D106" s="233"/>
      <c r="E106" s="234"/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194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5">
      <c r="A107" s="229"/>
      <c r="B107" s="230"/>
      <c r="C107" s="267" t="s">
        <v>229</v>
      </c>
      <c r="D107" s="233"/>
      <c r="E107" s="234">
        <v>55.74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194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29"/>
      <c r="B108" s="230"/>
      <c r="C108" s="267" t="s">
        <v>219</v>
      </c>
      <c r="D108" s="233"/>
      <c r="E108" s="234">
        <v>-6.72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2"/>
      <c r="AA108" s="212"/>
      <c r="AB108" s="212"/>
      <c r="AC108" s="212"/>
      <c r="AD108" s="212"/>
      <c r="AE108" s="212"/>
      <c r="AF108" s="212"/>
      <c r="AG108" s="212" t="s">
        <v>194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29"/>
      <c r="B109" s="230"/>
      <c r="C109" s="267" t="s">
        <v>230</v>
      </c>
      <c r="D109" s="233"/>
      <c r="E109" s="234">
        <v>19.8</v>
      </c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194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29"/>
      <c r="B110" s="230"/>
      <c r="C110" s="267" t="s">
        <v>213</v>
      </c>
      <c r="D110" s="233"/>
      <c r="E110" s="234">
        <v>-1.68</v>
      </c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194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29"/>
      <c r="B111" s="230"/>
      <c r="C111" s="267" t="s">
        <v>231</v>
      </c>
      <c r="D111" s="233"/>
      <c r="E111" s="234">
        <v>40.799999999999997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194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29"/>
      <c r="B112" s="230"/>
      <c r="C112" s="267" t="s">
        <v>222</v>
      </c>
      <c r="D112" s="233"/>
      <c r="E112" s="234">
        <v>-4.2</v>
      </c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194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29"/>
      <c r="B113" s="230"/>
      <c r="C113" s="268" t="s">
        <v>217</v>
      </c>
      <c r="D113" s="235"/>
      <c r="E113" s="236">
        <v>103.74</v>
      </c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194</v>
      </c>
      <c r="AH113" s="212">
        <v>1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29"/>
      <c r="B114" s="230"/>
      <c r="C114" s="267" t="s">
        <v>235</v>
      </c>
      <c r="D114" s="233"/>
      <c r="E114" s="234">
        <v>-357.96</v>
      </c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2"/>
      <c r="AA114" s="212"/>
      <c r="AB114" s="212"/>
      <c r="AC114" s="212"/>
      <c r="AD114" s="212"/>
      <c r="AE114" s="212"/>
      <c r="AF114" s="212"/>
      <c r="AG114" s="212" t="s">
        <v>194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29"/>
      <c r="B115" s="230"/>
      <c r="C115" s="268" t="s">
        <v>217</v>
      </c>
      <c r="D115" s="235"/>
      <c r="E115" s="236">
        <v>-357.96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194</v>
      </c>
      <c r="AH115" s="212">
        <v>1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0" outlineLevel="1" x14ac:dyDescent="0.25">
      <c r="A116" s="251">
        <v>4</v>
      </c>
      <c r="B116" s="252" t="s">
        <v>236</v>
      </c>
      <c r="C116" s="266" t="s">
        <v>237</v>
      </c>
      <c r="D116" s="253" t="s">
        <v>187</v>
      </c>
      <c r="E116" s="254">
        <v>381.21</v>
      </c>
      <c r="F116" s="255"/>
      <c r="G116" s="256">
        <f>ROUND(E116*F116,2)</f>
        <v>0</v>
      </c>
      <c r="H116" s="255"/>
      <c r="I116" s="256">
        <f>ROUND(E116*H116,2)</f>
        <v>0</v>
      </c>
      <c r="J116" s="255"/>
      <c r="K116" s="256">
        <f>ROUND(E116*J116,2)</f>
        <v>0</v>
      </c>
      <c r="L116" s="256">
        <v>21</v>
      </c>
      <c r="M116" s="256">
        <f>G116*(1+L116/100)</f>
        <v>0</v>
      </c>
      <c r="N116" s="254">
        <v>3.6700000000000001E-3</v>
      </c>
      <c r="O116" s="254">
        <f>ROUND(E116*N116,2)</f>
        <v>1.4</v>
      </c>
      <c r="P116" s="254">
        <v>0</v>
      </c>
      <c r="Q116" s="254">
        <f>ROUND(E116*P116,2)</f>
        <v>0</v>
      </c>
      <c r="R116" s="256"/>
      <c r="S116" s="256" t="s">
        <v>188</v>
      </c>
      <c r="T116" s="257" t="s">
        <v>189</v>
      </c>
      <c r="U116" s="232">
        <v>0.36</v>
      </c>
      <c r="V116" s="232">
        <f>ROUND(E116*U116,2)</f>
        <v>137.24</v>
      </c>
      <c r="W116" s="232"/>
      <c r="X116" s="232" t="s">
        <v>190</v>
      </c>
      <c r="Y116" s="232" t="s">
        <v>191</v>
      </c>
      <c r="Z116" s="212"/>
      <c r="AA116" s="212"/>
      <c r="AB116" s="212"/>
      <c r="AC116" s="212"/>
      <c r="AD116" s="212"/>
      <c r="AE116" s="212"/>
      <c r="AF116" s="212"/>
      <c r="AG116" s="212" t="s">
        <v>192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5">
      <c r="A117" s="229"/>
      <c r="B117" s="230"/>
      <c r="C117" s="267" t="s">
        <v>234</v>
      </c>
      <c r="D117" s="233"/>
      <c r="E117" s="234"/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194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29"/>
      <c r="B118" s="230"/>
      <c r="C118" s="267" t="s">
        <v>238</v>
      </c>
      <c r="D118" s="233"/>
      <c r="E118" s="234">
        <v>94.02</v>
      </c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194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5">
      <c r="A119" s="229"/>
      <c r="B119" s="230"/>
      <c r="C119" s="267" t="s">
        <v>239</v>
      </c>
      <c r="D119" s="233"/>
      <c r="E119" s="234">
        <v>-7.56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194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29"/>
      <c r="B120" s="230"/>
      <c r="C120" s="267" t="s">
        <v>240</v>
      </c>
      <c r="D120" s="233"/>
      <c r="E120" s="234">
        <v>71.22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194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29"/>
      <c r="B121" s="230"/>
      <c r="C121" s="267" t="s">
        <v>239</v>
      </c>
      <c r="D121" s="233"/>
      <c r="E121" s="234">
        <v>-7.56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194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29"/>
      <c r="B122" s="230"/>
      <c r="C122" s="267" t="s">
        <v>241</v>
      </c>
      <c r="D122" s="233"/>
      <c r="E122" s="234">
        <v>79.650000000000006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194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29"/>
      <c r="B123" s="230"/>
      <c r="C123" s="267" t="s">
        <v>239</v>
      </c>
      <c r="D123" s="233"/>
      <c r="E123" s="234">
        <v>-7.56</v>
      </c>
      <c r="F123" s="232"/>
      <c r="G123" s="23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32"/>
      <c r="Z123" s="212"/>
      <c r="AA123" s="212"/>
      <c r="AB123" s="212"/>
      <c r="AC123" s="212"/>
      <c r="AD123" s="212"/>
      <c r="AE123" s="212"/>
      <c r="AF123" s="212"/>
      <c r="AG123" s="212" t="s">
        <v>194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29"/>
      <c r="B124" s="230"/>
      <c r="C124" s="267" t="s">
        <v>242</v>
      </c>
      <c r="D124" s="233"/>
      <c r="E124" s="234">
        <v>71.22</v>
      </c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194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29"/>
      <c r="B125" s="230"/>
      <c r="C125" s="267" t="s">
        <v>239</v>
      </c>
      <c r="D125" s="233"/>
      <c r="E125" s="234">
        <v>-7.56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194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5">
      <c r="A126" s="229"/>
      <c r="B126" s="230"/>
      <c r="C126" s="267" t="s">
        <v>243</v>
      </c>
      <c r="D126" s="233"/>
      <c r="E126" s="234">
        <v>79.650000000000006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2"/>
      <c r="AA126" s="212"/>
      <c r="AB126" s="212"/>
      <c r="AC126" s="212"/>
      <c r="AD126" s="212"/>
      <c r="AE126" s="212"/>
      <c r="AF126" s="212"/>
      <c r="AG126" s="212" t="s">
        <v>194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5">
      <c r="A127" s="229"/>
      <c r="B127" s="230"/>
      <c r="C127" s="267" t="s">
        <v>239</v>
      </c>
      <c r="D127" s="233"/>
      <c r="E127" s="234">
        <v>-7.56</v>
      </c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2"/>
      <c r="AA127" s="212"/>
      <c r="AB127" s="212"/>
      <c r="AC127" s="212"/>
      <c r="AD127" s="212"/>
      <c r="AE127" s="212"/>
      <c r="AF127" s="212"/>
      <c r="AG127" s="212" t="s">
        <v>194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29"/>
      <c r="B128" s="230"/>
      <c r="C128" s="268" t="s">
        <v>217</v>
      </c>
      <c r="D128" s="235"/>
      <c r="E128" s="236">
        <v>357.96</v>
      </c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194</v>
      </c>
      <c r="AH128" s="212">
        <v>1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29"/>
      <c r="B129" s="230"/>
      <c r="C129" s="267" t="s">
        <v>193</v>
      </c>
      <c r="D129" s="233"/>
      <c r="E129" s="234"/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194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5">
      <c r="A130" s="229"/>
      <c r="B130" s="230"/>
      <c r="C130" s="267" t="s">
        <v>244</v>
      </c>
      <c r="D130" s="233"/>
      <c r="E130" s="234"/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194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5">
      <c r="A131" s="229"/>
      <c r="B131" s="230"/>
      <c r="C131" s="267" t="s">
        <v>195</v>
      </c>
      <c r="D131" s="233"/>
      <c r="E131" s="234"/>
      <c r="F131" s="232"/>
      <c r="G131" s="232"/>
      <c r="H131" s="232"/>
      <c r="I131" s="232"/>
      <c r="J131" s="232"/>
      <c r="K131" s="232"/>
      <c r="L131" s="232"/>
      <c r="M131" s="232"/>
      <c r="N131" s="231"/>
      <c r="O131" s="231"/>
      <c r="P131" s="231"/>
      <c r="Q131" s="231"/>
      <c r="R131" s="232"/>
      <c r="S131" s="232"/>
      <c r="T131" s="232"/>
      <c r="U131" s="232"/>
      <c r="V131" s="232"/>
      <c r="W131" s="232"/>
      <c r="X131" s="232"/>
      <c r="Y131" s="232"/>
      <c r="Z131" s="212"/>
      <c r="AA131" s="212"/>
      <c r="AB131" s="212"/>
      <c r="AC131" s="212"/>
      <c r="AD131" s="212"/>
      <c r="AE131" s="212"/>
      <c r="AF131" s="212"/>
      <c r="AG131" s="212" t="s">
        <v>194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5">
      <c r="A132" s="229"/>
      <c r="B132" s="230"/>
      <c r="C132" s="267" t="s">
        <v>196</v>
      </c>
      <c r="D132" s="233"/>
      <c r="E132" s="234">
        <v>4.95</v>
      </c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2"/>
      <c r="AA132" s="212"/>
      <c r="AB132" s="212"/>
      <c r="AC132" s="212"/>
      <c r="AD132" s="212"/>
      <c r="AE132" s="212"/>
      <c r="AF132" s="212"/>
      <c r="AG132" s="212" t="s">
        <v>194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29"/>
      <c r="B133" s="230"/>
      <c r="C133" s="267" t="s">
        <v>197</v>
      </c>
      <c r="D133" s="233"/>
      <c r="E133" s="234"/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194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29"/>
      <c r="B134" s="230"/>
      <c r="C134" s="267" t="s">
        <v>198</v>
      </c>
      <c r="D134" s="233"/>
      <c r="E134" s="234">
        <v>4.6500000000000004</v>
      </c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194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29"/>
      <c r="B135" s="230"/>
      <c r="C135" s="267" t="s">
        <v>199</v>
      </c>
      <c r="D135" s="233"/>
      <c r="E135" s="234"/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194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5">
      <c r="A136" s="229"/>
      <c r="B136" s="230"/>
      <c r="C136" s="267" t="s">
        <v>200</v>
      </c>
      <c r="D136" s="233"/>
      <c r="E136" s="234">
        <v>4.5</v>
      </c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2"/>
      <c r="AA136" s="212"/>
      <c r="AB136" s="212"/>
      <c r="AC136" s="212"/>
      <c r="AD136" s="212"/>
      <c r="AE136" s="212"/>
      <c r="AF136" s="212"/>
      <c r="AG136" s="212" t="s">
        <v>194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29"/>
      <c r="B137" s="230"/>
      <c r="C137" s="267" t="s">
        <v>201</v>
      </c>
      <c r="D137" s="233"/>
      <c r="E137" s="234"/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2"/>
      <c r="AA137" s="212"/>
      <c r="AB137" s="212"/>
      <c r="AC137" s="212"/>
      <c r="AD137" s="212"/>
      <c r="AE137" s="212"/>
      <c r="AF137" s="212"/>
      <c r="AG137" s="212" t="s">
        <v>194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29"/>
      <c r="B138" s="230"/>
      <c r="C138" s="267" t="s">
        <v>202</v>
      </c>
      <c r="D138" s="233"/>
      <c r="E138" s="234">
        <v>4.6500000000000004</v>
      </c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2"/>
      <c r="AA138" s="212"/>
      <c r="AB138" s="212"/>
      <c r="AC138" s="212"/>
      <c r="AD138" s="212"/>
      <c r="AE138" s="212"/>
      <c r="AF138" s="212"/>
      <c r="AG138" s="212" t="s">
        <v>194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29"/>
      <c r="B139" s="230"/>
      <c r="C139" s="267" t="s">
        <v>203</v>
      </c>
      <c r="D139" s="233"/>
      <c r="E139" s="234"/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194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29"/>
      <c r="B140" s="230"/>
      <c r="C140" s="267" t="s">
        <v>204</v>
      </c>
      <c r="D140" s="233"/>
      <c r="E140" s="234">
        <v>4.5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194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5">
      <c r="A141" s="229"/>
      <c r="B141" s="230"/>
      <c r="C141" s="268" t="s">
        <v>217</v>
      </c>
      <c r="D141" s="235"/>
      <c r="E141" s="236">
        <v>23.25</v>
      </c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2"/>
      <c r="AA141" s="212"/>
      <c r="AB141" s="212"/>
      <c r="AC141" s="212"/>
      <c r="AD141" s="212"/>
      <c r="AE141" s="212"/>
      <c r="AF141" s="212"/>
      <c r="AG141" s="212" t="s">
        <v>194</v>
      </c>
      <c r="AH141" s="212">
        <v>1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13" x14ac:dyDescent="0.25">
      <c r="A142" s="244" t="s">
        <v>183</v>
      </c>
      <c r="B142" s="245" t="s">
        <v>94</v>
      </c>
      <c r="C142" s="265" t="s">
        <v>95</v>
      </c>
      <c r="D142" s="246"/>
      <c r="E142" s="247"/>
      <c r="F142" s="248"/>
      <c r="G142" s="248">
        <f>SUMIF(AG143:AG143,"&lt;&gt;NOR",G143:G143)</f>
        <v>0</v>
      </c>
      <c r="H142" s="248"/>
      <c r="I142" s="248">
        <f>SUM(I143:I143)</f>
        <v>0</v>
      </c>
      <c r="J142" s="248"/>
      <c r="K142" s="248">
        <f>SUM(K143:K143)</f>
        <v>0</v>
      </c>
      <c r="L142" s="248"/>
      <c r="M142" s="248">
        <f>SUM(M143:M143)</f>
        <v>0</v>
      </c>
      <c r="N142" s="247"/>
      <c r="O142" s="247">
        <f>SUM(O143:O143)</f>
        <v>0</v>
      </c>
      <c r="P142" s="247"/>
      <c r="Q142" s="247">
        <f>SUM(Q143:Q143)</f>
        <v>0</v>
      </c>
      <c r="R142" s="248"/>
      <c r="S142" s="248"/>
      <c r="T142" s="249"/>
      <c r="U142" s="243"/>
      <c r="V142" s="243">
        <f>SUM(V143:V143)</f>
        <v>0</v>
      </c>
      <c r="W142" s="243"/>
      <c r="X142" s="243"/>
      <c r="Y142" s="243"/>
      <c r="AG142" t="s">
        <v>184</v>
      </c>
    </row>
    <row r="143" spans="1:60" ht="20" outlineLevel="1" x14ac:dyDescent="0.25">
      <c r="A143" s="258">
        <v>5</v>
      </c>
      <c r="B143" s="259" t="s">
        <v>245</v>
      </c>
      <c r="C143" s="269" t="s">
        <v>246</v>
      </c>
      <c r="D143" s="260" t="s">
        <v>247</v>
      </c>
      <c r="E143" s="261">
        <v>1</v>
      </c>
      <c r="F143" s="262"/>
      <c r="G143" s="263">
        <f>ROUND(E143*F143,2)</f>
        <v>0</v>
      </c>
      <c r="H143" s="262"/>
      <c r="I143" s="263">
        <f>ROUND(E143*H143,2)</f>
        <v>0</v>
      </c>
      <c r="J143" s="262"/>
      <c r="K143" s="263">
        <f>ROUND(E143*J143,2)</f>
        <v>0</v>
      </c>
      <c r="L143" s="263">
        <v>21</v>
      </c>
      <c r="M143" s="263">
        <f>G143*(1+L143/100)</f>
        <v>0</v>
      </c>
      <c r="N143" s="261">
        <v>0</v>
      </c>
      <c r="O143" s="261">
        <f>ROUND(E143*N143,2)</f>
        <v>0</v>
      </c>
      <c r="P143" s="261">
        <v>0</v>
      </c>
      <c r="Q143" s="261">
        <f>ROUND(E143*P143,2)</f>
        <v>0</v>
      </c>
      <c r="R143" s="263"/>
      <c r="S143" s="263" t="s">
        <v>207</v>
      </c>
      <c r="T143" s="264" t="s">
        <v>248</v>
      </c>
      <c r="U143" s="232">
        <v>0</v>
      </c>
      <c r="V143" s="232">
        <f>ROUND(E143*U143,2)</f>
        <v>0</v>
      </c>
      <c r="W143" s="232"/>
      <c r="X143" s="232" t="s">
        <v>190</v>
      </c>
      <c r="Y143" s="232" t="s">
        <v>191</v>
      </c>
      <c r="Z143" s="212"/>
      <c r="AA143" s="212"/>
      <c r="AB143" s="212"/>
      <c r="AC143" s="212"/>
      <c r="AD143" s="212"/>
      <c r="AE143" s="212"/>
      <c r="AF143" s="212"/>
      <c r="AG143" s="212" t="s">
        <v>192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13" x14ac:dyDescent="0.25">
      <c r="A144" s="244" t="s">
        <v>183</v>
      </c>
      <c r="B144" s="245" t="s">
        <v>96</v>
      </c>
      <c r="C144" s="265" t="s">
        <v>97</v>
      </c>
      <c r="D144" s="246"/>
      <c r="E144" s="247"/>
      <c r="F144" s="248"/>
      <c r="G144" s="248">
        <f>SUMIF(AG145:AG173,"&lt;&gt;NOR",G145:G173)</f>
        <v>0</v>
      </c>
      <c r="H144" s="248"/>
      <c r="I144" s="248">
        <f>SUM(I145:I173)</f>
        <v>0</v>
      </c>
      <c r="J144" s="248"/>
      <c r="K144" s="248">
        <f>SUM(K145:K173)</f>
        <v>0</v>
      </c>
      <c r="L144" s="248"/>
      <c r="M144" s="248">
        <f>SUM(M145:M173)</f>
        <v>0</v>
      </c>
      <c r="N144" s="247"/>
      <c r="O144" s="247">
        <f>SUM(O145:O173)</f>
        <v>0.14000000000000001</v>
      </c>
      <c r="P144" s="247"/>
      <c r="Q144" s="247">
        <f>SUM(Q145:Q173)</f>
        <v>0</v>
      </c>
      <c r="R144" s="248"/>
      <c r="S144" s="248"/>
      <c r="T144" s="249"/>
      <c r="U144" s="243"/>
      <c r="V144" s="243">
        <f>SUM(V145:V173)</f>
        <v>19.14</v>
      </c>
      <c r="W144" s="243"/>
      <c r="X144" s="243"/>
      <c r="Y144" s="243"/>
      <c r="AG144" t="s">
        <v>184</v>
      </c>
    </row>
    <row r="145" spans="1:60" outlineLevel="1" x14ac:dyDescent="0.25">
      <c r="A145" s="251">
        <v>6</v>
      </c>
      <c r="B145" s="252" t="s">
        <v>249</v>
      </c>
      <c r="C145" s="266" t="s">
        <v>250</v>
      </c>
      <c r="D145" s="253" t="s">
        <v>187</v>
      </c>
      <c r="E145" s="254">
        <v>91.16</v>
      </c>
      <c r="F145" s="255"/>
      <c r="G145" s="256">
        <f>ROUND(E145*F145,2)</f>
        <v>0</v>
      </c>
      <c r="H145" s="255"/>
      <c r="I145" s="256">
        <f>ROUND(E145*H145,2)</f>
        <v>0</v>
      </c>
      <c r="J145" s="255"/>
      <c r="K145" s="256">
        <f>ROUND(E145*J145,2)</f>
        <v>0</v>
      </c>
      <c r="L145" s="256">
        <v>21</v>
      </c>
      <c r="M145" s="256">
        <f>G145*(1+L145/100)</f>
        <v>0</v>
      </c>
      <c r="N145" s="254">
        <v>1.58E-3</v>
      </c>
      <c r="O145" s="254">
        <f>ROUND(E145*N145,2)</f>
        <v>0.14000000000000001</v>
      </c>
      <c r="P145" s="254">
        <v>0</v>
      </c>
      <c r="Q145" s="254">
        <f>ROUND(E145*P145,2)</f>
        <v>0</v>
      </c>
      <c r="R145" s="256"/>
      <c r="S145" s="256" t="s">
        <v>188</v>
      </c>
      <c r="T145" s="257" t="s">
        <v>189</v>
      </c>
      <c r="U145" s="232">
        <v>0.21</v>
      </c>
      <c r="V145" s="232">
        <f>ROUND(E145*U145,2)</f>
        <v>19.14</v>
      </c>
      <c r="W145" s="232"/>
      <c r="X145" s="232" t="s">
        <v>190</v>
      </c>
      <c r="Y145" s="232" t="s">
        <v>191</v>
      </c>
      <c r="Z145" s="212"/>
      <c r="AA145" s="212"/>
      <c r="AB145" s="212"/>
      <c r="AC145" s="212"/>
      <c r="AD145" s="212"/>
      <c r="AE145" s="212"/>
      <c r="AF145" s="212"/>
      <c r="AG145" s="212" t="s">
        <v>192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2" x14ac:dyDescent="0.25">
      <c r="A146" s="229"/>
      <c r="B146" s="230"/>
      <c r="C146" s="267" t="s">
        <v>234</v>
      </c>
      <c r="D146" s="233"/>
      <c r="E146" s="234"/>
      <c r="F146" s="232"/>
      <c r="G146" s="232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2"/>
      <c r="AA146" s="212"/>
      <c r="AB146" s="212"/>
      <c r="AC146" s="212"/>
      <c r="AD146" s="212"/>
      <c r="AE146" s="212"/>
      <c r="AF146" s="212"/>
      <c r="AG146" s="212" t="s">
        <v>194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5">
      <c r="A147" s="229"/>
      <c r="B147" s="230"/>
      <c r="C147" s="267" t="s">
        <v>195</v>
      </c>
      <c r="D147" s="233"/>
      <c r="E147" s="234"/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2"/>
      <c r="AA147" s="212"/>
      <c r="AB147" s="212"/>
      <c r="AC147" s="212"/>
      <c r="AD147" s="212"/>
      <c r="AE147" s="212"/>
      <c r="AF147" s="212"/>
      <c r="AG147" s="212" t="s">
        <v>194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5">
      <c r="A148" s="229"/>
      <c r="B148" s="230"/>
      <c r="C148" s="267" t="s">
        <v>251</v>
      </c>
      <c r="D148" s="233"/>
      <c r="E148" s="234">
        <v>7.52</v>
      </c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194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29"/>
      <c r="B149" s="230"/>
      <c r="C149" s="267" t="s">
        <v>252</v>
      </c>
      <c r="D149" s="233"/>
      <c r="E149" s="234">
        <v>1.33</v>
      </c>
      <c r="F149" s="232"/>
      <c r="G149" s="23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32"/>
      <c r="Z149" s="212"/>
      <c r="AA149" s="212"/>
      <c r="AB149" s="212"/>
      <c r="AC149" s="212"/>
      <c r="AD149" s="212"/>
      <c r="AE149" s="212"/>
      <c r="AF149" s="212"/>
      <c r="AG149" s="212" t="s">
        <v>194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5">
      <c r="A150" s="229"/>
      <c r="B150" s="230"/>
      <c r="C150" s="267" t="s">
        <v>253</v>
      </c>
      <c r="D150" s="233"/>
      <c r="E150" s="234">
        <v>3.1</v>
      </c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2"/>
      <c r="AA150" s="212"/>
      <c r="AB150" s="212"/>
      <c r="AC150" s="212"/>
      <c r="AD150" s="212"/>
      <c r="AE150" s="212"/>
      <c r="AF150" s="212"/>
      <c r="AG150" s="212" t="s">
        <v>194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5">
      <c r="A151" s="229"/>
      <c r="B151" s="230"/>
      <c r="C151" s="267" t="s">
        <v>254</v>
      </c>
      <c r="D151" s="233"/>
      <c r="E151" s="234">
        <v>2.4300000000000002</v>
      </c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2"/>
      <c r="AA151" s="212"/>
      <c r="AB151" s="212"/>
      <c r="AC151" s="212"/>
      <c r="AD151" s="212"/>
      <c r="AE151" s="212"/>
      <c r="AF151" s="212"/>
      <c r="AG151" s="212" t="s">
        <v>194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5">
      <c r="A152" s="229"/>
      <c r="B152" s="230"/>
      <c r="C152" s="267" t="s">
        <v>255</v>
      </c>
      <c r="D152" s="233"/>
      <c r="E152" s="234">
        <v>3.74</v>
      </c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2"/>
      <c r="AA152" s="212"/>
      <c r="AB152" s="212"/>
      <c r="AC152" s="212"/>
      <c r="AD152" s="212"/>
      <c r="AE152" s="212"/>
      <c r="AF152" s="212"/>
      <c r="AG152" s="212" t="s">
        <v>194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5">
      <c r="A153" s="229"/>
      <c r="B153" s="230"/>
      <c r="C153" s="268" t="s">
        <v>217</v>
      </c>
      <c r="D153" s="235"/>
      <c r="E153" s="236">
        <v>18.12</v>
      </c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2"/>
      <c r="AA153" s="212"/>
      <c r="AB153" s="212"/>
      <c r="AC153" s="212"/>
      <c r="AD153" s="212"/>
      <c r="AE153" s="212"/>
      <c r="AF153" s="212"/>
      <c r="AG153" s="212" t="s">
        <v>194</v>
      </c>
      <c r="AH153" s="212">
        <v>1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29"/>
      <c r="B154" s="230"/>
      <c r="C154" s="267" t="s">
        <v>197</v>
      </c>
      <c r="D154" s="233"/>
      <c r="E154" s="234"/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194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29"/>
      <c r="B155" s="230"/>
      <c r="C155" s="267" t="s">
        <v>256</v>
      </c>
      <c r="D155" s="233"/>
      <c r="E155" s="234">
        <v>8.3000000000000007</v>
      </c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2"/>
      <c r="AA155" s="212"/>
      <c r="AB155" s="212"/>
      <c r="AC155" s="212"/>
      <c r="AD155" s="212"/>
      <c r="AE155" s="212"/>
      <c r="AF155" s="212"/>
      <c r="AG155" s="212" t="s">
        <v>194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5">
      <c r="A156" s="229"/>
      <c r="B156" s="230"/>
      <c r="C156" s="267" t="s">
        <v>257</v>
      </c>
      <c r="D156" s="233"/>
      <c r="E156" s="234">
        <v>3.1</v>
      </c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2"/>
      <c r="AA156" s="212"/>
      <c r="AB156" s="212"/>
      <c r="AC156" s="212"/>
      <c r="AD156" s="212"/>
      <c r="AE156" s="212"/>
      <c r="AF156" s="212"/>
      <c r="AG156" s="212" t="s">
        <v>194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5">
      <c r="A157" s="229"/>
      <c r="B157" s="230"/>
      <c r="C157" s="267" t="s">
        <v>258</v>
      </c>
      <c r="D157" s="233"/>
      <c r="E157" s="234">
        <v>6.9</v>
      </c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2"/>
      <c r="AA157" s="212"/>
      <c r="AB157" s="212"/>
      <c r="AC157" s="212"/>
      <c r="AD157" s="212"/>
      <c r="AE157" s="212"/>
      <c r="AF157" s="212"/>
      <c r="AG157" s="212" t="s">
        <v>194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5">
      <c r="A158" s="229"/>
      <c r="B158" s="230"/>
      <c r="C158" s="268" t="s">
        <v>217</v>
      </c>
      <c r="D158" s="235"/>
      <c r="E158" s="236">
        <v>18.3</v>
      </c>
      <c r="F158" s="232"/>
      <c r="G158" s="232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2"/>
      <c r="AA158" s="212"/>
      <c r="AB158" s="212"/>
      <c r="AC158" s="212"/>
      <c r="AD158" s="212"/>
      <c r="AE158" s="212"/>
      <c r="AF158" s="212"/>
      <c r="AG158" s="212" t="s">
        <v>194</v>
      </c>
      <c r="AH158" s="212">
        <v>1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29"/>
      <c r="B159" s="230"/>
      <c r="C159" s="267" t="s">
        <v>199</v>
      </c>
      <c r="D159" s="233"/>
      <c r="E159" s="234"/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2"/>
      <c r="AA159" s="212"/>
      <c r="AB159" s="212"/>
      <c r="AC159" s="212"/>
      <c r="AD159" s="212"/>
      <c r="AE159" s="212"/>
      <c r="AF159" s="212"/>
      <c r="AG159" s="212" t="s">
        <v>194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5">
      <c r="A160" s="229"/>
      <c r="B160" s="230"/>
      <c r="C160" s="267" t="s">
        <v>259</v>
      </c>
      <c r="D160" s="233"/>
      <c r="E160" s="234">
        <v>8.3000000000000007</v>
      </c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2"/>
      <c r="AA160" s="212"/>
      <c r="AB160" s="212"/>
      <c r="AC160" s="212"/>
      <c r="AD160" s="212"/>
      <c r="AE160" s="212"/>
      <c r="AF160" s="212"/>
      <c r="AG160" s="212" t="s">
        <v>194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5">
      <c r="A161" s="229"/>
      <c r="B161" s="230"/>
      <c r="C161" s="267" t="s">
        <v>260</v>
      </c>
      <c r="D161" s="233"/>
      <c r="E161" s="234">
        <v>3.02</v>
      </c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2"/>
      <c r="AA161" s="212"/>
      <c r="AB161" s="212"/>
      <c r="AC161" s="212"/>
      <c r="AD161" s="212"/>
      <c r="AE161" s="212"/>
      <c r="AF161" s="212"/>
      <c r="AG161" s="212" t="s">
        <v>194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5">
      <c r="A162" s="229"/>
      <c r="B162" s="230"/>
      <c r="C162" s="267" t="s">
        <v>261</v>
      </c>
      <c r="D162" s="233"/>
      <c r="E162" s="234">
        <v>6.9</v>
      </c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2"/>
      <c r="AA162" s="212"/>
      <c r="AB162" s="212"/>
      <c r="AC162" s="212"/>
      <c r="AD162" s="212"/>
      <c r="AE162" s="212"/>
      <c r="AF162" s="212"/>
      <c r="AG162" s="212" t="s">
        <v>194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5">
      <c r="A163" s="229"/>
      <c r="B163" s="230"/>
      <c r="C163" s="268" t="s">
        <v>217</v>
      </c>
      <c r="D163" s="235"/>
      <c r="E163" s="236">
        <v>18.22</v>
      </c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2"/>
      <c r="AA163" s="212"/>
      <c r="AB163" s="212"/>
      <c r="AC163" s="212"/>
      <c r="AD163" s="212"/>
      <c r="AE163" s="212"/>
      <c r="AF163" s="212"/>
      <c r="AG163" s="212" t="s">
        <v>194</v>
      </c>
      <c r="AH163" s="212">
        <v>1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3" x14ac:dyDescent="0.25">
      <c r="A164" s="229"/>
      <c r="B164" s="230"/>
      <c r="C164" s="267" t="s">
        <v>201</v>
      </c>
      <c r="D164" s="233"/>
      <c r="E164" s="234"/>
      <c r="F164" s="232"/>
      <c r="G164" s="232"/>
      <c r="H164" s="232"/>
      <c r="I164" s="232"/>
      <c r="J164" s="232"/>
      <c r="K164" s="232"/>
      <c r="L164" s="232"/>
      <c r="M164" s="232"/>
      <c r="N164" s="231"/>
      <c r="O164" s="231"/>
      <c r="P164" s="231"/>
      <c r="Q164" s="231"/>
      <c r="R164" s="232"/>
      <c r="S164" s="232"/>
      <c r="T164" s="232"/>
      <c r="U164" s="232"/>
      <c r="V164" s="232"/>
      <c r="W164" s="232"/>
      <c r="X164" s="232"/>
      <c r="Y164" s="232"/>
      <c r="Z164" s="212"/>
      <c r="AA164" s="212"/>
      <c r="AB164" s="212"/>
      <c r="AC164" s="212"/>
      <c r="AD164" s="212"/>
      <c r="AE164" s="212"/>
      <c r="AF164" s="212"/>
      <c r="AG164" s="212" t="s">
        <v>194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3" x14ac:dyDescent="0.25">
      <c r="A165" s="229"/>
      <c r="B165" s="230"/>
      <c r="C165" s="267" t="s">
        <v>262</v>
      </c>
      <c r="D165" s="233"/>
      <c r="E165" s="234">
        <v>8.3000000000000007</v>
      </c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2"/>
      <c r="AA165" s="212"/>
      <c r="AB165" s="212"/>
      <c r="AC165" s="212"/>
      <c r="AD165" s="212"/>
      <c r="AE165" s="212"/>
      <c r="AF165" s="212"/>
      <c r="AG165" s="212" t="s">
        <v>194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5">
      <c r="A166" s="229"/>
      <c r="B166" s="230"/>
      <c r="C166" s="267" t="s">
        <v>263</v>
      </c>
      <c r="D166" s="233"/>
      <c r="E166" s="234">
        <v>3.1</v>
      </c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32"/>
      <c r="Z166" s="212"/>
      <c r="AA166" s="212"/>
      <c r="AB166" s="212"/>
      <c r="AC166" s="212"/>
      <c r="AD166" s="212"/>
      <c r="AE166" s="212"/>
      <c r="AF166" s="212"/>
      <c r="AG166" s="212" t="s">
        <v>194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29"/>
      <c r="B167" s="230"/>
      <c r="C167" s="267" t="s">
        <v>264</v>
      </c>
      <c r="D167" s="233"/>
      <c r="E167" s="234">
        <v>6.9</v>
      </c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2"/>
      <c r="AA167" s="212"/>
      <c r="AB167" s="212"/>
      <c r="AC167" s="212"/>
      <c r="AD167" s="212"/>
      <c r="AE167" s="212"/>
      <c r="AF167" s="212"/>
      <c r="AG167" s="212" t="s">
        <v>194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29"/>
      <c r="B168" s="230"/>
      <c r="C168" s="268" t="s">
        <v>217</v>
      </c>
      <c r="D168" s="235"/>
      <c r="E168" s="236">
        <v>18.3</v>
      </c>
      <c r="F168" s="232"/>
      <c r="G168" s="232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2"/>
      <c r="AA168" s="212"/>
      <c r="AB168" s="212"/>
      <c r="AC168" s="212"/>
      <c r="AD168" s="212"/>
      <c r="AE168" s="212"/>
      <c r="AF168" s="212"/>
      <c r="AG168" s="212" t="s">
        <v>194</v>
      </c>
      <c r="AH168" s="212">
        <v>1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5">
      <c r="A169" s="229"/>
      <c r="B169" s="230"/>
      <c r="C169" s="267" t="s">
        <v>203</v>
      </c>
      <c r="D169" s="233"/>
      <c r="E169" s="234"/>
      <c r="F169" s="232"/>
      <c r="G169" s="23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2"/>
      <c r="AA169" s="212"/>
      <c r="AB169" s="212"/>
      <c r="AC169" s="212"/>
      <c r="AD169" s="212"/>
      <c r="AE169" s="212"/>
      <c r="AF169" s="212"/>
      <c r="AG169" s="212" t="s">
        <v>194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5">
      <c r="A170" s="229"/>
      <c r="B170" s="230"/>
      <c r="C170" s="267" t="s">
        <v>265</v>
      </c>
      <c r="D170" s="233"/>
      <c r="E170" s="234">
        <v>8.3000000000000007</v>
      </c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32"/>
      <c r="Z170" s="212"/>
      <c r="AA170" s="212"/>
      <c r="AB170" s="212"/>
      <c r="AC170" s="212"/>
      <c r="AD170" s="212"/>
      <c r="AE170" s="212"/>
      <c r="AF170" s="212"/>
      <c r="AG170" s="212" t="s">
        <v>194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5">
      <c r="A171" s="229"/>
      <c r="B171" s="230"/>
      <c r="C171" s="267" t="s">
        <v>266</v>
      </c>
      <c r="D171" s="233"/>
      <c r="E171" s="234">
        <v>3.02</v>
      </c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2"/>
      <c r="AA171" s="212"/>
      <c r="AB171" s="212"/>
      <c r="AC171" s="212"/>
      <c r="AD171" s="212"/>
      <c r="AE171" s="212"/>
      <c r="AF171" s="212"/>
      <c r="AG171" s="212" t="s">
        <v>194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29"/>
      <c r="B172" s="230"/>
      <c r="C172" s="267" t="s">
        <v>267</v>
      </c>
      <c r="D172" s="233"/>
      <c r="E172" s="234">
        <v>6.9</v>
      </c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2"/>
      <c r="AA172" s="212"/>
      <c r="AB172" s="212"/>
      <c r="AC172" s="212"/>
      <c r="AD172" s="212"/>
      <c r="AE172" s="212"/>
      <c r="AF172" s="212"/>
      <c r="AG172" s="212" t="s">
        <v>194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5">
      <c r="A173" s="229"/>
      <c r="B173" s="230"/>
      <c r="C173" s="268" t="s">
        <v>217</v>
      </c>
      <c r="D173" s="235"/>
      <c r="E173" s="236">
        <v>18.22</v>
      </c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2"/>
      <c r="AA173" s="212"/>
      <c r="AB173" s="212"/>
      <c r="AC173" s="212"/>
      <c r="AD173" s="212"/>
      <c r="AE173" s="212"/>
      <c r="AF173" s="212"/>
      <c r="AG173" s="212" t="s">
        <v>194</v>
      </c>
      <c r="AH173" s="212">
        <v>1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6" x14ac:dyDescent="0.25">
      <c r="A174" s="244" t="s">
        <v>183</v>
      </c>
      <c r="B174" s="245" t="s">
        <v>98</v>
      </c>
      <c r="C174" s="265" t="s">
        <v>99</v>
      </c>
      <c r="D174" s="246"/>
      <c r="E174" s="247"/>
      <c r="F174" s="248"/>
      <c r="G174" s="248">
        <f>SUMIF(AG175:AG176,"&lt;&gt;NOR",G175:G176)</f>
        <v>0</v>
      </c>
      <c r="H174" s="248"/>
      <c r="I174" s="248">
        <f>SUM(I175:I176)</f>
        <v>0</v>
      </c>
      <c r="J174" s="248"/>
      <c r="K174" s="248">
        <f>SUM(K175:K176)</f>
        <v>0</v>
      </c>
      <c r="L174" s="248"/>
      <c r="M174" s="248">
        <f>SUM(M175:M176)</f>
        <v>0</v>
      </c>
      <c r="N174" s="247"/>
      <c r="O174" s="247">
        <f>SUM(O175:O176)</f>
        <v>0.01</v>
      </c>
      <c r="P174" s="247"/>
      <c r="Q174" s="247">
        <f>SUM(Q175:Q176)</f>
        <v>0</v>
      </c>
      <c r="R174" s="248"/>
      <c r="S174" s="248"/>
      <c r="T174" s="249"/>
      <c r="U174" s="243"/>
      <c r="V174" s="243">
        <f>SUM(V175:V176)</f>
        <v>52.7</v>
      </c>
      <c r="W174" s="243"/>
      <c r="X174" s="243"/>
      <c r="Y174" s="243"/>
      <c r="AG174" t="s">
        <v>184</v>
      </c>
    </row>
    <row r="175" spans="1:60" outlineLevel="1" x14ac:dyDescent="0.25">
      <c r="A175" s="251">
        <v>7</v>
      </c>
      <c r="B175" s="252" t="s">
        <v>268</v>
      </c>
      <c r="C175" s="266" t="s">
        <v>269</v>
      </c>
      <c r="D175" s="253" t="s">
        <v>187</v>
      </c>
      <c r="E175" s="254">
        <v>170</v>
      </c>
      <c r="F175" s="255"/>
      <c r="G175" s="256">
        <f>ROUND(E175*F175,2)</f>
        <v>0</v>
      </c>
      <c r="H175" s="255"/>
      <c r="I175" s="256">
        <f>ROUND(E175*H175,2)</f>
        <v>0</v>
      </c>
      <c r="J175" s="255"/>
      <c r="K175" s="256">
        <f>ROUND(E175*J175,2)</f>
        <v>0</v>
      </c>
      <c r="L175" s="256">
        <v>21</v>
      </c>
      <c r="M175" s="256">
        <f>G175*(1+L175/100)</f>
        <v>0</v>
      </c>
      <c r="N175" s="254">
        <v>4.0000000000000003E-5</v>
      </c>
      <c r="O175" s="254">
        <f>ROUND(E175*N175,2)</f>
        <v>0.01</v>
      </c>
      <c r="P175" s="254">
        <v>0</v>
      </c>
      <c r="Q175" s="254">
        <f>ROUND(E175*P175,2)</f>
        <v>0</v>
      </c>
      <c r="R175" s="256"/>
      <c r="S175" s="256" t="s">
        <v>188</v>
      </c>
      <c r="T175" s="257" t="s">
        <v>189</v>
      </c>
      <c r="U175" s="232">
        <v>0.31</v>
      </c>
      <c r="V175" s="232">
        <f>ROUND(E175*U175,2)</f>
        <v>52.7</v>
      </c>
      <c r="W175" s="232"/>
      <c r="X175" s="232" t="s">
        <v>190</v>
      </c>
      <c r="Y175" s="232" t="s">
        <v>191</v>
      </c>
      <c r="Z175" s="212"/>
      <c r="AA175" s="212"/>
      <c r="AB175" s="212"/>
      <c r="AC175" s="212"/>
      <c r="AD175" s="212"/>
      <c r="AE175" s="212"/>
      <c r="AF175" s="212"/>
      <c r="AG175" s="212" t="s">
        <v>192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5">
      <c r="A176" s="229"/>
      <c r="B176" s="230"/>
      <c r="C176" s="267" t="s">
        <v>270</v>
      </c>
      <c r="D176" s="233"/>
      <c r="E176" s="234">
        <v>170</v>
      </c>
      <c r="F176" s="232"/>
      <c r="G176" s="232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2"/>
      <c r="AA176" s="212"/>
      <c r="AB176" s="212"/>
      <c r="AC176" s="212"/>
      <c r="AD176" s="212"/>
      <c r="AE176" s="212"/>
      <c r="AF176" s="212"/>
      <c r="AG176" s="212" t="s">
        <v>194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13" x14ac:dyDescent="0.25">
      <c r="A177" s="244" t="s">
        <v>183</v>
      </c>
      <c r="B177" s="245" t="s">
        <v>100</v>
      </c>
      <c r="C177" s="265" t="s">
        <v>101</v>
      </c>
      <c r="D177" s="246"/>
      <c r="E177" s="247"/>
      <c r="F177" s="248"/>
      <c r="G177" s="248">
        <f>SUMIF(AG178:AG287,"&lt;&gt;NOR",G178:G287)</f>
        <v>0</v>
      </c>
      <c r="H177" s="248"/>
      <c r="I177" s="248">
        <f>SUM(I178:I287)</f>
        <v>0</v>
      </c>
      <c r="J177" s="248"/>
      <c r="K177" s="248">
        <f>SUM(K178:K287)</f>
        <v>0</v>
      </c>
      <c r="L177" s="248"/>
      <c r="M177" s="248">
        <f>SUM(M178:M287)</f>
        <v>0</v>
      </c>
      <c r="N177" s="247"/>
      <c r="O177" s="247">
        <f>SUM(O178:O287)</f>
        <v>6.0000000000000005E-2</v>
      </c>
      <c r="P177" s="247"/>
      <c r="Q177" s="247">
        <f>SUM(Q178:Q287)</f>
        <v>25.14</v>
      </c>
      <c r="R177" s="248"/>
      <c r="S177" s="248"/>
      <c r="T177" s="249"/>
      <c r="U177" s="243"/>
      <c r="V177" s="243">
        <f>SUM(V178:V287)</f>
        <v>200.17000000000002</v>
      </c>
      <c r="W177" s="243"/>
      <c r="X177" s="243"/>
      <c r="Y177" s="243"/>
      <c r="AG177" t="s">
        <v>184</v>
      </c>
    </row>
    <row r="178" spans="1:60" outlineLevel="1" x14ac:dyDescent="0.25">
      <c r="A178" s="251">
        <v>8</v>
      </c>
      <c r="B178" s="252" t="s">
        <v>271</v>
      </c>
      <c r="C178" s="266" t="s">
        <v>272</v>
      </c>
      <c r="D178" s="253" t="s">
        <v>187</v>
      </c>
      <c r="E178" s="254">
        <v>7.6920000000000002</v>
      </c>
      <c r="F178" s="255"/>
      <c r="G178" s="256">
        <f>ROUND(E178*F178,2)</f>
        <v>0</v>
      </c>
      <c r="H178" s="255"/>
      <c r="I178" s="256">
        <f>ROUND(E178*H178,2)</f>
        <v>0</v>
      </c>
      <c r="J178" s="255"/>
      <c r="K178" s="256">
        <f>ROUND(E178*J178,2)</f>
        <v>0</v>
      </c>
      <c r="L178" s="256">
        <v>21</v>
      </c>
      <c r="M178" s="256">
        <f>G178*(1+L178/100)</f>
        <v>0</v>
      </c>
      <c r="N178" s="254">
        <v>6.7000000000000002E-4</v>
      </c>
      <c r="O178" s="254">
        <f>ROUND(E178*N178,2)</f>
        <v>0.01</v>
      </c>
      <c r="P178" s="254">
        <v>0.107</v>
      </c>
      <c r="Q178" s="254">
        <f>ROUND(E178*P178,2)</f>
        <v>0.82</v>
      </c>
      <c r="R178" s="256"/>
      <c r="S178" s="256" t="s">
        <v>188</v>
      </c>
      <c r="T178" s="257" t="s">
        <v>189</v>
      </c>
      <c r="U178" s="232">
        <v>0.16</v>
      </c>
      <c r="V178" s="232">
        <f>ROUND(E178*U178,2)</f>
        <v>1.23</v>
      </c>
      <c r="W178" s="232"/>
      <c r="X178" s="232" t="s">
        <v>190</v>
      </c>
      <c r="Y178" s="232" t="s">
        <v>191</v>
      </c>
      <c r="Z178" s="212"/>
      <c r="AA178" s="212"/>
      <c r="AB178" s="212"/>
      <c r="AC178" s="212"/>
      <c r="AD178" s="212"/>
      <c r="AE178" s="212"/>
      <c r="AF178" s="212"/>
      <c r="AG178" s="212" t="s">
        <v>192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5">
      <c r="A179" s="229"/>
      <c r="B179" s="230"/>
      <c r="C179" s="267" t="s">
        <v>273</v>
      </c>
      <c r="D179" s="233"/>
      <c r="E179" s="234"/>
      <c r="F179" s="232"/>
      <c r="G179" s="23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2"/>
      <c r="AA179" s="212"/>
      <c r="AB179" s="212"/>
      <c r="AC179" s="212"/>
      <c r="AD179" s="212"/>
      <c r="AE179" s="212"/>
      <c r="AF179" s="212"/>
      <c r="AG179" s="212" t="s">
        <v>194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5">
      <c r="A180" s="229"/>
      <c r="B180" s="230"/>
      <c r="C180" s="267" t="s">
        <v>274</v>
      </c>
      <c r="D180" s="233"/>
      <c r="E180" s="234">
        <v>3.8460000000000001</v>
      </c>
      <c r="F180" s="232"/>
      <c r="G180" s="232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2"/>
      <c r="AA180" s="212"/>
      <c r="AB180" s="212"/>
      <c r="AC180" s="212"/>
      <c r="AD180" s="212"/>
      <c r="AE180" s="212"/>
      <c r="AF180" s="212"/>
      <c r="AG180" s="212" t="s">
        <v>194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5">
      <c r="A181" s="229"/>
      <c r="B181" s="230"/>
      <c r="C181" s="267" t="s">
        <v>275</v>
      </c>
      <c r="D181" s="233"/>
      <c r="E181" s="234">
        <v>3.8460000000000001</v>
      </c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2"/>
      <c r="AA181" s="212"/>
      <c r="AB181" s="212"/>
      <c r="AC181" s="212"/>
      <c r="AD181" s="212"/>
      <c r="AE181" s="212"/>
      <c r="AF181" s="212"/>
      <c r="AG181" s="212" t="s">
        <v>194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5">
      <c r="A182" s="251">
        <v>9</v>
      </c>
      <c r="B182" s="252" t="s">
        <v>276</v>
      </c>
      <c r="C182" s="266" t="s">
        <v>277</v>
      </c>
      <c r="D182" s="253" t="s">
        <v>187</v>
      </c>
      <c r="E182" s="254">
        <v>46.62</v>
      </c>
      <c r="F182" s="255"/>
      <c r="G182" s="256">
        <f>ROUND(E182*F182,2)</f>
        <v>0</v>
      </c>
      <c r="H182" s="255"/>
      <c r="I182" s="256">
        <f>ROUND(E182*H182,2)</f>
        <v>0</v>
      </c>
      <c r="J182" s="255"/>
      <c r="K182" s="256">
        <f>ROUND(E182*J182,2)</f>
        <v>0</v>
      </c>
      <c r="L182" s="256">
        <v>21</v>
      </c>
      <c r="M182" s="256">
        <f>G182*(1+L182/100)</f>
        <v>0</v>
      </c>
      <c r="N182" s="254">
        <v>1.17E-3</v>
      </c>
      <c r="O182" s="254">
        <f>ROUND(E182*N182,2)</f>
        <v>0.05</v>
      </c>
      <c r="P182" s="254">
        <v>7.5999999999999998E-2</v>
      </c>
      <c r="Q182" s="254">
        <f>ROUND(E182*P182,2)</f>
        <v>3.54</v>
      </c>
      <c r="R182" s="256"/>
      <c r="S182" s="256" t="s">
        <v>188</v>
      </c>
      <c r="T182" s="257" t="s">
        <v>189</v>
      </c>
      <c r="U182" s="232">
        <v>0.94</v>
      </c>
      <c r="V182" s="232">
        <f>ROUND(E182*U182,2)</f>
        <v>43.82</v>
      </c>
      <c r="W182" s="232"/>
      <c r="X182" s="232" t="s">
        <v>190</v>
      </c>
      <c r="Y182" s="232" t="s">
        <v>191</v>
      </c>
      <c r="Z182" s="212"/>
      <c r="AA182" s="212"/>
      <c r="AB182" s="212"/>
      <c r="AC182" s="212"/>
      <c r="AD182" s="212"/>
      <c r="AE182" s="212"/>
      <c r="AF182" s="212"/>
      <c r="AG182" s="212" t="s">
        <v>192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5">
      <c r="A183" s="229"/>
      <c r="B183" s="230"/>
      <c r="C183" s="267" t="s">
        <v>273</v>
      </c>
      <c r="D183" s="233"/>
      <c r="E183" s="234"/>
      <c r="F183" s="232"/>
      <c r="G183" s="232"/>
      <c r="H183" s="232"/>
      <c r="I183" s="232"/>
      <c r="J183" s="232"/>
      <c r="K183" s="232"/>
      <c r="L183" s="232"/>
      <c r="M183" s="232"/>
      <c r="N183" s="231"/>
      <c r="O183" s="231"/>
      <c r="P183" s="231"/>
      <c r="Q183" s="231"/>
      <c r="R183" s="232"/>
      <c r="S183" s="232"/>
      <c r="T183" s="232"/>
      <c r="U183" s="232"/>
      <c r="V183" s="232"/>
      <c r="W183" s="232"/>
      <c r="X183" s="232"/>
      <c r="Y183" s="232"/>
      <c r="Z183" s="212"/>
      <c r="AA183" s="212"/>
      <c r="AB183" s="212"/>
      <c r="AC183" s="212"/>
      <c r="AD183" s="212"/>
      <c r="AE183" s="212"/>
      <c r="AF183" s="212"/>
      <c r="AG183" s="212" t="s">
        <v>194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5">
      <c r="A184" s="229"/>
      <c r="B184" s="230"/>
      <c r="C184" s="267" t="s">
        <v>278</v>
      </c>
      <c r="D184" s="233"/>
      <c r="E184" s="234">
        <v>8.82</v>
      </c>
      <c r="F184" s="232"/>
      <c r="G184" s="232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2"/>
      <c r="AA184" s="212"/>
      <c r="AB184" s="212"/>
      <c r="AC184" s="212"/>
      <c r="AD184" s="212"/>
      <c r="AE184" s="212"/>
      <c r="AF184" s="212"/>
      <c r="AG184" s="212" t="s">
        <v>194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29"/>
      <c r="B185" s="230"/>
      <c r="C185" s="267" t="s">
        <v>279</v>
      </c>
      <c r="D185" s="233"/>
      <c r="E185" s="234">
        <v>8.82</v>
      </c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2"/>
      <c r="AA185" s="212"/>
      <c r="AB185" s="212"/>
      <c r="AC185" s="212"/>
      <c r="AD185" s="212"/>
      <c r="AE185" s="212"/>
      <c r="AF185" s="212"/>
      <c r="AG185" s="212" t="s">
        <v>194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5">
      <c r="A186" s="229"/>
      <c r="B186" s="230"/>
      <c r="C186" s="267" t="s">
        <v>280</v>
      </c>
      <c r="D186" s="233"/>
      <c r="E186" s="234">
        <v>10.08</v>
      </c>
      <c r="F186" s="232"/>
      <c r="G186" s="232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2"/>
      <c r="AA186" s="212"/>
      <c r="AB186" s="212"/>
      <c r="AC186" s="212"/>
      <c r="AD186" s="212"/>
      <c r="AE186" s="212"/>
      <c r="AF186" s="212"/>
      <c r="AG186" s="212" t="s">
        <v>194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3" x14ac:dyDescent="0.25">
      <c r="A187" s="229"/>
      <c r="B187" s="230"/>
      <c r="C187" s="267" t="s">
        <v>281</v>
      </c>
      <c r="D187" s="233"/>
      <c r="E187" s="234">
        <v>8.82</v>
      </c>
      <c r="F187" s="232"/>
      <c r="G187" s="23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2"/>
      <c r="AA187" s="212"/>
      <c r="AB187" s="212"/>
      <c r="AC187" s="212"/>
      <c r="AD187" s="212"/>
      <c r="AE187" s="212"/>
      <c r="AF187" s="212"/>
      <c r="AG187" s="212" t="s">
        <v>194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5">
      <c r="A188" s="229"/>
      <c r="B188" s="230"/>
      <c r="C188" s="267" t="s">
        <v>282</v>
      </c>
      <c r="D188" s="233"/>
      <c r="E188" s="234">
        <v>10.08</v>
      </c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2"/>
      <c r="AA188" s="212"/>
      <c r="AB188" s="212"/>
      <c r="AC188" s="212"/>
      <c r="AD188" s="212"/>
      <c r="AE188" s="212"/>
      <c r="AF188" s="212"/>
      <c r="AG188" s="212" t="s">
        <v>194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5">
      <c r="A189" s="251">
        <v>10</v>
      </c>
      <c r="B189" s="252" t="s">
        <v>283</v>
      </c>
      <c r="C189" s="266" t="s">
        <v>284</v>
      </c>
      <c r="D189" s="253" t="s">
        <v>285</v>
      </c>
      <c r="E189" s="254">
        <v>32</v>
      </c>
      <c r="F189" s="255"/>
      <c r="G189" s="256">
        <f>ROUND(E189*F189,2)</f>
        <v>0</v>
      </c>
      <c r="H189" s="255"/>
      <c r="I189" s="256">
        <f>ROUND(E189*H189,2)</f>
        <v>0</v>
      </c>
      <c r="J189" s="255"/>
      <c r="K189" s="256">
        <f>ROUND(E189*J189,2)</f>
        <v>0</v>
      </c>
      <c r="L189" s="256">
        <v>21</v>
      </c>
      <c r="M189" s="256">
        <f>G189*(1+L189/100)</f>
        <v>0</v>
      </c>
      <c r="N189" s="254">
        <v>0</v>
      </c>
      <c r="O189" s="254">
        <f>ROUND(E189*N189,2)</f>
        <v>0</v>
      </c>
      <c r="P189" s="254">
        <v>0</v>
      </c>
      <c r="Q189" s="254">
        <f>ROUND(E189*P189,2)</f>
        <v>0</v>
      </c>
      <c r="R189" s="256"/>
      <c r="S189" s="256" t="s">
        <v>188</v>
      </c>
      <c r="T189" s="257" t="s">
        <v>189</v>
      </c>
      <c r="U189" s="232">
        <v>0.08</v>
      </c>
      <c r="V189" s="232">
        <f>ROUND(E189*U189,2)</f>
        <v>2.56</v>
      </c>
      <c r="W189" s="232"/>
      <c r="X189" s="232" t="s">
        <v>190</v>
      </c>
      <c r="Y189" s="232" t="s">
        <v>191</v>
      </c>
      <c r="Z189" s="212"/>
      <c r="AA189" s="212"/>
      <c r="AB189" s="212"/>
      <c r="AC189" s="212"/>
      <c r="AD189" s="212"/>
      <c r="AE189" s="212"/>
      <c r="AF189" s="212"/>
      <c r="AG189" s="212" t="s">
        <v>192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2" x14ac:dyDescent="0.25">
      <c r="A190" s="229"/>
      <c r="B190" s="230"/>
      <c r="C190" s="267" t="s">
        <v>273</v>
      </c>
      <c r="D190" s="233"/>
      <c r="E190" s="234"/>
      <c r="F190" s="232"/>
      <c r="G190" s="232"/>
      <c r="H190" s="232"/>
      <c r="I190" s="232"/>
      <c r="J190" s="232"/>
      <c r="K190" s="232"/>
      <c r="L190" s="232"/>
      <c r="M190" s="232"/>
      <c r="N190" s="231"/>
      <c r="O190" s="231"/>
      <c r="P190" s="231"/>
      <c r="Q190" s="231"/>
      <c r="R190" s="232"/>
      <c r="S190" s="232"/>
      <c r="T190" s="232"/>
      <c r="U190" s="232"/>
      <c r="V190" s="232"/>
      <c r="W190" s="232"/>
      <c r="X190" s="232"/>
      <c r="Y190" s="232"/>
      <c r="Z190" s="212"/>
      <c r="AA190" s="212"/>
      <c r="AB190" s="212"/>
      <c r="AC190" s="212"/>
      <c r="AD190" s="212"/>
      <c r="AE190" s="212"/>
      <c r="AF190" s="212"/>
      <c r="AG190" s="212" t="s">
        <v>194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5">
      <c r="A191" s="229"/>
      <c r="B191" s="230"/>
      <c r="C191" s="267" t="s">
        <v>286</v>
      </c>
      <c r="D191" s="233"/>
      <c r="E191" s="234">
        <v>6</v>
      </c>
      <c r="F191" s="232"/>
      <c r="G191" s="232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2"/>
      <c r="AA191" s="212"/>
      <c r="AB191" s="212"/>
      <c r="AC191" s="212"/>
      <c r="AD191" s="212"/>
      <c r="AE191" s="212"/>
      <c r="AF191" s="212"/>
      <c r="AG191" s="212" t="s">
        <v>194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5">
      <c r="A192" s="229"/>
      <c r="B192" s="230"/>
      <c r="C192" s="267" t="s">
        <v>287</v>
      </c>
      <c r="D192" s="233"/>
      <c r="E192" s="234">
        <v>6</v>
      </c>
      <c r="F192" s="232"/>
      <c r="G192" s="232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2"/>
      <c r="AA192" s="212"/>
      <c r="AB192" s="212"/>
      <c r="AC192" s="212"/>
      <c r="AD192" s="212"/>
      <c r="AE192" s="212"/>
      <c r="AF192" s="212"/>
      <c r="AG192" s="212" t="s">
        <v>194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5">
      <c r="A193" s="229"/>
      <c r="B193" s="230"/>
      <c r="C193" s="267" t="s">
        <v>288</v>
      </c>
      <c r="D193" s="233"/>
      <c r="E193" s="234">
        <v>7</v>
      </c>
      <c r="F193" s="232"/>
      <c r="G193" s="232"/>
      <c r="H193" s="232"/>
      <c r="I193" s="232"/>
      <c r="J193" s="232"/>
      <c r="K193" s="232"/>
      <c r="L193" s="232"/>
      <c r="M193" s="232"/>
      <c r="N193" s="231"/>
      <c r="O193" s="231"/>
      <c r="P193" s="231"/>
      <c r="Q193" s="231"/>
      <c r="R193" s="232"/>
      <c r="S193" s="232"/>
      <c r="T193" s="232"/>
      <c r="U193" s="232"/>
      <c r="V193" s="232"/>
      <c r="W193" s="232"/>
      <c r="X193" s="232"/>
      <c r="Y193" s="232"/>
      <c r="Z193" s="212"/>
      <c r="AA193" s="212"/>
      <c r="AB193" s="212"/>
      <c r="AC193" s="212"/>
      <c r="AD193" s="212"/>
      <c r="AE193" s="212"/>
      <c r="AF193" s="212"/>
      <c r="AG193" s="212" t="s">
        <v>194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5">
      <c r="A194" s="229"/>
      <c r="B194" s="230"/>
      <c r="C194" s="267" t="s">
        <v>289</v>
      </c>
      <c r="D194" s="233"/>
      <c r="E194" s="234">
        <v>6</v>
      </c>
      <c r="F194" s="232"/>
      <c r="G194" s="232"/>
      <c r="H194" s="232"/>
      <c r="I194" s="232"/>
      <c r="J194" s="232"/>
      <c r="K194" s="232"/>
      <c r="L194" s="232"/>
      <c r="M194" s="232"/>
      <c r="N194" s="231"/>
      <c r="O194" s="231"/>
      <c r="P194" s="231"/>
      <c r="Q194" s="231"/>
      <c r="R194" s="232"/>
      <c r="S194" s="232"/>
      <c r="T194" s="232"/>
      <c r="U194" s="232"/>
      <c r="V194" s="232"/>
      <c r="W194" s="232"/>
      <c r="X194" s="232"/>
      <c r="Y194" s="232"/>
      <c r="Z194" s="212"/>
      <c r="AA194" s="212"/>
      <c r="AB194" s="212"/>
      <c r="AC194" s="212"/>
      <c r="AD194" s="212"/>
      <c r="AE194" s="212"/>
      <c r="AF194" s="212"/>
      <c r="AG194" s="212" t="s">
        <v>194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5">
      <c r="A195" s="229"/>
      <c r="B195" s="230"/>
      <c r="C195" s="267" t="s">
        <v>290</v>
      </c>
      <c r="D195" s="233"/>
      <c r="E195" s="234">
        <v>7</v>
      </c>
      <c r="F195" s="232"/>
      <c r="G195" s="232"/>
      <c r="H195" s="232"/>
      <c r="I195" s="232"/>
      <c r="J195" s="232"/>
      <c r="K195" s="232"/>
      <c r="L195" s="232"/>
      <c r="M195" s="232"/>
      <c r="N195" s="231"/>
      <c r="O195" s="231"/>
      <c r="P195" s="231"/>
      <c r="Q195" s="231"/>
      <c r="R195" s="232"/>
      <c r="S195" s="232"/>
      <c r="T195" s="232"/>
      <c r="U195" s="232"/>
      <c r="V195" s="232"/>
      <c r="W195" s="232"/>
      <c r="X195" s="232"/>
      <c r="Y195" s="232"/>
      <c r="Z195" s="212"/>
      <c r="AA195" s="212"/>
      <c r="AB195" s="212"/>
      <c r="AC195" s="212"/>
      <c r="AD195" s="212"/>
      <c r="AE195" s="212"/>
      <c r="AF195" s="212"/>
      <c r="AG195" s="212" t="s">
        <v>194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20" outlineLevel="1" x14ac:dyDescent="0.25">
      <c r="A196" s="251">
        <v>11</v>
      </c>
      <c r="B196" s="252" t="s">
        <v>291</v>
      </c>
      <c r="C196" s="266" t="s">
        <v>292</v>
      </c>
      <c r="D196" s="253" t="s">
        <v>187</v>
      </c>
      <c r="E196" s="254">
        <v>183.80850000000001</v>
      </c>
      <c r="F196" s="255"/>
      <c r="G196" s="256">
        <f>ROUND(E196*F196,2)</f>
        <v>0</v>
      </c>
      <c r="H196" s="255"/>
      <c r="I196" s="256">
        <f>ROUND(E196*H196,2)</f>
        <v>0</v>
      </c>
      <c r="J196" s="255"/>
      <c r="K196" s="256">
        <f>ROUND(E196*J196,2)</f>
        <v>0</v>
      </c>
      <c r="L196" s="256">
        <v>21</v>
      </c>
      <c r="M196" s="256">
        <f>G196*(1+L196/100)</f>
        <v>0</v>
      </c>
      <c r="N196" s="254">
        <v>0</v>
      </c>
      <c r="O196" s="254">
        <f>ROUND(E196*N196,2)</f>
        <v>0</v>
      </c>
      <c r="P196" s="254">
        <v>2.7980000000000001E-2</v>
      </c>
      <c r="Q196" s="254">
        <f>ROUND(E196*P196,2)</f>
        <v>5.14</v>
      </c>
      <c r="R196" s="256"/>
      <c r="S196" s="256" t="s">
        <v>207</v>
      </c>
      <c r="T196" s="257" t="s">
        <v>248</v>
      </c>
      <c r="U196" s="232">
        <v>0.11</v>
      </c>
      <c r="V196" s="232">
        <f>ROUND(E196*U196,2)</f>
        <v>20.22</v>
      </c>
      <c r="W196" s="232"/>
      <c r="X196" s="232" t="s">
        <v>190</v>
      </c>
      <c r="Y196" s="232" t="s">
        <v>191</v>
      </c>
      <c r="Z196" s="212"/>
      <c r="AA196" s="212"/>
      <c r="AB196" s="212"/>
      <c r="AC196" s="212"/>
      <c r="AD196" s="212"/>
      <c r="AE196" s="212"/>
      <c r="AF196" s="212"/>
      <c r="AG196" s="212" t="s">
        <v>192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2" x14ac:dyDescent="0.25">
      <c r="A197" s="229"/>
      <c r="B197" s="230"/>
      <c r="C197" s="267" t="s">
        <v>273</v>
      </c>
      <c r="D197" s="233"/>
      <c r="E197" s="234"/>
      <c r="F197" s="232"/>
      <c r="G197" s="232"/>
      <c r="H197" s="232"/>
      <c r="I197" s="232"/>
      <c r="J197" s="232"/>
      <c r="K197" s="232"/>
      <c r="L197" s="232"/>
      <c r="M197" s="232"/>
      <c r="N197" s="231"/>
      <c r="O197" s="231"/>
      <c r="P197" s="231"/>
      <c r="Q197" s="231"/>
      <c r="R197" s="232"/>
      <c r="S197" s="232"/>
      <c r="T197" s="232"/>
      <c r="U197" s="232"/>
      <c r="V197" s="232"/>
      <c r="W197" s="232"/>
      <c r="X197" s="232"/>
      <c r="Y197" s="232"/>
      <c r="Z197" s="212"/>
      <c r="AA197" s="212"/>
      <c r="AB197" s="212"/>
      <c r="AC197" s="212"/>
      <c r="AD197" s="212"/>
      <c r="AE197" s="212"/>
      <c r="AF197" s="212"/>
      <c r="AG197" s="212" t="s">
        <v>194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5">
      <c r="A198" s="229"/>
      <c r="B198" s="230"/>
      <c r="C198" s="267" t="s">
        <v>195</v>
      </c>
      <c r="D198" s="233"/>
      <c r="E198" s="234"/>
      <c r="F198" s="232"/>
      <c r="G198" s="232"/>
      <c r="H198" s="232"/>
      <c r="I198" s="232"/>
      <c r="J198" s="232"/>
      <c r="K198" s="232"/>
      <c r="L198" s="232"/>
      <c r="M198" s="232"/>
      <c r="N198" s="231"/>
      <c r="O198" s="231"/>
      <c r="P198" s="231"/>
      <c r="Q198" s="231"/>
      <c r="R198" s="232"/>
      <c r="S198" s="232"/>
      <c r="T198" s="232"/>
      <c r="U198" s="232"/>
      <c r="V198" s="232"/>
      <c r="W198" s="232"/>
      <c r="X198" s="232"/>
      <c r="Y198" s="232"/>
      <c r="Z198" s="212"/>
      <c r="AA198" s="212"/>
      <c r="AB198" s="212"/>
      <c r="AC198" s="212"/>
      <c r="AD198" s="212"/>
      <c r="AE198" s="212"/>
      <c r="AF198" s="212"/>
      <c r="AG198" s="212" t="s">
        <v>194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5">
      <c r="A199" s="229"/>
      <c r="B199" s="230"/>
      <c r="C199" s="267" t="s">
        <v>293</v>
      </c>
      <c r="D199" s="233"/>
      <c r="E199" s="234">
        <v>42.5565</v>
      </c>
      <c r="F199" s="232"/>
      <c r="G199" s="232"/>
      <c r="H199" s="232"/>
      <c r="I199" s="232"/>
      <c r="J199" s="232"/>
      <c r="K199" s="232"/>
      <c r="L199" s="232"/>
      <c r="M199" s="232"/>
      <c r="N199" s="231"/>
      <c r="O199" s="231"/>
      <c r="P199" s="231"/>
      <c r="Q199" s="231"/>
      <c r="R199" s="232"/>
      <c r="S199" s="232"/>
      <c r="T199" s="232"/>
      <c r="U199" s="232"/>
      <c r="V199" s="232"/>
      <c r="W199" s="232"/>
      <c r="X199" s="232"/>
      <c r="Y199" s="232"/>
      <c r="Z199" s="212"/>
      <c r="AA199" s="212"/>
      <c r="AB199" s="212"/>
      <c r="AC199" s="212"/>
      <c r="AD199" s="212"/>
      <c r="AE199" s="212"/>
      <c r="AF199" s="212"/>
      <c r="AG199" s="212" t="s">
        <v>194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5">
      <c r="A200" s="229"/>
      <c r="B200" s="230"/>
      <c r="C200" s="267" t="s">
        <v>209</v>
      </c>
      <c r="D200" s="233"/>
      <c r="E200" s="234">
        <v>-5.46</v>
      </c>
      <c r="F200" s="232"/>
      <c r="G200" s="232"/>
      <c r="H200" s="232"/>
      <c r="I200" s="232"/>
      <c r="J200" s="232"/>
      <c r="K200" s="232"/>
      <c r="L200" s="232"/>
      <c r="M200" s="232"/>
      <c r="N200" s="231"/>
      <c r="O200" s="231"/>
      <c r="P200" s="231"/>
      <c r="Q200" s="231"/>
      <c r="R200" s="232"/>
      <c r="S200" s="232"/>
      <c r="T200" s="232"/>
      <c r="U200" s="232"/>
      <c r="V200" s="232"/>
      <c r="W200" s="232"/>
      <c r="X200" s="232"/>
      <c r="Y200" s="232"/>
      <c r="Z200" s="212"/>
      <c r="AA200" s="212"/>
      <c r="AB200" s="212"/>
      <c r="AC200" s="212"/>
      <c r="AD200" s="212"/>
      <c r="AE200" s="212"/>
      <c r="AF200" s="212"/>
      <c r="AG200" s="212" t="s">
        <v>194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5">
      <c r="A201" s="229"/>
      <c r="B201" s="230"/>
      <c r="C201" s="267" t="s">
        <v>294</v>
      </c>
      <c r="D201" s="233"/>
      <c r="E201" s="234">
        <v>14.930999999999999</v>
      </c>
      <c r="F201" s="232"/>
      <c r="G201" s="232"/>
      <c r="H201" s="232"/>
      <c r="I201" s="232"/>
      <c r="J201" s="232"/>
      <c r="K201" s="232"/>
      <c r="L201" s="232"/>
      <c r="M201" s="232"/>
      <c r="N201" s="231"/>
      <c r="O201" s="231"/>
      <c r="P201" s="231"/>
      <c r="Q201" s="231"/>
      <c r="R201" s="232"/>
      <c r="S201" s="232"/>
      <c r="T201" s="232"/>
      <c r="U201" s="232"/>
      <c r="V201" s="232"/>
      <c r="W201" s="232"/>
      <c r="X201" s="232"/>
      <c r="Y201" s="232"/>
      <c r="Z201" s="212"/>
      <c r="AA201" s="212"/>
      <c r="AB201" s="212"/>
      <c r="AC201" s="212"/>
      <c r="AD201" s="212"/>
      <c r="AE201" s="212"/>
      <c r="AF201" s="212"/>
      <c r="AG201" s="212" t="s">
        <v>194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5">
      <c r="A202" s="229"/>
      <c r="B202" s="230"/>
      <c r="C202" s="267" t="s">
        <v>211</v>
      </c>
      <c r="D202" s="233"/>
      <c r="E202" s="234">
        <v>-1.26</v>
      </c>
      <c r="F202" s="232"/>
      <c r="G202" s="23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2"/>
      <c r="AA202" s="212"/>
      <c r="AB202" s="212"/>
      <c r="AC202" s="212"/>
      <c r="AD202" s="212"/>
      <c r="AE202" s="212"/>
      <c r="AF202" s="212"/>
      <c r="AG202" s="212" t="s">
        <v>194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5">
      <c r="A203" s="229"/>
      <c r="B203" s="230"/>
      <c r="C203" s="267" t="s">
        <v>295</v>
      </c>
      <c r="D203" s="233"/>
      <c r="E203" s="234">
        <v>21.861000000000001</v>
      </c>
      <c r="F203" s="232"/>
      <c r="G203" s="232"/>
      <c r="H203" s="232"/>
      <c r="I203" s="232"/>
      <c r="J203" s="232"/>
      <c r="K203" s="232"/>
      <c r="L203" s="232"/>
      <c r="M203" s="232"/>
      <c r="N203" s="231"/>
      <c r="O203" s="231"/>
      <c r="P203" s="231"/>
      <c r="Q203" s="231"/>
      <c r="R203" s="232"/>
      <c r="S203" s="232"/>
      <c r="T203" s="232"/>
      <c r="U203" s="232"/>
      <c r="V203" s="232"/>
      <c r="W203" s="232"/>
      <c r="X203" s="232"/>
      <c r="Y203" s="232"/>
      <c r="Z203" s="212"/>
      <c r="AA203" s="212"/>
      <c r="AB203" s="212"/>
      <c r="AC203" s="212"/>
      <c r="AD203" s="212"/>
      <c r="AE203" s="212"/>
      <c r="AF203" s="212"/>
      <c r="AG203" s="212" t="s">
        <v>194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5">
      <c r="A204" s="229"/>
      <c r="B204" s="230"/>
      <c r="C204" s="267" t="s">
        <v>213</v>
      </c>
      <c r="D204" s="233"/>
      <c r="E204" s="234">
        <v>-1.68</v>
      </c>
      <c r="F204" s="232"/>
      <c r="G204" s="232"/>
      <c r="H204" s="232"/>
      <c r="I204" s="232"/>
      <c r="J204" s="232"/>
      <c r="K204" s="232"/>
      <c r="L204" s="232"/>
      <c r="M204" s="232"/>
      <c r="N204" s="231"/>
      <c r="O204" s="231"/>
      <c r="P204" s="231"/>
      <c r="Q204" s="231"/>
      <c r="R204" s="232"/>
      <c r="S204" s="232"/>
      <c r="T204" s="232"/>
      <c r="U204" s="232"/>
      <c r="V204" s="232"/>
      <c r="W204" s="232"/>
      <c r="X204" s="232"/>
      <c r="Y204" s="232"/>
      <c r="Z204" s="212"/>
      <c r="AA204" s="212"/>
      <c r="AB204" s="212"/>
      <c r="AC204" s="212"/>
      <c r="AD204" s="212"/>
      <c r="AE204" s="212"/>
      <c r="AF204" s="212"/>
      <c r="AG204" s="212" t="s">
        <v>194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5">
      <c r="A205" s="229"/>
      <c r="B205" s="230"/>
      <c r="C205" s="267" t="s">
        <v>296</v>
      </c>
      <c r="D205" s="233"/>
      <c r="E205" s="234">
        <v>19.088999999999999</v>
      </c>
      <c r="F205" s="232"/>
      <c r="G205" s="232"/>
      <c r="H205" s="232"/>
      <c r="I205" s="232"/>
      <c r="J205" s="232"/>
      <c r="K205" s="232"/>
      <c r="L205" s="232"/>
      <c r="M205" s="232"/>
      <c r="N205" s="231"/>
      <c r="O205" s="231"/>
      <c r="P205" s="231"/>
      <c r="Q205" s="231"/>
      <c r="R205" s="232"/>
      <c r="S205" s="232"/>
      <c r="T205" s="232"/>
      <c r="U205" s="232"/>
      <c r="V205" s="232"/>
      <c r="W205" s="232"/>
      <c r="X205" s="232"/>
      <c r="Y205" s="232"/>
      <c r="Z205" s="212"/>
      <c r="AA205" s="212"/>
      <c r="AB205" s="212"/>
      <c r="AC205" s="212"/>
      <c r="AD205" s="212"/>
      <c r="AE205" s="212"/>
      <c r="AF205" s="212"/>
      <c r="AG205" s="212" t="s">
        <v>194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5">
      <c r="A206" s="229"/>
      <c r="B206" s="230"/>
      <c r="C206" s="267" t="s">
        <v>215</v>
      </c>
      <c r="D206" s="233"/>
      <c r="E206" s="234">
        <v>-2.94</v>
      </c>
      <c r="F206" s="232"/>
      <c r="G206" s="232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2"/>
      <c r="AA206" s="212"/>
      <c r="AB206" s="212"/>
      <c r="AC206" s="212"/>
      <c r="AD206" s="212"/>
      <c r="AE206" s="212"/>
      <c r="AF206" s="212"/>
      <c r="AG206" s="212" t="s">
        <v>194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5">
      <c r="A207" s="229"/>
      <c r="B207" s="230"/>
      <c r="C207" s="267" t="s">
        <v>297</v>
      </c>
      <c r="D207" s="233"/>
      <c r="E207" s="234">
        <v>24.821999999999999</v>
      </c>
      <c r="F207" s="232"/>
      <c r="G207" s="232"/>
      <c r="H207" s="232"/>
      <c r="I207" s="232"/>
      <c r="J207" s="232"/>
      <c r="K207" s="232"/>
      <c r="L207" s="232"/>
      <c r="M207" s="232"/>
      <c r="N207" s="231"/>
      <c r="O207" s="231"/>
      <c r="P207" s="231"/>
      <c r="Q207" s="231"/>
      <c r="R207" s="232"/>
      <c r="S207" s="232"/>
      <c r="T207" s="232"/>
      <c r="U207" s="232"/>
      <c r="V207" s="232"/>
      <c r="W207" s="232"/>
      <c r="X207" s="232"/>
      <c r="Y207" s="232"/>
      <c r="Z207" s="212"/>
      <c r="AA207" s="212"/>
      <c r="AB207" s="212"/>
      <c r="AC207" s="212"/>
      <c r="AD207" s="212"/>
      <c r="AE207" s="212"/>
      <c r="AF207" s="212"/>
      <c r="AG207" s="212" t="s">
        <v>194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5">
      <c r="A208" s="229"/>
      <c r="B208" s="230"/>
      <c r="C208" s="267" t="s">
        <v>211</v>
      </c>
      <c r="D208" s="233"/>
      <c r="E208" s="234">
        <v>-1.26</v>
      </c>
      <c r="F208" s="232"/>
      <c r="G208" s="232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2"/>
      <c r="AA208" s="212"/>
      <c r="AB208" s="212"/>
      <c r="AC208" s="212"/>
      <c r="AD208" s="212"/>
      <c r="AE208" s="212"/>
      <c r="AF208" s="212"/>
      <c r="AG208" s="212" t="s">
        <v>194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5">
      <c r="A209" s="229"/>
      <c r="B209" s="230"/>
      <c r="C209" s="268" t="s">
        <v>217</v>
      </c>
      <c r="D209" s="235"/>
      <c r="E209" s="236">
        <v>110.65949999999999</v>
      </c>
      <c r="F209" s="232"/>
      <c r="G209" s="232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32"/>
      <c r="Z209" s="212"/>
      <c r="AA209" s="212"/>
      <c r="AB209" s="212"/>
      <c r="AC209" s="212"/>
      <c r="AD209" s="212"/>
      <c r="AE209" s="212"/>
      <c r="AF209" s="212"/>
      <c r="AG209" s="212" t="s">
        <v>194</v>
      </c>
      <c r="AH209" s="212">
        <v>1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5">
      <c r="A210" s="229"/>
      <c r="B210" s="230"/>
      <c r="C210" s="267" t="s">
        <v>197</v>
      </c>
      <c r="D210" s="233"/>
      <c r="E210" s="234"/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2"/>
      <c r="AA210" s="212"/>
      <c r="AB210" s="212"/>
      <c r="AC210" s="212"/>
      <c r="AD210" s="212"/>
      <c r="AE210" s="212"/>
      <c r="AF210" s="212"/>
      <c r="AG210" s="212" t="s">
        <v>194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5">
      <c r="A211" s="229"/>
      <c r="B211" s="230"/>
      <c r="C211" s="267" t="s">
        <v>298</v>
      </c>
      <c r="D211" s="233"/>
      <c r="E211" s="234">
        <v>64.100999999999999</v>
      </c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2"/>
      <c r="AA211" s="212"/>
      <c r="AB211" s="212"/>
      <c r="AC211" s="212"/>
      <c r="AD211" s="212"/>
      <c r="AE211" s="212"/>
      <c r="AF211" s="212"/>
      <c r="AG211" s="212" t="s">
        <v>194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5">
      <c r="A212" s="229"/>
      <c r="B212" s="230"/>
      <c r="C212" s="267" t="s">
        <v>219</v>
      </c>
      <c r="D212" s="233"/>
      <c r="E212" s="234">
        <v>-6.72</v>
      </c>
      <c r="F212" s="232"/>
      <c r="G212" s="232"/>
      <c r="H212" s="232"/>
      <c r="I212" s="232"/>
      <c r="J212" s="232"/>
      <c r="K212" s="232"/>
      <c r="L212" s="232"/>
      <c r="M212" s="232"/>
      <c r="N212" s="231"/>
      <c r="O212" s="231"/>
      <c r="P212" s="231"/>
      <c r="Q212" s="231"/>
      <c r="R212" s="232"/>
      <c r="S212" s="232"/>
      <c r="T212" s="232"/>
      <c r="U212" s="232"/>
      <c r="V212" s="232"/>
      <c r="W212" s="232"/>
      <c r="X212" s="232"/>
      <c r="Y212" s="232"/>
      <c r="Z212" s="212"/>
      <c r="AA212" s="212"/>
      <c r="AB212" s="212"/>
      <c r="AC212" s="212"/>
      <c r="AD212" s="212"/>
      <c r="AE212" s="212"/>
      <c r="AF212" s="212"/>
      <c r="AG212" s="212" t="s">
        <v>194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5">
      <c r="A213" s="229"/>
      <c r="B213" s="230"/>
      <c r="C213" s="267" t="s">
        <v>299</v>
      </c>
      <c r="D213" s="233"/>
      <c r="E213" s="234">
        <v>23.287500000000001</v>
      </c>
      <c r="F213" s="232"/>
      <c r="G213" s="232"/>
      <c r="H213" s="232"/>
      <c r="I213" s="232"/>
      <c r="J213" s="232"/>
      <c r="K213" s="232"/>
      <c r="L213" s="232"/>
      <c r="M213" s="232"/>
      <c r="N213" s="231"/>
      <c r="O213" s="231"/>
      <c r="P213" s="231"/>
      <c r="Q213" s="231"/>
      <c r="R213" s="232"/>
      <c r="S213" s="232"/>
      <c r="T213" s="232"/>
      <c r="U213" s="232"/>
      <c r="V213" s="232"/>
      <c r="W213" s="232"/>
      <c r="X213" s="232"/>
      <c r="Y213" s="232"/>
      <c r="Z213" s="212"/>
      <c r="AA213" s="212"/>
      <c r="AB213" s="212"/>
      <c r="AC213" s="212"/>
      <c r="AD213" s="212"/>
      <c r="AE213" s="212"/>
      <c r="AF213" s="212"/>
      <c r="AG213" s="212" t="s">
        <v>194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5">
      <c r="A214" s="229"/>
      <c r="B214" s="230"/>
      <c r="C214" s="267" t="s">
        <v>213</v>
      </c>
      <c r="D214" s="233"/>
      <c r="E214" s="234">
        <v>-1.68</v>
      </c>
      <c r="F214" s="232"/>
      <c r="G214" s="232"/>
      <c r="H214" s="232"/>
      <c r="I214" s="232"/>
      <c r="J214" s="232"/>
      <c r="K214" s="232"/>
      <c r="L214" s="232"/>
      <c r="M214" s="232"/>
      <c r="N214" s="231"/>
      <c r="O214" s="231"/>
      <c r="P214" s="231"/>
      <c r="Q214" s="231"/>
      <c r="R214" s="232"/>
      <c r="S214" s="232"/>
      <c r="T214" s="232"/>
      <c r="U214" s="232"/>
      <c r="V214" s="232"/>
      <c r="W214" s="232"/>
      <c r="X214" s="232"/>
      <c r="Y214" s="232"/>
      <c r="Z214" s="212"/>
      <c r="AA214" s="212"/>
      <c r="AB214" s="212"/>
      <c r="AC214" s="212"/>
      <c r="AD214" s="212"/>
      <c r="AE214" s="212"/>
      <c r="AF214" s="212"/>
      <c r="AG214" s="212" t="s">
        <v>194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5">
      <c r="A215" s="229"/>
      <c r="B215" s="230"/>
      <c r="C215" s="267" t="s">
        <v>300</v>
      </c>
      <c r="D215" s="233"/>
      <c r="E215" s="234">
        <v>47.058</v>
      </c>
      <c r="F215" s="232"/>
      <c r="G215" s="232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32"/>
      <c r="Z215" s="212"/>
      <c r="AA215" s="212"/>
      <c r="AB215" s="212"/>
      <c r="AC215" s="212"/>
      <c r="AD215" s="212"/>
      <c r="AE215" s="212"/>
      <c r="AF215" s="212"/>
      <c r="AG215" s="212" t="s">
        <v>194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5">
      <c r="A216" s="229"/>
      <c r="B216" s="230"/>
      <c r="C216" s="267" t="s">
        <v>222</v>
      </c>
      <c r="D216" s="233"/>
      <c r="E216" s="234">
        <v>-4.2</v>
      </c>
      <c r="F216" s="232"/>
      <c r="G216" s="232"/>
      <c r="H216" s="232"/>
      <c r="I216" s="232"/>
      <c r="J216" s="232"/>
      <c r="K216" s="232"/>
      <c r="L216" s="232"/>
      <c r="M216" s="232"/>
      <c r="N216" s="231"/>
      <c r="O216" s="231"/>
      <c r="P216" s="231"/>
      <c r="Q216" s="231"/>
      <c r="R216" s="232"/>
      <c r="S216" s="232"/>
      <c r="T216" s="232"/>
      <c r="U216" s="232"/>
      <c r="V216" s="232"/>
      <c r="W216" s="232"/>
      <c r="X216" s="232"/>
      <c r="Y216" s="232"/>
      <c r="Z216" s="212"/>
      <c r="AA216" s="212"/>
      <c r="AB216" s="212"/>
      <c r="AC216" s="212"/>
      <c r="AD216" s="212"/>
      <c r="AE216" s="212"/>
      <c r="AF216" s="212"/>
      <c r="AG216" s="212" t="s">
        <v>194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5">
      <c r="A217" s="229"/>
      <c r="B217" s="230"/>
      <c r="C217" s="268" t="s">
        <v>217</v>
      </c>
      <c r="D217" s="235"/>
      <c r="E217" s="236">
        <v>121.84650000000001</v>
      </c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2"/>
      <c r="AA217" s="212"/>
      <c r="AB217" s="212"/>
      <c r="AC217" s="212"/>
      <c r="AD217" s="212"/>
      <c r="AE217" s="212"/>
      <c r="AF217" s="212"/>
      <c r="AG217" s="212" t="s">
        <v>194</v>
      </c>
      <c r="AH217" s="212">
        <v>1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5">
      <c r="A218" s="229"/>
      <c r="B218" s="230"/>
      <c r="C218" s="267" t="s">
        <v>199</v>
      </c>
      <c r="D218" s="233"/>
      <c r="E218" s="234"/>
      <c r="F218" s="232"/>
      <c r="G218" s="23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2"/>
      <c r="AA218" s="212"/>
      <c r="AB218" s="212"/>
      <c r="AC218" s="212"/>
      <c r="AD218" s="212"/>
      <c r="AE218" s="212"/>
      <c r="AF218" s="212"/>
      <c r="AG218" s="212" t="s">
        <v>194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5">
      <c r="A219" s="229"/>
      <c r="B219" s="230"/>
      <c r="C219" s="267" t="s">
        <v>301</v>
      </c>
      <c r="D219" s="233"/>
      <c r="E219" s="234">
        <v>64.100999999999999</v>
      </c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2"/>
      <c r="AA219" s="212"/>
      <c r="AB219" s="212"/>
      <c r="AC219" s="212"/>
      <c r="AD219" s="212"/>
      <c r="AE219" s="212"/>
      <c r="AF219" s="212"/>
      <c r="AG219" s="212" t="s">
        <v>194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5">
      <c r="A220" s="229"/>
      <c r="B220" s="230"/>
      <c r="C220" s="267" t="s">
        <v>219</v>
      </c>
      <c r="D220" s="233"/>
      <c r="E220" s="234">
        <v>-6.72</v>
      </c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2"/>
      <c r="AA220" s="212"/>
      <c r="AB220" s="212"/>
      <c r="AC220" s="212"/>
      <c r="AD220" s="212"/>
      <c r="AE220" s="212"/>
      <c r="AF220" s="212"/>
      <c r="AG220" s="212" t="s">
        <v>194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5">
      <c r="A221" s="229"/>
      <c r="B221" s="230"/>
      <c r="C221" s="267" t="s">
        <v>302</v>
      </c>
      <c r="D221" s="233"/>
      <c r="E221" s="234">
        <v>22.77</v>
      </c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2"/>
      <c r="AA221" s="212"/>
      <c r="AB221" s="212"/>
      <c r="AC221" s="212"/>
      <c r="AD221" s="212"/>
      <c r="AE221" s="212"/>
      <c r="AF221" s="212"/>
      <c r="AG221" s="212" t="s">
        <v>194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5">
      <c r="A222" s="229"/>
      <c r="B222" s="230"/>
      <c r="C222" s="267" t="s">
        <v>213</v>
      </c>
      <c r="D222" s="233"/>
      <c r="E222" s="234">
        <v>-1.68</v>
      </c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2"/>
      <c r="AA222" s="212"/>
      <c r="AB222" s="212"/>
      <c r="AC222" s="212"/>
      <c r="AD222" s="212"/>
      <c r="AE222" s="212"/>
      <c r="AF222" s="212"/>
      <c r="AG222" s="212" t="s">
        <v>194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5">
      <c r="A223" s="229"/>
      <c r="B223" s="230"/>
      <c r="C223" s="267" t="s">
        <v>303</v>
      </c>
      <c r="D223" s="233"/>
      <c r="E223" s="234">
        <v>46.92</v>
      </c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2"/>
      <c r="AA223" s="212"/>
      <c r="AB223" s="212"/>
      <c r="AC223" s="212"/>
      <c r="AD223" s="212"/>
      <c r="AE223" s="212"/>
      <c r="AF223" s="212"/>
      <c r="AG223" s="212" t="s">
        <v>194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5">
      <c r="A224" s="229"/>
      <c r="B224" s="230"/>
      <c r="C224" s="267" t="s">
        <v>222</v>
      </c>
      <c r="D224" s="233"/>
      <c r="E224" s="234">
        <v>-4.2</v>
      </c>
      <c r="F224" s="232"/>
      <c r="G224" s="232"/>
      <c r="H224" s="232"/>
      <c r="I224" s="232"/>
      <c r="J224" s="232"/>
      <c r="K224" s="232"/>
      <c r="L224" s="232"/>
      <c r="M224" s="232"/>
      <c r="N224" s="231"/>
      <c r="O224" s="231"/>
      <c r="P224" s="231"/>
      <c r="Q224" s="231"/>
      <c r="R224" s="232"/>
      <c r="S224" s="232"/>
      <c r="T224" s="232"/>
      <c r="U224" s="232"/>
      <c r="V224" s="232"/>
      <c r="W224" s="232"/>
      <c r="X224" s="232"/>
      <c r="Y224" s="232"/>
      <c r="Z224" s="212"/>
      <c r="AA224" s="212"/>
      <c r="AB224" s="212"/>
      <c r="AC224" s="212"/>
      <c r="AD224" s="212"/>
      <c r="AE224" s="212"/>
      <c r="AF224" s="212"/>
      <c r="AG224" s="212" t="s">
        <v>194</v>
      </c>
      <c r="AH224" s="212">
        <v>0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5">
      <c r="A225" s="229"/>
      <c r="B225" s="230"/>
      <c r="C225" s="268" t="s">
        <v>217</v>
      </c>
      <c r="D225" s="235"/>
      <c r="E225" s="236">
        <v>121.191</v>
      </c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2"/>
      <c r="AA225" s="212"/>
      <c r="AB225" s="212"/>
      <c r="AC225" s="212"/>
      <c r="AD225" s="212"/>
      <c r="AE225" s="212"/>
      <c r="AF225" s="212"/>
      <c r="AG225" s="212" t="s">
        <v>194</v>
      </c>
      <c r="AH225" s="212">
        <v>1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5">
      <c r="A226" s="229"/>
      <c r="B226" s="230"/>
      <c r="C226" s="267" t="s">
        <v>201</v>
      </c>
      <c r="D226" s="233"/>
      <c r="E226" s="234"/>
      <c r="F226" s="232"/>
      <c r="G226" s="232"/>
      <c r="H226" s="232"/>
      <c r="I226" s="232"/>
      <c r="J226" s="232"/>
      <c r="K226" s="232"/>
      <c r="L226" s="232"/>
      <c r="M226" s="232"/>
      <c r="N226" s="231"/>
      <c r="O226" s="231"/>
      <c r="P226" s="231"/>
      <c r="Q226" s="231"/>
      <c r="R226" s="232"/>
      <c r="S226" s="232"/>
      <c r="T226" s="232"/>
      <c r="U226" s="232"/>
      <c r="V226" s="232"/>
      <c r="W226" s="232"/>
      <c r="X226" s="232"/>
      <c r="Y226" s="232"/>
      <c r="Z226" s="212"/>
      <c r="AA226" s="212"/>
      <c r="AB226" s="212"/>
      <c r="AC226" s="212"/>
      <c r="AD226" s="212"/>
      <c r="AE226" s="212"/>
      <c r="AF226" s="212"/>
      <c r="AG226" s="212" t="s">
        <v>194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5">
      <c r="A227" s="229"/>
      <c r="B227" s="230"/>
      <c r="C227" s="267" t="s">
        <v>304</v>
      </c>
      <c r="D227" s="233"/>
      <c r="E227" s="234">
        <v>64.100999999999999</v>
      </c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2"/>
      <c r="AA227" s="212"/>
      <c r="AB227" s="212"/>
      <c r="AC227" s="212"/>
      <c r="AD227" s="212"/>
      <c r="AE227" s="212"/>
      <c r="AF227" s="212"/>
      <c r="AG227" s="212" t="s">
        <v>194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5">
      <c r="A228" s="229"/>
      <c r="B228" s="230"/>
      <c r="C228" s="267" t="s">
        <v>219</v>
      </c>
      <c r="D228" s="233"/>
      <c r="E228" s="234">
        <v>-6.72</v>
      </c>
      <c r="F228" s="232"/>
      <c r="G228" s="232"/>
      <c r="H228" s="232"/>
      <c r="I228" s="232"/>
      <c r="J228" s="232"/>
      <c r="K228" s="232"/>
      <c r="L228" s="232"/>
      <c r="M228" s="232"/>
      <c r="N228" s="231"/>
      <c r="O228" s="231"/>
      <c r="P228" s="231"/>
      <c r="Q228" s="231"/>
      <c r="R228" s="232"/>
      <c r="S228" s="232"/>
      <c r="T228" s="232"/>
      <c r="U228" s="232"/>
      <c r="V228" s="232"/>
      <c r="W228" s="232"/>
      <c r="X228" s="232"/>
      <c r="Y228" s="232"/>
      <c r="Z228" s="212"/>
      <c r="AA228" s="212"/>
      <c r="AB228" s="212"/>
      <c r="AC228" s="212"/>
      <c r="AD228" s="212"/>
      <c r="AE228" s="212"/>
      <c r="AF228" s="212"/>
      <c r="AG228" s="212" t="s">
        <v>194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5">
      <c r="A229" s="229"/>
      <c r="B229" s="230"/>
      <c r="C229" s="267" t="s">
        <v>305</v>
      </c>
      <c r="D229" s="233"/>
      <c r="E229" s="234">
        <v>23.287500000000001</v>
      </c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2"/>
      <c r="AA229" s="212"/>
      <c r="AB229" s="212"/>
      <c r="AC229" s="212"/>
      <c r="AD229" s="212"/>
      <c r="AE229" s="212"/>
      <c r="AF229" s="212"/>
      <c r="AG229" s="212" t="s">
        <v>194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5">
      <c r="A230" s="229"/>
      <c r="B230" s="230"/>
      <c r="C230" s="267" t="s">
        <v>213</v>
      </c>
      <c r="D230" s="233"/>
      <c r="E230" s="234">
        <v>-1.68</v>
      </c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2"/>
      <c r="AA230" s="212"/>
      <c r="AB230" s="212"/>
      <c r="AC230" s="212"/>
      <c r="AD230" s="212"/>
      <c r="AE230" s="212"/>
      <c r="AF230" s="212"/>
      <c r="AG230" s="212" t="s">
        <v>194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5">
      <c r="A231" s="229"/>
      <c r="B231" s="230"/>
      <c r="C231" s="267" t="s">
        <v>306</v>
      </c>
      <c r="D231" s="233"/>
      <c r="E231" s="234">
        <v>47.058</v>
      </c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2"/>
      <c r="AA231" s="212"/>
      <c r="AB231" s="212"/>
      <c r="AC231" s="212"/>
      <c r="AD231" s="212"/>
      <c r="AE231" s="212"/>
      <c r="AF231" s="212"/>
      <c r="AG231" s="212" t="s">
        <v>194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5">
      <c r="A232" s="229"/>
      <c r="B232" s="230"/>
      <c r="C232" s="267" t="s">
        <v>222</v>
      </c>
      <c r="D232" s="233"/>
      <c r="E232" s="234">
        <v>-4.2</v>
      </c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2"/>
      <c r="AA232" s="212"/>
      <c r="AB232" s="212"/>
      <c r="AC232" s="212"/>
      <c r="AD232" s="212"/>
      <c r="AE232" s="212"/>
      <c r="AF232" s="212"/>
      <c r="AG232" s="212" t="s">
        <v>194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5">
      <c r="A233" s="229"/>
      <c r="B233" s="230"/>
      <c r="C233" s="268" t="s">
        <v>217</v>
      </c>
      <c r="D233" s="235"/>
      <c r="E233" s="236">
        <v>121.84650000000001</v>
      </c>
      <c r="F233" s="232"/>
      <c r="G233" s="232"/>
      <c r="H233" s="232"/>
      <c r="I233" s="232"/>
      <c r="J233" s="232"/>
      <c r="K233" s="232"/>
      <c r="L233" s="232"/>
      <c r="M233" s="232"/>
      <c r="N233" s="231"/>
      <c r="O233" s="231"/>
      <c r="P233" s="231"/>
      <c r="Q233" s="231"/>
      <c r="R233" s="232"/>
      <c r="S233" s="232"/>
      <c r="T233" s="232"/>
      <c r="U233" s="232"/>
      <c r="V233" s="232"/>
      <c r="W233" s="232"/>
      <c r="X233" s="232"/>
      <c r="Y233" s="232"/>
      <c r="Z233" s="212"/>
      <c r="AA233" s="212"/>
      <c r="AB233" s="212"/>
      <c r="AC233" s="212"/>
      <c r="AD233" s="212"/>
      <c r="AE233" s="212"/>
      <c r="AF233" s="212"/>
      <c r="AG233" s="212" t="s">
        <v>194</v>
      </c>
      <c r="AH233" s="212">
        <v>1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5">
      <c r="A234" s="229"/>
      <c r="B234" s="230"/>
      <c r="C234" s="267" t="s">
        <v>203</v>
      </c>
      <c r="D234" s="233"/>
      <c r="E234" s="234"/>
      <c r="F234" s="232"/>
      <c r="G234" s="23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2"/>
      <c r="AA234" s="212"/>
      <c r="AB234" s="212"/>
      <c r="AC234" s="212"/>
      <c r="AD234" s="212"/>
      <c r="AE234" s="212"/>
      <c r="AF234" s="212"/>
      <c r="AG234" s="212" t="s">
        <v>194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5">
      <c r="A235" s="229"/>
      <c r="B235" s="230"/>
      <c r="C235" s="267" t="s">
        <v>307</v>
      </c>
      <c r="D235" s="233"/>
      <c r="E235" s="234">
        <v>64.100999999999999</v>
      </c>
      <c r="F235" s="232"/>
      <c r="G235" s="232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2"/>
      <c r="AA235" s="212"/>
      <c r="AB235" s="212"/>
      <c r="AC235" s="212"/>
      <c r="AD235" s="212"/>
      <c r="AE235" s="212"/>
      <c r="AF235" s="212"/>
      <c r="AG235" s="212" t="s">
        <v>194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5">
      <c r="A236" s="229"/>
      <c r="B236" s="230"/>
      <c r="C236" s="267" t="s">
        <v>219</v>
      </c>
      <c r="D236" s="233"/>
      <c r="E236" s="234">
        <v>-6.72</v>
      </c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2"/>
      <c r="AA236" s="212"/>
      <c r="AB236" s="212"/>
      <c r="AC236" s="212"/>
      <c r="AD236" s="212"/>
      <c r="AE236" s="212"/>
      <c r="AF236" s="212"/>
      <c r="AG236" s="212" t="s">
        <v>194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5">
      <c r="A237" s="229"/>
      <c r="B237" s="230"/>
      <c r="C237" s="267" t="s">
        <v>308</v>
      </c>
      <c r="D237" s="233"/>
      <c r="E237" s="234">
        <v>22.77</v>
      </c>
      <c r="F237" s="232"/>
      <c r="G237" s="232"/>
      <c r="H237" s="232"/>
      <c r="I237" s="232"/>
      <c r="J237" s="232"/>
      <c r="K237" s="232"/>
      <c r="L237" s="232"/>
      <c r="M237" s="232"/>
      <c r="N237" s="231"/>
      <c r="O237" s="231"/>
      <c r="P237" s="231"/>
      <c r="Q237" s="231"/>
      <c r="R237" s="232"/>
      <c r="S237" s="232"/>
      <c r="T237" s="232"/>
      <c r="U237" s="232"/>
      <c r="V237" s="232"/>
      <c r="W237" s="232"/>
      <c r="X237" s="232"/>
      <c r="Y237" s="232"/>
      <c r="Z237" s="212"/>
      <c r="AA237" s="212"/>
      <c r="AB237" s="212"/>
      <c r="AC237" s="212"/>
      <c r="AD237" s="212"/>
      <c r="AE237" s="212"/>
      <c r="AF237" s="212"/>
      <c r="AG237" s="212" t="s">
        <v>194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5">
      <c r="A238" s="229"/>
      <c r="B238" s="230"/>
      <c r="C238" s="267" t="s">
        <v>213</v>
      </c>
      <c r="D238" s="233"/>
      <c r="E238" s="234">
        <v>-1.68</v>
      </c>
      <c r="F238" s="232"/>
      <c r="G238" s="232"/>
      <c r="H238" s="232"/>
      <c r="I238" s="232"/>
      <c r="J238" s="232"/>
      <c r="K238" s="232"/>
      <c r="L238" s="232"/>
      <c r="M238" s="232"/>
      <c r="N238" s="231"/>
      <c r="O238" s="231"/>
      <c r="P238" s="231"/>
      <c r="Q238" s="231"/>
      <c r="R238" s="232"/>
      <c r="S238" s="232"/>
      <c r="T238" s="232"/>
      <c r="U238" s="232"/>
      <c r="V238" s="232"/>
      <c r="W238" s="232"/>
      <c r="X238" s="232"/>
      <c r="Y238" s="232"/>
      <c r="Z238" s="212"/>
      <c r="AA238" s="212"/>
      <c r="AB238" s="212"/>
      <c r="AC238" s="212"/>
      <c r="AD238" s="212"/>
      <c r="AE238" s="212"/>
      <c r="AF238" s="212"/>
      <c r="AG238" s="212" t="s">
        <v>194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5">
      <c r="A239" s="229"/>
      <c r="B239" s="230"/>
      <c r="C239" s="267" t="s">
        <v>309</v>
      </c>
      <c r="D239" s="233"/>
      <c r="E239" s="234">
        <v>46.92</v>
      </c>
      <c r="F239" s="232"/>
      <c r="G239" s="232"/>
      <c r="H239" s="232"/>
      <c r="I239" s="232"/>
      <c r="J239" s="232"/>
      <c r="K239" s="232"/>
      <c r="L239" s="232"/>
      <c r="M239" s="232"/>
      <c r="N239" s="231"/>
      <c r="O239" s="231"/>
      <c r="P239" s="231"/>
      <c r="Q239" s="231"/>
      <c r="R239" s="232"/>
      <c r="S239" s="232"/>
      <c r="T239" s="232"/>
      <c r="U239" s="232"/>
      <c r="V239" s="232"/>
      <c r="W239" s="232"/>
      <c r="X239" s="232"/>
      <c r="Y239" s="232"/>
      <c r="Z239" s="212"/>
      <c r="AA239" s="212"/>
      <c r="AB239" s="212"/>
      <c r="AC239" s="212"/>
      <c r="AD239" s="212"/>
      <c r="AE239" s="212"/>
      <c r="AF239" s="212"/>
      <c r="AG239" s="212" t="s">
        <v>194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5">
      <c r="A240" s="229"/>
      <c r="B240" s="230"/>
      <c r="C240" s="267" t="s">
        <v>222</v>
      </c>
      <c r="D240" s="233"/>
      <c r="E240" s="234">
        <v>-4.2</v>
      </c>
      <c r="F240" s="232"/>
      <c r="G240" s="232"/>
      <c r="H240" s="232"/>
      <c r="I240" s="232"/>
      <c r="J240" s="232"/>
      <c r="K240" s="232"/>
      <c r="L240" s="232"/>
      <c r="M240" s="232"/>
      <c r="N240" s="231"/>
      <c r="O240" s="231"/>
      <c r="P240" s="231"/>
      <c r="Q240" s="231"/>
      <c r="R240" s="232"/>
      <c r="S240" s="232"/>
      <c r="T240" s="232"/>
      <c r="U240" s="232"/>
      <c r="V240" s="232"/>
      <c r="W240" s="232"/>
      <c r="X240" s="232"/>
      <c r="Y240" s="232"/>
      <c r="Z240" s="212"/>
      <c r="AA240" s="212"/>
      <c r="AB240" s="212"/>
      <c r="AC240" s="212"/>
      <c r="AD240" s="212"/>
      <c r="AE240" s="212"/>
      <c r="AF240" s="212"/>
      <c r="AG240" s="212" t="s">
        <v>194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5">
      <c r="A241" s="229"/>
      <c r="B241" s="230"/>
      <c r="C241" s="268" t="s">
        <v>217</v>
      </c>
      <c r="D241" s="235"/>
      <c r="E241" s="236">
        <v>121.191</v>
      </c>
      <c r="F241" s="232"/>
      <c r="G241" s="232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2"/>
      <c r="AA241" s="212"/>
      <c r="AB241" s="212"/>
      <c r="AC241" s="212"/>
      <c r="AD241" s="212"/>
      <c r="AE241" s="212"/>
      <c r="AF241" s="212"/>
      <c r="AG241" s="212" t="s">
        <v>194</v>
      </c>
      <c r="AH241" s="212">
        <v>1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5">
      <c r="A242" s="229"/>
      <c r="B242" s="230"/>
      <c r="C242" s="267" t="s">
        <v>310</v>
      </c>
      <c r="D242" s="233"/>
      <c r="E242" s="234">
        <v>-412.92599999999999</v>
      </c>
      <c r="F242" s="232"/>
      <c r="G242" s="232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2"/>
      <c r="AA242" s="212"/>
      <c r="AB242" s="212"/>
      <c r="AC242" s="212"/>
      <c r="AD242" s="212"/>
      <c r="AE242" s="212"/>
      <c r="AF242" s="212"/>
      <c r="AG242" s="212" t="s">
        <v>194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5">
      <c r="A243" s="229"/>
      <c r="B243" s="230"/>
      <c r="C243" s="268" t="s">
        <v>217</v>
      </c>
      <c r="D243" s="235"/>
      <c r="E243" s="236">
        <v>-412.92599999999999</v>
      </c>
      <c r="F243" s="232"/>
      <c r="G243" s="232"/>
      <c r="H243" s="232"/>
      <c r="I243" s="232"/>
      <c r="J243" s="232"/>
      <c r="K243" s="232"/>
      <c r="L243" s="232"/>
      <c r="M243" s="232"/>
      <c r="N243" s="231"/>
      <c r="O243" s="231"/>
      <c r="P243" s="231"/>
      <c r="Q243" s="231"/>
      <c r="R243" s="232"/>
      <c r="S243" s="232"/>
      <c r="T243" s="232"/>
      <c r="U243" s="232"/>
      <c r="V243" s="232"/>
      <c r="W243" s="232"/>
      <c r="X243" s="232"/>
      <c r="Y243" s="232"/>
      <c r="Z243" s="212"/>
      <c r="AA243" s="212"/>
      <c r="AB243" s="212"/>
      <c r="AC243" s="212"/>
      <c r="AD243" s="212"/>
      <c r="AE243" s="212"/>
      <c r="AF243" s="212"/>
      <c r="AG243" s="212" t="s">
        <v>194</v>
      </c>
      <c r="AH243" s="212">
        <v>1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20" outlineLevel="1" x14ac:dyDescent="0.25">
      <c r="A244" s="251">
        <v>12</v>
      </c>
      <c r="B244" s="252" t="s">
        <v>311</v>
      </c>
      <c r="C244" s="266" t="s">
        <v>312</v>
      </c>
      <c r="D244" s="253" t="s">
        <v>187</v>
      </c>
      <c r="E244" s="254">
        <v>412.92599999999999</v>
      </c>
      <c r="F244" s="255"/>
      <c r="G244" s="256">
        <f>ROUND(E244*F244,2)</f>
        <v>0</v>
      </c>
      <c r="H244" s="255"/>
      <c r="I244" s="256">
        <f>ROUND(E244*H244,2)</f>
        <v>0</v>
      </c>
      <c r="J244" s="255"/>
      <c r="K244" s="256">
        <f>ROUND(E244*J244,2)</f>
        <v>0</v>
      </c>
      <c r="L244" s="256">
        <v>21</v>
      </c>
      <c r="M244" s="256">
        <f>G244*(1+L244/100)</f>
        <v>0</v>
      </c>
      <c r="N244" s="254">
        <v>0</v>
      </c>
      <c r="O244" s="254">
        <f>ROUND(E244*N244,2)</f>
        <v>0</v>
      </c>
      <c r="P244" s="254">
        <v>2.7980000000000001E-2</v>
      </c>
      <c r="Q244" s="254">
        <f>ROUND(E244*P244,2)</f>
        <v>11.55</v>
      </c>
      <c r="R244" s="256"/>
      <c r="S244" s="256" t="s">
        <v>207</v>
      </c>
      <c r="T244" s="257" t="s">
        <v>248</v>
      </c>
      <c r="U244" s="232">
        <v>0.11</v>
      </c>
      <c r="V244" s="232">
        <f>ROUND(E244*U244,2)</f>
        <v>45.42</v>
      </c>
      <c r="W244" s="232"/>
      <c r="X244" s="232" t="s">
        <v>190</v>
      </c>
      <c r="Y244" s="232" t="s">
        <v>191</v>
      </c>
      <c r="Z244" s="212"/>
      <c r="AA244" s="212"/>
      <c r="AB244" s="212"/>
      <c r="AC244" s="212"/>
      <c r="AD244" s="212"/>
      <c r="AE244" s="212"/>
      <c r="AF244" s="212"/>
      <c r="AG244" s="212" t="s">
        <v>192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2" x14ac:dyDescent="0.25">
      <c r="A245" s="229"/>
      <c r="B245" s="230"/>
      <c r="C245" s="267" t="s">
        <v>313</v>
      </c>
      <c r="D245" s="233"/>
      <c r="E245" s="234"/>
      <c r="F245" s="232"/>
      <c r="G245" s="232"/>
      <c r="H245" s="232"/>
      <c r="I245" s="232"/>
      <c r="J245" s="232"/>
      <c r="K245" s="232"/>
      <c r="L245" s="232"/>
      <c r="M245" s="232"/>
      <c r="N245" s="231"/>
      <c r="O245" s="231"/>
      <c r="P245" s="231"/>
      <c r="Q245" s="231"/>
      <c r="R245" s="232"/>
      <c r="S245" s="232"/>
      <c r="T245" s="232"/>
      <c r="U245" s="232"/>
      <c r="V245" s="232"/>
      <c r="W245" s="232"/>
      <c r="X245" s="232"/>
      <c r="Y245" s="232"/>
      <c r="Z245" s="212"/>
      <c r="AA245" s="212"/>
      <c r="AB245" s="212"/>
      <c r="AC245" s="212"/>
      <c r="AD245" s="212"/>
      <c r="AE245" s="212"/>
      <c r="AF245" s="212"/>
      <c r="AG245" s="212" t="s">
        <v>194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5">
      <c r="A246" s="229"/>
      <c r="B246" s="230"/>
      <c r="C246" s="267" t="s">
        <v>314</v>
      </c>
      <c r="D246" s="233"/>
      <c r="E246" s="234">
        <v>98.721000000000004</v>
      </c>
      <c r="F246" s="232"/>
      <c r="G246" s="232"/>
      <c r="H246" s="232"/>
      <c r="I246" s="232"/>
      <c r="J246" s="232"/>
      <c r="K246" s="232"/>
      <c r="L246" s="232"/>
      <c r="M246" s="232"/>
      <c r="N246" s="231"/>
      <c r="O246" s="231"/>
      <c r="P246" s="231"/>
      <c r="Q246" s="231"/>
      <c r="R246" s="232"/>
      <c r="S246" s="232"/>
      <c r="T246" s="232"/>
      <c r="U246" s="232"/>
      <c r="V246" s="232"/>
      <c r="W246" s="232"/>
      <c r="X246" s="232"/>
      <c r="Y246" s="232"/>
      <c r="Z246" s="212"/>
      <c r="AA246" s="212"/>
      <c r="AB246" s="212"/>
      <c r="AC246" s="212"/>
      <c r="AD246" s="212"/>
      <c r="AE246" s="212"/>
      <c r="AF246" s="212"/>
      <c r="AG246" s="212" t="s">
        <v>194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5">
      <c r="A247" s="229"/>
      <c r="B247" s="230"/>
      <c r="C247" s="267" t="s">
        <v>239</v>
      </c>
      <c r="D247" s="233"/>
      <c r="E247" s="234">
        <v>-7.56</v>
      </c>
      <c r="F247" s="232"/>
      <c r="G247" s="232"/>
      <c r="H247" s="232"/>
      <c r="I247" s="232"/>
      <c r="J247" s="232"/>
      <c r="K247" s="232"/>
      <c r="L247" s="232"/>
      <c r="M247" s="232"/>
      <c r="N247" s="231"/>
      <c r="O247" s="231"/>
      <c r="P247" s="231"/>
      <c r="Q247" s="231"/>
      <c r="R247" s="232"/>
      <c r="S247" s="232"/>
      <c r="T247" s="232"/>
      <c r="U247" s="232"/>
      <c r="V247" s="232"/>
      <c r="W247" s="232"/>
      <c r="X247" s="232"/>
      <c r="Y247" s="232"/>
      <c r="Z247" s="212"/>
      <c r="AA247" s="212"/>
      <c r="AB247" s="212"/>
      <c r="AC247" s="212"/>
      <c r="AD247" s="212"/>
      <c r="AE247" s="212"/>
      <c r="AF247" s="212"/>
      <c r="AG247" s="212" t="s">
        <v>194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5">
      <c r="A248" s="229"/>
      <c r="B248" s="230"/>
      <c r="C248" s="267" t="s">
        <v>315</v>
      </c>
      <c r="D248" s="233"/>
      <c r="E248" s="234">
        <v>81.903000000000006</v>
      </c>
      <c r="F248" s="232"/>
      <c r="G248" s="232"/>
      <c r="H248" s="232"/>
      <c r="I248" s="232"/>
      <c r="J248" s="232"/>
      <c r="K248" s="232"/>
      <c r="L248" s="232"/>
      <c r="M248" s="232"/>
      <c r="N248" s="231"/>
      <c r="O248" s="231"/>
      <c r="P248" s="231"/>
      <c r="Q248" s="231"/>
      <c r="R248" s="232"/>
      <c r="S248" s="232"/>
      <c r="T248" s="232"/>
      <c r="U248" s="232"/>
      <c r="V248" s="232"/>
      <c r="W248" s="232"/>
      <c r="X248" s="232"/>
      <c r="Y248" s="232"/>
      <c r="Z248" s="212"/>
      <c r="AA248" s="212"/>
      <c r="AB248" s="212"/>
      <c r="AC248" s="212"/>
      <c r="AD248" s="212"/>
      <c r="AE248" s="212"/>
      <c r="AF248" s="212"/>
      <c r="AG248" s="212" t="s">
        <v>194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5">
      <c r="A249" s="229"/>
      <c r="B249" s="230"/>
      <c r="C249" s="267" t="s">
        <v>316</v>
      </c>
      <c r="D249" s="233"/>
      <c r="E249" s="234">
        <v>-2.556</v>
      </c>
      <c r="F249" s="232"/>
      <c r="G249" s="232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2"/>
      <c r="AA249" s="212"/>
      <c r="AB249" s="212"/>
      <c r="AC249" s="212"/>
      <c r="AD249" s="212"/>
      <c r="AE249" s="212"/>
      <c r="AF249" s="212"/>
      <c r="AG249" s="212" t="s">
        <v>194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5">
      <c r="A250" s="229"/>
      <c r="B250" s="230"/>
      <c r="C250" s="267" t="s">
        <v>317</v>
      </c>
      <c r="D250" s="233"/>
      <c r="E250" s="234">
        <v>91.597499999999997</v>
      </c>
      <c r="F250" s="232"/>
      <c r="G250" s="232"/>
      <c r="H250" s="232"/>
      <c r="I250" s="232"/>
      <c r="J250" s="232"/>
      <c r="K250" s="232"/>
      <c r="L250" s="232"/>
      <c r="M250" s="232"/>
      <c r="N250" s="231"/>
      <c r="O250" s="231"/>
      <c r="P250" s="231"/>
      <c r="Q250" s="231"/>
      <c r="R250" s="232"/>
      <c r="S250" s="232"/>
      <c r="T250" s="232"/>
      <c r="U250" s="232"/>
      <c r="V250" s="232"/>
      <c r="W250" s="232"/>
      <c r="X250" s="232"/>
      <c r="Y250" s="232"/>
      <c r="Z250" s="212"/>
      <c r="AA250" s="212"/>
      <c r="AB250" s="212"/>
      <c r="AC250" s="212"/>
      <c r="AD250" s="212"/>
      <c r="AE250" s="212"/>
      <c r="AF250" s="212"/>
      <c r="AG250" s="212" t="s">
        <v>194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5">
      <c r="A251" s="229"/>
      <c r="B251" s="230"/>
      <c r="C251" s="267" t="s">
        <v>239</v>
      </c>
      <c r="D251" s="233"/>
      <c r="E251" s="234">
        <v>-7.56</v>
      </c>
      <c r="F251" s="232"/>
      <c r="G251" s="232"/>
      <c r="H251" s="232"/>
      <c r="I251" s="232"/>
      <c r="J251" s="232"/>
      <c r="K251" s="232"/>
      <c r="L251" s="232"/>
      <c r="M251" s="232"/>
      <c r="N251" s="231"/>
      <c r="O251" s="231"/>
      <c r="P251" s="231"/>
      <c r="Q251" s="231"/>
      <c r="R251" s="232"/>
      <c r="S251" s="232"/>
      <c r="T251" s="232"/>
      <c r="U251" s="232"/>
      <c r="V251" s="232"/>
      <c r="W251" s="232"/>
      <c r="X251" s="232"/>
      <c r="Y251" s="232"/>
      <c r="Z251" s="212"/>
      <c r="AA251" s="212"/>
      <c r="AB251" s="212"/>
      <c r="AC251" s="212"/>
      <c r="AD251" s="212"/>
      <c r="AE251" s="212"/>
      <c r="AF251" s="212"/>
      <c r="AG251" s="212" t="s">
        <v>194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5">
      <c r="A252" s="229"/>
      <c r="B252" s="230"/>
      <c r="C252" s="267" t="s">
        <v>318</v>
      </c>
      <c r="D252" s="233"/>
      <c r="E252" s="234">
        <v>81.903000000000006</v>
      </c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2"/>
      <c r="AA252" s="212"/>
      <c r="AB252" s="212"/>
      <c r="AC252" s="212"/>
      <c r="AD252" s="212"/>
      <c r="AE252" s="212"/>
      <c r="AF252" s="212"/>
      <c r="AG252" s="212" t="s">
        <v>194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5">
      <c r="A253" s="229"/>
      <c r="B253" s="230"/>
      <c r="C253" s="267" t="s">
        <v>239</v>
      </c>
      <c r="D253" s="233"/>
      <c r="E253" s="234">
        <v>-7.56</v>
      </c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2"/>
      <c r="AA253" s="212"/>
      <c r="AB253" s="212"/>
      <c r="AC253" s="212"/>
      <c r="AD253" s="212"/>
      <c r="AE253" s="212"/>
      <c r="AF253" s="212"/>
      <c r="AG253" s="212" t="s">
        <v>194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5">
      <c r="A254" s="229"/>
      <c r="B254" s="230"/>
      <c r="C254" s="267" t="s">
        <v>319</v>
      </c>
      <c r="D254" s="233"/>
      <c r="E254" s="234">
        <v>91.597499999999997</v>
      </c>
      <c r="F254" s="232"/>
      <c r="G254" s="232"/>
      <c r="H254" s="232"/>
      <c r="I254" s="232"/>
      <c r="J254" s="232"/>
      <c r="K254" s="232"/>
      <c r="L254" s="232"/>
      <c r="M254" s="232"/>
      <c r="N254" s="231"/>
      <c r="O254" s="231"/>
      <c r="P254" s="231"/>
      <c r="Q254" s="231"/>
      <c r="R254" s="232"/>
      <c r="S254" s="232"/>
      <c r="T254" s="232"/>
      <c r="U254" s="232"/>
      <c r="V254" s="232"/>
      <c r="W254" s="232"/>
      <c r="X254" s="232"/>
      <c r="Y254" s="232"/>
      <c r="Z254" s="212"/>
      <c r="AA254" s="212"/>
      <c r="AB254" s="212"/>
      <c r="AC254" s="212"/>
      <c r="AD254" s="212"/>
      <c r="AE254" s="212"/>
      <c r="AF254" s="212"/>
      <c r="AG254" s="212" t="s">
        <v>194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5">
      <c r="A255" s="229"/>
      <c r="B255" s="230"/>
      <c r="C255" s="267" t="s">
        <v>239</v>
      </c>
      <c r="D255" s="233"/>
      <c r="E255" s="234">
        <v>-7.56</v>
      </c>
      <c r="F255" s="232"/>
      <c r="G255" s="232"/>
      <c r="H255" s="232"/>
      <c r="I255" s="232"/>
      <c r="J255" s="232"/>
      <c r="K255" s="232"/>
      <c r="L255" s="232"/>
      <c r="M255" s="232"/>
      <c r="N255" s="231"/>
      <c r="O255" s="231"/>
      <c r="P255" s="231"/>
      <c r="Q255" s="231"/>
      <c r="R255" s="232"/>
      <c r="S255" s="232"/>
      <c r="T255" s="232"/>
      <c r="U255" s="232"/>
      <c r="V255" s="232"/>
      <c r="W255" s="232"/>
      <c r="X255" s="232"/>
      <c r="Y255" s="232"/>
      <c r="Z255" s="212"/>
      <c r="AA255" s="212"/>
      <c r="AB255" s="212"/>
      <c r="AC255" s="212"/>
      <c r="AD255" s="212"/>
      <c r="AE255" s="212"/>
      <c r="AF255" s="212"/>
      <c r="AG255" s="212" t="s">
        <v>194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ht="20" outlineLevel="1" x14ac:dyDescent="0.25">
      <c r="A256" s="251">
        <v>13</v>
      </c>
      <c r="B256" s="252" t="s">
        <v>320</v>
      </c>
      <c r="C256" s="266" t="s">
        <v>321</v>
      </c>
      <c r="D256" s="253" t="s">
        <v>187</v>
      </c>
      <c r="E256" s="254">
        <v>104.834</v>
      </c>
      <c r="F256" s="255"/>
      <c r="G256" s="256">
        <f>ROUND(E256*F256,2)</f>
        <v>0</v>
      </c>
      <c r="H256" s="255"/>
      <c r="I256" s="256">
        <f>ROUND(E256*H256,2)</f>
        <v>0</v>
      </c>
      <c r="J256" s="255"/>
      <c r="K256" s="256">
        <f>ROUND(E256*J256,2)</f>
        <v>0</v>
      </c>
      <c r="L256" s="256">
        <v>21</v>
      </c>
      <c r="M256" s="256">
        <f>G256*(1+L256/100)</f>
        <v>0</v>
      </c>
      <c r="N256" s="254">
        <v>0</v>
      </c>
      <c r="O256" s="254">
        <f>ROUND(E256*N256,2)</f>
        <v>0</v>
      </c>
      <c r="P256" s="254">
        <v>3.9E-2</v>
      </c>
      <c r="Q256" s="254">
        <f>ROUND(E256*P256,2)</f>
        <v>4.09</v>
      </c>
      <c r="R256" s="256"/>
      <c r="S256" s="256" t="s">
        <v>207</v>
      </c>
      <c r="T256" s="257" t="s">
        <v>189</v>
      </c>
      <c r="U256" s="232">
        <v>0.81</v>
      </c>
      <c r="V256" s="232">
        <f>ROUND(E256*U256,2)</f>
        <v>84.92</v>
      </c>
      <c r="W256" s="232"/>
      <c r="X256" s="232" t="s">
        <v>190</v>
      </c>
      <c r="Y256" s="232" t="s">
        <v>191</v>
      </c>
      <c r="Z256" s="212"/>
      <c r="AA256" s="212"/>
      <c r="AB256" s="212"/>
      <c r="AC256" s="212"/>
      <c r="AD256" s="212"/>
      <c r="AE256" s="212"/>
      <c r="AF256" s="212"/>
      <c r="AG256" s="212" t="s">
        <v>192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2" x14ac:dyDescent="0.25">
      <c r="A257" s="229"/>
      <c r="B257" s="230"/>
      <c r="C257" s="267" t="s">
        <v>273</v>
      </c>
      <c r="D257" s="233"/>
      <c r="E257" s="234"/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2"/>
      <c r="AA257" s="212"/>
      <c r="AB257" s="212"/>
      <c r="AC257" s="212"/>
      <c r="AD257" s="212"/>
      <c r="AE257" s="212"/>
      <c r="AF257" s="212"/>
      <c r="AG257" s="212" t="s">
        <v>194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5">
      <c r="A258" s="229"/>
      <c r="B258" s="230"/>
      <c r="C258" s="267" t="s">
        <v>195</v>
      </c>
      <c r="D258" s="233"/>
      <c r="E258" s="234"/>
      <c r="F258" s="232"/>
      <c r="G258" s="232"/>
      <c r="H258" s="232"/>
      <c r="I258" s="232"/>
      <c r="J258" s="232"/>
      <c r="K258" s="232"/>
      <c r="L258" s="232"/>
      <c r="M258" s="232"/>
      <c r="N258" s="231"/>
      <c r="O258" s="231"/>
      <c r="P258" s="231"/>
      <c r="Q258" s="231"/>
      <c r="R258" s="232"/>
      <c r="S258" s="232"/>
      <c r="T258" s="232"/>
      <c r="U258" s="232"/>
      <c r="V258" s="232"/>
      <c r="W258" s="232"/>
      <c r="X258" s="232"/>
      <c r="Y258" s="232"/>
      <c r="Z258" s="212"/>
      <c r="AA258" s="212"/>
      <c r="AB258" s="212"/>
      <c r="AC258" s="212"/>
      <c r="AD258" s="212"/>
      <c r="AE258" s="212"/>
      <c r="AF258" s="212"/>
      <c r="AG258" s="212" t="s">
        <v>194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5">
      <c r="A259" s="229"/>
      <c r="B259" s="230"/>
      <c r="C259" s="267" t="s">
        <v>251</v>
      </c>
      <c r="D259" s="233"/>
      <c r="E259" s="234">
        <v>7.52</v>
      </c>
      <c r="F259" s="232"/>
      <c r="G259" s="232"/>
      <c r="H259" s="232"/>
      <c r="I259" s="232"/>
      <c r="J259" s="232"/>
      <c r="K259" s="232"/>
      <c r="L259" s="232"/>
      <c r="M259" s="232"/>
      <c r="N259" s="231"/>
      <c r="O259" s="231"/>
      <c r="P259" s="231"/>
      <c r="Q259" s="231"/>
      <c r="R259" s="232"/>
      <c r="S259" s="232"/>
      <c r="T259" s="232"/>
      <c r="U259" s="232"/>
      <c r="V259" s="232"/>
      <c r="W259" s="232"/>
      <c r="X259" s="232"/>
      <c r="Y259" s="232"/>
      <c r="Z259" s="212"/>
      <c r="AA259" s="212"/>
      <c r="AB259" s="212"/>
      <c r="AC259" s="212"/>
      <c r="AD259" s="212"/>
      <c r="AE259" s="212"/>
      <c r="AF259" s="212"/>
      <c r="AG259" s="212" t="s">
        <v>194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5">
      <c r="A260" s="229"/>
      <c r="B260" s="230"/>
      <c r="C260" s="267" t="s">
        <v>252</v>
      </c>
      <c r="D260" s="233"/>
      <c r="E260" s="234">
        <v>1.33</v>
      </c>
      <c r="F260" s="232"/>
      <c r="G260" s="232"/>
      <c r="H260" s="232"/>
      <c r="I260" s="232"/>
      <c r="J260" s="232"/>
      <c r="K260" s="232"/>
      <c r="L260" s="232"/>
      <c r="M260" s="232"/>
      <c r="N260" s="231"/>
      <c r="O260" s="231"/>
      <c r="P260" s="231"/>
      <c r="Q260" s="231"/>
      <c r="R260" s="232"/>
      <c r="S260" s="232"/>
      <c r="T260" s="232"/>
      <c r="U260" s="232"/>
      <c r="V260" s="232"/>
      <c r="W260" s="232"/>
      <c r="X260" s="232"/>
      <c r="Y260" s="232"/>
      <c r="Z260" s="212"/>
      <c r="AA260" s="212"/>
      <c r="AB260" s="212"/>
      <c r="AC260" s="212"/>
      <c r="AD260" s="212"/>
      <c r="AE260" s="212"/>
      <c r="AF260" s="212"/>
      <c r="AG260" s="212" t="s">
        <v>194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5">
      <c r="A261" s="229"/>
      <c r="B261" s="230"/>
      <c r="C261" s="267" t="s">
        <v>253</v>
      </c>
      <c r="D261" s="233"/>
      <c r="E261" s="234">
        <v>3.1</v>
      </c>
      <c r="F261" s="232"/>
      <c r="G261" s="232"/>
      <c r="H261" s="232"/>
      <c r="I261" s="232"/>
      <c r="J261" s="232"/>
      <c r="K261" s="232"/>
      <c r="L261" s="232"/>
      <c r="M261" s="232"/>
      <c r="N261" s="231"/>
      <c r="O261" s="231"/>
      <c r="P261" s="231"/>
      <c r="Q261" s="231"/>
      <c r="R261" s="232"/>
      <c r="S261" s="232"/>
      <c r="T261" s="232"/>
      <c r="U261" s="232"/>
      <c r="V261" s="232"/>
      <c r="W261" s="232"/>
      <c r="X261" s="232"/>
      <c r="Y261" s="232"/>
      <c r="Z261" s="212"/>
      <c r="AA261" s="212"/>
      <c r="AB261" s="212"/>
      <c r="AC261" s="212"/>
      <c r="AD261" s="212"/>
      <c r="AE261" s="212"/>
      <c r="AF261" s="212"/>
      <c r="AG261" s="212" t="s">
        <v>194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5">
      <c r="A262" s="229"/>
      <c r="B262" s="230"/>
      <c r="C262" s="267" t="s">
        <v>254</v>
      </c>
      <c r="D262" s="233"/>
      <c r="E262" s="234">
        <v>2.4300000000000002</v>
      </c>
      <c r="F262" s="232"/>
      <c r="G262" s="232"/>
      <c r="H262" s="232"/>
      <c r="I262" s="232"/>
      <c r="J262" s="232"/>
      <c r="K262" s="232"/>
      <c r="L262" s="232"/>
      <c r="M262" s="232"/>
      <c r="N262" s="231"/>
      <c r="O262" s="231"/>
      <c r="P262" s="231"/>
      <c r="Q262" s="231"/>
      <c r="R262" s="232"/>
      <c r="S262" s="232"/>
      <c r="T262" s="232"/>
      <c r="U262" s="232"/>
      <c r="V262" s="232"/>
      <c r="W262" s="232"/>
      <c r="X262" s="232"/>
      <c r="Y262" s="232"/>
      <c r="Z262" s="212"/>
      <c r="AA262" s="212"/>
      <c r="AB262" s="212"/>
      <c r="AC262" s="212"/>
      <c r="AD262" s="212"/>
      <c r="AE262" s="212"/>
      <c r="AF262" s="212"/>
      <c r="AG262" s="212" t="s">
        <v>194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5">
      <c r="A263" s="229"/>
      <c r="B263" s="230"/>
      <c r="C263" s="267" t="s">
        <v>255</v>
      </c>
      <c r="D263" s="233"/>
      <c r="E263" s="234">
        <v>3.74</v>
      </c>
      <c r="F263" s="232"/>
      <c r="G263" s="232"/>
      <c r="H263" s="232"/>
      <c r="I263" s="232"/>
      <c r="J263" s="232"/>
      <c r="K263" s="232"/>
      <c r="L263" s="232"/>
      <c r="M263" s="232"/>
      <c r="N263" s="231"/>
      <c r="O263" s="231"/>
      <c r="P263" s="231"/>
      <c r="Q263" s="231"/>
      <c r="R263" s="232"/>
      <c r="S263" s="232"/>
      <c r="T263" s="232"/>
      <c r="U263" s="232"/>
      <c r="V263" s="232"/>
      <c r="W263" s="232"/>
      <c r="X263" s="232"/>
      <c r="Y263" s="232"/>
      <c r="Z263" s="212"/>
      <c r="AA263" s="212"/>
      <c r="AB263" s="212"/>
      <c r="AC263" s="212"/>
      <c r="AD263" s="212"/>
      <c r="AE263" s="212"/>
      <c r="AF263" s="212"/>
      <c r="AG263" s="212" t="s">
        <v>194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5">
      <c r="A264" s="229"/>
      <c r="B264" s="230"/>
      <c r="C264" s="268" t="s">
        <v>217</v>
      </c>
      <c r="D264" s="235"/>
      <c r="E264" s="236">
        <v>18.12</v>
      </c>
      <c r="F264" s="232"/>
      <c r="G264" s="232"/>
      <c r="H264" s="232"/>
      <c r="I264" s="232"/>
      <c r="J264" s="232"/>
      <c r="K264" s="232"/>
      <c r="L264" s="232"/>
      <c r="M264" s="232"/>
      <c r="N264" s="231"/>
      <c r="O264" s="231"/>
      <c r="P264" s="231"/>
      <c r="Q264" s="231"/>
      <c r="R264" s="232"/>
      <c r="S264" s="232"/>
      <c r="T264" s="232"/>
      <c r="U264" s="232"/>
      <c r="V264" s="232"/>
      <c r="W264" s="232"/>
      <c r="X264" s="232"/>
      <c r="Y264" s="232"/>
      <c r="Z264" s="212"/>
      <c r="AA264" s="212"/>
      <c r="AB264" s="212"/>
      <c r="AC264" s="212"/>
      <c r="AD264" s="212"/>
      <c r="AE264" s="212"/>
      <c r="AF264" s="212"/>
      <c r="AG264" s="212" t="s">
        <v>194</v>
      </c>
      <c r="AH264" s="212">
        <v>1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5">
      <c r="A265" s="229"/>
      <c r="B265" s="230"/>
      <c r="C265" s="267" t="s">
        <v>197</v>
      </c>
      <c r="D265" s="233"/>
      <c r="E265" s="234"/>
      <c r="F265" s="232"/>
      <c r="G265" s="232"/>
      <c r="H265" s="232"/>
      <c r="I265" s="232"/>
      <c r="J265" s="232"/>
      <c r="K265" s="232"/>
      <c r="L265" s="232"/>
      <c r="M265" s="232"/>
      <c r="N265" s="231"/>
      <c r="O265" s="231"/>
      <c r="P265" s="231"/>
      <c r="Q265" s="231"/>
      <c r="R265" s="232"/>
      <c r="S265" s="232"/>
      <c r="T265" s="232"/>
      <c r="U265" s="232"/>
      <c r="V265" s="232"/>
      <c r="W265" s="232"/>
      <c r="X265" s="232"/>
      <c r="Y265" s="232"/>
      <c r="Z265" s="212"/>
      <c r="AA265" s="212"/>
      <c r="AB265" s="212"/>
      <c r="AC265" s="212"/>
      <c r="AD265" s="212"/>
      <c r="AE265" s="212"/>
      <c r="AF265" s="212"/>
      <c r="AG265" s="212" t="s">
        <v>194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5">
      <c r="A266" s="229"/>
      <c r="B266" s="230"/>
      <c r="C266" s="267" t="s">
        <v>256</v>
      </c>
      <c r="D266" s="233"/>
      <c r="E266" s="234">
        <v>8.3000000000000007</v>
      </c>
      <c r="F266" s="232"/>
      <c r="G266" s="232"/>
      <c r="H266" s="232"/>
      <c r="I266" s="232"/>
      <c r="J266" s="232"/>
      <c r="K266" s="232"/>
      <c r="L266" s="232"/>
      <c r="M266" s="232"/>
      <c r="N266" s="231"/>
      <c r="O266" s="231"/>
      <c r="P266" s="231"/>
      <c r="Q266" s="231"/>
      <c r="R266" s="232"/>
      <c r="S266" s="232"/>
      <c r="T266" s="232"/>
      <c r="U266" s="232"/>
      <c r="V266" s="232"/>
      <c r="W266" s="232"/>
      <c r="X266" s="232"/>
      <c r="Y266" s="232"/>
      <c r="Z266" s="212"/>
      <c r="AA266" s="212"/>
      <c r="AB266" s="212"/>
      <c r="AC266" s="212"/>
      <c r="AD266" s="212"/>
      <c r="AE266" s="212"/>
      <c r="AF266" s="212"/>
      <c r="AG266" s="212" t="s">
        <v>194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5">
      <c r="A267" s="229"/>
      <c r="B267" s="230"/>
      <c r="C267" s="267" t="s">
        <v>257</v>
      </c>
      <c r="D267" s="233"/>
      <c r="E267" s="234">
        <v>3.1</v>
      </c>
      <c r="F267" s="232"/>
      <c r="G267" s="232"/>
      <c r="H267" s="232"/>
      <c r="I267" s="232"/>
      <c r="J267" s="232"/>
      <c r="K267" s="232"/>
      <c r="L267" s="232"/>
      <c r="M267" s="232"/>
      <c r="N267" s="231"/>
      <c r="O267" s="231"/>
      <c r="P267" s="231"/>
      <c r="Q267" s="231"/>
      <c r="R267" s="232"/>
      <c r="S267" s="232"/>
      <c r="T267" s="232"/>
      <c r="U267" s="232"/>
      <c r="V267" s="232"/>
      <c r="W267" s="232"/>
      <c r="X267" s="232"/>
      <c r="Y267" s="232"/>
      <c r="Z267" s="212"/>
      <c r="AA267" s="212"/>
      <c r="AB267" s="212"/>
      <c r="AC267" s="212"/>
      <c r="AD267" s="212"/>
      <c r="AE267" s="212"/>
      <c r="AF267" s="212"/>
      <c r="AG267" s="212" t="s">
        <v>194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5">
      <c r="A268" s="229"/>
      <c r="B268" s="230"/>
      <c r="C268" s="267" t="s">
        <v>258</v>
      </c>
      <c r="D268" s="233"/>
      <c r="E268" s="234">
        <v>6.9</v>
      </c>
      <c r="F268" s="232"/>
      <c r="G268" s="232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2"/>
      <c r="AA268" s="212"/>
      <c r="AB268" s="212"/>
      <c r="AC268" s="212"/>
      <c r="AD268" s="212"/>
      <c r="AE268" s="212"/>
      <c r="AF268" s="212"/>
      <c r="AG268" s="212" t="s">
        <v>194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5">
      <c r="A269" s="229"/>
      <c r="B269" s="230"/>
      <c r="C269" s="268" t="s">
        <v>217</v>
      </c>
      <c r="D269" s="235"/>
      <c r="E269" s="236">
        <v>18.3</v>
      </c>
      <c r="F269" s="232"/>
      <c r="G269" s="232"/>
      <c r="H269" s="232"/>
      <c r="I269" s="232"/>
      <c r="J269" s="232"/>
      <c r="K269" s="232"/>
      <c r="L269" s="232"/>
      <c r="M269" s="232"/>
      <c r="N269" s="231"/>
      <c r="O269" s="231"/>
      <c r="P269" s="231"/>
      <c r="Q269" s="231"/>
      <c r="R269" s="232"/>
      <c r="S269" s="232"/>
      <c r="T269" s="232"/>
      <c r="U269" s="232"/>
      <c r="V269" s="232"/>
      <c r="W269" s="232"/>
      <c r="X269" s="232"/>
      <c r="Y269" s="232"/>
      <c r="Z269" s="212"/>
      <c r="AA269" s="212"/>
      <c r="AB269" s="212"/>
      <c r="AC269" s="212"/>
      <c r="AD269" s="212"/>
      <c r="AE269" s="212"/>
      <c r="AF269" s="212"/>
      <c r="AG269" s="212" t="s">
        <v>194</v>
      </c>
      <c r="AH269" s="212">
        <v>1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5">
      <c r="A270" s="229"/>
      <c r="B270" s="230"/>
      <c r="C270" s="267" t="s">
        <v>199</v>
      </c>
      <c r="D270" s="233"/>
      <c r="E270" s="234"/>
      <c r="F270" s="232"/>
      <c r="G270" s="232"/>
      <c r="H270" s="232"/>
      <c r="I270" s="232"/>
      <c r="J270" s="232"/>
      <c r="K270" s="232"/>
      <c r="L270" s="232"/>
      <c r="M270" s="232"/>
      <c r="N270" s="231"/>
      <c r="O270" s="231"/>
      <c r="P270" s="231"/>
      <c r="Q270" s="231"/>
      <c r="R270" s="232"/>
      <c r="S270" s="232"/>
      <c r="T270" s="232"/>
      <c r="U270" s="232"/>
      <c r="V270" s="232"/>
      <c r="W270" s="232"/>
      <c r="X270" s="232"/>
      <c r="Y270" s="232"/>
      <c r="Z270" s="212"/>
      <c r="AA270" s="212"/>
      <c r="AB270" s="212"/>
      <c r="AC270" s="212"/>
      <c r="AD270" s="212"/>
      <c r="AE270" s="212"/>
      <c r="AF270" s="212"/>
      <c r="AG270" s="212" t="s">
        <v>194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5">
      <c r="A271" s="229"/>
      <c r="B271" s="230"/>
      <c r="C271" s="267" t="s">
        <v>259</v>
      </c>
      <c r="D271" s="233"/>
      <c r="E271" s="234">
        <v>8.3000000000000007</v>
      </c>
      <c r="F271" s="232"/>
      <c r="G271" s="232"/>
      <c r="H271" s="232"/>
      <c r="I271" s="232"/>
      <c r="J271" s="232"/>
      <c r="K271" s="232"/>
      <c r="L271" s="232"/>
      <c r="M271" s="232"/>
      <c r="N271" s="231"/>
      <c r="O271" s="231"/>
      <c r="P271" s="231"/>
      <c r="Q271" s="231"/>
      <c r="R271" s="232"/>
      <c r="S271" s="232"/>
      <c r="T271" s="232"/>
      <c r="U271" s="232"/>
      <c r="V271" s="232"/>
      <c r="W271" s="232"/>
      <c r="X271" s="232"/>
      <c r="Y271" s="232"/>
      <c r="Z271" s="212"/>
      <c r="AA271" s="212"/>
      <c r="AB271" s="212"/>
      <c r="AC271" s="212"/>
      <c r="AD271" s="212"/>
      <c r="AE271" s="212"/>
      <c r="AF271" s="212"/>
      <c r="AG271" s="212" t="s">
        <v>194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5">
      <c r="A272" s="229"/>
      <c r="B272" s="230"/>
      <c r="C272" s="267" t="s">
        <v>260</v>
      </c>
      <c r="D272" s="233"/>
      <c r="E272" s="234">
        <v>3.02</v>
      </c>
      <c r="F272" s="232"/>
      <c r="G272" s="232"/>
      <c r="H272" s="232"/>
      <c r="I272" s="232"/>
      <c r="J272" s="232"/>
      <c r="K272" s="232"/>
      <c r="L272" s="232"/>
      <c r="M272" s="232"/>
      <c r="N272" s="231"/>
      <c r="O272" s="231"/>
      <c r="P272" s="231"/>
      <c r="Q272" s="231"/>
      <c r="R272" s="232"/>
      <c r="S272" s="232"/>
      <c r="T272" s="232"/>
      <c r="U272" s="232"/>
      <c r="V272" s="232"/>
      <c r="W272" s="232"/>
      <c r="X272" s="232"/>
      <c r="Y272" s="232"/>
      <c r="Z272" s="212"/>
      <c r="AA272" s="212"/>
      <c r="AB272" s="212"/>
      <c r="AC272" s="212"/>
      <c r="AD272" s="212"/>
      <c r="AE272" s="212"/>
      <c r="AF272" s="212"/>
      <c r="AG272" s="212" t="s">
        <v>194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5">
      <c r="A273" s="229"/>
      <c r="B273" s="230"/>
      <c r="C273" s="267" t="s">
        <v>261</v>
      </c>
      <c r="D273" s="233"/>
      <c r="E273" s="234">
        <v>6.9</v>
      </c>
      <c r="F273" s="232"/>
      <c r="G273" s="232"/>
      <c r="H273" s="232"/>
      <c r="I273" s="232"/>
      <c r="J273" s="232"/>
      <c r="K273" s="232"/>
      <c r="L273" s="232"/>
      <c r="M273" s="232"/>
      <c r="N273" s="231"/>
      <c r="O273" s="231"/>
      <c r="P273" s="231"/>
      <c r="Q273" s="231"/>
      <c r="R273" s="232"/>
      <c r="S273" s="232"/>
      <c r="T273" s="232"/>
      <c r="U273" s="232"/>
      <c r="V273" s="232"/>
      <c r="W273" s="232"/>
      <c r="X273" s="232"/>
      <c r="Y273" s="232"/>
      <c r="Z273" s="212"/>
      <c r="AA273" s="212"/>
      <c r="AB273" s="212"/>
      <c r="AC273" s="212"/>
      <c r="AD273" s="212"/>
      <c r="AE273" s="212"/>
      <c r="AF273" s="212"/>
      <c r="AG273" s="212" t="s">
        <v>194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5">
      <c r="A274" s="229"/>
      <c r="B274" s="230"/>
      <c r="C274" s="268" t="s">
        <v>217</v>
      </c>
      <c r="D274" s="235"/>
      <c r="E274" s="236">
        <v>18.22</v>
      </c>
      <c r="F274" s="232"/>
      <c r="G274" s="232"/>
      <c r="H274" s="232"/>
      <c r="I274" s="232"/>
      <c r="J274" s="232"/>
      <c r="K274" s="232"/>
      <c r="L274" s="232"/>
      <c r="M274" s="232"/>
      <c r="N274" s="231"/>
      <c r="O274" s="231"/>
      <c r="P274" s="231"/>
      <c r="Q274" s="231"/>
      <c r="R274" s="232"/>
      <c r="S274" s="232"/>
      <c r="T274" s="232"/>
      <c r="U274" s="232"/>
      <c r="V274" s="232"/>
      <c r="W274" s="232"/>
      <c r="X274" s="232"/>
      <c r="Y274" s="232"/>
      <c r="Z274" s="212"/>
      <c r="AA274" s="212"/>
      <c r="AB274" s="212"/>
      <c r="AC274" s="212"/>
      <c r="AD274" s="212"/>
      <c r="AE274" s="212"/>
      <c r="AF274" s="212"/>
      <c r="AG274" s="212" t="s">
        <v>194</v>
      </c>
      <c r="AH274" s="212">
        <v>1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5">
      <c r="A275" s="229"/>
      <c r="B275" s="230"/>
      <c r="C275" s="267" t="s">
        <v>201</v>
      </c>
      <c r="D275" s="233"/>
      <c r="E275" s="234"/>
      <c r="F275" s="232"/>
      <c r="G275" s="232"/>
      <c r="H275" s="232"/>
      <c r="I275" s="232"/>
      <c r="J275" s="232"/>
      <c r="K275" s="232"/>
      <c r="L275" s="232"/>
      <c r="M275" s="232"/>
      <c r="N275" s="231"/>
      <c r="O275" s="231"/>
      <c r="P275" s="231"/>
      <c r="Q275" s="231"/>
      <c r="R275" s="232"/>
      <c r="S275" s="232"/>
      <c r="T275" s="232"/>
      <c r="U275" s="232"/>
      <c r="V275" s="232"/>
      <c r="W275" s="232"/>
      <c r="X275" s="232"/>
      <c r="Y275" s="232"/>
      <c r="Z275" s="212"/>
      <c r="AA275" s="212"/>
      <c r="AB275" s="212"/>
      <c r="AC275" s="212"/>
      <c r="AD275" s="212"/>
      <c r="AE275" s="212"/>
      <c r="AF275" s="212"/>
      <c r="AG275" s="212" t="s">
        <v>194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5">
      <c r="A276" s="229"/>
      <c r="B276" s="230"/>
      <c r="C276" s="267" t="s">
        <v>262</v>
      </c>
      <c r="D276" s="233"/>
      <c r="E276" s="234">
        <v>8.3000000000000007</v>
      </c>
      <c r="F276" s="232"/>
      <c r="G276" s="232"/>
      <c r="H276" s="232"/>
      <c r="I276" s="232"/>
      <c r="J276" s="232"/>
      <c r="K276" s="232"/>
      <c r="L276" s="232"/>
      <c r="M276" s="232"/>
      <c r="N276" s="231"/>
      <c r="O276" s="231"/>
      <c r="P276" s="231"/>
      <c r="Q276" s="231"/>
      <c r="R276" s="232"/>
      <c r="S276" s="232"/>
      <c r="T276" s="232"/>
      <c r="U276" s="232"/>
      <c r="V276" s="232"/>
      <c r="W276" s="232"/>
      <c r="X276" s="232"/>
      <c r="Y276" s="232"/>
      <c r="Z276" s="212"/>
      <c r="AA276" s="212"/>
      <c r="AB276" s="212"/>
      <c r="AC276" s="212"/>
      <c r="AD276" s="212"/>
      <c r="AE276" s="212"/>
      <c r="AF276" s="212"/>
      <c r="AG276" s="212" t="s">
        <v>194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5">
      <c r="A277" s="229"/>
      <c r="B277" s="230"/>
      <c r="C277" s="267" t="s">
        <v>263</v>
      </c>
      <c r="D277" s="233"/>
      <c r="E277" s="234">
        <v>3.1</v>
      </c>
      <c r="F277" s="232"/>
      <c r="G277" s="232"/>
      <c r="H277" s="232"/>
      <c r="I277" s="232"/>
      <c r="J277" s="232"/>
      <c r="K277" s="232"/>
      <c r="L277" s="232"/>
      <c r="M277" s="232"/>
      <c r="N277" s="231"/>
      <c r="O277" s="231"/>
      <c r="P277" s="231"/>
      <c r="Q277" s="231"/>
      <c r="R277" s="232"/>
      <c r="S277" s="232"/>
      <c r="T277" s="232"/>
      <c r="U277" s="232"/>
      <c r="V277" s="232"/>
      <c r="W277" s="232"/>
      <c r="X277" s="232"/>
      <c r="Y277" s="232"/>
      <c r="Z277" s="212"/>
      <c r="AA277" s="212"/>
      <c r="AB277" s="212"/>
      <c r="AC277" s="212"/>
      <c r="AD277" s="212"/>
      <c r="AE277" s="212"/>
      <c r="AF277" s="212"/>
      <c r="AG277" s="212" t="s">
        <v>194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5">
      <c r="A278" s="229"/>
      <c r="B278" s="230"/>
      <c r="C278" s="267" t="s">
        <v>264</v>
      </c>
      <c r="D278" s="233"/>
      <c r="E278" s="234">
        <v>6.9</v>
      </c>
      <c r="F278" s="232"/>
      <c r="G278" s="232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2"/>
      <c r="AA278" s="212"/>
      <c r="AB278" s="212"/>
      <c r="AC278" s="212"/>
      <c r="AD278" s="212"/>
      <c r="AE278" s="212"/>
      <c r="AF278" s="212"/>
      <c r="AG278" s="212" t="s">
        <v>194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5">
      <c r="A279" s="229"/>
      <c r="B279" s="230"/>
      <c r="C279" s="268" t="s">
        <v>217</v>
      </c>
      <c r="D279" s="235"/>
      <c r="E279" s="236">
        <v>18.3</v>
      </c>
      <c r="F279" s="232"/>
      <c r="G279" s="232"/>
      <c r="H279" s="232"/>
      <c r="I279" s="232"/>
      <c r="J279" s="232"/>
      <c r="K279" s="232"/>
      <c r="L279" s="232"/>
      <c r="M279" s="232"/>
      <c r="N279" s="231"/>
      <c r="O279" s="231"/>
      <c r="P279" s="231"/>
      <c r="Q279" s="231"/>
      <c r="R279" s="232"/>
      <c r="S279" s="232"/>
      <c r="T279" s="232"/>
      <c r="U279" s="232"/>
      <c r="V279" s="232"/>
      <c r="W279" s="232"/>
      <c r="X279" s="232"/>
      <c r="Y279" s="232"/>
      <c r="Z279" s="212"/>
      <c r="AA279" s="212"/>
      <c r="AB279" s="212"/>
      <c r="AC279" s="212"/>
      <c r="AD279" s="212"/>
      <c r="AE279" s="212"/>
      <c r="AF279" s="212"/>
      <c r="AG279" s="212" t="s">
        <v>194</v>
      </c>
      <c r="AH279" s="212">
        <v>1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5">
      <c r="A280" s="229"/>
      <c r="B280" s="230"/>
      <c r="C280" s="267" t="s">
        <v>203</v>
      </c>
      <c r="D280" s="233"/>
      <c r="E280" s="234"/>
      <c r="F280" s="232"/>
      <c r="G280" s="232"/>
      <c r="H280" s="232"/>
      <c r="I280" s="232"/>
      <c r="J280" s="232"/>
      <c r="K280" s="232"/>
      <c r="L280" s="232"/>
      <c r="M280" s="232"/>
      <c r="N280" s="231"/>
      <c r="O280" s="231"/>
      <c r="P280" s="231"/>
      <c r="Q280" s="231"/>
      <c r="R280" s="232"/>
      <c r="S280" s="232"/>
      <c r="T280" s="232"/>
      <c r="U280" s="232"/>
      <c r="V280" s="232"/>
      <c r="W280" s="232"/>
      <c r="X280" s="232"/>
      <c r="Y280" s="232"/>
      <c r="Z280" s="212"/>
      <c r="AA280" s="212"/>
      <c r="AB280" s="212"/>
      <c r="AC280" s="212"/>
      <c r="AD280" s="212"/>
      <c r="AE280" s="212"/>
      <c r="AF280" s="212"/>
      <c r="AG280" s="212" t="s">
        <v>194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5">
      <c r="A281" s="229"/>
      <c r="B281" s="230"/>
      <c r="C281" s="267" t="s">
        <v>265</v>
      </c>
      <c r="D281" s="233"/>
      <c r="E281" s="234">
        <v>8.3000000000000007</v>
      </c>
      <c r="F281" s="232"/>
      <c r="G281" s="232"/>
      <c r="H281" s="232"/>
      <c r="I281" s="232"/>
      <c r="J281" s="232"/>
      <c r="K281" s="232"/>
      <c r="L281" s="232"/>
      <c r="M281" s="232"/>
      <c r="N281" s="231"/>
      <c r="O281" s="231"/>
      <c r="P281" s="231"/>
      <c r="Q281" s="231"/>
      <c r="R281" s="232"/>
      <c r="S281" s="232"/>
      <c r="T281" s="232"/>
      <c r="U281" s="232"/>
      <c r="V281" s="232"/>
      <c r="W281" s="232"/>
      <c r="X281" s="232"/>
      <c r="Y281" s="232"/>
      <c r="Z281" s="212"/>
      <c r="AA281" s="212"/>
      <c r="AB281" s="212"/>
      <c r="AC281" s="212"/>
      <c r="AD281" s="212"/>
      <c r="AE281" s="212"/>
      <c r="AF281" s="212"/>
      <c r="AG281" s="212" t="s">
        <v>194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5">
      <c r="A282" s="229"/>
      <c r="B282" s="230"/>
      <c r="C282" s="267" t="s">
        <v>266</v>
      </c>
      <c r="D282" s="233"/>
      <c r="E282" s="234">
        <v>3.02</v>
      </c>
      <c r="F282" s="232"/>
      <c r="G282" s="232"/>
      <c r="H282" s="232"/>
      <c r="I282" s="232"/>
      <c r="J282" s="232"/>
      <c r="K282" s="232"/>
      <c r="L282" s="232"/>
      <c r="M282" s="232"/>
      <c r="N282" s="231"/>
      <c r="O282" s="231"/>
      <c r="P282" s="231"/>
      <c r="Q282" s="231"/>
      <c r="R282" s="232"/>
      <c r="S282" s="232"/>
      <c r="T282" s="232"/>
      <c r="U282" s="232"/>
      <c r="V282" s="232"/>
      <c r="W282" s="232"/>
      <c r="X282" s="232"/>
      <c r="Y282" s="232"/>
      <c r="Z282" s="212"/>
      <c r="AA282" s="212"/>
      <c r="AB282" s="212"/>
      <c r="AC282" s="212"/>
      <c r="AD282" s="212"/>
      <c r="AE282" s="212"/>
      <c r="AF282" s="212"/>
      <c r="AG282" s="212" t="s">
        <v>194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5">
      <c r="A283" s="229"/>
      <c r="B283" s="230"/>
      <c r="C283" s="267" t="s">
        <v>267</v>
      </c>
      <c r="D283" s="233"/>
      <c r="E283" s="234">
        <v>6.9</v>
      </c>
      <c r="F283" s="232"/>
      <c r="G283" s="232"/>
      <c r="H283" s="232"/>
      <c r="I283" s="232"/>
      <c r="J283" s="232"/>
      <c r="K283" s="232"/>
      <c r="L283" s="232"/>
      <c r="M283" s="232"/>
      <c r="N283" s="231"/>
      <c r="O283" s="231"/>
      <c r="P283" s="231"/>
      <c r="Q283" s="231"/>
      <c r="R283" s="232"/>
      <c r="S283" s="232"/>
      <c r="T283" s="232"/>
      <c r="U283" s="232"/>
      <c r="V283" s="232"/>
      <c r="W283" s="232"/>
      <c r="X283" s="232"/>
      <c r="Y283" s="232"/>
      <c r="Z283" s="212"/>
      <c r="AA283" s="212"/>
      <c r="AB283" s="212"/>
      <c r="AC283" s="212"/>
      <c r="AD283" s="212"/>
      <c r="AE283" s="212"/>
      <c r="AF283" s="212"/>
      <c r="AG283" s="212" t="s">
        <v>194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5">
      <c r="A284" s="229"/>
      <c r="B284" s="230"/>
      <c r="C284" s="268" t="s">
        <v>217</v>
      </c>
      <c r="D284" s="235"/>
      <c r="E284" s="236">
        <v>18.22</v>
      </c>
      <c r="F284" s="232"/>
      <c r="G284" s="232"/>
      <c r="H284" s="232"/>
      <c r="I284" s="232"/>
      <c r="J284" s="232"/>
      <c r="K284" s="232"/>
      <c r="L284" s="232"/>
      <c r="M284" s="232"/>
      <c r="N284" s="231"/>
      <c r="O284" s="231"/>
      <c r="P284" s="231"/>
      <c r="Q284" s="231"/>
      <c r="R284" s="232"/>
      <c r="S284" s="232"/>
      <c r="T284" s="232"/>
      <c r="U284" s="232"/>
      <c r="V284" s="232"/>
      <c r="W284" s="232"/>
      <c r="X284" s="232"/>
      <c r="Y284" s="232"/>
      <c r="Z284" s="212"/>
      <c r="AA284" s="212"/>
      <c r="AB284" s="212"/>
      <c r="AC284" s="212"/>
      <c r="AD284" s="212"/>
      <c r="AE284" s="212"/>
      <c r="AF284" s="212"/>
      <c r="AG284" s="212" t="s">
        <v>194</v>
      </c>
      <c r="AH284" s="212">
        <v>1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5">
      <c r="A285" s="229"/>
      <c r="B285" s="230"/>
      <c r="C285" s="270" t="s">
        <v>322</v>
      </c>
      <c r="D285" s="237"/>
      <c r="E285" s="238">
        <v>13.673999999999999</v>
      </c>
      <c r="F285" s="232"/>
      <c r="G285" s="232"/>
      <c r="H285" s="232"/>
      <c r="I285" s="232"/>
      <c r="J285" s="232"/>
      <c r="K285" s="232"/>
      <c r="L285" s="232"/>
      <c r="M285" s="232"/>
      <c r="N285" s="231"/>
      <c r="O285" s="231"/>
      <c r="P285" s="231"/>
      <c r="Q285" s="231"/>
      <c r="R285" s="232"/>
      <c r="S285" s="232"/>
      <c r="T285" s="232"/>
      <c r="U285" s="232"/>
      <c r="V285" s="232"/>
      <c r="W285" s="232"/>
      <c r="X285" s="232"/>
      <c r="Y285" s="232"/>
      <c r="Z285" s="212"/>
      <c r="AA285" s="212"/>
      <c r="AB285" s="212"/>
      <c r="AC285" s="212"/>
      <c r="AD285" s="212"/>
      <c r="AE285" s="212"/>
      <c r="AF285" s="212"/>
      <c r="AG285" s="212" t="s">
        <v>194</v>
      </c>
      <c r="AH285" s="212">
        <v>4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ht="20" outlineLevel="1" x14ac:dyDescent="0.25">
      <c r="A286" s="258">
        <v>14</v>
      </c>
      <c r="B286" s="259" t="s">
        <v>323</v>
      </c>
      <c r="C286" s="269" t="s">
        <v>324</v>
      </c>
      <c r="D286" s="260" t="s">
        <v>247</v>
      </c>
      <c r="E286" s="261">
        <v>1</v>
      </c>
      <c r="F286" s="262"/>
      <c r="G286" s="263">
        <f>ROUND(E286*F286,2)</f>
        <v>0</v>
      </c>
      <c r="H286" s="262"/>
      <c r="I286" s="263">
        <f>ROUND(E286*H286,2)</f>
        <v>0</v>
      </c>
      <c r="J286" s="262"/>
      <c r="K286" s="263">
        <f>ROUND(E286*J286,2)</f>
        <v>0</v>
      </c>
      <c r="L286" s="263">
        <v>21</v>
      </c>
      <c r="M286" s="263">
        <f>G286*(1+L286/100)</f>
        <v>0</v>
      </c>
      <c r="N286" s="261">
        <v>0</v>
      </c>
      <c r="O286" s="261">
        <f>ROUND(E286*N286,2)</f>
        <v>0</v>
      </c>
      <c r="P286" s="261">
        <v>0</v>
      </c>
      <c r="Q286" s="261">
        <f>ROUND(E286*P286,2)</f>
        <v>0</v>
      </c>
      <c r="R286" s="263"/>
      <c r="S286" s="263" t="s">
        <v>207</v>
      </c>
      <c r="T286" s="264" t="s">
        <v>248</v>
      </c>
      <c r="U286" s="232">
        <v>1</v>
      </c>
      <c r="V286" s="232">
        <f>ROUND(E286*U286,2)</f>
        <v>1</v>
      </c>
      <c r="W286" s="232"/>
      <c r="X286" s="232" t="s">
        <v>190</v>
      </c>
      <c r="Y286" s="232" t="s">
        <v>191</v>
      </c>
      <c r="Z286" s="212"/>
      <c r="AA286" s="212"/>
      <c r="AB286" s="212"/>
      <c r="AC286" s="212"/>
      <c r="AD286" s="212"/>
      <c r="AE286" s="212"/>
      <c r="AF286" s="212"/>
      <c r="AG286" s="212" t="s">
        <v>192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ht="20" outlineLevel="1" x14ac:dyDescent="0.25">
      <c r="A287" s="258">
        <v>15</v>
      </c>
      <c r="B287" s="259" t="s">
        <v>325</v>
      </c>
      <c r="C287" s="269" t="s">
        <v>326</v>
      </c>
      <c r="D287" s="260" t="s">
        <v>247</v>
      </c>
      <c r="E287" s="261">
        <v>1</v>
      </c>
      <c r="F287" s="262"/>
      <c r="G287" s="263">
        <f>ROUND(E287*F287,2)</f>
        <v>0</v>
      </c>
      <c r="H287" s="262"/>
      <c r="I287" s="263">
        <f>ROUND(E287*H287,2)</f>
        <v>0</v>
      </c>
      <c r="J287" s="262"/>
      <c r="K287" s="263">
        <f>ROUND(E287*J287,2)</f>
        <v>0</v>
      </c>
      <c r="L287" s="263">
        <v>21</v>
      </c>
      <c r="M287" s="263">
        <f>G287*(1+L287/100)</f>
        <v>0</v>
      </c>
      <c r="N287" s="261">
        <v>0</v>
      </c>
      <c r="O287" s="261">
        <f>ROUND(E287*N287,2)</f>
        <v>0</v>
      </c>
      <c r="P287" s="261">
        <v>0</v>
      </c>
      <c r="Q287" s="261">
        <f>ROUND(E287*P287,2)</f>
        <v>0</v>
      </c>
      <c r="R287" s="263"/>
      <c r="S287" s="263" t="s">
        <v>207</v>
      </c>
      <c r="T287" s="264" t="s">
        <v>248</v>
      </c>
      <c r="U287" s="232">
        <v>1</v>
      </c>
      <c r="V287" s="232">
        <f>ROUND(E287*U287,2)</f>
        <v>1</v>
      </c>
      <c r="W287" s="232"/>
      <c r="X287" s="232" t="s">
        <v>190</v>
      </c>
      <c r="Y287" s="232" t="s">
        <v>191</v>
      </c>
      <c r="Z287" s="212"/>
      <c r="AA287" s="212"/>
      <c r="AB287" s="212"/>
      <c r="AC287" s="212"/>
      <c r="AD287" s="212"/>
      <c r="AE287" s="212"/>
      <c r="AF287" s="212"/>
      <c r="AG287" s="212" t="s">
        <v>192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ht="13" x14ac:dyDescent="0.25">
      <c r="A288" s="244" t="s">
        <v>183</v>
      </c>
      <c r="B288" s="245" t="s">
        <v>102</v>
      </c>
      <c r="C288" s="265" t="s">
        <v>103</v>
      </c>
      <c r="D288" s="246"/>
      <c r="E288" s="247"/>
      <c r="F288" s="248"/>
      <c r="G288" s="248">
        <f>SUMIF(AG289:AG289,"&lt;&gt;NOR",G289:G289)</f>
        <v>0</v>
      </c>
      <c r="H288" s="248"/>
      <c r="I288" s="248">
        <f>SUM(I289:I289)</f>
        <v>0</v>
      </c>
      <c r="J288" s="248"/>
      <c r="K288" s="248">
        <f>SUM(K289:K289)</f>
        <v>0</v>
      </c>
      <c r="L288" s="248"/>
      <c r="M288" s="248">
        <f>SUM(M289:M289)</f>
        <v>0</v>
      </c>
      <c r="N288" s="247"/>
      <c r="O288" s="247">
        <f>SUM(O289:O289)</f>
        <v>0</v>
      </c>
      <c r="P288" s="247"/>
      <c r="Q288" s="247">
        <f>SUM(Q289:Q289)</f>
        <v>0</v>
      </c>
      <c r="R288" s="248"/>
      <c r="S288" s="248"/>
      <c r="T288" s="249"/>
      <c r="U288" s="243"/>
      <c r="V288" s="243">
        <f>SUM(V289:V289)</f>
        <v>17.72</v>
      </c>
      <c r="W288" s="243"/>
      <c r="X288" s="243"/>
      <c r="Y288" s="243"/>
      <c r="AG288" t="s">
        <v>184</v>
      </c>
    </row>
    <row r="289" spans="1:60" outlineLevel="1" x14ac:dyDescent="0.25">
      <c r="A289" s="258">
        <v>16</v>
      </c>
      <c r="B289" s="259" t="s">
        <v>327</v>
      </c>
      <c r="C289" s="269" t="s">
        <v>328</v>
      </c>
      <c r="D289" s="260" t="s">
        <v>329</v>
      </c>
      <c r="E289" s="261">
        <v>6.8749200000000004</v>
      </c>
      <c r="F289" s="262"/>
      <c r="G289" s="263">
        <f>ROUND(E289*F289,2)</f>
        <v>0</v>
      </c>
      <c r="H289" s="262"/>
      <c r="I289" s="263">
        <f>ROUND(E289*H289,2)</f>
        <v>0</v>
      </c>
      <c r="J289" s="262"/>
      <c r="K289" s="263">
        <f>ROUND(E289*J289,2)</f>
        <v>0</v>
      </c>
      <c r="L289" s="263">
        <v>21</v>
      </c>
      <c r="M289" s="263">
        <f>G289*(1+L289/100)</f>
        <v>0</v>
      </c>
      <c r="N289" s="261">
        <v>0</v>
      </c>
      <c r="O289" s="261">
        <f>ROUND(E289*N289,2)</f>
        <v>0</v>
      </c>
      <c r="P289" s="261">
        <v>0</v>
      </c>
      <c r="Q289" s="261">
        <f>ROUND(E289*P289,2)</f>
        <v>0</v>
      </c>
      <c r="R289" s="263"/>
      <c r="S289" s="263" t="s">
        <v>188</v>
      </c>
      <c r="T289" s="264" t="s">
        <v>189</v>
      </c>
      <c r="U289" s="232">
        <v>2.577</v>
      </c>
      <c r="V289" s="232">
        <f>ROUND(E289*U289,2)</f>
        <v>17.72</v>
      </c>
      <c r="W289" s="232"/>
      <c r="X289" s="232" t="s">
        <v>330</v>
      </c>
      <c r="Y289" s="232" t="s">
        <v>191</v>
      </c>
      <c r="Z289" s="212"/>
      <c r="AA289" s="212"/>
      <c r="AB289" s="212"/>
      <c r="AC289" s="212"/>
      <c r="AD289" s="212"/>
      <c r="AE289" s="212"/>
      <c r="AF289" s="212"/>
      <c r="AG289" s="212" t="s">
        <v>331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ht="13" x14ac:dyDescent="0.25">
      <c r="A290" s="244" t="s">
        <v>183</v>
      </c>
      <c r="B290" s="245" t="s">
        <v>104</v>
      </c>
      <c r="C290" s="265" t="s">
        <v>105</v>
      </c>
      <c r="D290" s="246"/>
      <c r="E290" s="247"/>
      <c r="F290" s="248"/>
      <c r="G290" s="248">
        <f>SUMIF(AG291:AG308,"&lt;&gt;NOR",G291:G308)</f>
        <v>0</v>
      </c>
      <c r="H290" s="248"/>
      <c r="I290" s="248">
        <f>SUM(I291:I308)</f>
        <v>0</v>
      </c>
      <c r="J290" s="248"/>
      <c r="K290" s="248">
        <f>SUM(K291:K308)</f>
        <v>0</v>
      </c>
      <c r="L290" s="248"/>
      <c r="M290" s="248">
        <f>SUM(M291:M308)</f>
        <v>0</v>
      </c>
      <c r="N290" s="247"/>
      <c r="O290" s="247">
        <f>SUM(O291:O308)</f>
        <v>7.0000000000000007E-2</v>
      </c>
      <c r="P290" s="247"/>
      <c r="Q290" s="247">
        <f>SUM(Q291:Q308)</f>
        <v>0</v>
      </c>
      <c r="R290" s="248"/>
      <c r="S290" s="248"/>
      <c r="T290" s="249"/>
      <c r="U290" s="243"/>
      <c r="V290" s="243">
        <f>SUM(V291:V308)</f>
        <v>22.99</v>
      </c>
      <c r="W290" s="243"/>
      <c r="X290" s="243"/>
      <c r="Y290" s="243"/>
      <c r="AG290" t="s">
        <v>184</v>
      </c>
    </row>
    <row r="291" spans="1:60" ht="30" outlineLevel="1" x14ac:dyDescent="0.25">
      <c r="A291" s="251">
        <v>17</v>
      </c>
      <c r="B291" s="252" t="s">
        <v>332</v>
      </c>
      <c r="C291" s="266" t="s">
        <v>333</v>
      </c>
      <c r="D291" s="253" t="s">
        <v>334</v>
      </c>
      <c r="E291" s="254">
        <v>209.03</v>
      </c>
      <c r="F291" s="255"/>
      <c r="G291" s="256">
        <f>ROUND(E291*F291,2)</f>
        <v>0</v>
      </c>
      <c r="H291" s="255"/>
      <c r="I291" s="256">
        <f>ROUND(E291*H291,2)</f>
        <v>0</v>
      </c>
      <c r="J291" s="255"/>
      <c r="K291" s="256">
        <f>ROUND(E291*J291,2)</f>
        <v>0</v>
      </c>
      <c r="L291" s="256">
        <v>21</v>
      </c>
      <c r="M291" s="256">
        <f>G291*(1+L291/100)</f>
        <v>0</v>
      </c>
      <c r="N291" s="254">
        <v>3.2000000000000003E-4</v>
      </c>
      <c r="O291" s="254">
        <f>ROUND(E291*N291,2)</f>
        <v>7.0000000000000007E-2</v>
      </c>
      <c r="P291" s="254">
        <v>0</v>
      </c>
      <c r="Q291" s="254">
        <f>ROUND(E291*P291,2)</f>
        <v>0</v>
      </c>
      <c r="R291" s="256"/>
      <c r="S291" s="256" t="s">
        <v>207</v>
      </c>
      <c r="T291" s="257" t="s">
        <v>248</v>
      </c>
      <c r="U291" s="232">
        <v>0.11</v>
      </c>
      <c r="V291" s="232">
        <f>ROUND(E291*U291,2)</f>
        <v>22.99</v>
      </c>
      <c r="W291" s="232"/>
      <c r="X291" s="232" t="s">
        <v>190</v>
      </c>
      <c r="Y291" s="232" t="s">
        <v>191</v>
      </c>
      <c r="Z291" s="212"/>
      <c r="AA291" s="212"/>
      <c r="AB291" s="212"/>
      <c r="AC291" s="212"/>
      <c r="AD291" s="212"/>
      <c r="AE291" s="212"/>
      <c r="AF291" s="212"/>
      <c r="AG291" s="212" t="s">
        <v>192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2" x14ac:dyDescent="0.25">
      <c r="A292" s="229"/>
      <c r="B292" s="230"/>
      <c r="C292" s="267" t="s">
        <v>335</v>
      </c>
      <c r="D292" s="233"/>
      <c r="E292" s="234">
        <v>15.11</v>
      </c>
      <c r="F292" s="232"/>
      <c r="G292" s="232"/>
      <c r="H292" s="232"/>
      <c r="I292" s="232"/>
      <c r="J292" s="232"/>
      <c r="K292" s="232"/>
      <c r="L292" s="232"/>
      <c r="M292" s="232"/>
      <c r="N292" s="231"/>
      <c r="O292" s="231"/>
      <c r="P292" s="231"/>
      <c r="Q292" s="231"/>
      <c r="R292" s="232"/>
      <c r="S292" s="232"/>
      <c r="T292" s="232"/>
      <c r="U292" s="232"/>
      <c r="V292" s="232"/>
      <c r="W292" s="232"/>
      <c r="X292" s="232"/>
      <c r="Y292" s="232"/>
      <c r="Z292" s="212"/>
      <c r="AA292" s="212"/>
      <c r="AB292" s="212"/>
      <c r="AC292" s="212"/>
      <c r="AD292" s="212"/>
      <c r="AE292" s="212"/>
      <c r="AF292" s="212"/>
      <c r="AG292" s="212" t="s">
        <v>194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5">
      <c r="A293" s="229"/>
      <c r="B293" s="230"/>
      <c r="C293" s="267" t="s">
        <v>336</v>
      </c>
      <c r="D293" s="233"/>
      <c r="E293" s="234">
        <v>4.74</v>
      </c>
      <c r="F293" s="232"/>
      <c r="G293" s="232"/>
      <c r="H293" s="232"/>
      <c r="I293" s="232"/>
      <c r="J293" s="232"/>
      <c r="K293" s="232"/>
      <c r="L293" s="232"/>
      <c r="M293" s="232"/>
      <c r="N293" s="231"/>
      <c r="O293" s="231"/>
      <c r="P293" s="231"/>
      <c r="Q293" s="231"/>
      <c r="R293" s="232"/>
      <c r="S293" s="232"/>
      <c r="T293" s="232"/>
      <c r="U293" s="232"/>
      <c r="V293" s="232"/>
      <c r="W293" s="232"/>
      <c r="X293" s="232"/>
      <c r="Y293" s="232"/>
      <c r="Z293" s="212"/>
      <c r="AA293" s="212"/>
      <c r="AB293" s="212"/>
      <c r="AC293" s="212"/>
      <c r="AD293" s="212"/>
      <c r="AE293" s="212"/>
      <c r="AF293" s="212"/>
      <c r="AG293" s="212" t="s">
        <v>194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5">
      <c r="A294" s="229"/>
      <c r="B294" s="230"/>
      <c r="C294" s="267" t="s">
        <v>337</v>
      </c>
      <c r="D294" s="233"/>
      <c r="E294" s="234">
        <v>6.94</v>
      </c>
      <c r="F294" s="232"/>
      <c r="G294" s="232"/>
      <c r="H294" s="232"/>
      <c r="I294" s="232"/>
      <c r="J294" s="232"/>
      <c r="K294" s="232"/>
      <c r="L294" s="232"/>
      <c r="M294" s="232"/>
      <c r="N294" s="231"/>
      <c r="O294" s="231"/>
      <c r="P294" s="231"/>
      <c r="Q294" s="231"/>
      <c r="R294" s="232"/>
      <c r="S294" s="232"/>
      <c r="T294" s="232"/>
      <c r="U294" s="232"/>
      <c r="V294" s="232"/>
      <c r="W294" s="232"/>
      <c r="X294" s="232"/>
      <c r="Y294" s="232"/>
      <c r="Z294" s="212"/>
      <c r="AA294" s="212"/>
      <c r="AB294" s="212"/>
      <c r="AC294" s="212"/>
      <c r="AD294" s="212"/>
      <c r="AE294" s="212"/>
      <c r="AF294" s="212"/>
      <c r="AG294" s="212" t="s">
        <v>194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5">
      <c r="A295" s="229"/>
      <c r="B295" s="230"/>
      <c r="C295" s="267" t="s">
        <v>338</v>
      </c>
      <c r="D295" s="233"/>
      <c r="E295" s="234">
        <v>6.06</v>
      </c>
      <c r="F295" s="232"/>
      <c r="G295" s="232"/>
      <c r="H295" s="232"/>
      <c r="I295" s="232"/>
      <c r="J295" s="232"/>
      <c r="K295" s="232"/>
      <c r="L295" s="232"/>
      <c r="M295" s="232"/>
      <c r="N295" s="231"/>
      <c r="O295" s="231"/>
      <c r="P295" s="231"/>
      <c r="Q295" s="231"/>
      <c r="R295" s="232"/>
      <c r="S295" s="232"/>
      <c r="T295" s="232"/>
      <c r="U295" s="232"/>
      <c r="V295" s="232"/>
      <c r="W295" s="232"/>
      <c r="X295" s="232"/>
      <c r="Y295" s="232"/>
      <c r="Z295" s="212"/>
      <c r="AA295" s="212"/>
      <c r="AB295" s="212"/>
      <c r="AC295" s="212"/>
      <c r="AD295" s="212"/>
      <c r="AE295" s="212"/>
      <c r="AF295" s="212"/>
      <c r="AG295" s="212" t="s">
        <v>194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5">
      <c r="A296" s="229"/>
      <c r="B296" s="230"/>
      <c r="C296" s="267" t="s">
        <v>339</v>
      </c>
      <c r="D296" s="233"/>
      <c r="E296" s="234">
        <v>7.88</v>
      </c>
      <c r="F296" s="232"/>
      <c r="G296" s="232"/>
      <c r="H296" s="232"/>
      <c r="I296" s="232"/>
      <c r="J296" s="232"/>
      <c r="K296" s="232"/>
      <c r="L296" s="232"/>
      <c r="M296" s="232"/>
      <c r="N296" s="231"/>
      <c r="O296" s="231"/>
      <c r="P296" s="231"/>
      <c r="Q296" s="231"/>
      <c r="R296" s="232"/>
      <c r="S296" s="232"/>
      <c r="T296" s="232"/>
      <c r="U296" s="232"/>
      <c r="V296" s="232"/>
      <c r="W296" s="232"/>
      <c r="X296" s="232"/>
      <c r="Y296" s="232"/>
      <c r="Z296" s="212"/>
      <c r="AA296" s="212"/>
      <c r="AB296" s="212"/>
      <c r="AC296" s="212"/>
      <c r="AD296" s="212"/>
      <c r="AE296" s="212"/>
      <c r="AF296" s="212"/>
      <c r="AG296" s="212" t="s">
        <v>194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3" x14ac:dyDescent="0.25">
      <c r="A297" s="229"/>
      <c r="B297" s="230"/>
      <c r="C297" s="267" t="s">
        <v>340</v>
      </c>
      <c r="D297" s="233"/>
      <c r="E297" s="234">
        <v>20.18</v>
      </c>
      <c r="F297" s="232"/>
      <c r="G297" s="232"/>
      <c r="H297" s="232"/>
      <c r="I297" s="232"/>
      <c r="J297" s="232"/>
      <c r="K297" s="232"/>
      <c r="L297" s="232"/>
      <c r="M297" s="232"/>
      <c r="N297" s="231"/>
      <c r="O297" s="231"/>
      <c r="P297" s="231"/>
      <c r="Q297" s="231"/>
      <c r="R297" s="232"/>
      <c r="S297" s="232"/>
      <c r="T297" s="232"/>
      <c r="U297" s="232"/>
      <c r="V297" s="232"/>
      <c r="W297" s="232"/>
      <c r="X297" s="232"/>
      <c r="Y297" s="232"/>
      <c r="Z297" s="212"/>
      <c r="AA297" s="212"/>
      <c r="AB297" s="212"/>
      <c r="AC297" s="212"/>
      <c r="AD297" s="212"/>
      <c r="AE297" s="212"/>
      <c r="AF297" s="212"/>
      <c r="AG297" s="212" t="s">
        <v>194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5">
      <c r="A298" s="229"/>
      <c r="B298" s="230"/>
      <c r="C298" s="267" t="s">
        <v>341</v>
      </c>
      <c r="D298" s="233"/>
      <c r="E298" s="234">
        <v>6.75</v>
      </c>
      <c r="F298" s="232"/>
      <c r="G298" s="232"/>
      <c r="H298" s="232"/>
      <c r="I298" s="232"/>
      <c r="J298" s="232"/>
      <c r="K298" s="232"/>
      <c r="L298" s="232"/>
      <c r="M298" s="232"/>
      <c r="N298" s="231"/>
      <c r="O298" s="231"/>
      <c r="P298" s="231"/>
      <c r="Q298" s="231"/>
      <c r="R298" s="232"/>
      <c r="S298" s="232"/>
      <c r="T298" s="232"/>
      <c r="U298" s="232"/>
      <c r="V298" s="232"/>
      <c r="W298" s="232"/>
      <c r="X298" s="232"/>
      <c r="Y298" s="232"/>
      <c r="Z298" s="212"/>
      <c r="AA298" s="212"/>
      <c r="AB298" s="212"/>
      <c r="AC298" s="212"/>
      <c r="AD298" s="212"/>
      <c r="AE298" s="212"/>
      <c r="AF298" s="212"/>
      <c r="AG298" s="212" t="s">
        <v>194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5">
      <c r="A299" s="229"/>
      <c r="B299" s="230"/>
      <c r="C299" s="267" t="s">
        <v>342</v>
      </c>
      <c r="D299" s="233"/>
      <c r="E299" s="234">
        <v>15.24</v>
      </c>
      <c r="F299" s="232"/>
      <c r="G299" s="232"/>
      <c r="H299" s="232"/>
      <c r="I299" s="232"/>
      <c r="J299" s="232"/>
      <c r="K299" s="232"/>
      <c r="L299" s="232"/>
      <c r="M299" s="232"/>
      <c r="N299" s="231"/>
      <c r="O299" s="231"/>
      <c r="P299" s="231"/>
      <c r="Q299" s="231"/>
      <c r="R299" s="232"/>
      <c r="S299" s="232"/>
      <c r="T299" s="232"/>
      <c r="U299" s="232"/>
      <c r="V299" s="232"/>
      <c r="W299" s="232"/>
      <c r="X299" s="232"/>
      <c r="Y299" s="232"/>
      <c r="Z299" s="212"/>
      <c r="AA299" s="212"/>
      <c r="AB299" s="212"/>
      <c r="AC299" s="212"/>
      <c r="AD299" s="212"/>
      <c r="AE299" s="212"/>
      <c r="AF299" s="212"/>
      <c r="AG299" s="212" t="s">
        <v>194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5">
      <c r="A300" s="229"/>
      <c r="B300" s="230"/>
      <c r="C300" s="267" t="s">
        <v>343</v>
      </c>
      <c r="D300" s="233"/>
      <c r="E300" s="234">
        <v>20.18</v>
      </c>
      <c r="F300" s="232"/>
      <c r="G300" s="232"/>
      <c r="H300" s="232"/>
      <c r="I300" s="232"/>
      <c r="J300" s="232"/>
      <c r="K300" s="232"/>
      <c r="L300" s="232"/>
      <c r="M300" s="232"/>
      <c r="N300" s="231"/>
      <c r="O300" s="231"/>
      <c r="P300" s="231"/>
      <c r="Q300" s="231"/>
      <c r="R300" s="232"/>
      <c r="S300" s="232"/>
      <c r="T300" s="232"/>
      <c r="U300" s="232"/>
      <c r="V300" s="232"/>
      <c r="W300" s="232"/>
      <c r="X300" s="232"/>
      <c r="Y300" s="232"/>
      <c r="Z300" s="212"/>
      <c r="AA300" s="212"/>
      <c r="AB300" s="212"/>
      <c r="AC300" s="212"/>
      <c r="AD300" s="212"/>
      <c r="AE300" s="212"/>
      <c r="AF300" s="212"/>
      <c r="AG300" s="212" t="s">
        <v>194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5">
      <c r="A301" s="229"/>
      <c r="B301" s="230"/>
      <c r="C301" s="267" t="s">
        <v>344</v>
      </c>
      <c r="D301" s="233"/>
      <c r="E301" s="234">
        <v>6.6</v>
      </c>
      <c r="F301" s="232"/>
      <c r="G301" s="232"/>
      <c r="H301" s="232"/>
      <c r="I301" s="232"/>
      <c r="J301" s="232"/>
      <c r="K301" s="232"/>
      <c r="L301" s="232"/>
      <c r="M301" s="232"/>
      <c r="N301" s="231"/>
      <c r="O301" s="231"/>
      <c r="P301" s="231"/>
      <c r="Q301" s="231"/>
      <c r="R301" s="232"/>
      <c r="S301" s="232"/>
      <c r="T301" s="232"/>
      <c r="U301" s="232"/>
      <c r="V301" s="232"/>
      <c r="W301" s="232"/>
      <c r="X301" s="232"/>
      <c r="Y301" s="232"/>
      <c r="Z301" s="212"/>
      <c r="AA301" s="212"/>
      <c r="AB301" s="212"/>
      <c r="AC301" s="212"/>
      <c r="AD301" s="212"/>
      <c r="AE301" s="212"/>
      <c r="AF301" s="212"/>
      <c r="AG301" s="212" t="s">
        <v>194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5">
      <c r="A302" s="229"/>
      <c r="B302" s="230"/>
      <c r="C302" s="267" t="s">
        <v>345</v>
      </c>
      <c r="D302" s="233"/>
      <c r="E302" s="234">
        <v>15.2</v>
      </c>
      <c r="F302" s="232"/>
      <c r="G302" s="232"/>
      <c r="H302" s="232"/>
      <c r="I302" s="232"/>
      <c r="J302" s="232"/>
      <c r="K302" s="232"/>
      <c r="L302" s="232"/>
      <c r="M302" s="232"/>
      <c r="N302" s="231"/>
      <c r="O302" s="231"/>
      <c r="P302" s="231"/>
      <c r="Q302" s="231"/>
      <c r="R302" s="232"/>
      <c r="S302" s="232"/>
      <c r="T302" s="232"/>
      <c r="U302" s="232"/>
      <c r="V302" s="232"/>
      <c r="W302" s="232"/>
      <c r="X302" s="232"/>
      <c r="Y302" s="232"/>
      <c r="Z302" s="212"/>
      <c r="AA302" s="212"/>
      <c r="AB302" s="212"/>
      <c r="AC302" s="212"/>
      <c r="AD302" s="212"/>
      <c r="AE302" s="212"/>
      <c r="AF302" s="212"/>
      <c r="AG302" s="212" t="s">
        <v>194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5">
      <c r="A303" s="229"/>
      <c r="B303" s="230"/>
      <c r="C303" s="267" t="s">
        <v>346</v>
      </c>
      <c r="D303" s="233"/>
      <c r="E303" s="234">
        <v>20.18</v>
      </c>
      <c r="F303" s="232"/>
      <c r="G303" s="232"/>
      <c r="H303" s="232"/>
      <c r="I303" s="232"/>
      <c r="J303" s="232"/>
      <c r="K303" s="232"/>
      <c r="L303" s="232"/>
      <c r="M303" s="232"/>
      <c r="N303" s="231"/>
      <c r="O303" s="231"/>
      <c r="P303" s="231"/>
      <c r="Q303" s="231"/>
      <c r="R303" s="232"/>
      <c r="S303" s="232"/>
      <c r="T303" s="232"/>
      <c r="U303" s="232"/>
      <c r="V303" s="232"/>
      <c r="W303" s="232"/>
      <c r="X303" s="232"/>
      <c r="Y303" s="232"/>
      <c r="Z303" s="212"/>
      <c r="AA303" s="212"/>
      <c r="AB303" s="212"/>
      <c r="AC303" s="212"/>
      <c r="AD303" s="212"/>
      <c r="AE303" s="212"/>
      <c r="AF303" s="212"/>
      <c r="AG303" s="212" t="s">
        <v>194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5">
      <c r="A304" s="229"/>
      <c r="B304" s="230"/>
      <c r="C304" s="267" t="s">
        <v>347</v>
      </c>
      <c r="D304" s="233"/>
      <c r="E304" s="234">
        <v>6.75</v>
      </c>
      <c r="F304" s="232"/>
      <c r="G304" s="232"/>
      <c r="H304" s="232"/>
      <c r="I304" s="232"/>
      <c r="J304" s="232"/>
      <c r="K304" s="232"/>
      <c r="L304" s="232"/>
      <c r="M304" s="232"/>
      <c r="N304" s="231"/>
      <c r="O304" s="231"/>
      <c r="P304" s="231"/>
      <c r="Q304" s="231"/>
      <c r="R304" s="232"/>
      <c r="S304" s="232"/>
      <c r="T304" s="232"/>
      <c r="U304" s="232"/>
      <c r="V304" s="232"/>
      <c r="W304" s="232"/>
      <c r="X304" s="232"/>
      <c r="Y304" s="232"/>
      <c r="Z304" s="212"/>
      <c r="AA304" s="212"/>
      <c r="AB304" s="212"/>
      <c r="AC304" s="212"/>
      <c r="AD304" s="212"/>
      <c r="AE304" s="212"/>
      <c r="AF304" s="212"/>
      <c r="AG304" s="212" t="s">
        <v>194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5">
      <c r="A305" s="229"/>
      <c r="B305" s="230"/>
      <c r="C305" s="267" t="s">
        <v>348</v>
      </c>
      <c r="D305" s="233"/>
      <c r="E305" s="234">
        <v>15.24</v>
      </c>
      <c r="F305" s="232"/>
      <c r="G305" s="232"/>
      <c r="H305" s="232"/>
      <c r="I305" s="232"/>
      <c r="J305" s="232"/>
      <c r="K305" s="232"/>
      <c r="L305" s="232"/>
      <c r="M305" s="232"/>
      <c r="N305" s="231"/>
      <c r="O305" s="231"/>
      <c r="P305" s="231"/>
      <c r="Q305" s="231"/>
      <c r="R305" s="232"/>
      <c r="S305" s="232"/>
      <c r="T305" s="232"/>
      <c r="U305" s="232"/>
      <c r="V305" s="232"/>
      <c r="W305" s="232"/>
      <c r="X305" s="232"/>
      <c r="Y305" s="232"/>
      <c r="Z305" s="212"/>
      <c r="AA305" s="212"/>
      <c r="AB305" s="212"/>
      <c r="AC305" s="212"/>
      <c r="AD305" s="212"/>
      <c r="AE305" s="212"/>
      <c r="AF305" s="212"/>
      <c r="AG305" s="212" t="s">
        <v>194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5">
      <c r="A306" s="229"/>
      <c r="B306" s="230"/>
      <c r="C306" s="267" t="s">
        <v>349</v>
      </c>
      <c r="D306" s="233"/>
      <c r="E306" s="234">
        <v>20.18</v>
      </c>
      <c r="F306" s="232"/>
      <c r="G306" s="232"/>
      <c r="H306" s="232"/>
      <c r="I306" s="232"/>
      <c r="J306" s="232"/>
      <c r="K306" s="232"/>
      <c r="L306" s="232"/>
      <c r="M306" s="232"/>
      <c r="N306" s="231"/>
      <c r="O306" s="231"/>
      <c r="P306" s="231"/>
      <c r="Q306" s="231"/>
      <c r="R306" s="232"/>
      <c r="S306" s="232"/>
      <c r="T306" s="232"/>
      <c r="U306" s="232"/>
      <c r="V306" s="232"/>
      <c r="W306" s="232"/>
      <c r="X306" s="232"/>
      <c r="Y306" s="232"/>
      <c r="Z306" s="212"/>
      <c r="AA306" s="212"/>
      <c r="AB306" s="212"/>
      <c r="AC306" s="212"/>
      <c r="AD306" s="212"/>
      <c r="AE306" s="212"/>
      <c r="AF306" s="212"/>
      <c r="AG306" s="212" t="s">
        <v>194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5">
      <c r="A307" s="229"/>
      <c r="B307" s="230"/>
      <c r="C307" s="267" t="s">
        <v>350</v>
      </c>
      <c r="D307" s="233"/>
      <c r="E307" s="234">
        <v>6.6</v>
      </c>
      <c r="F307" s="232"/>
      <c r="G307" s="232"/>
      <c r="H307" s="232"/>
      <c r="I307" s="232"/>
      <c r="J307" s="232"/>
      <c r="K307" s="232"/>
      <c r="L307" s="232"/>
      <c r="M307" s="232"/>
      <c r="N307" s="231"/>
      <c r="O307" s="231"/>
      <c r="P307" s="231"/>
      <c r="Q307" s="231"/>
      <c r="R307" s="232"/>
      <c r="S307" s="232"/>
      <c r="T307" s="232"/>
      <c r="U307" s="232"/>
      <c r="V307" s="232"/>
      <c r="W307" s="232"/>
      <c r="X307" s="232"/>
      <c r="Y307" s="232"/>
      <c r="Z307" s="212"/>
      <c r="AA307" s="212"/>
      <c r="AB307" s="212"/>
      <c r="AC307" s="212"/>
      <c r="AD307" s="212"/>
      <c r="AE307" s="212"/>
      <c r="AF307" s="212"/>
      <c r="AG307" s="212" t="s">
        <v>194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5">
      <c r="A308" s="229"/>
      <c r="B308" s="230"/>
      <c r="C308" s="267" t="s">
        <v>351</v>
      </c>
      <c r="D308" s="233"/>
      <c r="E308" s="234">
        <v>15.2</v>
      </c>
      <c r="F308" s="232"/>
      <c r="G308" s="232"/>
      <c r="H308" s="232"/>
      <c r="I308" s="232"/>
      <c r="J308" s="232"/>
      <c r="K308" s="232"/>
      <c r="L308" s="232"/>
      <c r="M308" s="232"/>
      <c r="N308" s="231"/>
      <c r="O308" s="231"/>
      <c r="P308" s="231"/>
      <c r="Q308" s="231"/>
      <c r="R308" s="232"/>
      <c r="S308" s="232"/>
      <c r="T308" s="232"/>
      <c r="U308" s="232"/>
      <c r="V308" s="232"/>
      <c r="W308" s="232"/>
      <c r="X308" s="232"/>
      <c r="Y308" s="232"/>
      <c r="Z308" s="212"/>
      <c r="AA308" s="212"/>
      <c r="AB308" s="212"/>
      <c r="AC308" s="212"/>
      <c r="AD308" s="212"/>
      <c r="AE308" s="212"/>
      <c r="AF308" s="212"/>
      <c r="AG308" s="212" t="s">
        <v>194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ht="13" x14ac:dyDescent="0.25">
      <c r="A309" s="244" t="s">
        <v>183</v>
      </c>
      <c r="B309" s="245" t="s">
        <v>112</v>
      </c>
      <c r="C309" s="265" t="s">
        <v>113</v>
      </c>
      <c r="D309" s="246"/>
      <c r="E309" s="247"/>
      <c r="F309" s="248"/>
      <c r="G309" s="248">
        <f>SUMIF(AG310:AG317,"&lt;&gt;NOR",G310:G317)</f>
        <v>0</v>
      </c>
      <c r="H309" s="248"/>
      <c r="I309" s="248">
        <f>SUM(I310:I317)</f>
        <v>0</v>
      </c>
      <c r="J309" s="248"/>
      <c r="K309" s="248">
        <f>SUM(K310:K317)</f>
        <v>0</v>
      </c>
      <c r="L309" s="248"/>
      <c r="M309" s="248">
        <f>SUM(M310:M317)</f>
        <v>0</v>
      </c>
      <c r="N309" s="247"/>
      <c r="O309" s="247">
        <f>SUM(O310:O317)</f>
        <v>0</v>
      </c>
      <c r="P309" s="247"/>
      <c r="Q309" s="247">
        <f>SUM(Q310:Q317)</f>
        <v>0.01</v>
      </c>
      <c r="R309" s="248"/>
      <c r="S309" s="248"/>
      <c r="T309" s="249"/>
      <c r="U309" s="243"/>
      <c r="V309" s="243">
        <f>SUM(V310:V317)</f>
        <v>1.55</v>
      </c>
      <c r="W309" s="243"/>
      <c r="X309" s="243"/>
      <c r="Y309" s="243"/>
      <c r="AG309" t="s">
        <v>184</v>
      </c>
    </row>
    <row r="310" spans="1:60" ht="30" outlineLevel="1" x14ac:dyDescent="0.25">
      <c r="A310" s="258">
        <v>18</v>
      </c>
      <c r="B310" s="259" t="s">
        <v>352</v>
      </c>
      <c r="C310" s="269" t="s">
        <v>353</v>
      </c>
      <c r="D310" s="260" t="s">
        <v>354</v>
      </c>
      <c r="E310" s="261">
        <v>10</v>
      </c>
      <c r="F310" s="262"/>
      <c r="G310" s="263">
        <f>ROUND(E310*F310,2)</f>
        <v>0</v>
      </c>
      <c r="H310" s="262"/>
      <c r="I310" s="263">
        <f>ROUND(E310*H310,2)</f>
        <v>0</v>
      </c>
      <c r="J310" s="262"/>
      <c r="K310" s="263">
        <f>ROUND(E310*J310,2)</f>
        <v>0</v>
      </c>
      <c r="L310" s="263">
        <v>21</v>
      </c>
      <c r="M310" s="263">
        <f>G310*(1+L310/100)</f>
        <v>0</v>
      </c>
      <c r="N310" s="261">
        <v>0</v>
      </c>
      <c r="O310" s="261">
        <f>ROUND(E310*N310,2)</f>
        <v>0</v>
      </c>
      <c r="P310" s="261">
        <v>0</v>
      </c>
      <c r="Q310" s="261">
        <f>ROUND(E310*P310,2)</f>
        <v>0</v>
      </c>
      <c r="R310" s="263"/>
      <c r="S310" s="263" t="s">
        <v>207</v>
      </c>
      <c r="T310" s="264" t="s">
        <v>248</v>
      </c>
      <c r="U310" s="232">
        <v>0</v>
      </c>
      <c r="V310" s="232">
        <f>ROUND(E310*U310,2)</f>
        <v>0</v>
      </c>
      <c r="W310" s="232"/>
      <c r="X310" s="232" t="s">
        <v>190</v>
      </c>
      <c r="Y310" s="232" t="s">
        <v>191</v>
      </c>
      <c r="Z310" s="212"/>
      <c r="AA310" s="212"/>
      <c r="AB310" s="212"/>
      <c r="AC310" s="212"/>
      <c r="AD310" s="212"/>
      <c r="AE310" s="212"/>
      <c r="AF310" s="212"/>
      <c r="AG310" s="212" t="s">
        <v>192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ht="30" outlineLevel="1" x14ac:dyDescent="0.25">
      <c r="A311" s="258">
        <v>19</v>
      </c>
      <c r="B311" s="259" t="s">
        <v>355</v>
      </c>
      <c r="C311" s="269" t="s">
        <v>356</v>
      </c>
      <c r="D311" s="260" t="s">
        <v>354</v>
      </c>
      <c r="E311" s="261">
        <v>5</v>
      </c>
      <c r="F311" s="262"/>
      <c r="G311" s="263">
        <f>ROUND(E311*F311,2)</f>
        <v>0</v>
      </c>
      <c r="H311" s="262"/>
      <c r="I311" s="263">
        <f>ROUND(E311*H311,2)</f>
        <v>0</v>
      </c>
      <c r="J311" s="262"/>
      <c r="K311" s="263">
        <f>ROUND(E311*J311,2)</f>
        <v>0</v>
      </c>
      <c r="L311" s="263">
        <v>21</v>
      </c>
      <c r="M311" s="263">
        <f>G311*(1+L311/100)</f>
        <v>0</v>
      </c>
      <c r="N311" s="261">
        <v>0</v>
      </c>
      <c r="O311" s="261">
        <f>ROUND(E311*N311,2)</f>
        <v>0</v>
      </c>
      <c r="P311" s="261">
        <v>0</v>
      </c>
      <c r="Q311" s="261">
        <f>ROUND(E311*P311,2)</f>
        <v>0</v>
      </c>
      <c r="R311" s="263"/>
      <c r="S311" s="263" t="s">
        <v>207</v>
      </c>
      <c r="T311" s="264" t="s">
        <v>248</v>
      </c>
      <c r="U311" s="232">
        <v>0</v>
      </c>
      <c r="V311" s="232">
        <f>ROUND(E311*U311,2)</f>
        <v>0</v>
      </c>
      <c r="W311" s="232"/>
      <c r="X311" s="232" t="s">
        <v>190</v>
      </c>
      <c r="Y311" s="232" t="s">
        <v>191</v>
      </c>
      <c r="Z311" s="212"/>
      <c r="AA311" s="212"/>
      <c r="AB311" s="212"/>
      <c r="AC311" s="212"/>
      <c r="AD311" s="212"/>
      <c r="AE311" s="212"/>
      <c r="AF311" s="212"/>
      <c r="AG311" s="212" t="s">
        <v>192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ht="20" outlineLevel="1" x14ac:dyDescent="0.25">
      <c r="A312" s="258">
        <v>20</v>
      </c>
      <c r="B312" s="259" t="s">
        <v>357</v>
      </c>
      <c r="C312" s="269" t="s">
        <v>358</v>
      </c>
      <c r="D312" s="260" t="s">
        <v>354</v>
      </c>
      <c r="E312" s="261">
        <v>11</v>
      </c>
      <c r="F312" s="262"/>
      <c r="G312" s="263">
        <f>ROUND(E312*F312,2)</f>
        <v>0</v>
      </c>
      <c r="H312" s="262"/>
      <c r="I312" s="263">
        <f>ROUND(E312*H312,2)</f>
        <v>0</v>
      </c>
      <c r="J312" s="262"/>
      <c r="K312" s="263">
        <f>ROUND(E312*J312,2)</f>
        <v>0</v>
      </c>
      <c r="L312" s="263">
        <v>21</v>
      </c>
      <c r="M312" s="263">
        <f>G312*(1+L312/100)</f>
        <v>0</v>
      </c>
      <c r="N312" s="261">
        <v>0</v>
      </c>
      <c r="O312" s="261">
        <f>ROUND(E312*N312,2)</f>
        <v>0</v>
      </c>
      <c r="P312" s="261">
        <v>0</v>
      </c>
      <c r="Q312" s="261">
        <f>ROUND(E312*P312,2)</f>
        <v>0</v>
      </c>
      <c r="R312" s="263"/>
      <c r="S312" s="263" t="s">
        <v>207</v>
      </c>
      <c r="T312" s="264" t="s">
        <v>248</v>
      </c>
      <c r="U312" s="232">
        <v>0</v>
      </c>
      <c r="V312" s="232">
        <f>ROUND(E312*U312,2)</f>
        <v>0</v>
      </c>
      <c r="W312" s="232"/>
      <c r="X312" s="232" t="s">
        <v>190</v>
      </c>
      <c r="Y312" s="232" t="s">
        <v>191</v>
      </c>
      <c r="Z312" s="212"/>
      <c r="AA312" s="212"/>
      <c r="AB312" s="212"/>
      <c r="AC312" s="212"/>
      <c r="AD312" s="212"/>
      <c r="AE312" s="212"/>
      <c r="AF312" s="212"/>
      <c r="AG312" s="212" t="s">
        <v>192</v>
      </c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ht="20" outlineLevel="1" x14ac:dyDescent="0.25">
      <c r="A313" s="258">
        <v>21</v>
      </c>
      <c r="B313" s="259" t="s">
        <v>359</v>
      </c>
      <c r="C313" s="269" t="s">
        <v>360</v>
      </c>
      <c r="D313" s="260" t="s">
        <v>354</v>
      </c>
      <c r="E313" s="261">
        <v>4</v>
      </c>
      <c r="F313" s="262"/>
      <c r="G313" s="263">
        <f>ROUND(E313*F313,2)</f>
        <v>0</v>
      </c>
      <c r="H313" s="262"/>
      <c r="I313" s="263">
        <f>ROUND(E313*H313,2)</f>
        <v>0</v>
      </c>
      <c r="J313" s="262"/>
      <c r="K313" s="263">
        <f>ROUND(E313*J313,2)</f>
        <v>0</v>
      </c>
      <c r="L313" s="263">
        <v>21</v>
      </c>
      <c r="M313" s="263">
        <f>G313*(1+L313/100)</f>
        <v>0</v>
      </c>
      <c r="N313" s="261">
        <v>0</v>
      </c>
      <c r="O313" s="261">
        <f>ROUND(E313*N313,2)</f>
        <v>0</v>
      </c>
      <c r="P313" s="261">
        <v>0</v>
      </c>
      <c r="Q313" s="261">
        <f>ROUND(E313*P313,2)</f>
        <v>0</v>
      </c>
      <c r="R313" s="263"/>
      <c r="S313" s="263" t="s">
        <v>207</v>
      </c>
      <c r="T313" s="264" t="s">
        <v>248</v>
      </c>
      <c r="U313" s="232">
        <v>0</v>
      </c>
      <c r="V313" s="232">
        <f>ROUND(E313*U313,2)</f>
        <v>0</v>
      </c>
      <c r="W313" s="232"/>
      <c r="X313" s="232" t="s">
        <v>190</v>
      </c>
      <c r="Y313" s="232" t="s">
        <v>191</v>
      </c>
      <c r="Z313" s="212"/>
      <c r="AA313" s="212"/>
      <c r="AB313" s="212"/>
      <c r="AC313" s="212"/>
      <c r="AD313" s="212"/>
      <c r="AE313" s="212"/>
      <c r="AF313" s="212"/>
      <c r="AG313" s="212" t="s">
        <v>192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ht="20" outlineLevel="1" x14ac:dyDescent="0.25">
      <c r="A314" s="258">
        <v>22</v>
      </c>
      <c r="B314" s="259" t="s">
        <v>361</v>
      </c>
      <c r="C314" s="269" t="s">
        <v>362</v>
      </c>
      <c r="D314" s="260" t="s">
        <v>354</v>
      </c>
      <c r="E314" s="261">
        <v>9</v>
      </c>
      <c r="F314" s="262"/>
      <c r="G314" s="263">
        <f>ROUND(E314*F314,2)</f>
        <v>0</v>
      </c>
      <c r="H314" s="262"/>
      <c r="I314" s="263">
        <f>ROUND(E314*H314,2)</f>
        <v>0</v>
      </c>
      <c r="J314" s="262"/>
      <c r="K314" s="263">
        <f>ROUND(E314*J314,2)</f>
        <v>0</v>
      </c>
      <c r="L314" s="263">
        <v>21</v>
      </c>
      <c r="M314" s="263">
        <f>G314*(1+L314/100)</f>
        <v>0</v>
      </c>
      <c r="N314" s="261">
        <v>0</v>
      </c>
      <c r="O314" s="261">
        <f>ROUND(E314*N314,2)</f>
        <v>0</v>
      </c>
      <c r="P314" s="261">
        <v>0</v>
      </c>
      <c r="Q314" s="261">
        <f>ROUND(E314*P314,2)</f>
        <v>0</v>
      </c>
      <c r="R314" s="263"/>
      <c r="S314" s="263" t="s">
        <v>207</v>
      </c>
      <c r="T314" s="264" t="s">
        <v>248</v>
      </c>
      <c r="U314" s="232">
        <v>0</v>
      </c>
      <c r="V314" s="232">
        <f>ROUND(E314*U314,2)</f>
        <v>0</v>
      </c>
      <c r="W314" s="232"/>
      <c r="X314" s="232" t="s">
        <v>190</v>
      </c>
      <c r="Y314" s="232" t="s">
        <v>191</v>
      </c>
      <c r="Z314" s="212"/>
      <c r="AA314" s="212"/>
      <c r="AB314" s="212"/>
      <c r="AC314" s="212"/>
      <c r="AD314" s="212"/>
      <c r="AE314" s="212"/>
      <c r="AF314" s="212"/>
      <c r="AG314" s="212" t="s">
        <v>192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ht="40" outlineLevel="1" x14ac:dyDescent="0.25">
      <c r="A315" s="258">
        <v>23</v>
      </c>
      <c r="B315" s="259" t="s">
        <v>363</v>
      </c>
      <c r="C315" s="269" t="s">
        <v>364</v>
      </c>
      <c r="D315" s="260" t="s">
        <v>247</v>
      </c>
      <c r="E315" s="261">
        <v>1</v>
      </c>
      <c r="F315" s="262"/>
      <c r="G315" s="263">
        <f>ROUND(E315*F315,2)</f>
        <v>0</v>
      </c>
      <c r="H315" s="262"/>
      <c r="I315" s="263">
        <f>ROUND(E315*H315,2)</f>
        <v>0</v>
      </c>
      <c r="J315" s="262"/>
      <c r="K315" s="263">
        <f>ROUND(E315*J315,2)</f>
        <v>0</v>
      </c>
      <c r="L315" s="263">
        <v>21</v>
      </c>
      <c r="M315" s="263">
        <f>G315*(1+L315/100)</f>
        <v>0</v>
      </c>
      <c r="N315" s="261">
        <v>0</v>
      </c>
      <c r="O315" s="261">
        <f>ROUND(E315*N315,2)</f>
        <v>0</v>
      </c>
      <c r="P315" s="261">
        <v>3.3E-3</v>
      </c>
      <c r="Q315" s="261">
        <f>ROUND(E315*P315,2)</f>
        <v>0</v>
      </c>
      <c r="R315" s="263"/>
      <c r="S315" s="263" t="s">
        <v>207</v>
      </c>
      <c r="T315" s="264" t="s">
        <v>248</v>
      </c>
      <c r="U315" s="232">
        <v>0.31</v>
      </c>
      <c r="V315" s="232">
        <f>ROUND(E315*U315,2)</f>
        <v>0.31</v>
      </c>
      <c r="W315" s="232"/>
      <c r="X315" s="232" t="s">
        <v>190</v>
      </c>
      <c r="Y315" s="232" t="s">
        <v>191</v>
      </c>
      <c r="Z315" s="212"/>
      <c r="AA315" s="212"/>
      <c r="AB315" s="212"/>
      <c r="AC315" s="212"/>
      <c r="AD315" s="212"/>
      <c r="AE315" s="212"/>
      <c r="AF315" s="212"/>
      <c r="AG315" s="212" t="s">
        <v>192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ht="40" outlineLevel="1" x14ac:dyDescent="0.25">
      <c r="A316" s="258">
        <v>24</v>
      </c>
      <c r="B316" s="259" t="s">
        <v>365</v>
      </c>
      <c r="C316" s="269" t="s">
        <v>366</v>
      </c>
      <c r="D316" s="260" t="s">
        <v>247</v>
      </c>
      <c r="E316" s="261">
        <v>3</v>
      </c>
      <c r="F316" s="262"/>
      <c r="G316" s="263">
        <f>ROUND(E316*F316,2)</f>
        <v>0</v>
      </c>
      <c r="H316" s="262"/>
      <c r="I316" s="263">
        <f>ROUND(E316*H316,2)</f>
        <v>0</v>
      </c>
      <c r="J316" s="262"/>
      <c r="K316" s="263">
        <f>ROUND(E316*J316,2)</f>
        <v>0</v>
      </c>
      <c r="L316" s="263">
        <v>21</v>
      </c>
      <c r="M316" s="263">
        <f>G316*(1+L316/100)</f>
        <v>0</v>
      </c>
      <c r="N316" s="261">
        <v>0</v>
      </c>
      <c r="O316" s="261">
        <f>ROUND(E316*N316,2)</f>
        <v>0</v>
      </c>
      <c r="P316" s="261">
        <v>3.3E-3</v>
      </c>
      <c r="Q316" s="261">
        <f>ROUND(E316*P316,2)</f>
        <v>0.01</v>
      </c>
      <c r="R316" s="263"/>
      <c r="S316" s="263" t="s">
        <v>207</v>
      </c>
      <c r="T316" s="264" t="s">
        <v>248</v>
      </c>
      <c r="U316" s="232">
        <v>0.31</v>
      </c>
      <c r="V316" s="232">
        <f>ROUND(E316*U316,2)</f>
        <v>0.93</v>
      </c>
      <c r="W316" s="232"/>
      <c r="X316" s="232" t="s">
        <v>190</v>
      </c>
      <c r="Y316" s="232" t="s">
        <v>191</v>
      </c>
      <c r="Z316" s="212"/>
      <c r="AA316" s="212"/>
      <c r="AB316" s="212"/>
      <c r="AC316" s="212"/>
      <c r="AD316" s="212"/>
      <c r="AE316" s="212"/>
      <c r="AF316" s="212"/>
      <c r="AG316" s="212" t="s">
        <v>192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ht="40" outlineLevel="1" x14ac:dyDescent="0.25">
      <c r="A317" s="258">
        <v>25</v>
      </c>
      <c r="B317" s="259" t="s">
        <v>367</v>
      </c>
      <c r="C317" s="269" t="s">
        <v>368</v>
      </c>
      <c r="D317" s="260" t="s">
        <v>247</v>
      </c>
      <c r="E317" s="261">
        <v>1</v>
      </c>
      <c r="F317" s="262"/>
      <c r="G317" s="263">
        <f>ROUND(E317*F317,2)</f>
        <v>0</v>
      </c>
      <c r="H317" s="262"/>
      <c r="I317" s="263">
        <f>ROUND(E317*H317,2)</f>
        <v>0</v>
      </c>
      <c r="J317" s="262"/>
      <c r="K317" s="263">
        <f>ROUND(E317*J317,2)</f>
        <v>0</v>
      </c>
      <c r="L317" s="263">
        <v>21</v>
      </c>
      <c r="M317" s="263">
        <f>G317*(1+L317/100)</f>
        <v>0</v>
      </c>
      <c r="N317" s="261">
        <v>0</v>
      </c>
      <c r="O317" s="261">
        <f>ROUND(E317*N317,2)</f>
        <v>0</v>
      </c>
      <c r="P317" s="261">
        <v>3.3E-3</v>
      </c>
      <c r="Q317" s="261">
        <f>ROUND(E317*P317,2)</f>
        <v>0</v>
      </c>
      <c r="R317" s="263"/>
      <c r="S317" s="263" t="s">
        <v>207</v>
      </c>
      <c r="T317" s="264" t="s">
        <v>248</v>
      </c>
      <c r="U317" s="232">
        <v>0.31</v>
      </c>
      <c r="V317" s="232">
        <f>ROUND(E317*U317,2)</f>
        <v>0.31</v>
      </c>
      <c r="W317" s="232"/>
      <c r="X317" s="232" t="s">
        <v>190</v>
      </c>
      <c r="Y317" s="232" t="s">
        <v>191</v>
      </c>
      <c r="Z317" s="212"/>
      <c r="AA317" s="212"/>
      <c r="AB317" s="212"/>
      <c r="AC317" s="212"/>
      <c r="AD317" s="212"/>
      <c r="AE317" s="212"/>
      <c r="AF317" s="212"/>
      <c r="AG317" s="212" t="s">
        <v>192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ht="13" x14ac:dyDescent="0.25">
      <c r="A318" s="244" t="s">
        <v>183</v>
      </c>
      <c r="B318" s="245" t="s">
        <v>114</v>
      </c>
      <c r="C318" s="265" t="s">
        <v>115</v>
      </c>
      <c r="D318" s="246"/>
      <c r="E318" s="247"/>
      <c r="F318" s="248"/>
      <c r="G318" s="248">
        <f>SUMIF(AG319:AG387,"&lt;&gt;NOR",G319:G387)</f>
        <v>0</v>
      </c>
      <c r="H318" s="248"/>
      <c r="I318" s="248">
        <f>SUM(I319:I387)</f>
        <v>0</v>
      </c>
      <c r="J318" s="248"/>
      <c r="K318" s="248">
        <f>SUM(K319:K387)</f>
        <v>0</v>
      </c>
      <c r="L318" s="248"/>
      <c r="M318" s="248">
        <f>SUM(M319:M387)</f>
        <v>0</v>
      </c>
      <c r="N318" s="247"/>
      <c r="O318" s="247">
        <f>SUM(O319:O387)</f>
        <v>9.69</v>
      </c>
      <c r="P318" s="247"/>
      <c r="Q318" s="247">
        <f>SUM(Q319:Q387)</f>
        <v>0</v>
      </c>
      <c r="R318" s="248"/>
      <c r="S318" s="248"/>
      <c r="T318" s="249"/>
      <c r="U318" s="243"/>
      <c r="V318" s="243">
        <f>SUM(V319:V387)</f>
        <v>43.339999999999996</v>
      </c>
      <c r="W318" s="243"/>
      <c r="X318" s="243"/>
      <c r="Y318" s="243"/>
      <c r="AG318" t="s">
        <v>184</v>
      </c>
    </row>
    <row r="319" spans="1:60" outlineLevel="1" x14ac:dyDescent="0.25">
      <c r="A319" s="258">
        <v>26</v>
      </c>
      <c r="B319" s="259" t="s">
        <v>369</v>
      </c>
      <c r="C319" s="269" t="s">
        <v>370</v>
      </c>
      <c r="D319" s="260" t="s">
        <v>354</v>
      </c>
      <c r="E319" s="261">
        <v>9</v>
      </c>
      <c r="F319" s="262"/>
      <c r="G319" s="263">
        <f>ROUND(E319*F319,2)</f>
        <v>0</v>
      </c>
      <c r="H319" s="262"/>
      <c r="I319" s="263">
        <f>ROUND(E319*H319,2)</f>
        <v>0</v>
      </c>
      <c r="J319" s="262"/>
      <c r="K319" s="263">
        <f>ROUND(E319*J319,2)</f>
        <v>0</v>
      </c>
      <c r="L319" s="263">
        <v>21</v>
      </c>
      <c r="M319" s="263">
        <f>G319*(1+L319/100)</f>
        <v>0</v>
      </c>
      <c r="N319" s="261">
        <v>0</v>
      </c>
      <c r="O319" s="261">
        <f>ROUND(E319*N319,2)</f>
        <v>0</v>
      </c>
      <c r="P319" s="261">
        <v>0</v>
      </c>
      <c r="Q319" s="261">
        <f>ROUND(E319*P319,2)</f>
        <v>0</v>
      </c>
      <c r="R319" s="263"/>
      <c r="S319" s="263" t="s">
        <v>207</v>
      </c>
      <c r="T319" s="264" t="s">
        <v>248</v>
      </c>
      <c r="U319" s="232">
        <v>0</v>
      </c>
      <c r="V319" s="232">
        <f>ROUND(E319*U319,2)</f>
        <v>0</v>
      </c>
      <c r="W319" s="232"/>
      <c r="X319" s="232" t="s">
        <v>190</v>
      </c>
      <c r="Y319" s="232" t="s">
        <v>191</v>
      </c>
      <c r="Z319" s="212"/>
      <c r="AA319" s="212"/>
      <c r="AB319" s="212"/>
      <c r="AC319" s="212"/>
      <c r="AD319" s="212"/>
      <c r="AE319" s="212"/>
      <c r="AF319" s="212"/>
      <c r="AG319" s="212" t="s">
        <v>192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5">
      <c r="A320" s="251">
        <v>27</v>
      </c>
      <c r="B320" s="252" t="s">
        <v>371</v>
      </c>
      <c r="C320" s="266" t="s">
        <v>372</v>
      </c>
      <c r="D320" s="253" t="s">
        <v>187</v>
      </c>
      <c r="E320" s="254">
        <v>91.16</v>
      </c>
      <c r="F320" s="255"/>
      <c r="G320" s="256">
        <f>ROUND(E320*F320,2)</f>
        <v>0</v>
      </c>
      <c r="H320" s="255"/>
      <c r="I320" s="256">
        <f>ROUND(E320*H320,2)</f>
        <v>0</v>
      </c>
      <c r="J320" s="255"/>
      <c r="K320" s="256">
        <f>ROUND(E320*J320,2)</f>
        <v>0</v>
      </c>
      <c r="L320" s="256">
        <v>21</v>
      </c>
      <c r="M320" s="256">
        <f>G320*(1+L320/100)</f>
        <v>0</v>
      </c>
      <c r="N320" s="254">
        <v>5.5E-2</v>
      </c>
      <c r="O320" s="254">
        <f>ROUND(E320*N320,2)</f>
        <v>5.01</v>
      </c>
      <c r="P320" s="254">
        <v>0</v>
      </c>
      <c r="Q320" s="254">
        <f>ROUND(E320*P320,2)</f>
        <v>0</v>
      </c>
      <c r="R320" s="256"/>
      <c r="S320" s="256" t="s">
        <v>207</v>
      </c>
      <c r="T320" s="257" t="s">
        <v>248</v>
      </c>
      <c r="U320" s="232">
        <v>0.23</v>
      </c>
      <c r="V320" s="232">
        <f>ROUND(E320*U320,2)</f>
        <v>20.97</v>
      </c>
      <c r="W320" s="232"/>
      <c r="X320" s="232" t="s">
        <v>190</v>
      </c>
      <c r="Y320" s="232" t="s">
        <v>191</v>
      </c>
      <c r="Z320" s="212"/>
      <c r="AA320" s="212"/>
      <c r="AB320" s="212"/>
      <c r="AC320" s="212"/>
      <c r="AD320" s="212"/>
      <c r="AE320" s="212"/>
      <c r="AF320" s="212"/>
      <c r="AG320" s="212" t="s">
        <v>192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2" x14ac:dyDescent="0.25">
      <c r="A321" s="229"/>
      <c r="B321" s="230"/>
      <c r="C321" s="267" t="s">
        <v>273</v>
      </c>
      <c r="D321" s="233"/>
      <c r="E321" s="234"/>
      <c r="F321" s="232"/>
      <c r="G321" s="232"/>
      <c r="H321" s="232"/>
      <c r="I321" s="232"/>
      <c r="J321" s="232"/>
      <c r="K321" s="232"/>
      <c r="L321" s="232"/>
      <c r="M321" s="232"/>
      <c r="N321" s="231"/>
      <c r="O321" s="231"/>
      <c r="P321" s="231"/>
      <c r="Q321" s="231"/>
      <c r="R321" s="232"/>
      <c r="S321" s="232"/>
      <c r="T321" s="232"/>
      <c r="U321" s="232"/>
      <c r="V321" s="232"/>
      <c r="W321" s="232"/>
      <c r="X321" s="232"/>
      <c r="Y321" s="232"/>
      <c r="Z321" s="212"/>
      <c r="AA321" s="212"/>
      <c r="AB321" s="212"/>
      <c r="AC321" s="212"/>
      <c r="AD321" s="212"/>
      <c r="AE321" s="212"/>
      <c r="AF321" s="212"/>
      <c r="AG321" s="212" t="s">
        <v>194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5">
      <c r="A322" s="229"/>
      <c r="B322" s="230"/>
      <c r="C322" s="267" t="s">
        <v>195</v>
      </c>
      <c r="D322" s="233"/>
      <c r="E322" s="234"/>
      <c r="F322" s="232"/>
      <c r="G322" s="232"/>
      <c r="H322" s="232"/>
      <c r="I322" s="232"/>
      <c r="J322" s="232"/>
      <c r="K322" s="232"/>
      <c r="L322" s="232"/>
      <c r="M322" s="232"/>
      <c r="N322" s="231"/>
      <c r="O322" s="231"/>
      <c r="P322" s="231"/>
      <c r="Q322" s="231"/>
      <c r="R322" s="232"/>
      <c r="S322" s="232"/>
      <c r="T322" s="232"/>
      <c r="U322" s="232"/>
      <c r="V322" s="232"/>
      <c r="W322" s="232"/>
      <c r="X322" s="232"/>
      <c r="Y322" s="232"/>
      <c r="Z322" s="212"/>
      <c r="AA322" s="212"/>
      <c r="AB322" s="212"/>
      <c r="AC322" s="212"/>
      <c r="AD322" s="212"/>
      <c r="AE322" s="212"/>
      <c r="AF322" s="212"/>
      <c r="AG322" s="212" t="s">
        <v>194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5">
      <c r="A323" s="229"/>
      <c r="B323" s="230"/>
      <c r="C323" s="267" t="s">
        <v>251</v>
      </c>
      <c r="D323" s="233"/>
      <c r="E323" s="234">
        <v>7.52</v>
      </c>
      <c r="F323" s="232"/>
      <c r="G323" s="232"/>
      <c r="H323" s="232"/>
      <c r="I323" s="232"/>
      <c r="J323" s="232"/>
      <c r="K323" s="232"/>
      <c r="L323" s="232"/>
      <c r="M323" s="232"/>
      <c r="N323" s="231"/>
      <c r="O323" s="231"/>
      <c r="P323" s="231"/>
      <c r="Q323" s="231"/>
      <c r="R323" s="232"/>
      <c r="S323" s="232"/>
      <c r="T323" s="232"/>
      <c r="U323" s="232"/>
      <c r="V323" s="232"/>
      <c r="W323" s="232"/>
      <c r="X323" s="232"/>
      <c r="Y323" s="232"/>
      <c r="Z323" s="212"/>
      <c r="AA323" s="212"/>
      <c r="AB323" s="212"/>
      <c r="AC323" s="212"/>
      <c r="AD323" s="212"/>
      <c r="AE323" s="212"/>
      <c r="AF323" s="212"/>
      <c r="AG323" s="212" t="s">
        <v>194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3" x14ac:dyDescent="0.25">
      <c r="A324" s="229"/>
      <c r="B324" s="230"/>
      <c r="C324" s="267" t="s">
        <v>252</v>
      </c>
      <c r="D324" s="233"/>
      <c r="E324" s="234">
        <v>1.33</v>
      </c>
      <c r="F324" s="232"/>
      <c r="G324" s="232"/>
      <c r="H324" s="232"/>
      <c r="I324" s="232"/>
      <c r="J324" s="232"/>
      <c r="K324" s="232"/>
      <c r="L324" s="232"/>
      <c r="M324" s="232"/>
      <c r="N324" s="231"/>
      <c r="O324" s="231"/>
      <c r="P324" s="231"/>
      <c r="Q324" s="231"/>
      <c r="R324" s="232"/>
      <c r="S324" s="232"/>
      <c r="T324" s="232"/>
      <c r="U324" s="232"/>
      <c r="V324" s="232"/>
      <c r="W324" s="232"/>
      <c r="X324" s="232"/>
      <c r="Y324" s="232"/>
      <c r="Z324" s="212"/>
      <c r="AA324" s="212"/>
      <c r="AB324" s="212"/>
      <c r="AC324" s="212"/>
      <c r="AD324" s="212"/>
      <c r="AE324" s="212"/>
      <c r="AF324" s="212"/>
      <c r="AG324" s="212" t="s">
        <v>194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3" x14ac:dyDescent="0.25">
      <c r="A325" s="229"/>
      <c r="B325" s="230"/>
      <c r="C325" s="267" t="s">
        <v>253</v>
      </c>
      <c r="D325" s="233"/>
      <c r="E325" s="234">
        <v>3.1</v>
      </c>
      <c r="F325" s="232"/>
      <c r="G325" s="232"/>
      <c r="H325" s="232"/>
      <c r="I325" s="232"/>
      <c r="J325" s="232"/>
      <c r="K325" s="232"/>
      <c r="L325" s="232"/>
      <c r="M325" s="232"/>
      <c r="N325" s="231"/>
      <c r="O325" s="231"/>
      <c r="P325" s="231"/>
      <c r="Q325" s="231"/>
      <c r="R325" s="232"/>
      <c r="S325" s="232"/>
      <c r="T325" s="232"/>
      <c r="U325" s="232"/>
      <c r="V325" s="232"/>
      <c r="W325" s="232"/>
      <c r="X325" s="232"/>
      <c r="Y325" s="232"/>
      <c r="Z325" s="212"/>
      <c r="AA325" s="212"/>
      <c r="AB325" s="212"/>
      <c r="AC325" s="212"/>
      <c r="AD325" s="212"/>
      <c r="AE325" s="212"/>
      <c r="AF325" s="212"/>
      <c r="AG325" s="212" t="s">
        <v>194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5">
      <c r="A326" s="229"/>
      <c r="B326" s="230"/>
      <c r="C326" s="267" t="s">
        <v>254</v>
      </c>
      <c r="D326" s="233"/>
      <c r="E326" s="234">
        <v>2.4300000000000002</v>
      </c>
      <c r="F326" s="232"/>
      <c r="G326" s="232"/>
      <c r="H326" s="232"/>
      <c r="I326" s="232"/>
      <c r="J326" s="232"/>
      <c r="K326" s="232"/>
      <c r="L326" s="232"/>
      <c r="M326" s="232"/>
      <c r="N326" s="231"/>
      <c r="O326" s="231"/>
      <c r="P326" s="231"/>
      <c r="Q326" s="231"/>
      <c r="R326" s="232"/>
      <c r="S326" s="232"/>
      <c r="T326" s="232"/>
      <c r="U326" s="232"/>
      <c r="V326" s="232"/>
      <c r="W326" s="232"/>
      <c r="X326" s="232"/>
      <c r="Y326" s="232"/>
      <c r="Z326" s="212"/>
      <c r="AA326" s="212"/>
      <c r="AB326" s="212"/>
      <c r="AC326" s="212"/>
      <c r="AD326" s="212"/>
      <c r="AE326" s="212"/>
      <c r="AF326" s="212"/>
      <c r="AG326" s="212" t="s">
        <v>194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5">
      <c r="A327" s="229"/>
      <c r="B327" s="230"/>
      <c r="C327" s="267" t="s">
        <v>255</v>
      </c>
      <c r="D327" s="233"/>
      <c r="E327" s="234">
        <v>3.74</v>
      </c>
      <c r="F327" s="232"/>
      <c r="G327" s="232"/>
      <c r="H327" s="232"/>
      <c r="I327" s="232"/>
      <c r="J327" s="232"/>
      <c r="K327" s="232"/>
      <c r="L327" s="232"/>
      <c r="M327" s="232"/>
      <c r="N327" s="231"/>
      <c r="O327" s="231"/>
      <c r="P327" s="231"/>
      <c r="Q327" s="231"/>
      <c r="R327" s="232"/>
      <c r="S327" s="232"/>
      <c r="T327" s="232"/>
      <c r="U327" s="232"/>
      <c r="V327" s="232"/>
      <c r="W327" s="232"/>
      <c r="X327" s="232"/>
      <c r="Y327" s="232"/>
      <c r="Z327" s="212"/>
      <c r="AA327" s="212"/>
      <c r="AB327" s="212"/>
      <c r="AC327" s="212"/>
      <c r="AD327" s="212"/>
      <c r="AE327" s="212"/>
      <c r="AF327" s="212"/>
      <c r="AG327" s="212" t="s">
        <v>194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5">
      <c r="A328" s="229"/>
      <c r="B328" s="230"/>
      <c r="C328" s="268" t="s">
        <v>217</v>
      </c>
      <c r="D328" s="235"/>
      <c r="E328" s="236">
        <v>18.12</v>
      </c>
      <c r="F328" s="232"/>
      <c r="G328" s="232"/>
      <c r="H328" s="232"/>
      <c r="I328" s="232"/>
      <c r="J328" s="232"/>
      <c r="K328" s="232"/>
      <c r="L328" s="232"/>
      <c r="M328" s="232"/>
      <c r="N328" s="231"/>
      <c r="O328" s="231"/>
      <c r="P328" s="231"/>
      <c r="Q328" s="231"/>
      <c r="R328" s="232"/>
      <c r="S328" s="232"/>
      <c r="T328" s="232"/>
      <c r="U328" s="232"/>
      <c r="V328" s="232"/>
      <c r="W328" s="232"/>
      <c r="X328" s="232"/>
      <c r="Y328" s="232"/>
      <c r="Z328" s="212"/>
      <c r="AA328" s="212"/>
      <c r="AB328" s="212"/>
      <c r="AC328" s="212"/>
      <c r="AD328" s="212"/>
      <c r="AE328" s="212"/>
      <c r="AF328" s="212"/>
      <c r="AG328" s="212" t="s">
        <v>194</v>
      </c>
      <c r="AH328" s="212">
        <v>1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5">
      <c r="A329" s="229"/>
      <c r="B329" s="230"/>
      <c r="C329" s="267" t="s">
        <v>197</v>
      </c>
      <c r="D329" s="233"/>
      <c r="E329" s="234"/>
      <c r="F329" s="232"/>
      <c r="G329" s="232"/>
      <c r="H329" s="232"/>
      <c r="I329" s="232"/>
      <c r="J329" s="232"/>
      <c r="K329" s="232"/>
      <c r="L329" s="232"/>
      <c r="M329" s="232"/>
      <c r="N329" s="231"/>
      <c r="O329" s="231"/>
      <c r="P329" s="231"/>
      <c r="Q329" s="231"/>
      <c r="R329" s="232"/>
      <c r="S329" s="232"/>
      <c r="T329" s="232"/>
      <c r="U329" s="232"/>
      <c r="V329" s="232"/>
      <c r="W329" s="232"/>
      <c r="X329" s="232"/>
      <c r="Y329" s="232"/>
      <c r="Z329" s="212"/>
      <c r="AA329" s="212"/>
      <c r="AB329" s="212"/>
      <c r="AC329" s="212"/>
      <c r="AD329" s="212"/>
      <c r="AE329" s="212"/>
      <c r="AF329" s="212"/>
      <c r="AG329" s="212" t="s">
        <v>194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5">
      <c r="A330" s="229"/>
      <c r="B330" s="230"/>
      <c r="C330" s="267" t="s">
        <v>256</v>
      </c>
      <c r="D330" s="233"/>
      <c r="E330" s="234">
        <v>8.3000000000000007</v>
      </c>
      <c r="F330" s="232"/>
      <c r="G330" s="232"/>
      <c r="H330" s="232"/>
      <c r="I330" s="232"/>
      <c r="J330" s="232"/>
      <c r="K330" s="232"/>
      <c r="L330" s="232"/>
      <c r="M330" s="232"/>
      <c r="N330" s="231"/>
      <c r="O330" s="231"/>
      <c r="P330" s="231"/>
      <c r="Q330" s="231"/>
      <c r="R330" s="232"/>
      <c r="S330" s="232"/>
      <c r="T330" s="232"/>
      <c r="U330" s="232"/>
      <c r="V330" s="232"/>
      <c r="W330" s="232"/>
      <c r="X330" s="232"/>
      <c r="Y330" s="232"/>
      <c r="Z330" s="212"/>
      <c r="AA330" s="212"/>
      <c r="AB330" s="212"/>
      <c r="AC330" s="212"/>
      <c r="AD330" s="212"/>
      <c r="AE330" s="212"/>
      <c r="AF330" s="212"/>
      <c r="AG330" s="212" t="s">
        <v>194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5">
      <c r="A331" s="229"/>
      <c r="B331" s="230"/>
      <c r="C331" s="267" t="s">
        <v>257</v>
      </c>
      <c r="D331" s="233"/>
      <c r="E331" s="234">
        <v>3.1</v>
      </c>
      <c r="F331" s="232"/>
      <c r="G331" s="232"/>
      <c r="H331" s="232"/>
      <c r="I331" s="232"/>
      <c r="J331" s="232"/>
      <c r="K331" s="232"/>
      <c r="L331" s="232"/>
      <c r="M331" s="232"/>
      <c r="N331" s="231"/>
      <c r="O331" s="231"/>
      <c r="P331" s="231"/>
      <c r="Q331" s="231"/>
      <c r="R331" s="232"/>
      <c r="S331" s="232"/>
      <c r="T331" s="232"/>
      <c r="U331" s="232"/>
      <c r="V331" s="232"/>
      <c r="W331" s="232"/>
      <c r="X331" s="232"/>
      <c r="Y331" s="232"/>
      <c r="Z331" s="212"/>
      <c r="AA331" s="212"/>
      <c r="AB331" s="212"/>
      <c r="AC331" s="212"/>
      <c r="AD331" s="212"/>
      <c r="AE331" s="212"/>
      <c r="AF331" s="212"/>
      <c r="AG331" s="212" t="s">
        <v>194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3" x14ac:dyDescent="0.25">
      <c r="A332" s="229"/>
      <c r="B332" s="230"/>
      <c r="C332" s="267" t="s">
        <v>258</v>
      </c>
      <c r="D332" s="233"/>
      <c r="E332" s="234">
        <v>6.9</v>
      </c>
      <c r="F332" s="232"/>
      <c r="G332" s="232"/>
      <c r="H332" s="232"/>
      <c r="I332" s="232"/>
      <c r="J332" s="232"/>
      <c r="K332" s="232"/>
      <c r="L332" s="232"/>
      <c r="M332" s="232"/>
      <c r="N332" s="231"/>
      <c r="O332" s="231"/>
      <c r="P332" s="231"/>
      <c r="Q332" s="231"/>
      <c r="R332" s="232"/>
      <c r="S332" s="232"/>
      <c r="T332" s="232"/>
      <c r="U332" s="232"/>
      <c r="V332" s="232"/>
      <c r="W332" s="232"/>
      <c r="X332" s="232"/>
      <c r="Y332" s="232"/>
      <c r="Z332" s="212"/>
      <c r="AA332" s="212"/>
      <c r="AB332" s="212"/>
      <c r="AC332" s="212"/>
      <c r="AD332" s="212"/>
      <c r="AE332" s="212"/>
      <c r="AF332" s="212"/>
      <c r="AG332" s="212" t="s">
        <v>194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5">
      <c r="A333" s="229"/>
      <c r="B333" s="230"/>
      <c r="C333" s="268" t="s">
        <v>217</v>
      </c>
      <c r="D333" s="235"/>
      <c r="E333" s="236">
        <v>18.3</v>
      </c>
      <c r="F333" s="232"/>
      <c r="G333" s="232"/>
      <c r="H333" s="232"/>
      <c r="I333" s="232"/>
      <c r="J333" s="232"/>
      <c r="K333" s="232"/>
      <c r="L333" s="232"/>
      <c r="M333" s="232"/>
      <c r="N333" s="231"/>
      <c r="O333" s="231"/>
      <c r="P333" s="231"/>
      <c r="Q333" s="231"/>
      <c r="R333" s="232"/>
      <c r="S333" s="232"/>
      <c r="T333" s="232"/>
      <c r="U333" s="232"/>
      <c r="V333" s="232"/>
      <c r="W333" s="232"/>
      <c r="X333" s="232"/>
      <c r="Y333" s="232"/>
      <c r="Z333" s="212"/>
      <c r="AA333" s="212"/>
      <c r="AB333" s="212"/>
      <c r="AC333" s="212"/>
      <c r="AD333" s="212"/>
      <c r="AE333" s="212"/>
      <c r="AF333" s="212"/>
      <c r="AG333" s="212" t="s">
        <v>194</v>
      </c>
      <c r="AH333" s="212">
        <v>1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3" x14ac:dyDescent="0.25">
      <c r="A334" s="229"/>
      <c r="B334" s="230"/>
      <c r="C334" s="267" t="s">
        <v>199</v>
      </c>
      <c r="D334" s="233"/>
      <c r="E334" s="234"/>
      <c r="F334" s="232"/>
      <c r="G334" s="232"/>
      <c r="H334" s="232"/>
      <c r="I334" s="232"/>
      <c r="J334" s="232"/>
      <c r="K334" s="232"/>
      <c r="L334" s="232"/>
      <c r="M334" s="232"/>
      <c r="N334" s="231"/>
      <c r="O334" s="231"/>
      <c r="P334" s="231"/>
      <c r="Q334" s="231"/>
      <c r="R334" s="232"/>
      <c r="S334" s="232"/>
      <c r="T334" s="232"/>
      <c r="U334" s="232"/>
      <c r="V334" s="232"/>
      <c r="W334" s="232"/>
      <c r="X334" s="232"/>
      <c r="Y334" s="232"/>
      <c r="Z334" s="212"/>
      <c r="AA334" s="212"/>
      <c r="AB334" s="212"/>
      <c r="AC334" s="212"/>
      <c r="AD334" s="212"/>
      <c r="AE334" s="212"/>
      <c r="AF334" s="212"/>
      <c r="AG334" s="212" t="s">
        <v>194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3" x14ac:dyDescent="0.25">
      <c r="A335" s="229"/>
      <c r="B335" s="230"/>
      <c r="C335" s="267" t="s">
        <v>259</v>
      </c>
      <c r="D335" s="233"/>
      <c r="E335" s="234">
        <v>8.3000000000000007</v>
      </c>
      <c r="F335" s="232"/>
      <c r="G335" s="232"/>
      <c r="H335" s="232"/>
      <c r="I335" s="232"/>
      <c r="J335" s="232"/>
      <c r="K335" s="232"/>
      <c r="L335" s="232"/>
      <c r="M335" s="232"/>
      <c r="N335" s="231"/>
      <c r="O335" s="231"/>
      <c r="P335" s="231"/>
      <c r="Q335" s="231"/>
      <c r="R335" s="232"/>
      <c r="S335" s="232"/>
      <c r="T335" s="232"/>
      <c r="U335" s="232"/>
      <c r="V335" s="232"/>
      <c r="W335" s="232"/>
      <c r="X335" s="232"/>
      <c r="Y335" s="232"/>
      <c r="Z335" s="212"/>
      <c r="AA335" s="212"/>
      <c r="AB335" s="212"/>
      <c r="AC335" s="212"/>
      <c r="AD335" s="212"/>
      <c r="AE335" s="212"/>
      <c r="AF335" s="212"/>
      <c r="AG335" s="212" t="s">
        <v>194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5">
      <c r="A336" s="229"/>
      <c r="B336" s="230"/>
      <c r="C336" s="267" t="s">
        <v>260</v>
      </c>
      <c r="D336" s="233"/>
      <c r="E336" s="234">
        <v>3.02</v>
      </c>
      <c r="F336" s="232"/>
      <c r="G336" s="232"/>
      <c r="H336" s="232"/>
      <c r="I336" s="232"/>
      <c r="J336" s="232"/>
      <c r="K336" s="232"/>
      <c r="L336" s="232"/>
      <c r="M336" s="232"/>
      <c r="N336" s="231"/>
      <c r="O336" s="231"/>
      <c r="P336" s="231"/>
      <c r="Q336" s="231"/>
      <c r="R336" s="232"/>
      <c r="S336" s="232"/>
      <c r="T336" s="232"/>
      <c r="U336" s="232"/>
      <c r="V336" s="232"/>
      <c r="W336" s="232"/>
      <c r="X336" s="232"/>
      <c r="Y336" s="232"/>
      <c r="Z336" s="212"/>
      <c r="AA336" s="212"/>
      <c r="AB336" s="212"/>
      <c r="AC336" s="212"/>
      <c r="AD336" s="212"/>
      <c r="AE336" s="212"/>
      <c r="AF336" s="212"/>
      <c r="AG336" s="212" t="s">
        <v>194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5">
      <c r="A337" s="229"/>
      <c r="B337" s="230"/>
      <c r="C337" s="267" t="s">
        <v>261</v>
      </c>
      <c r="D337" s="233"/>
      <c r="E337" s="234">
        <v>6.9</v>
      </c>
      <c r="F337" s="232"/>
      <c r="G337" s="232"/>
      <c r="H337" s="232"/>
      <c r="I337" s="232"/>
      <c r="J337" s="232"/>
      <c r="K337" s="232"/>
      <c r="L337" s="232"/>
      <c r="M337" s="232"/>
      <c r="N337" s="231"/>
      <c r="O337" s="231"/>
      <c r="P337" s="231"/>
      <c r="Q337" s="231"/>
      <c r="R337" s="232"/>
      <c r="S337" s="232"/>
      <c r="T337" s="232"/>
      <c r="U337" s="232"/>
      <c r="V337" s="232"/>
      <c r="W337" s="232"/>
      <c r="X337" s="232"/>
      <c r="Y337" s="232"/>
      <c r="Z337" s="212"/>
      <c r="AA337" s="212"/>
      <c r="AB337" s="212"/>
      <c r="AC337" s="212"/>
      <c r="AD337" s="212"/>
      <c r="AE337" s="212"/>
      <c r="AF337" s="212"/>
      <c r="AG337" s="212" t="s">
        <v>194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3" x14ac:dyDescent="0.25">
      <c r="A338" s="229"/>
      <c r="B338" s="230"/>
      <c r="C338" s="268" t="s">
        <v>217</v>
      </c>
      <c r="D338" s="235"/>
      <c r="E338" s="236">
        <v>18.22</v>
      </c>
      <c r="F338" s="232"/>
      <c r="G338" s="232"/>
      <c r="H338" s="232"/>
      <c r="I338" s="232"/>
      <c r="J338" s="232"/>
      <c r="K338" s="232"/>
      <c r="L338" s="232"/>
      <c r="M338" s="232"/>
      <c r="N338" s="231"/>
      <c r="O338" s="231"/>
      <c r="P338" s="231"/>
      <c r="Q338" s="231"/>
      <c r="R338" s="232"/>
      <c r="S338" s="232"/>
      <c r="T338" s="232"/>
      <c r="U338" s="232"/>
      <c r="V338" s="232"/>
      <c r="W338" s="232"/>
      <c r="X338" s="232"/>
      <c r="Y338" s="232"/>
      <c r="Z338" s="212"/>
      <c r="AA338" s="212"/>
      <c r="AB338" s="212"/>
      <c r="AC338" s="212"/>
      <c r="AD338" s="212"/>
      <c r="AE338" s="212"/>
      <c r="AF338" s="212"/>
      <c r="AG338" s="212" t="s">
        <v>194</v>
      </c>
      <c r="AH338" s="212">
        <v>1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5">
      <c r="A339" s="229"/>
      <c r="B339" s="230"/>
      <c r="C339" s="267" t="s">
        <v>201</v>
      </c>
      <c r="D339" s="233"/>
      <c r="E339" s="234"/>
      <c r="F339" s="232"/>
      <c r="G339" s="232"/>
      <c r="H339" s="232"/>
      <c r="I339" s="232"/>
      <c r="J339" s="232"/>
      <c r="K339" s="232"/>
      <c r="L339" s="232"/>
      <c r="M339" s="232"/>
      <c r="N339" s="231"/>
      <c r="O339" s="231"/>
      <c r="P339" s="231"/>
      <c r="Q339" s="231"/>
      <c r="R339" s="232"/>
      <c r="S339" s="232"/>
      <c r="T339" s="232"/>
      <c r="U339" s="232"/>
      <c r="V339" s="232"/>
      <c r="W339" s="232"/>
      <c r="X339" s="232"/>
      <c r="Y339" s="232"/>
      <c r="Z339" s="212"/>
      <c r="AA339" s="212"/>
      <c r="AB339" s="212"/>
      <c r="AC339" s="212"/>
      <c r="AD339" s="212"/>
      <c r="AE339" s="212"/>
      <c r="AF339" s="212"/>
      <c r="AG339" s="212" t="s">
        <v>194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5">
      <c r="A340" s="229"/>
      <c r="B340" s="230"/>
      <c r="C340" s="267" t="s">
        <v>262</v>
      </c>
      <c r="D340" s="233"/>
      <c r="E340" s="234">
        <v>8.3000000000000007</v>
      </c>
      <c r="F340" s="232"/>
      <c r="G340" s="232"/>
      <c r="H340" s="232"/>
      <c r="I340" s="232"/>
      <c r="J340" s="232"/>
      <c r="K340" s="232"/>
      <c r="L340" s="232"/>
      <c r="M340" s="232"/>
      <c r="N340" s="231"/>
      <c r="O340" s="231"/>
      <c r="P340" s="231"/>
      <c r="Q340" s="231"/>
      <c r="R340" s="232"/>
      <c r="S340" s="232"/>
      <c r="T340" s="232"/>
      <c r="U340" s="232"/>
      <c r="V340" s="232"/>
      <c r="W340" s="232"/>
      <c r="X340" s="232"/>
      <c r="Y340" s="232"/>
      <c r="Z340" s="212"/>
      <c r="AA340" s="212"/>
      <c r="AB340" s="212"/>
      <c r="AC340" s="212"/>
      <c r="AD340" s="212"/>
      <c r="AE340" s="212"/>
      <c r="AF340" s="212"/>
      <c r="AG340" s="212" t="s">
        <v>194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5">
      <c r="A341" s="229"/>
      <c r="B341" s="230"/>
      <c r="C341" s="267" t="s">
        <v>263</v>
      </c>
      <c r="D341" s="233"/>
      <c r="E341" s="234">
        <v>3.1</v>
      </c>
      <c r="F341" s="232"/>
      <c r="G341" s="232"/>
      <c r="H341" s="232"/>
      <c r="I341" s="232"/>
      <c r="J341" s="232"/>
      <c r="K341" s="232"/>
      <c r="L341" s="232"/>
      <c r="M341" s="232"/>
      <c r="N341" s="231"/>
      <c r="O341" s="231"/>
      <c r="P341" s="231"/>
      <c r="Q341" s="231"/>
      <c r="R341" s="232"/>
      <c r="S341" s="232"/>
      <c r="T341" s="232"/>
      <c r="U341" s="232"/>
      <c r="V341" s="232"/>
      <c r="W341" s="232"/>
      <c r="X341" s="232"/>
      <c r="Y341" s="232"/>
      <c r="Z341" s="212"/>
      <c r="AA341" s="212"/>
      <c r="AB341" s="212"/>
      <c r="AC341" s="212"/>
      <c r="AD341" s="212"/>
      <c r="AE341" s="212"/>
      <c r="AF341" s="212"/>
      <c r="AG341" s="212" t="s">
        <v>194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5">
      <c r="A342" s="229"/>
      <c r="B342" s="230"/>
      <c r="C342" s="267" t="s">
        <v>264</v>
      </c>
      <c r="D342" s="233"/>
      <c r="E342" s="234">
        <v>6.9</v>
      </c>
      <c r="F342" s="232"/>
      <c r="G342" s="232"/>
      <c r="H342" s="232"/>
      <c r="I342" s="232"/>
      <c r="J342" s="232"/>
      <c r="K342" s="232"/>
      <c r="L342" s="232"/>
      <c r="M342" s="232"/>
      <c r="N342" s="231"/>
      <c r="O342" s="231"/>
      <c r="P342" s="231"/>
      <c r="Q342" s="231"/>
      <c r="R342" s="232"/>
      <c r="S342" s="232"/>
      <c r="T342" s="232"/>
      <c r="U342" s="232"/>
      <c r="V342" s="232"/>
      <c r="W342" s="232"/>
      <c r="X342" s="232"/>
      <c r="Y342" s="232"/>
      <c r="Z342" s="212"/>
      <c r="AA342" s="212"/>
      <c r="AB342" s="212"/>
      <c r="AC342" s="212"/>
      <c r="AD342" s="212"/>
      <c r="AE342" s="212"/>
      <c r="AF342" s="212"/>
      <c r="AG342" s="212" t="s">
        <v>194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 x14ac:dyDescent="0.25">
      <c r="A343" s="229"/>
      <c r="B343" s="230"/>
      <c r="C343" s="268" t="s">
        <v>217</v>
      </c>
      <c r="D343" s="235"/>
      <c r="E343" s="236">
        <v>18.3</v>
      </c>
      <c r="F343" s="232"/>
      <c r="G343" s="232"/>
      <c r="H343" s="232"/>
      <c r="I343" s="232"/>
      <c r="J343" s="232"/>
      <c r="K343" s="232"/>
      <c r="L343" s="232"/>
      <c r="M343" s="232"/>
      <c r="N343" s="231"/>
      <c r="O343" s="231"/>
      <c r="P343" s="231"/>
      <c r="Q343" s="231"/>
      <c r="R343" s="232"/>
      <c r="S343" s="232"/>
      <c r="T343" s="232"/>
      <c r="U343" s="232"/>
      <c r="V343" s="232"/>
      <c r="W343" s="232"/>
      <c r="X343" s="232"/>
      <c r="Y343" s="232"/>
      <c r="Z343" s="212"/>
      <c r="AA343" s="212"/>
      <c r="AB343" s="212"/>
      <c r="AC343" s="212"/>
      <c r="AD343" s="212"/>
      <c r="AE343" s="212"/>
      <c r="AF343" s="212"/>
      <c r="AG343" s="212" t="s">
        <v>194</v>
      </c>
      <c r="AH343" s="212">
        <v>1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5">
      <c r="A344" s="229"/>
      <c r="B344" s="230"/>
      <c r="C344" s="267" t="s">
        <v>203</v>
      </c>
      <c r="D344" s="233"/>
      <c r="E344" s="234"/>
      <c r="F344" s="232"/>
      <c r="G344" s="232"/>
      <c r="H344" s="232"/>
      <c r="I344" s="232"/>
      <c r="J344" s="232"/>
      <c r="K344" s="232"/>
      <c r="L344" s="232"/>
      <c r="M344" s="232"/>
      <c r="N344" s="231"/>
      <c r="O344" s="231"/>
      <c r="P344" s="231"/>
      <c r="Q344" s="231"/>
      <c r="R344" s="232"/>
      <c r="S344" s="232"/>
      <c r="T344" s="232"/>
      <c r="U344" s="232"/>
      <c r="V344" s="232"/>
      <c r="W344" s="232"/>
      <c r="X344" s="232"/>
      <c r="Y344" s="232"/>
      <c r="Z344" s="212"/>
      <c r="AA344" s="212"/>
      <c r="AB344" s="212"/>
      <c r="AC344" s="212"/>
      <c r="AD344" s="212"/>
      <c r="AE344" s="212"/>
      <c r="AF344" s="212"/>
      <c r="AG344" s="212" t="s">
        <v>194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5">
      <c r="A345" s="229"/>
      <c r="B345" s="230"/>
      <c r="C345" s="267" t="s">
        <v>265</v>
      </c>
      <c r="D345" s="233"/>
      <c r="E345" s="234">
        <v>8.3000000000000007</v>
      </c>
      <c r="F345" s="232"/>
      <c r="G345" s="232"/>
      <c r="H345" s="232"/>
      <c r="I345" s="232"/>
      <c r="J345" s="232"/>
      <c r="K345" s="232"/>
      <c r="L345" s="232"/>
      <c r="M345" s="232"/>
      <c r="N345" s="231"/>
      <c r="O345" s="231"/>
      <c r="P345" s="231"/>
      <c r="Q345" s="231"/>
      <c r="R345" s="232"/>
      <c r="S345" s="232"/>
      <c r="T345" s="232"/>
      <c r="U345" s="232"/>
      <c r="V345" s="232"/>
      <c r="W345" s="232"/>
      <c r="X345" s="232"/>
      <c r="Y345" s="232"/>
      <c r="Z345" s="212"/>
      <c r="AA345" s="212"/>
      <c r="AB345" s="212"/>
      <c r="AC345" s="212"/>
      <c r="AD345" s="212"/>
      <c r="AE345" s="212"/>
      <c r="AF345" s="212"/>
      <c r="AG345" s="212" t="s">
        <v>194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 x14ac:dyDescent="0.25">
      <c r="A346" s="229"/>
      <c r="B346" s="230"/>
      <c r="C346" s="267" t="s">
        <v>266</v>
      </c>
      <c r="D346" s="233"/>
      <c r="E346" s="234">
        <v>3.02</v>
      </c>
      <c r="F346" s="232"/>
      <c r="G346" s="232"/>
      <c r="H346" s="232"/>
      <c r="I346" s="232"/>
      <c r="J346" s="232"/>
      <c r="K346" s="232"/>
      <c r="L346" s="232"/>
      <c r="M346" s="232"/>
      <c r="N346" s="231"/>
      <c r="O346" s="231"/>
      <c r="P346" s="231"/>
      <c r="Q346" s="231"/>
      <c r="R346" s="232"/>
      <c r="S346" s="232"/>
      <c r="T346" s="232"/>
      <c r="U346" s="232"/>
      <c r="V346" s="232"/>
      <c r="W346" s="232"/>
      <c r="X346" s="232"/>
      <c r="Y346" s="232"/>
      <c r="Z346" s="212"/>
      <c r="AA346" s="212"/>
      <c r="AB346" s="212"/>
      <c r="AC346" s="212"/>
      <c r="AD346" s="212"/>
      <c r="AE346" s="212"/>
      <c r="AF346" s="212"/>
      <c r="AG346" s="212" t="s">
        <v>194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5">
      <c r="A347" s="229"/>
      <c r="B347" s="230"/>
      <c r="C347" s="267" t="s">
        <v>267</v>
      </c>
      <c r="D347" s="233"/>
      <c r="E347" s="234">
        <v>6.9</v>
      </c>
      <c r="F347" s="232"/>
      <c r="G347" s="232"/>
      <c r="H347" s="232"/>
      <c r="I347" s="232"/>
      <c r="J347" s="232"/>
      <c r="K347" s="232"/>
      <c r="L347" s="232"/>
      <c r="M347" s="232"/>
      <c r="N347" s="231"/>
      <c r="O347" s="231"/>
      <c r="P347" s="231"/>
      <c r="Q347" s="231"/>
      <c r="R347" s="232"/>
      <c r="S347" s="232"/>
      <c r="T347" s="232"/>
      <c r="U347" s="232"/>
      <c r="V347" s="232"/>
      <c r="W347" s="232"/>
      <c r="X347" s="232"/>
      <c r="Y347" s="232"/>
      <c r="Z347" s="212"/>
      <c r="AA347" s="212"/>
      <c r="AB347" s="212"/>
      <c r="AC347" s="212"/>
      <c r="AD347" s="212"/>
      <c r="AE347" s="212"/>
      <c r="AF347" s="212"/>
      <c r="AG347" s="212" t="s">
        <v>194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5">
      <c r="A348" s="229"/>
      <c r="B348" s="230"/>
      <c r="C348" s="268" t="s">
        <v>217</v>
      </c>
      <c r="D348" s="235"/>
      <c r="E348" s="236">
        <v>18.22</v>
      </c>
      <c r="F348" s="232"/>
      <c r="G348" s="232"/>
      <c r="H348" s="232"/>
      <c r="I348" s="232"/>
      <c r="J348" s="232"/>
      <c r="K348" s="232"/>
      <c r="L348" s="232"/>
      <c r="M348" s="232"/>
      <c r="N348" s="231"/>
      <c r="O348" s="231"/>
      <c r="P348" s="231"/>
      <c r="Q348" s="231"/>
      <c r="R348" s="232"/>
      <c r="S348" s="232"/>
      <c r="T348" s="232"/>
      <c r="U348" s="232"/>
      <c r="V348" s="232"/>
      <c r="W348" s="232"/>
      <c r="X348" s="232"/>
      <c r="Y348" s="232"/>
      <c r="Z348" s="212"/>
      <c r="AA348" s="212"/>
      <c r="AB348" s="212"/>
      <c r="AC348" s="212"/>
      <c r="AD348" s="212"/>
      <c r="AE348" s="212"/>
      <c r="AF348" s="212"/>
      <c r="AG348" s="212" t="s">
        <v>194</v>
      </c>
      <c r="AH348" s="212">
        <v>1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ht="20" outlineLevel="1" x14ac:dyDescent="0.25">
      <c r="A349" s="251">
        <v>28</v>
      </c>
      <c r="B349" s="252" t="s">
        <v>373</v>
      </c>
      <c r="C349" s="266" t="s">
        <v>374</v>
      </c>
      <c r="D349" s="253" t="s">
        <v>187</v>
      </c>
      <c r="E349" s="254">
        <v>85.12</v>
      </c>
      <c r="F349" s="255"/>
      <c r="G349" s="256">
        <f>ROUND(E349*F349,2)</f>
        <v>0</v>
      </c>
      <c r="H349" s="255"/>
      <c r="I349" s="256">
        <f>ROUND(E349*H349,2)</f>
        <v>0</v>
      </c>
      <c r="J349" s="255"/>
      <c r="K349" s="256">
        <f>ROUND(E349*J349,2)</f>
        <v>0</v>
      </c>
      <c r="L349" s="256">
        <v>21</v>
      </c>
      <c r="M349" s="256">
        <f>G349*(1+L349/100)</f>
        <v>0</v>
      </c>
      <c r="N349" s="254">
        <v>5.5E-2</v>
      </c>
      <c r="O349" s="254">
        <f>ROUND(E349*N349,2)</f>
        <v>4.68</v>
      </c>
      <c r="P349" s="254">
        <v>0</v>
      </c>
      <c r="Q349" s="254">
        <f>ROUND(E349*P349,2)</f>
        <v>0</v>
      </c>
      <c r="R349" s="256"/>
      <c r="S349" s="256" t="s">
        <v>207</v>
      </c>
      <c r="T349" s="257" t="s">
        <v>248</v>
      </c>
      <c r="U349" s="232">
        <v>0.23</v>
      </c>
      <c r="V349" s="232">
        <f>ROUND(E349*U349,2)</f>
        <v>19.579999999999998</v>
      </c>
      <c r="W349" s="232"/>
      <c r="X349" s="232" t="s">
        <v>190</v>
      </c>
      <c r="Y349" s="232" t="s">
        <v>191</v>
      </c>
      <c r="Z349" s="212"/>
      <c r="AA349" s="212"/>
      <c r="AB349" s="212"/>
      <c r="AC349" s="212"/>
      <c r="AD349" s="212"/>
      <c r="AE349" s="212"/>
      <c r="AF349" s="212"/>
      <c r="AG349" s="212" t="s">
        <v>192</v>
      </c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2" x14ac:dyDescent="0.25">
      <c r="A350" s="229"/>
      <c r="B350" s="230"/>
      <c r="C350" s="267" t="s">
        <v>375</v>
      </c>
      <c r="D350" s="233"/>
      <c r="E350" s="234"/>
      <c r="F350" s="232"/>
      <c r="G350" s="232"/>
      <c r="H350" s="232"/>
      <c r="I350" s="232"/>
      <c r="J350" s="232"/>
      <c r="K350" s="232"/>
      <c r="L350" s="232"/>
      <c r="M350" s="232"/>
      <c r="N350" s="231"/>
      <c r="O350" s="231"/>
      <c r="P350" s="231"/>
      <c r="Q350" s="231"/>
      <c r="R350" s="232"/>
      <c r="S350" s="232"/>
      <c r="T350" s="232"/>
      <c r="U350" s="232"/>
      <c r="V350" s="232"/>
      <c r="W350" s="232"/>
      <c r="X350" s="232"/>
      <c r="Y350" s="232"/>
      <c r="Z350" s="212"/>
      <c r="AA350" s="212"/>
      <c r="AB350" s="212"/>
      <c r="AC350" s="212"/>
      <c r="AD350" s="212"/>
      <c r="AE350" s="212"/>
      <c r="AF350" s="212"/>
      <c r="AG350" s="212" t="s">
        <v>194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5">
      <c r="A351" s="229"/>
      <c r="B351" s="230"/>
      <c r="C351" s="267" t="s">
        <v>195</v>
      </c>
      <c r="D351" s="233"/>
      <c r="E351" s="234"/>
      <c r="F351" s="232"/>
      <c r="G351" s="232"/>
      <c r="H351" s="232"/>
      <c r="I351" s="232"/>
      <c r="J351" s="232"/>
      <c r="K351" s="232"/>
      <c r="L351" s="232"/>
      <c r="M351" s="232"/>
      <c r="N351" s="231"/>
      <c r="O351" s="231"/>
      <c r="P351" s="231"/>
      <c r="Q351" s="231"/>
      <c r="R351" s="232"/>
      <c r="S351" s="232"/>
      <c r="T351" s="232"/>
      <c r="U351" s="232"/>
      <c r="V351" s="232"/>
      <c r="W351" s="232"/>
      <c r="X351" s="232"/>
      <c r="Y351" s="232"/>
      <c r="Z351" s="212"/>
      <c r="AA351" s="212"/>
      <c r="AB351" s="212"/>
      <c r="AC351" s="212"/>
      <c r="AD351" s="212"/>
      <c r="AE351" s="212"/>
      <c r="AF351" s="212"/>
      <c r="AG351" s="212" t="s">
        <v>194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5">
      <c r="A352" s="229"/>
      <c r="B352" s="230"/>
      <c r="C352" s="267" t="s">
        <v>251</v>
      </c>
      <c r="D352" s="233"/>
      <c r="E352" s="234">
        <v>7.52</v>
      </c>
      <c r="F352" s="232"/>
      <c r="G352" s="232"/>
      <c r="H352" s="232"/>
      <c r="I352" s="232"/>
      <c r="J352" s="232"/>
      <c r="K352" s="232"/>
      <c r="L352" s="232"/>
      <c r="M352" s="232"/>
      <c r="N352" s="231"/>
      <c r="O352" s="231"/>
      <c r="P352" s="231"/>
      <c r="Q352" s="231"/>
      <c r="R352" s="232"/>
      <c r="S352" s="232"/>
      <c r="T352" s="232"/>
      <c r="U352" s="232"/>
      <c r="V352" s="232"/>
      <c r="W352" s="232"/>
      <c r="X352" s="232"/>
      <c r="Y352" s="232"/>
      <c r="Z352" s="212"/>
      <c r="AA352" s="212"/>
      <c r="AB352" s="212"/>
      <c r="AC352" s="212"/>
      <c r="AD352" s="212"/>
      <c r="AE352" s="212"/>
      <c r="AF352" s="212"/>
      <c r="AG352" s="212" t="s">
        <v>194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5">
      <c r="A353" s="229"/>
      <c r="B353" s="230"/>
      <c r="C353" s="267" t="s">
        <v>252</v>
      </c>
      <c r="D353" s="233"/>
      <c r="E353" s="234">
        <v>1.33</v>
      </c>
      <c r="F353" s="232"/>
      <c r="G353" s="232"/>
      <c r="H353" s="232"/>
      <c r="I353" s="232"/>
      <c r="J353" s="232"/>
      <c r="K353" s="232"/>
      <c r="L353" s="232"/>
      <c r="M353" s="232"/>
      <c r="N353" s="231"/>
      <c r="O353" s="231"/>
      <c r="P353" s="231"/>
      <c r="Q353" s="231"/>
      <c r="R353" s="232"/>
      <c r="S353" s="232"/>
      <c r="T353" s="232"/>
      <c r="U353" s="232"/>
      <c r="V353" s="232"/>
      <c r="W353" s="232"/>
      <c r="X353" s="232"/>
      <c r="Y353" s="232"/>
      <c r="Z353" s="212"/>
      <c r="AA353" s="212"/>
      <c r="AB353" s="212"/>
      <c r="AC353" s="212"/>
      <c r="AD353" s="212"/>
      <c r="AE353" s="212"/>
      <c r="AF353" s="212"/>
      <c r="AG353" s="212" t="s">
        <v>194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3" x14ac:dyDescent="0.25">
      <c r="A354" s="229"/>
      <c r="B354" s="230"/>
      <c r="C354" s="267" t="s">
        <v>253</v>
      </c>
      <c r="D354" s="233"/>
      <c r="E354" s="234">
        <v>3.1</v>
      </c>
      <c r="F354" s="232"/>
      <c r="G354" s="232"/>
      <c r="H354" s="232"/>
      <c r="I354" s="232"/>
      <c r="J354" s="232"/>
      <c r="K354" s="232"/>
      <c r="L354" s="232"/>
      <c r="M354" s="232"/>
      <c r="N354" s="231"/>
      <c r="O354" s="231"/>
      <c r="P354" s="231"/>
      <c r="Q354" s="231"/>
      <c r="R354" s="232"/>
      <c r="S354" s="232"/>
      <c r="T354" s="232"/>
      <c r="U354" s="232"/>
      <c r="V354" s="232"/>
      <c r="W354" s="232"/>
      <c r="X354" s="232"/>
      <c r="Y354" s="232"/>
      <c r="Z354" s="212"/>
      <c r="AA354" s="212"/>
      <c r="AB354" s="212"/>
      <c r="AC354" s="212"/>
      <c r="AD354" s="212"/>
      <c r="AE354" s="212"/>
      <c r="AF354" s="212"/>
      <c r="AG354" s="212" t="s">
        <v>194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3" x14ac:dyDescent="0.25">
      <c r="A355" s="229"/>
      <c r="B355" s="230"/>
      <c r="C355" s="267" t="s">
        <v>254</v>
      </c>
      <c r="D355" s="233"/>
      <c r="E355" s="234">
        <v>2.4300000000000002</v>
      </c>
      <c r="F355" s="232"/>
      <c r="G355" s="232"/>
      <c r="H355" s="232"/>
      <c r="I355" s="232"/>
      <c r="J355" s="232"/>
      <c r="K355" s="232"/>
      <c r="L355" s="232"/>
      <c r="M355" s="232"/>
      <c r="N355" s="231"/>
      <c r="O355" s="231"/>
      <c r="P355" s="231"/>
      <c r="Q355" s="231"/>
      <c r="R355" s="232"/>
      <c r="S355" s="232"/>
      <c r="T355" s="232"/>
      <c r="U355" s="232"/>
      <c r="V355" s="232"/>
      <c r="W355" s="232"/>
      <c r="X355" s="232"/>
      <c r="Y355" s="232"/>
      <c r="Z355" s="212"/>
      <c r="AA355" s="212"/>
      <c r="AB355" s="212"/>
      <c r="AC355" s="212"/>
      <c r="AD355" s="212"/>
      <c r="AE355" s="212"/>
      <c r="AF355" s="212"/>
      <c r="AG355" s="212" t="s">
        <v>194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3" x14ac:dyDescent="0.25">
      <c r="A356" s="229"/>
      <c r="B356" s="230"/>
      <c r="C356" s="267" t="s">
        <v>255</v>
      </c>
      <c r="D356" s="233"/>
      <c r="E356" s="234">
        <v>3.74</v>
      </c>
      <c r="F356" s="232"/>
      <c r="G356" s="232"/>
      <c r="H356" s="232"/>
      <c r="I356" s="232"/>
      <c r="J356" s="232"/>
      <c r="K356" s="232"/>
      <c r="L356" s="232"/>
      <c r="M356" s="232"/>
      <c r="N356" s="231"/>
      <c r="O356" s="231"/>
      <c r="P356" s="231"/>
      <c r="Q356" s="231"/>
      <c r="R356" s="232"/>
      <c r="S356" s="232"/>
      <c r="T356" s="232"/>
      <c r="U356" s="232"/>
      <c r="V356" s="232"/>
      <c r="W356" s="232"/>
      <c r="X356" s="232"/>
      <c r="Y356" s="232"/>
      <c r="Z356" s="212"/>
      <c r="AA356" s="212"/>
      <c r="AB356" s="212"/>
      <c r="AC356" s="212"/>
      <c r="AD356" s="212"/>
      <c r="AE356" s="212"/>
      <c r="AF356" s="212"/>
      <c r="AG356" s="212" t="s">
        <v>194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5">
      <c r="A357" s="229"/>
      <c r="B357" s="230"/>
      <c r="C357" s="268" t="s">
        <v>217</v>
      </c>
      <c r="D357" s="235"/>
      <c r="E357" s="236">
        <v>18.12</v>
      </c>
      <c r="F357" s="232"/>
      <c r="G357" s="232"/>
      <c r="H357" s="232"/>
      <c r="I357" s="232"/>
      <c r="J357" s="232"/>
      <c r="K357" s="232"/>
      <c r="L357" s="232"/>
      <c r="M357" s="232"/>
      <c r="N357" s="231"/>
      <c r="O357" s="231"/>
      <c r="P357" s="231"/>
      <c r="Q357" s="231"/>
      <c r="R357" s="232"/>
      <c r="S357" s="232"/>
      <c r="T357" s="232"/>
      <c r="U357" s="232"/>
      <c r="V357" s="232"/>
      <c r="W357" s="232"/>
      <c r="X357" s="232"/>
      <c r="Y357" s="232"/>
      <c r="Z357" s="212"/>
      <c r="AA357" s="212"/>
      <c r="AB357" s="212"/>
      <c r="AC357" s="212"/>
      <c r="AD357" s="212"/>
      <c r="AE357" s="212"/>
      <c r="AF357" s="212"/>
      <c r="AG357" s="212" t="s">
        <v>194</v>
      </c>
      <c r="AH357" s="212">
        <v>1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 x14ac:dyDescent="0.25">
      <c r="A358" s="229"/>
      <c r="B358" s="230"/>
      <c r="C358" s="267" t="s">
        <v>197</v>
      </c>
      <c r="D358" s="233"/>
      <c r="E358" s="234"/>
      <c r="F358" s="232"/>
      <c r="G358" s="232"/>
      <c r="H358" s="232"/>
      <c r="I358" s="232"/>
      <c r="J358" s="232"/>
      <c r="K358" s="232"/>
      <c r="L358" s="232"/>
      <c r="M358" s="232"/>
      <c r="N358" s="231"/>
      <c r="O358" s="231"/>
      <c r="P358" s="231"/>
      <c r="Q358" s="231"/>
      <c r="R358" s="232"/>
      <c r="S358" s="232"/>
      <c r="T358" s="232"/>
      <c r="U358" s="232"/>
      <c r="V358" s="232"/>
      <c r="W358" s="232"/>
      <c r="X358" s="232"/>
      <c r="Y358" s="232"/>
      <c r="Z358" s="212"/>
      <c r="AA358" s="212"/>
      <c r="AB358" s="212"/>
      <c r="AC358" s="212"/>
      <c r="AD358" s="212"/>
      <c r="AE358" s="212"/>
      <c r="AF358" s="212"/>
      <c r="AG358" s="212" t="s">
        <v>194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3" x14ac:dyDescent="0.25">
      <c r="A359" s="229"/>
      <c r="B359" s="230"/>
      <c r="C359" s="267" t="s">
        <v>256</v>
      </c>
      <c r="D359" s="233"/>
      <c r="E359" s="234">
        <v>8.3000000000000007</v>
      </c>
      <c r="F359" s="232"/>
      <c r="G359" s="232"/>
      <c r="H359" s="232"/>
      <c r="I359" s="232"/>
      <c r="J359" s="232"/>
      <c r="K359" s="232"/>
      <c r="L359" s="232"/>
      <c r="M359" s="232"/>
      <c r="N359" s="231"/>
      <c r="O359" s="231"/>
      <c r="P359" s="231"/>
      <c r="Q359" s="231"/>
      <c r="R359" s="232"/>
      <c r="S359" s="232"/>
      <c r="T359" s="232"/>
      <c r="U359" s="232"/>
      <c r="V359" s="232"/>
      <c r="W359" s="232"/>
      <c r="X359" s="232"/>
      <c r="Y359" s="232"/>
      <c r="Z359" s="212"/>
      <c r="AA359" s="212"/>
      <c r="AB359" s="212"/>
      <c r="AC359" s="212"/>
      <c r="AD359" s="212"/>
      <c r="AE359" s="212"/>
      <c r="AF359" s="212"/>
      <c r="AG359" s="212" t="s">
        <v>194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5">
      <c r="A360" s="229"/>
      <c r="B360" s="230"/>
      <c r="C360" s="267" t="s">
        <v>257</v>
      </c>
      <c r="D360" s="233"/>
      <c r="E360" s="234">
        <v>3.1</v>
      </c>
      <c r="F360" s="232"/>
      <c r="G360" s="232"/>
      <c r="H360" s="232"/>
      <c r="I360" s="232"/>
      <c r="J360" s="232"/>
      <c r="K360" s="232"/>
      <c r="L360" s="232"/>
      <c r="M360" s="232"/>
      <c r="N360" s="231"/>
      <c r="O360" s="231"/>
      <c r="P360" s="231"/>
      <c r="Q360" s="231"/>
      <c r="R360" s="232"/>
      <c r="S360" s="232"/>
      <c r="T360" s="232"/>
      <c r="U360" s="232"/>
      <c r="V360" s="232"/>
      <c r="W360" s="232"/>
      <c r="X360" s="232"/>
      <c r="Y360" s="232"/>
      <c r="Z360" s="212"/>
      <c r="AA360" s="212"/>
      <c r="AB360" s="212"/>
      <c r="AC360" s="212"/>
      <c r="AD360" s="212"/>
      <c r="AE360" s="212"/>
      <c r="AF360" s="212"/>
      <c r="AG360" s="212" t="s">
        <v>194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5">
      <c r="A361" s="229"/>
      <c r="B361" s="230"/>
      <c r="C361" s="267" t="s">
        <v>258</v>
      </c>
      <c r="D361" s="233"/>
      <c r="E361" s="234">
        <v>6.9</v>
      </c>
      <c r="F361" s="232"/>
      <c r="G361" s="232"/>
      <c r="H361" s="232"/>
      <c r="I361" s="232"/>
      <c r="J361" s="232"/>
      <c r="K361" s="232"/>
      <c r="L361" s="232"/>
      <c r="M361" s="232"/>
      <c r="N361" s="231"/>
      <c r="O361" s="231"/>
      <c r="P361" s="231"/>
      <c r="Q361" s="231"/>
      <c r="R361" s="232"/>
      <c r="S361" s="232"/>
      <c r="T361" s="232"/>
      <c r="U361" s="232"/>
      <c r="V361" s="232"/>
      <c r="W361" s="232"/>
      <c r="X361" s="232"/>
      <c r="Y361" s="232"/>
      <c r="Z361" s="212"/>
      <c r="AA361" s="212"/>
      <c r="AB361" s="212"/>
      <c r="AC361" s="212"/>
      <c r="AD361" s="212"/>
      <c r="AE361" s="212"/>
      <c r="AF361" s="212"/>
      <c r="AG361" s="212" t="s">
        <v>194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5">
      <c r="A362" s="229"/>
      <c r="B362" s="230"/>
      <c r="C362" s="268" t="s">
        <v>217</v>
      </c>
      <c r="D362" s="235"/>
      <c r="E362" s="236">
        <v>18.3</v>
      </c>
      <c r="F362" s="232"/>
      <c r="G362" s="232"/>
      <c r="H362" s="232"/>
      <c r="I362" s="232"/>
      <c r="J362" s="232"/>
      <c r="K362" s="232"/>
      <c r="L362" s="232"/>
      <c r="M362" s="232"/>
      <c r="N362" s="231"/>
      <c r="O362" s="231"/>
      <c r="P362" s="231"/>
      <c r="Q362" s="231"/>
      <c r="R362" s="232"/>
      <c r="S362" s="232"/>
      <c r="T362" s="232"/>
      <c r="U362" s="232"/>
      <c r="V362" s="232"/>
      <c r="W362" s="232"/>
      <c r="X362" s="232"/>
      <c r="Y362" s="232"/>
      <c r="Z362" s="212"/>
      <c r="AA362" s="212"/>
      <c r="AB362" s="212"/>
      <c r="AC362" s="212"/>
      <c r="AD362" s="212"/>
      <c r="AE362" s="212"/>
      <c r="AF362" s="212"/>
      <c r="AG362" s="212" t="s">
        <v>194</v>
      </c>
      <c r="AH362" s="212">
        <v>1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5">
      <c r="A363" s="229"/>
      <c r="B363" s="230"/>
      <c r="C363" s="267" t="s">
        <v>199</v>
      </c>
      <c r="D363" s="233"/>
      <c r="E363" s="234"/>
      <c r="F363" s="232"/>
      <c r="G363" s="232"/>
      <c r="H363" s="232"/>
      <c r="I363" s="232"/>
      <c r="J363" s="232"/>
      <c r="K363" s="232"/>
      <c r="L363" s="232"/>
      <c r="M363" s="232"/>
      <c r="N363" s="231"/>
      <c r="O363" s="231"/>
      <c r="P363" s="231"/>
      <c r="Q363" s="231"/>
      <c r="R363" s="232"/>
      <c r="S363" s="232"/>
      <c r="T363" s="232"/>
      <c r="U363" s="232"/>
      <c r="V363" s="232"/>
      <c r="W363" s="232"/>
      <c r="X363" s="232"/>
      <c r="Y363" s="232"/>
      <c r="Z363" s="212"/>
      <c r="AA363" s="212"/>
      <c r="AB363" s="212"/>
      <c r="AC363" s="212"/>
      <c r="AD363" s="212"/>
      <c r="AE363" s="212"/>
      <c r="AF363" s="212"/>
      <c r="AG363" s="212" t="s">
        <v>194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5">
      <c r="A364" s="229"/>
      <c r="B364" s="230"/>
      <c r="C364" s="267" t="s">
        <v>259</v>
      </c>
      <c r="D364" s="233"/>
      <c r="E364" s="234">
        <v>8.3000000000000007</v>
      </c>
      <c r="F364" s="232"/>
      <c r="G364" s="232"/>
      <c r="H364" s="232"/>
      <c r="I364" s="232"/>
      <c r="J364" s="232"/>
      <c r="K364" s="232"/>
      <c r="L364" s="232"/>
      <c r="M364" s="232"/>
      <c r="N364" s="231"/>
      <c r="O364" s="231"/>
      <c r="P364" s="231"/>
      <c r="Q364" s="231"/>
      <c r="R364" s="232"/>
      <c r="S364" s="232"/>
      <c r="T364" s="232"/>
      <c r="U364" s="232"/>
      <c r="V364" s="232"/>
      <c r="W364" s="232"/>
      <c r="X364" s="232"/>
      <c r="Y364" s="232"/>
      <c r="Z364" s="212"/>
      <c r="AA364" s="212"/>
      <c r="AB364" s="212"/>
      <c r="AC364" s="212"/>
      <c r="AD364" s="212"/>
      <c r="AE364" s="212"/>
      <c r="AF364" s="212"/>
      <c r="AG364" s="212" t="s">
        <v>194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5">
      <c r="A365" s="229"/>
      <c r="B365" s="230"/>
      <c r="C365" s="267" t="s">
        <v>261</v>
      </c>
      <c r="D365" s="233"/>
      <c r="E365" s="234">
        <v>6.9</v>
      </c>
      <c r="F365" s="232"/>
      <c r="G365" s="232"/>
      <c r="H365" s="232"/>
      <c r="I365" s="232"/>
      <c r="J365" s="232"/>
      <c r="K365" s="232"/>
      <c r="L365" s="232"/>
      <c r="M365" s="232"/>
      <c r="N365" s="231"/>
      <c r="O365" s="231"/>
      <c r="P365" s="231"/>
      <c r="Q365" s="231"/>
      <c r="R365" s="232"/>
      <c r="S365" s="232"/>
      <c r="T365" s="232"/>
      <c r="U365" s="232"/>
      <c r="V365" s="232"/>
      <c r="W365" s="232"/>
      <c r="X365" s="232"/>
      <c r="Y365" s="232"/>
      <c r="Z365" s="212"/>
      <c r="AA365" s="212"/>
      <c r="AB365" s="212"/>
      <c r="AC365" s="212"/>
      <c r="AD365" s="212"/>
      <c r="AE365" s="212"/>
      <c r="AF365" s="212"/>
      <c r="AG365" s="212" t="s">
        <v>194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3" x14ac:dyDescent="0.25">
      <c r="A366" s="229"/>
      <c r="B366" s="230"/>
      <c r="C366" s="268" t="s">
        <v>217</v>
      </c>
      <c r="D366" s="235"/>
      <c r="E366" s="236">
        <v>15.2</v>
      </c>
      <c r="F366" s="232"/>
      <c r="G366" s="232"/>
      <c r="H366" s="232"/>
      <c r="I366" s="232"/>
      <c r="J366" s="232"/>
      <c r="K366" s="232"/>
      <c r="L366" s="232"/>
      <c r="M366" s="232"/>
      <c r="N366" s="231"/>
      <c r="O366" s="231"/>
      <c r="P366" s="231"/>
      <c r="Q366" s="231"/>
      <c r="R366" s="232"/>
      <c r="S366" s="232"/>
      <c r="T366" s="232"/>
      <c r="U366" s="232"/>
      <c r="V366" s="232"/>
      <c r="W366" s="232"/>
      <c r="X366" s="232"/>
      <c r="Y366" s="232"/>
      <c r="Z366" s="212"/>
      <c r="AA366" s="212"/>
      <c r="AB366" s="212"/>
      <c r="AC366" s="212"/>
      <c r="AD366" s="212"/>
      <c r="AE366" s="212"/>
      <c r="AF366" s="212"/>
      <c r="AG366" s="212" t="s">
        <v>194</v>
      </c>
      <c r="AH366" s="212">
        <v>1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3" x14ac:dyDescent="0.25">
      <c r="A367" s="229"/>
      <c r="B367" s="230"/>
      <c r="C367" s="267" t="s">
        <v>201</v>
      </c>
      <c r="D367" s="233"/>
      <c r="E367" s="234"/>
      <c r="F367" s="232"/>
      <c r="G367" s="232"/>
      <c r="H367" s="232"/>
      <c r="I367" s="232"/>
      <c r="J367" s="232"/>
      <c r="K367" s="232"/>
      <c r="L367" s="232"/>
      <c r="M367" s="232"/>
      <c r="N367" s="231"/>
      <c r="O367" s="231"/>
      <c r="P367" s="231"/>
      <c r="Q367" s="231"/>
      <c r="R367" s="232"/>
      <c r="S367" s="232"/>
      <c r="T367" s="232"/>
      <c r="U367" s="232"/>
      <c r="V367" s="232"/>
      <c r="W367" s="232"/>
      <c r="X367" s="232"/>
      <c r="Y367" s="232"/>
      <c r="Z367" s="212"/>
      <c r="AA367" s="212"/>
      <c r="AB367" s="212"/>
      <c r="AC367" s="212"/>
      <c r="AD367" s="212"/>
      <c r="AE367" s="212"/>
      <c r="AF367" s="212"/>
      <c r="AG367" s="212" t="s">
        <v>194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3" x14ac:dyDescent="0.25">
      <c r="A368" s="229"/>
      <c r="B368" s="230"/>
      <c r="C368" s="267" t="s">
        <v>262</v>
      </c>
      <c r="D368" s="233"/>
      <c r="E368" s="234">
        <v>8.3000000000000007</v>
      </c>
      <c r="F368" s="232"/>
      <c r="G368" s="232"/>
      <c r="H368" s="232"/>
      <c r="I368" s="232"/>
      <c r="J368" s="232"/>
      <c r="K368" s="232"/>
      <c r="L368" s="232"/>
      <c r="M368" s="232"/>
      <c r="N368" s="231"/>
      <c r="O368" s="231"/>
      <c r="P368" s="231"/>
      <c r="Q368" s="231"/>
      <c r="R368" s="232"/>
      <c r="S368" s="232"/>
      <c r="T368" s="232"/>
      <c r="U368" s="232"/>
      <c r="V368" s="232"/>
      <c r="W368" s="232"/>
      <c r="X368" s="232"/>
      <c r="Y368" s="232"/>
      <c r="Z368" s="212"/>
      <c r="AA368" s="212"/>
      <c r="AB368" s="212"/>
      <c r="AC368" s="212"/>
      <c r="AD368" s="212"/>
      <c r="AE368" s="212"/>
      <c r="AF368" s="212"/>
      <c r="AG368" s="212" t="s">
        <v>194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5">
      <c r="A369" s="229"/>
      <c r="B369" s="230"/>
      <c r="C369" s="267" t="s">
        <v>263</v>
      </c>
      <c r="D369" s="233"/>
      <c r="E369" s="234">
        <v>3.1</v>
      </c>
      <c r="F369" s="232"/>
      <c r="G369" s="232"/>
      <c r="H369" s="232"/>
      <c r="I369" s="232"/>
      <c r="J369" s="232"/>
      <c r="K369" s="232"/>
      <c r="L369" s="232"/>
      <c r="M369" s="232"/>
      <c r="N369" s="231"/>
      <c r="O369" s="231"/>
      <c r="P369" s="231"/>
      <c r="Q369" s="231"/>
      <c r="R369" s="232"/>
      <c r="S369" s="232"/>
      <c r="T369" s="232"/>
      <c r="U369" s="232"/>
      <c r="V369" s="232"/>
      <c r="W369" s="232"/>
      <c r="X369" s="232"/>
      <c r="Y369" s="232"/>
      <c r="Z369" s="212"/>
      <c r="AA369" s="212"/>
      <c r="AB369" s="212"/>
      <c r="AC369" s="212"/>
      <c r="AD369" s="212"/>
      <c r="AE369" s="212"/>
      <c r="AF369" s="212"/>
      <c r="AG369" s="212" t="s">
        <v>194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5">
      <c r="A370" s="229"/>
      <c r="B370" s="230"/>
      <c r="C370" s="267" t="s">
        <v>264</v>
      </c>
      <c r="D370" s="233"/>
      <c r="E370" s="234">
        <v>6.9</v>
      </c>
      <c r="F370" s="232"/>
      <c r="G370" s="232"/>
      <c r="H370" s="232"/>
      <c r="I370" s="232"/>
      <c r="J370" s="232"/>
      <c r="K370" s="232"/>
      <c r="L370" s="232"/>
      <c r="M370" s="232"/>
      <c r="N370" s="231"/>
      <c r="O370" s="231"/>
      <c r="P370" s="231"/>
      <c r="Q370" s="231"/>
      <c r="R370" s="232"/>
      <c r="S370" s="232"/>
      <c r="T370" s="232"/>
      <c r="U370" s="232"/>
      <c r="V370" s="232"/>
      <c r="W370" s="232"/>
      <c r="X370" s="232"/>
      <c r="Y370" s="232"/>
      <c r="Z370" s="212"/>
      <c r="AA370" s="212"/>
      <c r="AB370" s="212"/>
      <c r="AC370" s="212"/>
      <c r="AD370" s="212"/>
      <c r="AE370" s="212"/>
      <c r="AF370" s="212"/>
      <c r="AG370" s="212" t="s">
        <v>194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5">
      <c r="A371" s="229"/>
      <c r="B371" s="230"/>
      <c r="C371" s="268" t="s">
        <v>217</v>
      </c>
      <c r="D371" s="235"/>
      <c r="E371" s="236">
        <v>18.3</v>
      </c>
      <c r="F371" s="232"/>
      <c r="G371" s="232"/>
      <c r="H371" s="232"/>
      <c r="I371" s="232"/>
      <c r="J371" s="232"/>
      <c r="K371" s="232"/>
      <c r="L371" s="232"/>
      <c r="M371" s="232"/>
      <c r="N371" s="231"/>
      <c r="O371" s="231"/>
      <c r="P371" s="231"/>
      <c r="Q371" s="231"/>
      <c r="R371" s="232"/>
      <c r="S371" s="232"/>
      <c r="T371" s="232"/>
      <c r="U371" s="232"/>
      <c r="V371" s="232"/>
      <c r="W371" s="232"/>
      <c r="X371" s="232"/>
      <c r="Y371" s="232"/>
      <c r="Z371" s="212"/>
      <c r="AA371" s="212"/>
      <c r="AB371" s="212"/>
      <c r="AC371" s="212"/>
      <c r="AD371" s="212"/>
      <c r="AE371" s="212"/>
      <c r="AF371" s="212"/>
      <c r="AG371" s="212" t="s">
        <v>194</v>
      </c>
      <c r="AH371" s="212">
        <v>1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5">
      <c r="A372" s="229"/>
      <c r="B372" s="230"/>
      <c r="C372" s="267" t="s">
        <v>203</v>
      </c>
      <c r="D372" s="233"/>
      <c r="E372" s="234"/>
      <c r="F372" s="232"/>
      <c r="G372" s="232"/>
      <c r="H372" s="232"/>
      <c r="I372" s="232"/>
      <c r="J372" s="232"/>
      <c r="K372" s="232"/>
      <c r="L372" s="232"/>
      <c r="M372" s="232"/>
      <c r="N372" s="231"/>
      <c r="O372" s="231"/>
      <c r="P372" s="231"/>
      <c r="Q372" s="231"/>
      <c r="R372" s="232"/>
      <c r="S372" s="232"/>
      <c r="T372" s="232"/>
      <c r="U372" s="232"/>
      <c r="V372" s="232"/>
      <c r="W372" s="232"/>
      <c r="X372" s="232"/>
      <c r="Y372" s="232"/>
      <c r="Z372" s="212"/>
      <c r="AA372" s="212"/>
      <c r="AB372" s="212"/>
      <c r="AC372" s="212"/>
      <c r="AD372" s="212"/>
      <c r="AE372" s="212"/>
      <c r="AF372" s="212"/>
      <c r="AG372" s="212" t="s">
        <v>194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5">
      <c r="A373" s="229"/>
      <c r="B373" s="230"/>
      <c r="C373" s="267" t="s">
        <v>265</v>
      </c>
      <c r="D373" s="233"/>
      <c r="E373" s="234">
        <v>8.3000000000000007</v>
      </c>
      <c r="F373" s="232"/>
      <c r="G373" s="232"/>
      <c r="H373" s="232"/>
      <c r="I373" s="232"/>
      <c r="J373" s="232"/>
      <c r="K373" s="232"/>
      <c r="L373" s="232"/>
      <c r="M373" s="232"/>
      <c r="N373" s="231"/>
      <c r="O373" s="231"/>
      <c r="P373" s="231"/>
      <c r="Q373" s="231"/>
      <c r="R373" s="232"/>
      <c r="S373" s="232"/>
      <c r="T373" s="232"/>
      <c r="U373" s="232"/>
      <c r="V373" s="232"/>
      <c r="W373" s="232"/>
      <c r="X373" s="232"/>
      <c r="Y373" s="232"/>
      <c r="Z373" s="212"/>
      <c r="AA373" s="212"/>
      <c r="AB373" s="212"/>
      <c r="AC373" s="212"/>
      <c r="AD373" s="212"/>
      <c r="AE373" s="212"/>
      <c r="AF373" s="212"/>
      <c r="AG373" s="212" t="s">
        <v>194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3" x14ac:dyDescent="0.25">
      <c r="A374" s="229"/>
      <c r="B374" s="230"/>
      <c r="C374" s="267" t="s">
        <v>267</v>
      </c>
      <c r="D374" s="233"/>
      <c r="E374" s="234">
        <v>6.9</v>
      </c>
      <c r="F374" s="232"/>
      <c r="G374" s="232"/>
      <c r="H374" s="232"/>
      <c r="I374" s="232"/>
      <c r="J374" s="232"/>
      <c r="K374" s="232"/>
      <c r="L374" s="232"/>
      <c r="M374" s="232"/>
      <c r="N374" s="231"/>
      <c r="O374" s="231"/>
      <c r="P374" s="231"/>
      <c r="Q374" s="231"/>
      <c r="R374" s="232"/>
      <c r="S374" s="232"/>
      <c r="T374" s="232"/>
      <c r="U374" s="232"/>
      <c r="V374" s="232"/>
      <c r="W374" s="232"/>
      <c r="X374" s="232"/>
      <c r="Y374" s="232"/>
      <c r="Z374" s="212"/>
      <c r="AA374" s="212"/>
      <c r="AB374" s="212"/>
      <c r="AC374" s="212"/>
      <c r="AD374" s="212"/>
      <c r="AE374" s="212"/>
      <c r="AF374" s="212"/>
      <c r="AG374" s="212" t="s">
        <v>194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3" x14ac:dyDescent="0.25">
      <c r="A375" s="229"/>
      <c r="B375" s="230"/>
      <c r="C375" s="268" t="s">
        <v>217</v>
      </c>
      <c r="D375" s="235"/>
      <c r="E375" s="236">
        <v>15.2</v>
      </c>
      <c r="F375" s="232"/>
      <c r="G375" s="232"/>
      <c r="H375" s="232"/>
      <c r="I375" s="232"/>
      <c r="J375" s="232"/>
      <c r="K375" s="232"/>
      <c r="L375" s="232"/>
      <c r="M375" s="232"/>
      <c r="N375" s="231"/>
      <c r="O375" s="231"/>
      <c r="P375" s="231"/>
      <c r="Q375" s="231"/>
      <c r="R375" s="232"/>
      <c r="S375" s="232"/>
      <c r="T375" s="232"/>
      <c r="U375" s="232"/>
      <c r="V375" s="232"/>
      <c r="W375" s="232"/>
      <c r="X375" s="232"/>
      <c r="Y375" s="232"/>
      <c r="Z375" s="212"/>
      <c r="AA375" s="212"/>
      <c r="AB375" s="212"/>
      <c r="AC375" s="212"/>
      <c r="AD375" s="212"/>
      <c r="AE375" s="212"/>
      <c r="AF375" s="212"/>
      <c r="AG375" s="212" t="s">
        <v>194</v>
      </c>
      <c r="AH375" s="212">
        <v>1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ht="20" outlineLevel="1" x14ac:dyDescent="0.25">
      <c r="A376" s="251">
        <v>29</v>
      </c>
      <c r="B376" s="252" t="s">
        <v>376</v>
      </c>
      <c r="C376" s="266" t="s">
        <v>377</v>
      </c>
      <c r="D376" s="253" t="s">
        <v>187</v>
      </c>
      <c r="E376" s="254">
        <v>6.2</v>
      </c>
      <c r="F376" s="255"/>
      <c r="G376" s="256">
        <f>ROUND(E376*F376,2)</f>
        <v>0</v>
      </c>
      <c r="H376" s="255"/>
      <c r="I376" s="256">
        <f>ROUND(E376*H376,2)</f>
        <v>0</v>
      </c>
      <c r="J376" s="255"/>
      <c r="K376" s="256">
        <f>ROUND(E376*J376,2)</f>
        <v>0</v>
      </c>
      <c r="L376" s="256">
        <v>21</v>
      </c>
      <c r="M376" s="256">
        <f>G376*(1+L376/100)</f>
        <v>0</v>
      </c>
      <c r="N376" s="254">
        <v>0</v>
      </c>
      <c r="O376" s="254">
        <f>ROUND(E376*N376,2)</f>
        <v>0</v>
      </c>
      <c r="P376" s="254">
        <v>0</v>
      </c>
      <c r="Q376" s="254">
        <f>ROUND(E376*P376,2)</f>
        <v>0</v>
      </c>
      <c r="R376" s="256"/>
      <c r="S376" s="256" t="s">
        <v>207</v>
      </c>
      <c r="T376" s="257" t="s">
        <v>248</v>
      </c>
      <c r="U376" s="232">
        <v>0.45</v>
      </c>
      <c r="V376" s="232">
        <f>ROUND(E376*U376,2)</f>
        <v>2.79</v>
      </c>
      <c r="W376" s="232"/>
      <c r="X376" s="232" t="s">
        <v>190</v>
      </c>
      <c r="Y376" s="232" t="s">
        <v>191</v>
      </c>
      <c r="Z376" s="212"/>
      <c r="AA376" s="212"/>
      <c r="AB376" s="212"/>
      <c r="AC376" s="212"/>
      <c r="AD376" s="212"/>
      <c r="AE376" s="212"/>
      <c r="AF376" s="212"/>
      <c r="AG376" s="212" t="s">
        <v>192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2" x14ac:dyDescent="0.25">
      <c r="A377" s="229"/>
      <c r="B377" s="230"/>
      <c r="C377" s="267" t="s">
        <v>234</v>
      </c>
      <c r="D377" s="233"/>
      <c r="E377" s="234"/>
      <c r="F377" s="232"/>
      <c r="G377" s="232"/>
      <c r="H377" s="232"/>
      <c r="I377" s="232"/>
      <c r="J377" s="232"/>
      <c r="K377" s="232"/>
      <c r="L377" s="232"/>
      <c r="M377" s="232"/>
      <c r="N377" s="231"/>
      <c r="O377" s="231"/>
      <c r="P377" s="231"/>
      <c r="Q377" s="231"/>
      <c r="R377" s="232"/>
      <c r="S377" s="232"/>
      <c r="T377" s="232"/>
      <c r="U377" s="232"/>
      <c r="V377" s="232"/>
      <c r="W377" s="232"/>
      <c r="X377" s="232"/>
      <c r="Y377" s="232"/>
      <c r="Z377" s="212"/>
      <c r="AA377" s="212"/>
      <c r="AB377" s="212"/>
      <c r="AC377" s="212"/>
      <c r="AD377" s="212"/>
      <c r="AE377" s="212"/>
      <c r="AF377" s="212"/>
      <c r="AG377" s="212" t="s">
        <v>194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5">
      <c r="A378" s="229"/>
      <c r="B378" s="230"/>
      <c r="C378" s="267" t="s">
        <v>199</v>
      </c>
      <c r="D378" s="233"/>
      <c r="E378" s="234"/>
      <c r="F378" s="232"/>
      <c r="G378" s="232"/>
      <c r="H378" s="232"/>
      <c r="I378" s="232"/>
      <c r="J378" s="232"/>
      <c r="K378" s="232"/>
      <c r="L378" s="232"/>
      <c r="M378" s="232"/>
      <c r="N378" s="231"/>
      <c r="O378" s="231"/>
      <c r="P378" s="231"/>
      <c r="Q378" s="231"/>
      <c r="R378" s="232"/>
      <c r="S378" s="232"/>
      <c r="T378" s="232"/>
      <c r="U378" s="232"/>
      <c r="V378" s="232"/>
      <c r="W378" s="232"/>
      <c r="X378" s="232"/>
      <c r="Y378" s="232"/>
      <c r="Z378" s="212"/>
      <c r="AA378" s="212"/>
      <c r="AB378" s="212"/>
      <c r="AC378" s="212"/>
      <c r="AD378" s="212"/>
      <c r="AE378" s="212"/>
      <c r="AF378" s="212"/>
      <c r="AG378" s="212" t="s">
        <v>194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5">
      <c r="A379" s="229"/>
      <c r="B379" s="230"/>
      <c r="C379" s="267" t="s">
        <v>378</v>
      </c>
      <c r="D379" s="233"/>
      <c r="E379" s="234">
        <v>3.1</v>
      </c>
      <c r="F379" s="232"/>
      <c r="G379" s="232"/>
      <c r="H379" s="232"/>
      <c r="I379" s="232"/>
      <c r="J379" s="232"/>
      <c r="K379" s="232"/>
      <c r="L379" s="232"/>
      <c r="M379" s="232"/>
      <c r="N379" s="231"/>
      <c r="O379" s="231"/>
      <c r="P379" s="231"/>
      <c r="Q379" s="231"/>
      <c r="R379" s="232"/>
      <c r="S379" s="232"/>
      <c r="T379" s="232"/>
      <c r="U379" s="232"/>
      <c r="V379" s="232"/>
      <c r="W379" s="232"/>
      <c r="X379" s="232"/>
      <c r="Y379" s="232"/>
      <c r="Z379" s="212"/>
      <c r="AA379" s="212"/>
      <c r="AB379" s="212"/>
      <c r="AC379" s="212"/>
      <c r="AD379" s="212"/>
      <c r="AE379" s="212"/>
      <c r="AF379" s="212"/>
      <c r="AG379" s="212" t="s">
        <v>194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5">
      <c r="A380" s="229"/>
      <c r="B380" s="230"/>
      <c r="C380" s="267" t="s">
        <v>203</v>
      </c>
      <c r="D380" s="233"/>
      <c r="E380" s="234"/>
      <c r="F380" s="232"/>
      <c r="G380" s="232"/>
      <c r="H380" s="232"/>
      <c r="I380" s="232"/>
      <c r="J380" s="232"/>
      <c r="K380" s="232"/>
      <c r="L380" s="232"/>
      <c r="M380" s="232"/>
      <c r="N380" s="231"/>
      <c r="O380" s="231"/>
      <c r="P380" s="231"/>
      <c r="Q380" s="231"/>
      <c r="R380" s="232"/>
      <c r="S380" s="232"/>
      <c r="T380" s="232"/>
      <c r="U380" s="232"/>
      <c r="V380" s="232"/>
      <c r="W380" s="232"/>
      <c r="X380" s="232"/>
      <c r="Y380" s="232"/>
      <c r="Z380" s="212"/>
      <c r="AA380" s="212"/>
      <c r="AB380" s="212"/>
      <c r="AC380" s="212"/>
      <c r="AD380" s="212"/>
      <c r="AE380" s="212"/>
      <c r="AF380" s="212"/>
      <c r="AG380" s="212" t="s">
        <v>194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5">
      <c r="A381" s="229"/>
      <c r="B381" s="230"/>
      <c r="C381" s="267" t="s">
        <v>379</v>
      </c>
      <c r="D381" s="233"/>
      <c r="E381" s="234">
        <v>3.1</v>
      </c>
      <c r="F381" s="232"/>
      <c r="G381" s="232"/>
      <c r="H381" s="232"/>
      <c r="I381" s="232"/>
      <c r="J381" s="232"/>
      <c r="K381" s="232"/>
      <c r="L381" s="232"/>
      <c r="M381" s="232"/>
      <c r="N381" s="231"/>
      <c r="O381" s="231"/>
      <c r="P381" s="231"/>
      <c r="Q381" s="231"/>
      <c r="R381" s="232"/>
      <c r="S381" s="232"/>
      <c r="T381" s="232"/>
      <c r="U381" s="232"/>
      <c r="V381" s="232"/>
      <c r="W381" s="232"/>
      <c r="X381" s="232"/>
      <c r="Y381" s="232"/>
      <c r="Z381" s="212"/>
      <c r="AA381" s="212"/>
      <c r="AB381" s="212"/>
      <c r="AC381" s="212"/>
      <c r="AD381" s="212"/>
      <c r="AE381" s="212"/>
      <c r="AF381" s="212"/>
      <c r="AG381" s="212" t="s">
        <v>194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ht="30" outlineLevel="1" x14ac:dyDescent="0.25">
      <c r="A382" s="258">
        <v>30</v>
      </c>
      <c r="B382" s="259" t="s">
        <v>380</v>
      </c>
      <c r="C382" s="269" t="s">
        <v>381</v>
      </c>
      <c r="D382" s="260" t="s">
        <v>354</v>
      </c>
      <c r="E382" s="261">
        <v>15</v>
      </c>
      <c r="F382" s="262"/>
      <c r="G382" s="263">
        <f>ROUND(E382*F382,2)</f>
        <v>0</v>
      </c>
      <c r="H382" s="262"/>
      <c r="I382" s="263">
        <f>ROUND(E382*H382,2)</f>
        <v>0</v>
      </c>
      <c r="J382" s="262"/>
      <c r="K382" s="263">
        <f>ROUND(E382*J382,2)</f>
        <v>0</v>
      </c>
      <c r="L382" s="263">
        <v>21</v>
      </c>
      <c r="M382" s="263">
        <f>G382*(1+L382/100)</f>
        <v>0</v>
      </c>
      <c r="N382" s="261">
        <v>0</v>
      </c>
      <c r="O382" s="261">
        <f>ROUND(E382*N382,2)</f>
        <v>0</v>
      </c>
      <c r="P382" s="261">
        <v>0</v>
      </c>
      <c r="Q382" s="261">
        <f>ROUND(E382*P382,2)</f>
        <v>0</v>
      </c>
      <c r="R382" s="263"/>
      <c r="S382" s="263" t="s">
        <v>207</v>
      </c>
      <c r="T382" s="264" t="s">
        <v>248</v>
      </c>
      <c r="U382" s="232">
        <v>0</v>
      </c>
      <c r="V382" s="232">
        <f>ROUND(E382*U382,2)</f>
        <v>0</v>
      </c>
      <c r="W382" s="232"/>
      <c r="X382" s="232" t="s">
        <v>190</v>
      </c>
      <c r="Y382" s="232" t="s">
        <v>191</v>
      </c>
      <c r="Z382" s="212"/>
      <c r="AA382" s="212"/>
      <c r="AB382" s="212"/>
      <c r="AC382" s="212"/>
      <c r="AD382" s="212"/>
      <c r="AE382" s="212"/>
      <c r="AF382" s="212"/>
      <c r="AG382" s="212" t="s">
        <v>192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ht="30" outlineLevel="1" x14ac:dyDescent="0.25">
      <c r="A383" s="258">
        <v>31</v>
      </c>
      <c r="B383" s="259" t="s">
        <v>382</v>
      </c>
      <c r="C383" s="269" t="s">
        <v>383</v>
      </c>
      <c r="D383" s="260" t="s">
        <v>354</v>
      </c>
      <c r="E383" s="261">
        <v>15</v>
      </c>
      <c r="F383" s="262"/>
      <c r="G383" s="263">
        <f>ROUND(E383*F383,2)</f>
        <v>0</v>
      </c>
      <c r="H383" s="262"/>
      <c r="I383" s="263">
        <f>ROUND(E383*H383,2)</f>
        <v>0</v>
      </c>
      <c r="J383" s="262"/>
      <c r="K383" s="263">
        <f>ROUND(E383*J383,2)</f>
        <v>0</v>
      </c>
      <c r="L383" s="263">
        <v>21</v>
      </c>
      <c r="M383" s="263">
        <f>G383*(1+L383/100)</f>
        <v>0</v>
      </c>
      <c r="N383" s="261">
        <v>0</v>
      </c>
      <c r="O383" s="261">
        <f>ROUND(E383*N383,2)</f>
        <v>0</v>
      </c>
      <c r="P383" s="261">
        <v>0</v>
      </c>
      <c r="Q383" s="261">
        <f>ROUND(E383*P383,2)</f>
        <v>0</v>
      </c>
      <c r="R383" s="263"/>
      <c r="S383" s="263" t="s">
        <v>207</v>
      </c>
      <c r="T383" s="264" t="s">
        <v>248</v>
      </c>
      <c r="U383" s="232">
        <v>0</v>
      </c>
      <c r="V383" s="232">
        <f>ROUND(E383*U383,2)</f>
        <v>0</v>
      </c>
      <c r="W383" s="232"/>
      <c r="X383" s="232" t="s">
        <v>190</v>
      </c>
      <c r="Y383" s="232" t="s">
        <v>191</v>
      </c>
      <c r="Z383" s="212"/>
      <c r="AA383" s="212"/>
      <c r="AB383" s="212"/>
      <c r="AC383" s="212"/>
      <c r="AD383" s="212"/>
      <c r="AE383" s="212"/>
      <c r="AF383" s="212"/>
      <c r="AG383" s="212" t="s">
        <v>192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ht="30" outlineLevel="1" x14ac:dyDescent="0.25">
      <c r="A384" s="258">
        <v>32</v>
      </c>
      <c r="B384" s="259" t="s">
        <v>384</v>
      </c>
      <c r="C384" s="269" t="s">
        <v>385</v>
      </c>
      <c r="D384" s="260" t="s">
        <v>354</v>
      </c>
      <c r="E384" s="261">
        <v>9</v>
      </c>
      <c r="F384" s="262"/>
      <c r="G384" s="263">
        <f>ROUND(E384*F384,2)</f>
        <v>0</v>
      </c>
      <c r="H384" s="262"/>
      <c r="I384" s="263">
        <f>ROUND(E384*H384,2)</f>
        <v>0</v>
      </c>
      <c r="J384" s="262"/>
      <c r="K384" s="263">
        <f>ROUND(E384*J384,2)</f>
        <v>0</v>
      </c>
      <c r="L384" s="263">
        <v>21</v>
      </c>
      <c r="M384" s="263">
        <f>G384*(1+L384/100)</f>
        <v>0</v>
      </c>
      <c r="N384" s="261">
        <v>0</v>
      </c>
      <c r="O384" s="261">
        <f>ROUND(E384*N384,2)</f>
        <v>0</v>
      </c>
      <c r="P384" s="261">
        <v>0</v>
      </c>
      <c r="Q384" s="261">
        <f>ROUND(E384*P384,2)</f>
        <v>0</v>
      </c>
      <c r="R384" s="263"/>
      <c r="S384" s="263" t="s">
        <v>207</v>
      </c>
      <c r="T384" s="264" t="s">
        <v>248</v>
      </c>
      <c r="U384" s="232">
        <v>0</v>
      </c>
      <c r="V384" s="232">
        <f>ROUND(E384*U384,2)</f>
        <v>0</v>
      </c>
      <c r="W384" s="232"/>
      <c r="X384" s="232" t="s">
        <v>190</v>
      </c>
      <c r="Y384" s="232" t="s">
        <v>191</v>
      </c>
      <c r="Z384" s="212"/>
      <c r="AA384" s="212"/>
      <c r="AB384" s="212"/>
      <c r="AC384" s="212"/>
      <c r="AD384" s="212"/>
      <c r="AE384" s="212"/>
      <c r="AF384" s="212"/>
      <c r="AG384" s="212" t="s">
        <v>192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ht="30" outlineLevel="1" x14ac:dyDescent="0.25">
      <c r="A385" s="258">
        <v>33</v>
      </c>
      <c r="B385" s="259" t="s">
        <v>386</v>
      </c>
      <c r="C385" s="269" t="s">
        <v>387</v>
      </c>
      <c r="D385" s="260" t="s">
        <v>354</v>
      </c>
      <c r="E385" s="261">
        <v>9</v>
      </c>
      <c r="F385" s="262"/>
      <c r="G385" s="263">
        <f>ROUND(E385*F385,2)</f>
        <v>0</v>
      </c>
      <c r="H385" s="262"/>
      <c r="I385" s="263">
        <f>ROUND(E385*H385,2)</f>
        <v>0</v>
      </c>
      <c r="J385" s="262"/>
      <c r="K385" s="263">
        <f>ROUND(E385*J385,2)</f>
        <v>0</v>
      </c>
      <c r="L385" s="263">
        <v>21</v>
      </c>
      <c r="M385" s="263">
        <f>G385*(1+L385/100)</f>
        <v>0</v>
      </c>
      <c r="N385" s="261">
        <v>0</v>
      </c>
      <c r="O385" s="261">
        <f>ROUND(E385*N385,2)</f>
        <v>0</v>
      </c>
      <c r="P385" s="261">
        <v>0</v>
      </c>
      <c r="Q385" s="261">
        <f>ROUND(E385*P385,2)</f>
        <v>0</v>
      </c>
      <c r="R385" s="263"/>
      <c r="S385" s="263" t="s">
        <v>207</v>
      </c>
      <c r="T385" s="264" t="s">
        <v>248</v>
      </c>
      <c r="U385" s="232">
        <v>0</v>
      </c>
      <c r="V385" s="232">
        <f>ROUND(E385*U385,2)</f>
        <v>0</v>
      </c>
      <c r="W385" s="232"/>
      <c r="X385" s="232" t="s">
        <v>190</v>
      </c>
      <c r="Y385" s="232" t="s">
        <v>191</v>
      </c>
      <c r="Z385" s="212"/>
      <c r="AA385" s="212"/>
      <c r="AB385" s="212"/>
      <c r="AC385" s="212"/>
      <c r="AD385" s="212"/>
      <c r="AE385" s="212"/>
      <c r="AF385" s="212"/>
      <c r="AG385" s="212" t="s">
        <v>192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ht="30" outlineLevel="1" x14ac:dyDescent="0.25">
      <c r="A386" s="258">
        <v>34</v>
      </c>
      <c r="B386" s="259" t="s">
        <v>388</v>
      </c>
      <c r="C386" s="269" t="s">
        <v>389</v>
      </c>
      <c r="D386" s="260" t="s">
        <v>354</v>
      </c>
      <c r="E386" s="261">
        <v>4</v>
      </c>
      <c r="F386" s="262"/>
      <c r="G386" s="263">
        <f>ROUND(E386*F386,2)</f>
        <v>0</v>
      </c>
      <c r="H386" s="262"/>
      <c r="I386" s="263">
        <f>ROUND(E386*H386,2)</f>
        <v>0</v>
      </c>
      <c r="J386" s="262"/>
      <c r="K386" s="263">
        <f>ROUND(E386*J386,2)</f>
        <v>0</v>
      </c>
      <c r="L386" s="263">
        <v>21</v>
      </c>
      <c r="M386" s="263">
        <f>G386*(1+L386/100)</f>
        <v>0</v>
      </c>
      <c r="N386" s="261">
        <v>0</v>
      </c>
      <c r="O386" s="261">
        <f>ROUND(E386*N386,2)</f>
        <v>0</v>
      </c>
      <c r="P386" s="261">
        <v>0</v>
      </c>
      <c r="Q386" s="261">
        <f>ROUND(E386*P386,2)</f>
        <v>0</v>
      </c>
      <c r="R386" s="263"/>
      <c r="S386" s="263" t="s">
        <v>207</v>
      </c>
      <c r="T386" s="264" t="s">
        <v>248</v>
      </c>
      <c r="U386" s="232">
        <v>0</v>
      </c>
      <c r="V386" s="232">
        <f>ROUND(E386*U386,2)</f>
        <v>0</v>
      </c>
      <c r="W386" s="232"/>
      <c r="X386" s="232" t="s">
        <v>190</v>
      </c>
      <c r="Y386" s="232" t="s">
        <v>191</v>
      </c>
      <c r="Z386" s="212"/>
      <c r="AA386" s="212"/>
      <c r="AB386" s="212"/>
      <c r="AC386" s="212"/>
      <c r="AD386" s="212"/>
      <c r="AE386" s="212"/>
      <c r="AF386" s="212"/>
      <c r="AG386" s="212" t="s">
        <v>192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ht="30" outlineLevel="1" x14ac:dyDescent="0.25">
      <c r="A387" s="258">
        <v>35</v>
      </c>
      <c r="B387" s="259" t="s">
        <v>390</v>
      </c>
      <c r="C387" s="269" t="s">
        <v>391</v>
      </c>
      <c r="D387" s="260" t="s">
        <v>354</v>
      </c>
      <c r="E387" s="261">
        <v>4</v>
      </c>
      <c r="F387" s="262"/>
      <c r="G387" s="263">
        <f>ROUND(E387*F387,2)</f>
        <v>0</v>
      </c>
      <c r="H387" s="262"/>
      <c r="I387" s="263">
        <f>ROUND(E387*H387,2)</f>
        <v>0</v>
      </c>
      <c r="J387" s="262"/>
      <c r="K387" s="263">
        <f>ROUND(E387*J387,2)</f>
        <v>0</v>
      </c>
      <c r="L387" s="263">
        <v>21</v>
      </c>
      <c r="M387" s="263">
        <f>G387*(1+L387/100)</f>
        <v>0</v>
      </c>
      <c r="N387" s="261">
        <v>0</v>
      </c>
      <c r="O387" s="261">
        <f>ROUND(E387*N387,2)</f>
        <v>0</v>
      </c>
      <c r="P387" s="261">
        <v>0</v>
      </c>
      <c r="Q387" s="261">
        <f>ROUND(E387*P387,2)</f>
        <v>0</v>
      </c>
      <c r="R387" s="263"/>
      <c r="S387" s="263" t="s">
        <v>207</v>
      </c>
      <c r="T387" s="264" t="s">
        <v>248</v>
      </c>
      <c r="U387" s="232">
        <v>0</v>
      </c>
      <c r="V387" s="232">
        <f>ROUND(E387*U387,2)</f>
        <v>0</v>
      </c>
      <c r="W387" s="232"/>
      <c r="X387" s="232" t="s">
        <v>190</v>
      </c>
      <c r="Y387" s="232" t="s">
        <v>191</v>
      </c>
      <c r="Z387" s="212"/>
      <c r="AA387" s="212"/>
      <c r="AB387" s="212"/>
      <c r="AC387" s="212"/>
      <c r="AD387" s="212"/>
      <c r="AE387" s="212"/>
      <c r="AF387" s="212"/>
      <c r="AG387" s="212" t="s">
        <v>192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ht="13" x14ac:dyDescent="0.25">
      <c r="A388" s="244" t="s">
        <v>183</v>
      </c>
      <c r="B388" s="245" t="s">
        <v>116</v>
      </c>
      <c r="C388" s="265" t="s">
        <v>117</v>
      </c>
      <c r="D388" s="246"/>
      <c r="E388" s="247"/>
      <c r="F388" s="248"/>
      <c r="G388" s="248">
        <f>SUMIF(AG389:AG403,"&lt;&gt;NOR",G389:G403)</f>
        <v>0</v>
      </c>
      <c r="H388" s="248"/>
      <c r="I388" s="248">
        <f>SUM(I389:I403)</f>
        <v>0</v>
      </c>
      <c r="J388" s="248"/>
      <c r="K388" s="248">
        <f>SUM(K389:K403)</f>
        <v>0</v>
      </c>
      <c r="L388" s="248"/>
      <c r="M388" s="248">
        <f>SUM(M389:M403)</f>
        <v>0</v>
      </c>
      <c r="N388" s="247"/>
      <c r="O388" s="247">
        <f>SUM(O389:O403)</f>
        <v>0.01</v>
      </c>
      <c r="P388" s="247"/>
      <c r="Q388" s="247">
        <f>SUM(Q389:Q403)</f>
        <v>0.01</v>
      </c>
      <c r="R388" s="248"/>
      <c r="S388" s="248"/>
      <c r="T388" s="249"/>
      <c r="U388" s="243"/>
      <c r="V388" s="243">
        <f>SUM(V389:V403)</f>
        <v>3.31</v>
      </c>
      <c r="W388" s="243"/>
      <c r="X388" s="243"/>
      <c r="Y388" s="243"/>
      <c r="AG388" t="s">
        <v>184</v>
      </c>
    </row>
    <row r="389" spans="1:60" outlineLevel="1" x14ac:dyDescent="0.25">
      <c r="A389" s="251">
        <v>36</v>
      </c>
      <c r="B389" s="252" t="s">
        <v>392</v>
      </c>
      <c r="C389" s="266" t="s">
        <v>393</v>
      </c>
      <c r="D389" s="253" t="s">
        <v>187</v>
      </c>
      <c r="E389" s="254">
        <v>12.718999999999999</v>
      </c>
      <c r="F389" s="255"/>
      <c r="G389" s="256">
        <f>ROUND(E389*F389,2)</f>
        <v>0</v>
      </c>
      <c r="H389" s="255"/>
      <c r="I389" s="256">
        <f>ROUND(E389*H389,2)</f>
        <v>0</v>
      </c>
      <c r="J389" s="255"/>
      <c r="K389" s="256">
        <f>ROUND(E389*J389,2)</f>
        <v>0</v>
      </c>
      <c r="L389" s="256">
        <v>21</v>
      </c>
      <c r="M389" s="256">
        <f>G389*(1+L389/100)</f>
        <v>0</v>
      </c>
      <c r="N389" s="254">
        <v>0</v>
      </c>
      <c r="O389" s="254">
        <f>ROUND(E389*N389,2)</f>
        <v>0</v>
      </c>
      <c r="P389" s="254">
        <v>1E-3</v>
      </c>
      <c r="Q389" s="254">
        <f>ROUND(E389*P389,2)</f>
        <v>0.01</v>
      </c>
      <c r="R389" s="256"/>
      <c r="S389" s="256" t="s">
        <v>188</v>
      </c>
      <c r="T389" s="257" t="s">
        <v>189</v>
      </c>
      <c r="U389" s="232">
        <v>0.26</v>
      </c>
      <c r="V389" s="232">
        <f>ROUND(E389*U389,2)</f>
        <v>3.31</v>
      </c>
      <c r="W389" s="232"/>
      <c r="X389" s="232" t="s">
        <v>190</v>
      </c>
      <c r="Y389" s="232" t="s">
        <v>191</v>
      </c>
      <c r="Z389" s="212"/>
      <c r="AA389" s="212"/>
      <c r="AB389" s="212"/>
      <c r="AC389" s="212"/>
      <c r="AD389" s="212"/>
      <c r="AE389" s="212"/>
      <c r="AF389" s="212"/>
      <c r="AG389" s="212" t="s">
        <v>192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2" x14ac:dyDescent="0.25">
      <c r="A390" s="229"/>
      <c r="B390" s="230"/>
      <c r="C390" s="267" t="s">
        <v>394</v>
      </c>
      <c r="D390" s="233"/>
      <c r="E390" s="234"/>
      <c r="F390" s="232"/>
      <c r="G390" s="232"/>
      <c r="H390" s="232"/>
      <c r="I390" s="232"/>
      <c r="J390" s="232"/>
      <c r="K390" s="232"/>
      <c r="L390" s="232"/>
      <c r="M390" s="232"/>
      <c r="N390" s="231"/>
      <c r="O390" s="231"/>
      <c r="P390" s="231"/>
      <c r="Q390" s="231"/>
      <c r="R390" s="232"/>
      <c r="S390" s="232"/>
      <c r="T390" s="232"/>
      <c r="U390" s="232"/>
      <c r="V390" s="232"/>
      <c r="W390" s="232"/>
      <c r="X390" s="232"/>
      <c r="Y390" s="232"/>
      <c r="Z390" s="212"/>
      <c r="AA390" s="212"/>
      <c r="AB390" s="212"/>
      <c r="AC390" s="212"/>
      <c r="AD390" s="212"/>
      <c r="AE390" s="212"/>
      <c r="AF390" s="212"/>
      <c r="AG390" s="212" t="s">
        <v>194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 x14ac:dyDescent="0.25">
      <c r="A391" s="229"/>
      <c r="B391" s="230"/>
      <c r="C391" s="267" t="s">
        <v>273</v>
      </c>
      <c r="D391" s="233"/>
      <c r="E391" s="234"/>
      <c r="F391" s="232"/>
      <c r="G391" s="232"/>
      <c r="H391" s="232"/>
      <c r="I391" s="232"/>
      <c r="J391" s="232"/>
      <c r="K391" s="232"/>
      <c r="L391" s="232"/>
      <c r="M391" s="232"/>
      <c r="N391" s="231"/>
      <c r="O391" s="231"/>
      <c r="P391" s="231"/>
      <c r="Q391" s="231"/>
      <c r="R391" s="232"/>
      <c r="S391" s="232"/>
      <c r="T391" s="232"/>
      <c r="U391" s="232"/>
      <c r="V391" s="232"/>
      <c r="W391" s="232"/>
      <c r="X391" s="232"/>
      <c r="Y391" s="232"/>
      <c r="Z391" s="212"/>
      <c r="AA391" s="212"/>
      <c r="AB391" s="212"/>
      <c r="AC391" s="212"/>
      <c r="AD391" s="212"/>
      <c r="AE391" s="212"/>
      <c r="AF391" s="212"/>
      <c r="AG391" s="212" t="s">
        <v>194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 x14ac:dyDescent="0.25">
      <c r="A392" s="229"/>
      <c r="B392" s="230"/>
      <c r="C392" s="267" t="s">
        <v>195</v>
      </c>
      <c r="D392" s="233"/>
      <c r="E392" s="234"/>
      <c r="F392" s="232"/>
      <c r="G392" s="232"/>
      <c r="H392" s="232"/>
      <c r="I392" s="232"/>
      <c r="J392" s="232"/>
      <c r="K392" s="232"/>
      <c r="L392" s="232"/>
      <c r="M392" s="232"/>
      <c r="N392" s="231"/>
      <c r="O392" s="231"/>
      <c r="P392" s="231"/>
      <c r="Q392" s="231"/>
      <c r="R392" s="232"/>
      <c r="S392" s="232"/>
      <c r="T392" s="232"/>
      <c r="U392" s="232"/>
      <c r="V392" s="232"/>
      <c r="W392" s="232"/>
      <c r="X392" s="232"/>
      <c r="Y392" s="232"/>
      <c r="Z392" s="212"/>
      <c r="AA392" s="212"/>
      <c r="AB392" s="212"/>
      <c r="AC392" s="212"/>
      <c r="AD392" s="212"/>
      <c r="AE392" s="212"/>
      <c r="AF392" s="212"/>
      <c r="AG392" s="212" t="s">
        <v>194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3" x14ac:dyDescent="0.25">
      <c r="A393" s="229"/>
      <c r="B393" s="230"/>
      <c r="C393" s="267" t="s">
        <v>253</v>
      </c>
      <c r="D393" s="233"/>
      <c r="E393" s="234">
        <v>3.1</v>
      </c>
      <c r="F393" s="232"/>
      <c r="G393" s="232"/>
      <c r="H393" s="232"/>
      <c r="I393" s="232"/>
      <c r="J393" s="232"/>
      <c r="K393" s="232"/>
      <c r="L393" s="232"/>
      <c r="M393" s="232"/>
      <c r="N393" s="231"/>
      <c r="O393" s="231"/>
      <c r="P393" s="231"/>
      <c r="Q393" s="231"/>
      <c r="R393" s="232"/>
      <c r="S393" s="232"/>
      <c r="T393" s="232"/>
      <c r="U393" s="232"/>
      <c r="V393" s="232"/>
      <c r="W393" s="232"/>
      <c r="X393" s="232"/>
      <c r="Y393" s="232"/>
      <c r="Z393" s="212"/>
      <c r="AA393" s="212"/>
      <c r="AB393" s="212"/>
      <c r="AC393" s="212"/>
      <c r="AD393" s="212"/>
      <c r="AE393" s="212"/>
      <c r="AF393" s="212"/>
      <c r="AG393" s="212" t="s">
        <v>194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5">
      <c r="A394" s="229"/>
      <c r="B394" s="230"/>
      <c r="C394" s="267" t="s">
        <v>254</v>
      </c>
      <c r="D394" s="233"/>
      <c r="E394" s="234">
        <v>2.4300000000000002</v>
      </c>
      <c r="F394" s="232"/>
      <c r="G394" s="232"/>
      <c r="H394" s="232"/>
      <c r="I394" s="232"/>
      <c r="J394" s="232"/>
      <c r="K394" s="232"/>
      <c r="L394" s="232"/>
      <c r="M394" s="232"/>
      <c r="N394" s="231"/>
      <c r="O394" s="231"/>
      <c r="P394" s="231"/>
      <c r="Q394" s="231"/>
      <c r="R394" s="232"/>
      <c r="S394" s="232"/>
      <c r="T394" s="232"/>
      <c r="U394" s="232"/>
      <c r="V394" s="232"/>
      <c r="W394" s="232"/>
      <c r="X394" s="232"/>
      <c r="Y394" s="232"/>
      <c r="Z394" s="212"/>
      <c r="AA394" s="212"/>
      <c r="AB394" s="212"/>
      <c r="AC394" s="212"/>
      <c r="AD394" s="212"/>
      <c r="AE394" s="212"/>
      <c r="AF394" s="212"/>
      <c r="AG394" s="212" t="s">
        <v>194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5">
      <c r="A395" s="229"/>
      <c r="B395" s="230"/>
      <c r="C395" s="267" t="s">
        <v>273</v>
      </c>
      <c r="D395" s="233"/>
      <c r="E395" s="234"/>
      <c r="F395" s="232"/>
      <c r="G395" s="232"/>
      <c r="H395" s="232"/>
      <c r="I395" s="232"/>
      <c r="J395" s="232"/>
      <c r="K395" s="232"/>
      <c r="L395" s="232"/>
      <c r="M395" s="232"/>
      <c r="N395" s="231"/>
      <c r="O395" s="231"/>
      <c r="P395" s="231"/>
      <c r="Q395" s="231"/>
      <c r="R395" s="232"/>
      <c r="S395" s="232"/>
      <c r="T395" s="232"/>
      <c r="U395" s="232"/>
      <c r="V395" s="232"/>
      <c r="W395" s="232"/>
      <c r="X395" s="232"/>
      <c r="Y395" s="232"/>
      <c r="Z395" s="212"/>
      <c r="AA395" s="212"/>
      <c r="AB395" s="212"/>
      <c r="AC395" s="212"/>
      <c r="AD395" s="212"/>
      <c r="AE395" s="212"/>
      <c r="AF395" s="212"/>
      <c r="AG395" s="212" t="s">
        <v>194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3" x14ac:dyDescent="0.25">
      <c r="A396" s="229"/>
      <c r="B396" s="230"/>
      <c r="C396" s="267" t="s">
        <v>195</v>
      </c>
      <c r="D396" s="233"/>
      <c r="E396" s="234"/>
      <c r="F396" s="232"/>
      <c r="G396" s="232"/>
      <c r="H396" s="232"/>
      <c r="I396" s="232"/>
      <c r="J396" s="232"/>
      <c r="K396" s="232"/>
      <c r="L396" s="232"/>
      <c r="M396" s="232"/>
      <c r="N396" s="231"/>
      <c r="O396" s="231"/>
      <c r="P396" s="231"/>
      <c r="Q396" s="231"/>
      <c r="R396" s="232"/>
      <c r="S396" s="232"/>
      <c r="T396" s="232"/>
      <c r="U396" s="232"/>
      <c r="V396" s="232"/>
      <c r="W396" s="232"/>
      <c r="X396" s="232"/>
      <c r="Y396" s="232"/>
      <c r="Z396" s="212"/>
      <c r="AA396" s="212"/>
      <c r="AB396" s="212"/>
      <c r="AC396" s="212"/>
      <c r="AD396" s="212"/>
      <c r="AE396" s="212"/>
      <c r="AF396" s="212"/>
      <c r="AG396" s="212" t="s">
        <v>194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3" x14ac:dyDescent="0.25">
      <c r="A397" s="229"/>
      <c r="B397" s="230"/>
      <c r="C397" s="267" t="s">
        <v>253</v>
      </c>
      <c r="D397" s="233"/>
      <c r="E397" s="234">
        <v>3.1</v>
      </c>
      <c r="F397" s="232"/>
      <c r="G397" s="232"/>
      <c r="H397" s="232"/>
      <c r="I397" s="232"/>
      <c r="J397" s="232"/>
      <c r="K397" s="232"/>
      <c r="L397" s="232"/>
      <c r="M397" s="232"/>
      <c r="N397" s="231"/>
      <c r="O397" s="231"/>
      <c r="P397" s="231"/>
      <c r="Q397" s="231"/>
      <c r="R397" s="232"/>
      <c r="S397" s="232"/>
      <c r="T397" s="232"/>
      <c r="U397" s="232"/>
      <c r="V397" s="232"/>
      <c r="W397" s="232"/>
      <c r="X397" s="232"/>
      <c r="Y397" s="232"/>
      <c r="Z397" s="212"/>
      <c r="AA397" s="212"/>
      <c r="AB397" s="212"/>
      <c r="AC397" s="212"/>
      <c r="AD397" s="212"/>
      <c r="AE397" s="212"/>
      <c r="AF397" s="212"/>
      <c r="AG397" s="212" t="s">
        <v>194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 x14ac:dyDescent="0.25">
      <c r="A398" s="229"/>
      <c r="B398" s="230"/>
      <c r="C398" s="267" t="s">
        <v>254</v>
      </c>
      <c r="D398" s="233"/>
      <c r="E398" s="234">
        <v>2.4300000000000002</v>
      </c>
      <c r="F398" s="232"/>
      <c r="G398" s="232"/>
      <c r="H398" s="232"/>
      <c r="I398" s="232"/>
      <c r="J398" s="232"/>
      <c r="K398" s="232"/>
      <c r="L398" s="232"/>
      <c r="M398" s="232"/>
      <c r="N398" s="231"/>
      <c r="O398" s="231"/>
      <c r="P398" s="231"/>
      <c r="Q398" s="231"/>
      <c r="R398" s="232"/>
      <c r="S398" s="232"/>
      <c r="T398" s="232"/>
      <c r="U398" s="232"/>
      <c r="V398" s="232"/>
      <c r="W398" s="232"/>
      <c r="X398" s="232"/>
      <c r="Y398" s="232"/>
      <c r="Z398" s="212"/>
      <c r="AA398" s="212"/>
      <c r="AB398" s="212"/>
      <c r="AC398" s="212"/>
      <c r="AD398" s="212"/>
      <c r="AE398" s="212"/>
      <c r="AF398" s="212"/>
      <c r="AG398" s="212" t="s">
        <v>194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 x14ac:dyDescent="0.25">
      <c r="A399" s="229"/>
      <c r="B399" s="230"/>
      <c r="C399" s="270" t="s">
        <v>322</v>
      </c>
      <c r="D399" s="237"/>
      <c r="E399" s="238">
        <v>1.659</v>
      </c>
      <c r="F399" s="232"/>
      <c r="G399" s="232"/>
      <c r="H399" s="232"/>
      <c r="I399" s="232"/>
      <c r="J399" s="232"/>
      <c r="K399" s="232"/>
      <c r="L399" s="232"/>
      <c r="M399" s="232"/>
      <c r="N399" s="231"/>
      <c r="O399" s="231"/>
      <c r="P399" s="231"/>
      <c r="Q399" s="231"/>
      <c r="R399" s="232"/>
      <c r="S399" s="232"/>
      <c r="T399" s="232"/>
      <c r="U399" s="232"/>
      <c r="V399" s="232"/>
      <c r="W399" s="232"/>
      <c r="X399" s="232"/>
      <c r="Y399" s="232"/>
      <c r="Z399" s="212"/>
      <c r="AA399" s="212"/>
      <c r="AB399" s="212"/>
      <c r="AC399" s="212"/>
      <c r="AD399" s="212"/>
      <c r="AE399" s="212"/>
      <c r="AF399" s="212"/>
      <c r="AG399" s="212" t="s">
        <v>194</v>
      </c>
      <c r="AH399" s="212">
        <v>4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5">
      <c r="A400" s="251">
        <v>37</v>
      </c>
      <c r="B400" s="252" t="s">
        <v>395</v>
      </c>
      <c r="C400" s="266" t="s">
        <v>396</v>
      </c>
      <c r="D400" s="253" t="s">
        <v>187</v>
      </c>
      <c r="E400" s="254">
        <v>2.4300000000000002</v>
      </c>
      <c r="F400" s="255"/>
      <c r="G400" s="256">
        <f>ROUND(E400*F400,2)</f>
        <v>0</v>
      </c>
      <c r="H400" s="255"/>
      <c r="I400" s="256">
        <f>ROUND(E400*H400,2)</f>
        <v>0</v>
      </c>
      <c r="J400" s="255"/>
      <c r="K400" s="256">
        <f>ROUND(E400*J400,2)</f>
        <v>0</v>
      </c>
      <c r="L400" s="256">
        <v>21</v>
      </c>
      <c r="M400" s="256">
        <f>G400*(1+L400/100)</f>
        <v>0</v>
      </c>
      <c r="N400" s="254">
        <v>2.4599999999999999E-3</v>
      </c>
      <c r="O400" s="254">
        <f>ROUND(E400*N400,2)</f>
        <v>0.01</v>
      </c>
      <c r="P400" s="254">
        <v>0</v>
      </c>
      <c r="Q400" s="254">
        <f>ROUND(E400*P400,2)</f>
        <v>0</v>
      </c>
      <c r="R400" s="256"/>
      <c r="S400" s="256" t="s">
        <v>188</v>
      </c>
      <c r="T400" s="257" t="s">
        <v>189</v>
      </c>
      <c r="U400" s="232">
        <v>0</v>
      </c>
      <c r="V400" s="232">
        <f>ROUND(E400*U400,2)</f>
        <v>0</v>
      </c>
      <c r="W400" s="232"/>
      <c r="X400" s="232" t="s">
        <v>397</v>
      </c>
      <c r="Y400" s="232" t="s">
        <v>191</v>
      </c>
      <c r="Z400" s="212"/>
      <c r="AA400" s="212"/>
      <c r="AB400" s="212"/>
      <c r="AC400" s="212"/>
      <c r="AD400" s="212"/>
      <c r="AE400" s="212"/>
      <c r="AF400" s="212"/>
      <c r="AG400" s="212" t="s">
        <v>398</v>
      </c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2" x14ac:dyDescent="0.25">
      <c r="A401" s="229"/>
      <c r="B401" s="230"/>
      <c r="C401" s="267" t="s">
        <v>234</v>
      </c>
      <c r="D401" s="233"/>
      <c r="E401" s="234"/>
      <c r="F401" s="232"/>
      <c r="G401" s="232"/>
      <c r="H401" s="232"/>
      <c r="I401" s="232"/>
      <c r="J401" s="232"/>
      <c r="K401" s="232"/>
      <c r="L401" s="232"/>
      <c r="M401" s="232"/>
      <c r="N401" s="231"/>
      <c r="O401" s="231"/>
      <c r="P401" s="231"/>
      <c r="Q401" s="231"/>
      <c r="R401" s="232"/>
      <c r="S401" s="232"/>
      <c r="T401" s="232"/>
      <c r="U401" s="232"/>
      <c r="V401" s="232"/>
      <c r="W401" s="232"/>
      <c r="X401" s="232"/>
      <c r="Y401" s="232"/>
      <c r="Z401" s="212"/>
      <c r="AA401" s="212"/>
      <c r="AB401" s="212"/>
      <c r="AC401" s="212"/>
      <c r="AD401" s="212"/>
      <c r="AE401" s="212"/>
      <c r="AF401" s="212"/>
      <c r="AG401" s="212" t="s">
        <v>194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3" x14ac:dyDescent="0.25">
      <c r="A402" s="229"/>
      <c r="B402" s="230"/>
      <c r="C402" s="267" t="s">
        <v>399</v>
      </c>
      <c r="D402" s="233"/>
      <c r="E402" s="234"/>
      <c r="F402" s="232"/>
      <c r="G402" s="232"/>
      <c r="H402" s="232"/>
      <c r="I402" s="232"/>
      <c r="J402" s="232"/>
      <c r="K402" s="232"/>
      <c r="L402" s="232"/>
      <c r="M402" s="232"/>
      <c r="N402" s="231"/>
      <c r="O402" s="231"/>
      <c r="P402" s="231"/>
      <c r="Q402" s="231"/>
      <c r="R402" s="232"/>
      <c r="S402" s="232"/>
      <c r="T402" s="232"/>
      <c r="U402" s="232"/>
      <c r="V402" s="232"/>
      <c r="W402" s="232"/>
      <c r="X402" s="232"/>
      <c r="Y402" s="232"/>
      <c r="Z402" s="212"/>
      <c r="AA402" s="212"/>
      <c r="AB402" s="212"/>
      <c r="AC402" s="212"/>
      <c r="AD402" s="212"/>
      <c r="AE402" s="212"/>
      <c r="AF402" s="212"/>
      <c r="AG402" s="212" t="s">
        <v>194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3" x14ac:dyDescent="0.25">
      <c r="A403" s="229"/>
      <c r="B403" s="230"/>
      <c r="C403" s="267" t="s">
        <v>254</v>
      </c>
      <c r="D403" s="233"/>
      <c r="E403" s="234">
        <v>2.4300000000000002</v>
      </c>
      <c r="F403" s="232"/>
      <c r="G403" s="232"/>
      <c r="H403" s="232"/>
      <c r="I403" s="232"/>
      <c r="J403" s="232"/>
      <c r="K403" s="232"/>
      <c r="L403" s="232"/>
      <c r="M403" s="232"/>
      <c r="N403" s="231"/>
      <c r="O403" s="231"/>
      <c r="P403" s="231"/>
      <c r="Q403" s="231"/>
      <c r="R403" s="232"/>
      <c r="S403" s="232"/>
      <c r="T403" s="232"/>
      <c r="U403" s="232"/>
      <c r="V403" s="232"/>
      <c r="W403" s="232"/>
      <c r="X403" s="232"/>
      <c r="Y403" s="232"/>
      <c r="Z403" s="212"/>
      <c r="AA403" s="212"/>
      <c r="AB403" s="212"/>
      <c r="AC403" s="212"/>
      <c r="AD403" s="212"/>
      <c r="AE403" s="212"/>
      <c r="AF403" s="212"/>
      <c r="AG403" s="212" t="s">
        <v>194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ht="13" x14ac:dyDescent="0.25">
      <c r="A404" s="244" t="s">
        <v>183</v>
      </c>
      <c r="B404" s="245" t="s">
        <v>118</v>
      </c>
      <c r="C404" s="265" t="s">
        <v>119</v>
      </c>
      <c r="D404" s="246"/>
      <c r="E404" s="247"/>
      <c r="F404" s="248"/>
      <c r="G404" s="248">
        <f>SUMIF(AG405:AG435,"&lt;&gt;NOR",G405:G435)</f>
        <v>0</v>
      </c>
      <c r="H404" s="248"/>
      <c r="I404" s="248">
        <f>SUM(I405:I435)</f>
        <v>0</v>
      </c>
      <c r="J404" s="248"/>
      <c r="K404" s="248">
        <f>SUM(K405:K435)</f>
        <v>0</v>
      </c>
      <c r="L404" s="248"/>
      <c r="M404" s="248">
        <f>SUM(M405:M435)</f>
        <v>0</v>
      </c>
      <c r="N404" s="247"/>
      <c r="O404" s="247">
        <f>SUM(O405:O435)</f>
        <v>0.42</v>
      </c>
      <c r="P404" s="247"/>
      <c r="Q404" s="247">
        <f>SUM(Q405:Q435)</f>
        <v>0</v>
      </c>
      <c r="R404" s="248"/>
      <c r="S404" s="248"/>
      <c r="T404" s="249"/>
      <c r="U404" s="243"/>
      <c r="V404" s="243">
        <f>SUM(V405:V435)</f>
        <v>81.919999999999987</v>
      </c>
      <c r="W404" s="243"/>
      <c r="X404" s="243"/>
      <c r="Y404" s="243"/>
      <c r="AG404" t="s">
        <v>184</v>
      </c>
    </row>
    <row r="405" spans="1:60" outlineLevel="1" x14ac:dyDescent="0.25">
      <c r="A405" s="251">
        <v>38</v>
      </c>
      <c r="B405" s="252" t="s">
        <v>400</v>
      </c>
      <c r="C405" s="266" t="s">
        <v>401</v>
      </c>
      <c r="D405" s="253" t="s">
        <v>187</v>
      </c>
      <c r="E405" s="254">
        <v>105.018</v>
      </c>
      <c r="F405" s="255"/>
      <c r="G405" s="256">
        <f>ROUND(E405*F405,2)</f>
        <v>0</v>
      </c>
      <c r="H405" s="255"/>
      <c r="I405" s="256">
        <f>ROUND(E405*H405,2)</f>
        <v>0</v>
      </c>
      <c r="J405" s="255"/>
      <c r="K405" s="256">
        <f>ROUND(E405*J405,2)</f>
        <v>0</v>
      </c>
      <c r="L405" s="256">
        <v>21</v>
      </c>
      <c r="M405" s="256">
        <f>G405*(1+L405/100)</f>
        <v>0</v>
      </c>
      <c r="N405" s="254">
        <v>4.0400000000000002E-3</v>
      </c>
      <c r="O405" s="254">
        <f>ROUND(E405*N405,2)</f>
        <v>0.42</v>
      </c>
      <c r="P405" s="254">
        <v>0</v>
      </c>
      <c r="Q405" s="254">
        <f>ROUND(E405*P405,2)</f>
        <v>0</v>
      </c>
      <c r="R405" s="256"/>
      <c r="S405" s="256" t="s">
        <v>188</v>
      </c>
      <c r="T405" s="257" t="s">
        <v>189</v>
      </c>
      <c r="U405" s="232">
        <v>0.38</v>
      </c>
      <c r="V405" s="232">
        <f>ROUND(E405*U405,2)</f>
        <v>39.909999999999997</v>
      </c>
      <c r="W405" s="232"/>
      <c r="X405" s="232" t="s">
        <v>190</v>
      </c>
      <c r="Y405" s="232" t="s">
        <v>191</v>
      </c>
      <c r="Z405" s="212"/>
      <c r="AA405" s="212"/>
      <c r="AB405" s="212"/>
      <c r="AC405" s="212"/>
      <c r="AD405" s="212"/>
      <c r="AE405" s="212"/>
      <c r="AF405" s="212"/>
      <c r="AG405" s="212" t="s">
        <v>192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2" x14ac:dyDescent="0.25">
      <c r="A406" s="229"/>
      <c r="B406" s="230"/>
      <c r="C406" s="267" t="s">
        <v>234</v>
      </c>
      <c r="D406" s="233"/>
      <c r="E406" s="234"/>
      <c r="F406" s="232"/>
      <c r="G406" s="232"/>
      <c r="H406" s="232"/>
      <c r="I406" s="232"/>
      <c r="J406" s="232"/>
      <c r="K406" s="232"/>
      <c r="L406" s="232"/>
      <c r="M406" s="232"/>
      <c r="N406" s="231"/>
      <c r="O406" s="231"/>
      <c r="P406" s="231"/>
      <c r="Q406" s="231"/>
      <c r="R406" s="232"/>
      <c r="S406" s="232"/>
      <c r="T406" s="232"/>
      <c r="U406" s="232"/>
      <c r="V406" s="232"/>
      <c r="W406" s="232"/>
      <c r="X406" s="232"/>
      <c r="Y406" s="232"/>
      <c r="Z406" s="212"/>
      <c r="AA406" s="212"/>
      <c r="AB406" s="212"/>
      <c r="AC406" s="212"/>
      <c r="AD406" s="212"/>
      <c r="AE406" s="212"/>
      <c r="AF406" s="212"/>
      <c r="AG406" s="212" t="s">
        <v>194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3" x14ac:dyDescent="0.25">
      <c r="A407" s="229"/>
      <c r="B407" s="230"/>
      <c r="C407" s="267" t="s">
        <v>195</v>
      </c>
      <c r="D407" s="233"/>
      <c r="E407" s="234"/>
      <c r="F407" s="232"/>
      <c r="G407" s="232"/>
      <c r="H407" s="232"/>
      <c r="I407" s="232"/>
      <c r="J407" s="232"/>
      <c r="K407" s="232"/>
      <c r="L407" s="232"/>
      <c r="M407" s="232"/>
      <c r="N407" s="231"/>
      <c r="O407" s="231"/>
      <c r="P407" s="231"/>
      <c r="Q407" s="231"/>
      <c r="R407" s="232"/>
      <c r="S407" s="232"/>
      <c r="T407" s="232"/>
      <c r="U407" s="232"/>
      <c r="V407" s="232"/>
      <c r="W407" s="232"/>
      <c r="X407" s="232"/>
      <c r="Y407" s="232"/>
      <c r="Z407" s="212"/>
      <c r="AA407" s="212"/>
      <c r="AB407" s="212"/>
      <c r="AC407" s="212"/>
      <c r="AD407" s="212"/>
      <c r="AE407" s="212"/>
      <c r="AF407" s="212"/>
      <c r="AG407" s="212" t="s">
        <v>194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3" x14ac:dyDescent="0.25">
      <c r="A408" s="229"/>
      <c r="B408" s="230"/>
      <c r="C408" s="267" t="s">
        <v>251</v>
      </c>
      <c r="D408" s="233"/>
      <c r="E408" s="234">
        <v>7.52</v>
      </c>
      <c r="F408" s="232"/>
      <c r="G408" s="232"/>
      <c r="H408" s="232"/>
      <c r="I408" s="232"/>
      <c r="J408" s="232"/>
      <c r="K408" s="232"/>
      <c r="L408" s="232"/>
      <c r="M408" s="232"/>
      <c r="N408" s="231"/>
      <c r="O408" s="231"/>
      <c r="P408" s="231"/>
      <c r="Q408" s="231"/>
      <c r="R408" s="232"/>
      <c r="S408" s="232"/>
      <c r="T408" s="232"/>
      <c r="U408" s="232"/>
      <c r="V408" s="232"/>
      <c r="W408" s="232"/>
      <c r="X408" s="232"/>
      <c r="Y408" s="232"/>
      <c r="Z408" s="212"/>
      <c r="AA408" s="212"/>
      <c r="AB408" s="212"/>
      <c r="AC408" s="212"/>
      <c r="AD408" s="212"/>
      <c r="AE408" s="212"/>
      <c r="AF408" s="212"/>
      <c r="AG408" s="212" t="s">
        <v>194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5">
      <c r="A409" s="229"/>
      <c r="B409" s="230"/>
      <c r="C409" s="267" t="s">
        <v>252</v>
      </c>
      <c r="D409" s="233"/>
      <c r="E409" s="234">
        <v>1.33</v>
      </c>
      <c r="F409" s="232"/>
      <c r="G409" s="232"/>
      <c r="H409" s="232"/>
      <c r="I409" s="232"/>
      <c r="J409" s="232"/>
      <c r="K409" s="232"/>
      <c r="L409" s="232"/>
      <c r="M409" s="232"/>
      <c r="N409" s="231"/>
      <c r="O409" s="231"/>
      <c r="P409" s="231"/>
      <c r="Q409" s="231"/>
      <c r="R409" s="232"/>
      <c r="S409" s="232"/>
      <c r="T409" s="232"/>
      <c r="U409" s="232"/>
      <c r="V409" s="232"/>
      <c r="W409" s="232"/>
      <c r="X409" s="232"/>
      <c r="Y409" s="232"/>
      <c r="Z409" s="212"/>
      <c r="AA409" s="212"/>
      <c r="AB409" s="212"/>
      <c r="AC409" s="212"/>
      <c r="AD409" s="212"/>
      <c r="AE409" s="212"/>
      <c r="AF409" s="212"/>
      <c r="AG409" s="212" t="s">
        <v>194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 x14ac:dyDescent="0.25">
      <c r="A410" s="229"/>
      <c r="B410" s="230"/>
      <c r="C410" s="267" t="s">
        <v>253</v>
      </c>
      <c r="D410" s="233"/>
      <c r="E410" s="234">
        <v>3.1</v>
      </c>
      <c r="F410" s="232"/>
      <c r="G410" s="232"/>
      <c r="H410" s="232"/>
      <c r="I410" s="232"/>
      <c r="J410" s="232"/>
      <c r="K410" s="232"/>
      <c r="L410" s="232"/>
      <c r="M410" s="232"/>
      <c r="N410" s="231"/>
      <c r="O410" s="231"/>
      <c r="P410" s="231"/>
      <c r="Q410" s="231"/>
      <c r="R410" s="232"/>
      <c r="S410" s="232"/>
      <c r="T410" s="232"/>
      <c r="U410" s="232"/>
      <c r="V410" s="232"/>
      <c r="W410" s="232"/>
      <c r="X410" s="232"/>
      <c r="Y410" s="232"/>
      <c r="Z410" s="212"/>
      <c r="AA410" s="212"/>
      <c r="AB410" s="212"/>
      <c r="AC410" s="212"/>
      <c r="AD410" s="212"/>
      <c r="AE410" s="212"/>
      <c r="AF410" s="212"/>
      <c r="AG410" s="212" t="s">
        <v>194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3" x14ac:dyDescent="0.25">
      <c r="A411" s="229"/>
      <c r="B411" s="230"/>
      <c r="C411" s="267" t="s">
        <v>254</v>
      </c>
      <c r="D411" s="233"/>
      <c r="E411" s="234">
        <v>2.4300000000000002</v>
      </c>
      <c r="F411" s="232"/>
      <c r="G411" s="232"/>
      <c r="H411" s="232"/>
      <c r="I411" s="232"/>
      <c r="J411" s="232"/>
      <c r="K411" s="232"/>
      <c r="L411" s="232"/>
      <c r="M411" s="232"/>
      <c r="N411" s="231"/>
      <c r="O411" s="231"/>
      <c r="P411" s="231"/>
      <c r="Q411" s="231"/>
      <c r="R411" s="232"/>
      <c r="S411" s="232"/>
      <c r="T411" s="232"/>
      <c r="U411" s="232"/>
      <c r="V411" s="232"/>
      <c r="W411" s="232"/>
      <c r="X411" s="232"/>
      <c r="Y411" s="232"/>
      <c r="Z411" s="212"/>
      <c r="AA411" s="212"/>
      <c r="AB411" s="212"/>
      <c r="AC411" s="212"/>
      <c r="AD411" s="212"/>
      <c r="AE411" s="212"/>
      <c r="AF411" s="212"/>
      <c r="AG411" s="212" t="s">
        <v>194</v>
      </c>
      <c r="AH411" s="212">
        <v>0</v>
      </c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3" x14ac:dyDescent="0.25">
      <c r="A412" s="229"/>
      <c r="B412" s="230"/>
      <c r="C412" s="267" t="s">
        <v>255</v>
      </c>
      <c r="D412" s="233"/>
      <c r="E412" s="234">
        <v>3.74</v>
      </c>
      <c r="F412" s="232"/>
      <c r="G412" s="232"/>
      <c r="H412" s="232"/>
      <c r="I412" s="232"/>
      <c r="J412" s="232"/>
      <c r="K412" s="232"/>
      <c r="L412" s="232"/>
      <c r="M412" s="232"/>
      <c r="N412" s="231"/>
      <c r="O412" s="231"/>
      <c r="P412" s="231"/>
      <c r="Q412" s="231"/>
      <c r="R412" s="232"/>
      <c r="S412" s="232"/>
      <c r="T412" s="232"/>
      <c r="U412" s="232"/>
      <c r="V412" s="232"/>
      <c r="W412" s="232"/>
      <c r="X412" s="232"/>
      <c r="Y412" s="232"/>
      <c r="Z412" s="212"/>
      <c r="AA412" s="212"/>
      <c r="AB412" s="212"/>
      <c r="AC412" s="212"/>
      <c r="AD412" s="212"/>
      <c r="AE412" s="212"/>
      <c r="AF412" s="212"/>
      <c r="AG412" s="212" t="s">
        <v>194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3" x14ac:dyDescent="0.25">
      <c r="A413" s="229"/>
      <c r="B413" s="230"/>
      <c r="C413" s="268" t="s">
        <v>217</v>
      </c>
      <c r="D413" s="235"/>
      <c r="E413" s="236">
        <v>18.12</v>
      </c>
      <c r="F413" s="232"/>
      <c r="G413" s="232"/>
      <c r="H413" s="232"/>
      <c r="I413" s="232"/>
      <c r="J413" s="232"/>
      <c r="K413" s="232"/>
      <c r="L413" s="232"/>
      <c r="M413" s="232"/>
      <c r="N413" s="231"/>
      <c r="O413" s="231"/>
      <c r="P413" s="231"/>
      <c r="Q413" s="231"/>
      <c r="R413" s="232"/>
      <c r="S413" s="232"/>
      <c r="T413" s="232"/>
      <c r="U413" s="232"/>
      <c r="V413" s="232"/>
      <c r="W413" s="232"/>
      <c r="X413" s="232"/>
      <c r="Y413" s="232"/>
      <c r="Z413" s="212"/>
      <c r="AA413" s="212"/>
      <c r="AB413" s="212"/>
      <c r="AC413" s="212"/>
      <c r="AD413" s="212"/>
      <c r="AE413" s="212"/>
      <c r="AF413" s="212"/>
      <c r="AG413" s="212" t="s">
        <v>194</v>
      </c>
      <c r="AH413" s="212">
        <v>1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3" x14ac:dyDescent="0.25">
      <c r="A414" s="229"/>
      <c r="B414" s="230"/>
      <c r="C414" s="267" t="s">
        <v>197</v>
      </c>
      <c r="D414" s="233"/>
      <c r="E414" s="234"/>
      <c r="F414" s="232"/>
      <c r="G414" s="232"/>
      <c r="H414" s="232"/>
      <c r="I414" s="232"/>
      <c r="J414" s="232"/>
      <c r="K414" s="232"/>
      <c r="L414" s="232"/>
      <c r="M414" s="232"/>
      <c r="N414" s="231"/>
      <c r="O414" s="231"/>
      <c r="P414" s="231"/>
      <c r="Q414" s="231"/>
      <c r="R414" s="232"/>
      <c r="S414" s="232"/>
      <c r="T414" s="232"/>
      <c r="U414" s="232"/>
      <c r="V414" s="232"/>
      <c r="W414" s="232"/>
      <c r="X414" s="232"/>
      <c r="Y414" s="232"/>
      <c r="Z414" s="212"/>
      <c r="AA414" s="212"/>
      <c r="AB414" s="212"/>
      <c r="AC414" s="212"/>
      <c r="AD414" s="212"/>
      <c r="AE414" s="212"/>
      <c r="AF414" s="212"/>
      <c r="AG414" s="212" t="s">
        <v>194</v>
      </c>
      <c r="AH414" s="212">
        <v>0</v>
      </c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3" x14ac:dyDescent="0.25">
      <c r="A415" s="229"/>
      <c r="B415" s="230"/>
      <c r="C415" s="267" t="s">
        <v>256</v>
      </c>
      <c r="D415" s="233"/>
      <c r="E415" s="234">
        <v>8.3000000000000007</v>
      </c>
      <c r="F415" s="232"/>
      <c r="G415" s="232"/>
      <c r="H415" s="232"/>
      <c r="I415" s="232"/>
      <c r="J415" s="232"/>
      <c r="K415" s="232"/>
      <c r="L415" s="232"/>
      <c r="M415" s="232"/>
      <c r="N415" s="231"/>
      <c r="O415" s="231"/>
      <c r="P415" s="231"/>
      <c r="Q415" s="231"/>
      <c r="R415" s="232"/>
      <c r="S415" s="232"/>
      <c r="T415" s="232"/>
      <c r="U415" s="232"/>
      <c r="V415" s="232"/>
      <c r="W415" s="232"/>
      <c r="X415" s="232"/>
      <c r="Y415" s="232"/>
      <c r="Z415" s="212"/>
      <c r="AA415" s="212"/>
      <c r="AB415" s="212"/>
      <c r="AC415" s="212"/>
      <c r="AD415" s="212"/>
      <c r="AE415" s="212"/>
      <c r="AF415" s="212"/>
      <c r="AG415" s="212" t="s">
        <v>194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3" x14ac:dyDescent="0.25">
      <c r="A416" s="229"/>
      <c r="B416" s="230"/>
      <c r="C416" s="267" t="s">
        <v>257</v>
      </c>
      <c r="D416" s="233"/>
      <c r="E416" s="234">
        <v>3.1</v>
      </c>
      <c r="F416" s="232"/>
      <c r="G416" s="232"/>
      <c r="H416" s="232"/>
      <c r="I416" s="232"/>
      <c r="J416" s="232"/>
      <c r="K416" s="232"/>
      <c r="L416" s="232"/>
      <c r="M416" s="232"/>
      <c r="N416" s="231"/>
      <c r="O416" s="231"/>
      <c r="P416" s="231"/>
      <c r="Q416" s="231"/>
      <c r="R416" s="232"/>
      <c r="S416" s="232"/>
      <c r="T416" s="232"/>
      <c r="U416" s="232"/>
      <c r="V416" s="232"/>
      <c r="W416" s="232"/>
      <c r="X416" s="232"/>
      <c r="Y416" s="232"/>
      <c r="Z416" s="212"/>
      <c r="AA416" s="212"/>
      <c r="AB416" s="212"/>
      <c r="AC416" s="212"/>
      <c r="AD416" s="212"/>
      <c r="AE416" s="212"/>
      <c r="AF416" s="212"/>
      <c r="AG416" s="212" t="s">
        <v>194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 x14ac:dyDescent="0.25">
      <c r="A417" s="229"/>
      <c r="B417" s="230"/>
      <c r="C417" s="267" t="s">
        <v>258</v>
      </c>
      <c r="D417" s="233"/>
      <c r="E417" s="234">
        <v>6.9</v>
      </c>
      <c r="F417" s="232"/>
      <c r="G417" s="232"/>
      <c r="H417" s="232"/>
      <c r="I417" s="232"/>
      <c r="J417" s="232"/>
      <c r="K417" s="232"/>
      <c r="L417" s="232"/>
      <c r="M417" s="232"/>
      <c r="N417" s="231"/>
      <c r="O417" s="231"/>
      <c r="P417" s="231"/>
      <c r="Q417" s="231"/>
      <c r="R417" s="232"/>
      <c r="S417" s="232"/>
      <c r="T417" s="232"/>
      <c r="U417" s="232"/>
      <c r="V417" s="232"/>
      <c r="W417" s="232"/>
      <c r="X417" s="232"/>
      <c r="Y417" s="232"/>
      <c r="Z417" s="212"/>
      <c r="AA417" s="212"/>
      <c r="AB417" s="212"/>
      <c r="AC417" s="212"/>
      <c r="AD417" s="212"/>
      <c r="AE417" s="212"/>
      <c r="AF417" s="212"/>
      <c r="AG417" s="212" t="s">
        <v>194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 x14ac:dyDescent="0.25">
      <c r="A418" s="229"/>
      <c r="B418" s="230"/>
      <c r="C418" s="268" t="s">
        <v>217</v>
      </c>
      <c r="D418" s="235"/>
      <c r="E418" s="236">
        <v>18.3</v>
      </c>
      <c r="F418" s="232"/>
      <c r="G418" s="232"/>
      <c r="H418" s="232"/>
      <c r="I418" s="232"/>
      <c r="J418" s="232"/>
      <c r="K418" s="232"/>
      <c r="L418" s="232"/>
      <c r="M418" s="232"/>
      <c r="N418" s="231"/>
      <c r="O418" s="231"/>
      <c r="P418" s="231"/>
      <c r="Q418" s="231"/>
      <c r="R418" s="232"/>
      <c r="S418" s="232"/>
      <c r="T418" s="232"/>
      <c r="U418" s="232"/>
      <c r="V418" s="232"/>
      <c r="W418" s="232"/>
      <c r="X418" s="232"/>
      <c r="Y418" s="232"/>
      <c r="Z418" s="212"/>
      <c r="AA418" s="212"/>
      <c r="AB418" s="212"/>
      <c r="AC418" s="212"/>
      <c r="AD418" s="212"/>
      <c r="AE418" s="212"/>
      <c r="AF418" s="212"/>
      <c r="AG418" s="212" t="s">
        <v>194</v>
      </c>
      <c r="AH418" s="212">
        <v>1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3" x14ac:dyDescent="0.25">
      <c r="A419" s="229"/>
      <c r="B419" s="230"/>
      <c r="C419" s="267" t="s">
        <v>199</v>
      </c>
      <c r="D419" s="233"/>
      <c r="E419" s="234"/>
      <c r="F419" s="232"/>
      <c r="G419" s="232"/>
      <c r="H419" s="232"/>
      <c r="I419" s="232"/>
      <c r="J419" s="232"/>
      <c r="K419" s="232"/>
      <c r="L419" s="232"/>
      <c r="M419" s="232"/>
      <c r="N419" s="231"/>
      <c r="O419" s="231"/>
      <c r="P419" s="231"/>
      <c r="Q419" s="231"/>
      <c r="R419" s="232"/>
      <c r="S419" s="232"/>
      <c r="T419" s="232"/>
      <c r="U419" s="232"/>
      <c r="V419" s="232"/>
      <c r="W419" s="232"/>
      <c r="X419" s="232"/>
      <c r="Y419" s="232"/>
      <c r="Z419" s="212"/>
      <c r="AA419" s="212"/>
      <c r="AB419" s="212"/>
      <c r="AC419" s="212"/>
      <c r="AD419" s="212"/>
      <c r="AE419" s="212"/>
      <c r="AF419" s="212"/>
      <c r="AG419" s="212" t="s">
        <v>194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3" x14ac:dyDescent="0.25">
      <c r="A420" s="229"/>
      <c r="B420" s="230"/>
      <c r="C420" s="267" t="s">
        <v>259</v>
      </c>
      <c r="D420" s="233"/>
      <c r="E420" s="234">
        <v>8.3000000000000007</v>
      </c>
      <c r="F420" s="232"/>
      <c r="G420" s="232"/>
      <c r="H420" s="232"/>
      <c r="I420" s="232"/>
      <c r="J420" s="232"/>
      <c r="K420" s="232"/>
      <c r="L420" s="232"/>
      <c r="M420" s="232"/>
      <c r="N420" s="231"/>
      <c r="O420" s="231"/>
      <c r="P420" s="231"/>
      <c r="Q420" s="231"/>
      <c r="R420" s="232"/>
      <c r="S420" s="232"/>
      <c r="T420" s="232"/>
      <c r="U420" s="232"/>
      <c r="V420" s="232"/>
      <c r="W420" s="232"/>
      <c r="X420" s="232"/>
      <c r="Y420" s="232"/>
      <c r="Z420" s="212"/>
      <c r="AA420" s="212"/>
      <c r="AB420" s="212"/>
      <c r="AC420" s="212"/>
      <c r="AD420" s="212"/>
      <c r="AE420" s="212"/>
      <c r="AF420" s="212"/>
      <c r="AG420" s="212" t="s">
        <v>194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3" x14ac:dyDescent="0.25">
      <c r="A421" s="229"/>
      <c r="B421" s="230"/>
      <c r="C421" s="267" t="s">
        <v>378</v>
      </c>
      <c r="D421" s="233"/>
      <c r="E421" s="234">
        <v>3.1</v>
      </c>
      <c r="F421" s="232"/>
      <c r="G421" s="232"/>
      <c r="H421" s="232"/>
      <c r="I421" s="232"/>
      <c r="J421" s="232"/>
      <c r="K421" s="232"/>
      <c r="L421" s="232"/>
      <c r="M421" s="232"/>
      <c r="N421" s="231"/>
      <c r="O421" s="231"/>
      <c r="P421" s="231"/>
      <c r="Q421" s="231"/>
      <c r="R421" s="232"/>
      <c r="S421" s="232"/>
      <c r="T421" s="232"/>
      <c r="U421" s="232"/>
      <c r="V421" s="232"/>
      <c r="W421" s="232"/>
      <c r="X421" s="232"/>
      <c r="Y421" s="232"/>
      <c r="Z421" s="212"/>
      <c r="AA421" s="212"/>
      <c r="AB421" s="212"/>
      <c r="AC421" s="212"/>
      <c r="AD421" s="212"/>
      <c r="AE421" s="212"/>
      <c r="AF421" s="212"/>
      <c r="AG421" s="212" t="s">
        <v>194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3" x14ac:dyDescent="0.25">
      <c r="A422" s="229"/>
      <c r="B422" s="230"/>
      <c r="C422" s="267" t="s">
        <v>261</v>
      </c>
      <c r="D422" s="233"/>
      <c r="E422" s="234">
        <v>6.9</v>
      </c>
      <c r="F422" s="232"/>
      <c r="G422" s="232"/>
      <c r="H422" s="232"/>
      <c r="I422" s="232"/>
      <c r="J422" s="232"/>
      <c r="K422" s="232"/>
      <c r="L422" s="232"/>
      <c r="M422" s="232"/>
      <c r="N422" s="231"/>
      <c r="O422" s="231"/>
      <c r="P422" s="231"/>
      <c r="Q422" s="231"/>
      <c r="R422" s="232"/>
      <c r="S422" s="232"/>
      <c r="T422" s="232"/>
      <c r="U422" s="232"/>
      <c r="V422" s="232"/>
      <c r="W422" s="232"/>
      <c r="X422" s="232"/>
      <c r="Y422" s="232"/>
      <c r="Z422" s="212"/>
      <c r="AA422" s="212"/>
      <c r="AB422" s="212"/>
      <c r="AC422" s="212"/>
      <c r="AD422" s="212"/>
      <c r="AE422" s="212"/>
      <c r="AF422" s="212"/>
      <c r="AG422" s="212" t="s">
        <v>194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3" x14ac:dyDescent="0.25">
      <c r="A423" s="229"/>
      <c r="B423" s="230"/>
      <c r="C423" s="268" t="s">
        <v>217</v>
      </c>
      <c r="D423" s="235"/>
      <c r="E423" s="236">
        <v>18.3</v>
      </c>
      <c r="F423" s="232"/>
      <c r="G423" s="232"/>
      <c r="H423" s="232"/>
      <c r="I423" s="232"/>
      <c r="J423" s="232"/>
      <c r="K423" s="232"/>
      <c r="L423" s="232"/>
      <c r="M423" s="232"/>
      <c r="N423" s="231"/>
      <c r="O423" s="231"/>
      <c r="P423" s="231"/>
      <c r="Q423" s="231"/>
      <c r="R423" s="232"/>
      <c r="S423" s="232"/>
      <c r="T423" s="232"/>
      <c r="U423" s="232"/>
      <c r="V423" s="232"/>
      <c r="W423" s="232"/>
      <c r="X423" s="232"/>
      <c r="Y423" s="232"/>
      <c r="Z423" s="212"/>
      <c r="AA423" s="212"/>
      <c r="AB423" s="212"/>
      <c r="AC423" s="212"/>
      <c r="AD423" s="212"/>
      <c r="AE423" s="212"/>
      <c r="AF423" s="212"/>
      <c r="AG423" s="212" t="s">
        <v>194</v>
      </c>
      <c r="AH423" s="212">
        <v>1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3" x14ac:dyDescent="0.25">
      <c r="A424" s="229"/>
      <c r="B424" s="230"/>
      <c r="C424" s="267" t="s">
        <v>201</v>
      </c>
      <c r="D424" s="233"/>
      <c r="E424" s="234"/>
      <c r="F424" s="232"/>
      <c r="G424" s="232"/>
      <c r="H424" s="232"/>
      <c r="I424" s="232"/>
      <c r="J424" s="232"/>
      <c r="K424" s="232"/>
      <c r="L424" s="232"/>
      <c r="M424" s="232"/>
      <c r="N424" s="231"/>
      <c r="O424" s="231"/>
      <c r="P424" s="231"/>
      <c r="Q424" s="231"/>
      <c r="R424" s="232"/>
      <c r="S424" s="232"/>
      <c r="T424" s="232"/>
      <c r="U424" s="232"/>
      <c r="V424" s="232"/>
      <c r="W424" s="232"/>
      <c r="X424" s="232"/>
      <c r="Y424" s="232"/>
      <c r="Z424" s="212"/>
      <c r="AA424" s="212"/>
      <c r="AB424" s="212"/>
      <c r="AC424" s="212"/>
      <c r="AD424" s="212"/>
      <c r="AE424" s="212"/>
      <c r="AF424" s="212"/>
      <c r="AG424" s="212" t="s">
        <v>194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3" x14ac:dyDescent="0.25">
      <c r="A425" s="229"/>
      <c r="B425" s="230"/>
      <c r="C425" s="267" t="s">
        <v>262</v>
      </c>
      <c r="D425" s="233"/>
      <c r="E425" s="234">
        <v>8.3000000000000007</v>
      </c>
      <c r="F425" s="232"/>
      <c r="G425" s="232"/>
      <c r="H425" s="232"/>
      <c r="I425" s="232"/>
      <c r="J425" s="232"/>
      <c r="K425" s="232"/>
      <c r="L425" s="232"/>
      <c r="M425" s="232"/>
      <c r="N425" s="231"/>
      <c r="O425" s="231"/>
      <c r="P425" s="231"/>
      <c r="Q425" s="231"/>
      <c r="R425" s="232"/>
      <c r="S425" s="232"/>
      <c r="T425" s="232"/>
      <c r="U425" s="232"/>
      <c r="V425" s="232"/>
      <c r="W425" s="232"/>
      <c r="X425" s="232"/>
      <c r="Y425" s="232"/>
      <c r="Z425" s="212"/>
      <c r="AA425" s="212"/>
      <c r="AB425" s="212"/>
      <c r="AC425" s="212"/>
      <c r="AD425" s="212"/>
      <c r="AE425" s="212"/>
      <c r="AF425" s="212"/>
      <c r="AG425" s="212" t="s">
        <v>194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3" x14ac:dyDescent="0.25">
      <c r="A426" s="229"/>
      <c r="B426" s="230"/>
      <c r="C426" s="267" t="s">
        <v>263</v>
      </c>
      <c r="D426" s="233"/>
      <c r="E426" s="234">
        <v>3.1</v>
      </c>
      <c r="F426" s="232"/>
      <c r="G426" s="232"/>
      <c r="H426" s="232"/>
      <c r="I426" s="232"/>
      <c r="J426" s="232"/>
      <c r="K426" s="232"/>
      <c r="L426" s="232"/>
      <c r="M426" s="232"/>
      <c r="N426" s="231"/>
      <c r="O426" s="231"/>
      <c r="P426" s="231"/>
      <c r="Q426" s="231"/>
      <c r="R426" s="232"/>
      <c r="S426" s="232"/>
      <c r="T426" s="232"/>
      <c r="U426" s="232"/>
      <c r="V426" s="232"/>
      <c r="W426" s="232"/>
      <c r="X426" s="232"/>
      <c r="Y426" s="232"/>
      <c r="Z426" s="212"/>
      <c r="AA426" s="212"/>
      <c r="AB426" s="212"/>
      <c r="AC426" s="212"/>
      <c r="AD426" s="212"/>
      <c r="AE426" s="212"/>
      <c r="AF426" s="212"/>
      <c r="AG426" s="212" t="s">
        <v>194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 x14ac:dyDescent="0.25">
      <c r="A427" s="229"/>
      <c r="B427" s="230"/>
      <c r="C427" s="267" t="s">
        <v>264</v>
      </c>
      <c r="D427" s="233"/>
      <c r="E427" s="234">
        <v>6.9</v>
      </c>
      <c r="F427" s="232"/>
      <c r="G427" s="232"/>
      <c r="H427" s="232"/>
      <c r="I427" s="232"/>
      <c r="J427" s="232"/>
      <c r="K427" s="232"/>
      <c r="L427" s="232"/>
      <c r="M427" s="232"/>
      <c r="N427" s="231"/>
      <c r="O427" s="231"/>
      <c r="P427" s="231"/>
      <c r="Q427" s="231"/>
      <c r="R427" s="232"/>
      <c r="S427" s="232"/>
      <c r="T427" s="232"/>
      <c r="U427" s="232"/>
      <c r="V427" s="232"/>
      <c r="W427" s="232"/>
      <c r="X427" s="232"/>
      <c r="Y427" s="232"/>
      <c r="Z427" s="212"/>
      <c r="AA427" s="212"/>
      <c r="AB427" s="212"/>
      <c r="AC427" s="212"/>
      <c r="AD427" s="212"/>
      <c r="AE427" s="212"/>
      <c r="AF427" s="212"/>
      <c r="AG427" s="212" t="s">
        <v>194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3" x14ac:dyDescent="0.25">
      <c r="A428" s="229"/>
      <c r="B428" s="230"/>
      <c r="C428" s="268" t="s">
        <v>217</v>
      </c>
      <c r="D428" s="235"/>
      <c r="E428" s="236">
        <v>18.3</v>
      </c>
      <c r="F428" s="232"/>
      <c r="G428" s="232"/>
      <c r="H428" s="232"/>
      <c r="I428" s="232"/>
      <c r="J428" s="232"/>
      <c r="K428" s="232"/>
      <c r="L428" s="232"/>
      <c r="M428" s="232"/>
      <c r="N428" s="231"/>
      <c r="O428" s="231"/>
      <c r="P428" s="231"/>
      <c r="Q428" s="231"/>
      <c r="R428" s="232"/>
      <c r="S428" s="232"/>
      <c r="T428" s="232"/>
      <c r="U428" s="232"/>
      <c r="V428" s="232"/>
      <c r="W428" s="232"/>
      <c r="X428" s="232"/>
      <c r="Y428" s="232"/>
      <c r="Z428" s="212"/>
      <c r="AA428" s="212"/>
      <c r="AB428" s="212"/>
      <c r="AC428" s="212"/>
      <c r="AD428" s="212"/>
      <c r="AE428" s="212"/>
      <c r="AF428" s="212"/>
      <c r="AG428" s="212" t="s">
        <v>194</v>
      </c>
      <c r="AH428" s="212">
        <v>1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3" x14ac:dyDescent="0.25">
      <c r="A429" s="229"/>
      <c r="B429" s="230"/>
      <c r="C429" s="267" t="s">
        <v>203</v>
      </c>
      <c r="D429" s="233"/>
      <c r="E429" s="234"/>
      <c r="F429" s="232"/>
      <c r="G429" s="232"/>
      <c r="H429" s="232"/>
      <c r="I429" s="232"/>
      <c r="J429" s="232"/>
      <c r="K429" s="232"/>
      <c r="L429" s="232"/>
      <c r="M429" s="232"/>
      <c r="N429" s="231"/>
      <c r="O429" s="231"/>
      <c r="P429" s="231"/>
      <c r="Q429" s="231"/>
      <c r="R429" s="232"/>
      <c r="S429" s="232"/>
      <c r="T429" s="232"/>
      <c r="U429" s="232"/>
      <c r="V429" s="232"/>
      <c r="W429" s="232"/>
      <c r="X429" s="232"/>
      <c r="Y429" s="232"/>
      <c r="Z429" s="212"/>
      <c r="AA429" s="212"/>
      <c r="AB429" s="212"/>
      <c r="AC429" s="212"/>
      <c r="AD429" s="212"/>
      <c r="AE429" s="212"/>
      <c r="AF429" s="212"/>
      <c r="AG429" s="212" t="s">
        <v>194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3" x14ac:dyDescent="0.25">
      <c r="A430" s="229"/>
      <c r="B430" s="230"/>
      <c r="C430" s="267" t="s">
        <v>265</v>
      </c>
      <c r="D430" s="233"/>
      <c r="E430" s="234">
        <v>8.3000000000000007</v>
      </c>
      <c r="F430" s="232"/>
      <c r="G430" s="232"/>
      <c r="H430" s="232"/>
      <c r="I430" s="232"/>
      <c r="J430" s="232"/>
      <c r="K430" s="232"/>
      <c r="L430" s="232"/>
      <c r="M430" s="232"/>
      <c r="N430" s="231"/>
      <c r="O430" s="231"/>
      <c r="P430" s="231"/>
      <c r="Q430" s="231"/>
      <c r="R430" s="232"/>
      <c r="S430" s="232"/>
      <c r="T430" s="232"/>
      <c r="U430" s="232"/>
      <c r="V430" s="232"/>
      <c r="W430" s="232"/>
      <c r="X430" s="232"/>
      <c r="Y430" s="232"/>
      <c r="Z430" s="212"/>
      <c r="AA430" s="212"/>
      <c r="AB430" s="212"/>
      <c r="AC430" s="212"/>
      <c r="AD430" s="212"/>
      <c r="AE430" s="212"/>
      <c r="AF430" s="212"/>
      <c r="AG430" s="212" t="s">
        <v>194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3" x14ac:dyDescent="0.25">
      <c r="A431" s="229"/>
      <c r="B431" s="230"/>
      <c r="C431" s="267" t="s">
        <v>379</v>
      </c>
      <c r="D431" s="233"/>
      <c r="E431" s="234">
        <v>3.1</v>
      </c>
      <c r="F431" s="232"/>
      <c r="G431" s="232"/>
      <c r="H431" s="232"/>
      <c r="I431" s="232"/>
      <c r="J431" s="232"/>
      <c r="K431" s="232"/>
      <c r="L431" s="232"/>
      <c r="M431" s="232"/>
      <c r="N431" s="231"/>
      <c r="O431" s="231"/>
      <c r="P431" s="231"/>
      <c r="Q431" s="231"/>
      <c r="R431" s="232"/>
      <c r="S431" s="232"/>
      <c r="T431" s="232"/>
      <c r="U431" s="232"/>
      <c r="V431" s="232"/>
      <c r="W431" s="232"/>
      <c r="X431" s="232"/>
      <c r="Y431" s="232"/>
      <c r="Z431" s="212"/>
      <c r="AA431" s="212"/>
      <c r="AB431" s="212"/>
      <c r="AC431" s="212"/>
      <c r="AD431" s="212"/>
      <c r="AE431" s="212"/>
      <c r="AF431" s="212"/>
      <c r="AG431" s="212" t="s">
        <v>194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outlineLevel="3" x14ac:dyDescent="0.25">
      <c r="A432" s="229"/>
      <c r="B432" s="230"/>
      <c r="C432" s="267" t="s">
        <v>267</v>
      </c>
      <c r="D432" s="233"/>
      <c r="E432" s="234">
        <v>6.9</v>
      </c>
      <c r="F432" s="232"/>
      <c r="G432" s="232"/>
      <c r="H432" s="232"/>
      <c r="I432" s="232"/>
      <c r="J432" s="232"/>
      <c r="K432" s="232"/>
      <c r="L432" s="232"/>
      <c r="M432" s="232"/>
      <c r="N432" s="231"/>
      <c r="O432" s="231"/>
      <c r="P432" s="231"/>
      <c r="Q432" s="231"/>
      <c r="R432" s="232"/>
      <c r="S432" s="232"/>
      <c r="T432" s="232"/>
      <c r="U432" s="232"/>
      <c r="V432" s="232"/>
      <c r="W432" s="232"/>
      <c r="X432" s="232"/>
      <c r="Y432" s="232"/>
      <c r="Z432" s="212"/>
      <c r="AA432" s="212"/>
      <c r="AB432" s="212"/>
      <c r="AC432" s="212"/>
      <c r="AD432" s="212"/>
      <c r="AE432" s="212"/>
      <c r="AF432" s="212"/>
      <c r="AG432" s="212" t="s">
        <v>194</v>
      </c>
      <c r="AH432" s="212">
        <v>0</v>
      </c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</row>
    <row r="433" spans="1:60" outlineLevel="3" x14ac:dyDescent="0.25">
      <c r="A433" s="229"/>
      <c r="B433" s="230"/>
      <c r="C433" s="268" t="s">
        <v>217</v>
      </c>
      <c r="D433" s="235"/>
      <c r="E433" s="236">
        <v>18.3</v>
      </c>
      <c r="F433" s="232"/>
      <c r="G433" s="232"/>
      <c r="H433" s="232"/>
      <c r="I433" s="232"/>
      <c r="J433" s="232"/>
      <c r="K433" s="232"/>
      <c r="L433" s="232"/>
      <c r="M433" s="232"/>
      <c r="N433" s="231"/>
      <c r="O433" s="231"/>
      <c r="P433" s="231"/>
      <c r="Q433" s="231"/>
      <c r="R433" s="232"/>
      <c r="S433" s="232"/>
      <c r="T433" s="232"/>
      <c r="U433" s="232"/>
      <c r="V433" s="232"/>
      <c r="W433" s="232"/>
      <c r="X433" s="232"/>
      <c r="Y433" s="232"/>
      <c r="Z433" s="212"/>
      <c r="AA433" s="212"/>
      <c r="AB433" s="212"/>
      <c r="AC433" s="212"/>
      <c r="AD433" s="212"/>
      <c r="AE433" s="212"/>
      <c r="AF433" s="212"/>
      <c r="AG433" s="212" t="s">
        <v>194</v>
      </c>
      <c r="AH433" s="212">
        <v>1</v>
      </c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3" x14ac:dyDescent="0.25">
      <c r="A434" s="229"/>
      <c r="B434" s="230"/>
      <c r="C434" s="270" t="s">
        <v>322</v>
      </c>
      <c r="D434" s="237"/>
      <c r="E434" s="238">
        <v>13.698</v>
      </c>
      <c r="F434" s="232"/>
      <c r="G434" s="232"/>
      <c r="H434" s="232"/>
      <c r="I434" s="232"/>
      <c r="J434" s="232"/>
      <c r="K434" s="232"/>
      <c r="L434" s="232"/>
      <c r="M434" s="232"/>
      <c r="N434" s="231"/>
      <c r="O434" s="231"/>
      <c r="P434" s="231"/>
      <c r="Q434" s="231"/>
      <c r="R434" s="232"/>
      <c r="S434" s="232"/>
      <c r="T434" s="232"/>
      <c r="U434" s="232"/>
      <c r="V434" s="232"/>
      <c r="W434" s="232"/>
      <c r="X434" s="232"/>
      <c r="Y434" s="232"/>
      <c r="Z434" s="212"/>
      <c r="AA434" s="212"/>
      <c r="AB434" s="212"/>
      <c r="AC434" s="212"/>
      <c r="AD434" s="212"/>
      <c r="AE434" s="212"/>
      <c r="AF434" s="212"/>
      <c r="AG434" s="212" t="s">
        <v>194</v>
      </c>
      <c r="AH434" s="212">
        <v>4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ht="20" outlineLevel="1" x14ac:dyDescent="0.25">
      <c r="A435" s="258">
        <v>39</v>
      </c>
      <c r="B435" s="259" t="s">
        <v>402</v>
      </c>
      <c r="C435" s="269" t="s">
        <v>403</v>
      </c>
      <c r="D435" s="260" t="s">
        <v>187</v>
      </c>
      <c r="E435" s="261">
        <v>105.018</v>
      </c>
      <c r="F435" s="262"/>
      <c r="G435" s="263">
        <f>ROUND(E435*F435,2)</f>
        <v>0</v>
      </c>
      <c r="H435" s="262"/>
      <c r="I435" s="263">
        <f>ROUND(E435*H435,2)</f>
        <v>0</v>
      </c>
      <c r="J435" s="262"/>
      <c r="K435" s="263">
        <f>ROUND(E435*J435,2)</f>
        <v>0</v>
      </c>
      <c r="L435" s="263">
        <v>21</v>
      </c>
      <c r="M435" s="263">
        <f>G435*(1+L435/100)</f>
        <v>0</v>
      </c>
      <c r="N435" s="261">
        <v>0</v>
      </c>
      <c r="O435" s="261">
        <f>ROUND(E435*N435,2)</f>
        <v>0</v>
      </c>
      <c r="P435" s="261">
        <v>0</v>
      </c>
      <c r="Q435" s="261">
        <f>ROUND(E435*P435,2)</f>
        <v>0</v>
      </c>
      <c r="R435" s="263"/>
      <c r="S435" s="263" t="s">
        <v>207</v>
      </c>
      <c r="T435" s="264" t="s">
        <v>248</v>
      </c>
      <c r="U435" s="232">
        <v>0.4</v>
      </c>
      <c r="V435" s="232">
        <f>ROUND(E435*U435,2)</f>
        <v>42.01</v>
      </c>
      <c r="W435" s="232"/>
      <c r="X435" s="232" t="s">
        <v>190</v>
      </c>
      <c r="Y435" s="232" t="s">
        <v>191</v>
      </c>
      <c r="Z435" s="212"/>
      <c r="AA435" s="212"/>
      <c r="AB435" s="212"/>
      <c r="AC435" s="212"/>
      <c r="AD435" s="212"/>
      <c r="AE435" s="212"/>
      <c r="AF435" s="212"/>
      <c r="AG435" s="212" t="s">
        <v>192</v>
      </c>
      <c r="AH435" s="212"/>
      <c r="AI435" s="212"/>
      <c r="AJ435" s="212"/>
      <c r="AK435" s="212"/>
      <c r="AL435" s="212"/>
      <c r="AM435" s="212"/>
      <c r="AN435" s="212"/>
      <c r="AO435" s="212"/>
      <c r="AP435" s="212"/>
      <c r="AQ435" s="212"/>
      <c r="AR435" s="212"/>
      <c r="AS435" s="212"/>
      <c r="AT435" s="212"/>
      <c r="AU435" s="212"/>
      <c r="AV435" s="212"/>
      <c r="AW435" s="212"/>
      <c r="AX435" s="212"/>
      <c r="AY435" s="212"/>
      <c r="AZ435" s="212"/>
      <c r="BA435" s="212"/>
      <c r="BB435" s="212"/>
      <c r="BC435" s="212"/>
      <c r="BD435" s="212"/>
      <c r="BE435" s="212"/>
      <c r="BF435" s="212"/>
      <c r="BG435" s="212"/>
      <c r="BH435" s="212"/>
    </row>
    <row r="436" spans="1:60" ht="13" x14ac:dyDescent="0.25">
      <c r="A436" s="244" t="s">
        <v>183</v>
      </c>
      <c r="B436" s="245" t="s">
        <v>120</v>
      </c>
      <c r="C436" s="265" t="s">
        <v>121</v>
      </c>
      <c r="D436" s="246"/>
      <c r="E436" s="247"/>
      <c r="F436" s="248"/>
      <c r="G436" s="248">
        <f>SUMIF(AG437:AG543,"&lt;&gt;NOR",G437:G543)</f>
        <v>0</v>
      </c>
      <c r="H436" s="248"/>
      <c r="I436" s="248">
        <f>SUM(I437:I543)</f>
        <v>0</v>
      </c>
      <c r="J436" s="248"/>
      <c r="K436" s="248">
        <f>SUM(K437:K543)</f>
        <v>0</v>
      </c>
      <c r="L436" s="248"/>
      <c r="M436" s="248">
        <f>SUM(M437:M543)</f>
        <v>0</v>
      </c>
      <c r="N436" s="247"/>
      <c r="O436" s="247">
        <f>SUM(O437:O543)</f>
        <v>14.15</v>
      </c>
      <c r="P436" s="247"/>
      <c r="Q436" s="247">
        <f>SUM(Q437:Q543)</f>
        <v>0</v>
      </c>
      <c r="R436" s="248"/>
      <c r="S436" s="248"/>
      <c r="T436" s="249"/>
      <c r="U436" s="243"/>
      <c r="V436" s="243">
        <f>SUM(V437:V543)</f>
        <v>1008.73</v>
      </c>
      <c r="W436" s="243"/>
      <c r="X436" s="243"/>
      <c r="Y436" s="243"/>
      <c r="AG436" t="s">
        <v>184</v>
      </c>
    </row>
    <row r="437" spans="1:60" outlineLevel="1" x14ac:dyDescent="0.25">
      <c r="A437" s="251">
        <v>40</v>
      </c>
      <c r="B437" s="252" t="s">
        <v>404</v>
      </c>
      <c r="C437" s="266" t="s">
        <v>405</v>
      </c>
      <c r="D437" s="253" t="s">
        <v>187</v>
      </c>
      <c r="E437" s="254">
        <v>564.09</v>
      </c>
      <c r="F437" s="255"/>
      <c r="G437" s="256">
        <f>ROUND(E437*F437,2)</f>
        <v>0</v>
      </c>
      <c r="H437" s="255"/>
      <c r="I437" s="256">
        <f>ROUND(E437*H437,2)</f>
        <v>0</v>
      </c>
      <c r="J437" s="255"/>
      <c r="K437" s="256">
        <f>ROUND(E437*J437,2)</f>
        <v>0</v>
      </c>
      <c r="L437" s="256">
        <v>21</v>
      </c>
      <c r="M437" s="256">
        <f>G437*(1+L437/100)</f>
        <v>0</v>
      </c>
      <c r="N437" s="254">
        <v>2.1000000000000001E-4</v>
      </c>
      <c r="O437" s="254">
        <f>ROUND(E437*N437,2)</f>
        <v>0.12</v>
      </c>
      <c r="P437" s="254">
        <v>0</v>
      </c>
      <c r="Q437" s="254">
        <f>ROUND(E437*P437,2)</f>
        <v>0</v>
      </c>
      <c r="R437" s="256"/>
      <c r="S437" s="256" t="s">
        <v>188</v>
      </c>
      <c r="T437" s="257" t="s">
        <v>189</v>
      </c>
      <c r="U437" s="232">
        <v>0.05</v>
      </c>
      <c r="V437" s="232">
        <f>ROUND(E437*U437,2)</f>
        <v>28.2</v>
      </c>
      <c r="W437" s="232"/>
      <c r="X437" s="232" t="s">
        <v>190</v>
      </c>
      <c r="Y437" s="232" t="s">
        <v>191</v>
      </c>
      <c r="Z437" s="212"/>
      <c r="AA437" s="212"/>
      <c r="AB437" s="212"/>
      <c r="AC437" s="212"/>
      <c r="AD437" s="212"/>
      <c r="AE437" s="212"/>
      <c r="AF437" s="212"/>
      <c r="AG437" s="212" t="s">
        <v>192</v>
      </c>
      <c r="AH437" s="212"/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2" x14ac:dyDescent="0.25">
      <c r="A438" s="229"/>
      <c r="B438" s="230"/>
      <c r="C438" s="267" t="s">
        <v>234</v>
      </c>
      <c r="D438" s="233"/>
      <c r="E438" s="234"/>
      <c r="F438" s="232"/>
      <c r="G438" s="232"/>
      <c r="H438" s="232"/>
      <c r="I438" s="232"/>
      <c r="J438" s="232"/>
      <c r="K438" s="232"/>
      <c r="L438" s="232"/>
      <c r="M438" s="232"/>
      <c r="N438" s="231"/>
      <c r="O438" s="231"/>
      <c r="P438" s="231"/>
      <c r="Q438" s="231"/>
      <c r="R438" s="232"/>
      <c r="S438" s="232"/>
      <c r="T438" s="232"/>
      <c r="U438" s="232"/>
      <c r="V438" s="232"/>
      <c r="W438" s="232"/>
      <c r="X438" s="232"/>
      <c r="Y438" s="232"/>
      <c r="Z438" s="212"/>
      <c r="AA438" s="212"/>
      <c r="AB438" s="212"/>
      <c r="AC438" s="212"/>
      <c r="AD438" s="212"/>
      <c r="AE438" s="212"/>
      <c r="AF438" s="212"/>
      <c r="AG438" s="212" t="s">
        <v>194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outlineLevel="3" x14ac:dyDescent="0.25">
      <c r="A439" s="229"/>
      <c r="B439" s="230"/>
      <c r="C439" s="267" t="s">
        <v>195</v>
      </c>
      <c r="D439" s="233"/>
      <c r="E439" s="234"/>
      <c r="F439" s="232"/>
      <c r="G439" s="232"/>
      <c r="H439" s="232"/>
      <c r="I439" s="232"/>
      <c r="J439" s="232"/>
      <c r="K439" s="232"/>
      <c r="L439" s="232"/>
      <c r="M439" s="232"/>
      <c r="N439" s="231"/>
      <c r="O439" s="231"/>
      <c r="P439" s="231"/>
      <c r="Q439" s="231"/>
      <c r="R439" s="232"/>
      <c r="S439" s="232"/>
      <c r="T439" s="232"/>
      <c r="U439" s="232"/>
      <c r="V439" s="232"/>
      <c r="W439" s="232"/>
      <c r="X439" s="232"/>
      <c r="Y439" s="232"/>
      <c r="Z439" s="212"/>
      <c r="AA439" s="212"/>
      <c r="AB439" s="212"/>
      <c r="AC439" s="212"/>
      <c r="AD439" s="212"/>
      <c r="AE439" s="212"/>
      <c r="AF439" s="212"/>
      <c r="AG439" s="212" t="s">
        <v>194</v>
      </c>
      <c r="AH439" s="212">
        <v>0</v>
      </c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</row>
    <row r="440" spans="1:60" outlineLevel="3" x14ac:dyDescent="0.25">
      <c r="A440" s="229"/>
      <c r="B440" s="230"/>
      <c r="C440" s="267" t="s">
        <v>406</v>
      </c>
      <c r="D440" s="233"/>
      <c r="E440" s="234">
        <v>45.33</v>
      </c>
      <c r="F440" s="232"/>
      <c r="G440" s="232"/>
      <c r="H440" s="232"/>
      <c r="I440" s="232"/>
      <c r="J440" s="232"/>
      <c r="K440" s="232"/>
      <c r="L440" s="232"/>
      <c r="M440" s="232"/>
      <c r="N440" s="231"/>
      <c r="O440" s="231"/>
      <c r="P440" s="231"/>
      <c r="Q440" s="231"/>
      <c r="R440" s="232"/>
      <c r="S440" s="232"/>
      <c r="T440" s="232"/>
      <c r="U440" s="232"/>
      <c r="V440" s="232"/>
      <c r="W440" s="232"/>
      <c r="X440" s="232"/>
      <c r="Y440" s="232"/>
      <c r="Z440" s="212"/>
      <c r="AA440" s="212"/>
      <c r="AB440" s="212"/>
      <c r="AC440" s="212"/>
      <c r="AD440" s="212"/>
      <c r="AE440" s="212"/>
      <c r="AF440" s="212"/>
      <c r="AG440" s="212" t="s">
        <v>194</v>
      </c>
      <c r="AH440" s="212">
        <v>0</v>
      </c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3" x14ac:dyDescent="0.25">
      <c r="A441" s="229"/>
      <c r="B441" s="230"/>
      <c r="C441" s="267" t="s">
        <v>209</v>
      </c>
      <c r="D441" s="233"/>
      <c r="E441" s="234">
        <v>-5.46</v>
      </c>
      <c r="F441" s="232"/>
      <c r="G441" s="232"/>
      <c r="H441" s="232"/>
      <c r="I441" s="232"/>
      <c r="J441" s="232"/>
      <c r="K441" s="232"/>
      <c r="L441" s="232"/>
      <c r="M441" s="232"/>
      <c r="N441" s="231"/>
      <c r="O441" s="231"/>
      <c r="P441" s="231"/>
      <c r="Q441" s="231"/>
      <c r="R441" s="232"/>
      <c r="S441" s="232"/>
      <c r="T441" s="232"/>
      <c r="U441" s="232"/>
      <c r="V441" s="232"/>
      <c r="W441" s="232"/>
      <c r="X441" s="232"/>
      <c r="Y441" s="232"/>
      <c r="Z441" s="212"/>
      <c r="AA441" s="212"/>
      <c r="AB441" s="212"/>
      <c r="AC441" s="212"/>
      <c r="AD441" s="212"/>
      <c r="AE441" s="212"/>
      <c r="AF441" s="212"/>
      <c r="AG441" s="212" t="s">
        <v>194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3" x14ac:dyDescent="0.25">
      <c r="A442" s="229"/>
      <c r="B442" s="230"/>
      <c r="C442" s="267" t="s">
        <v>210</v>
      </c>
      <c r="D442" s="233"/>
      <c r="E442" s="234">
        <v>14.22</v>
      </c>
      <c r="F442" s="232"/>
      <c r="G442" s="232"/>
      <c r="H442" s="232"/>
      <c r="I442" s="232"/>
      <c r="J442" s="232"/>
      <c r="K442" s="232"/>
      <c r="L442" s="232"/>
      <c r="M442" s="232"/>
      <c r="N442" s="231"/>
      <c r="O442" s="231"/>
      <c r="P442" s="231"/>
      <c r="Q442" s="231"/>
      <c r="R442" s="232"/>
      <c r="S442" s="232"/>
      <c r="T442" s="232"/>
      <c r="U442" s="232"/>
      <c r="V442" s="232"/>
      <c r="W442" s="232"/>
      <c r="X442" s="232"/>
      <c r="Y442" s="232"/>
      <c r="Z442" s="212"/>
      <c r="AA442" s="212"/>
      <c r="AB442" s="212"/>
      <c r="AC442" s="212"/>
      <c r="AD442" s="212"/>
      <c r="AE442" s="212"/>
      <c r="AF442" s="212"/>
      <c r="AG442" s="212" t="s">
        <v>194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3" x14ac:dyDescent="0.25">
      <c r="A443" s="229"/>
      <c r="B443" s="230"/>
      <c r="C443" s="267" t="s">
        <v>211</v>
      </c>
      <c r="D443" s="233"/>
      <c r="E443" s="234">
        <v>-1.26</v>
      </c>
      <c r="F443" s="232"/>
      <c r="G443" s="232"/>
      <c r="H443" s="232"/>
      <c r="I443" s="232"/>
      <c r="J443" s="232"/>
      <c r="K443" s="232"/>
      <c r="L443" s="232"/>
      <c r="M443" s="232"/>
      <c r="N443" s="231"/>
      <c r="O443" s="231"/>
      <c r="P443" s="231"/>
      <c r="Q443" s="231"/>
      <c r="R443" s="232"/>
      <c r="S443" s="232"/>
      <c r="T443" s="232"/>
      <c r="U443" s="232"/>
      <c r="V443" s="232"/>
      <c r="W443" s="232"/>
      <c r="X443" s="232"/>
      <c r="Y443" s="232"/>
      <c r="Z443" s="212"/>
      <c r="AA443" s="212"/>
      <c r="AB443" s="212"/>
      <c r="AC443" s="212"/>
      <c r="AD443" s="212"/>
      <c r="AE443" s="212"/>
      <c r="AF443" s="212"/>
      <c r="AG443" s="212" t="s">
        <v>194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 x14ac:dyDescent="0.25">
      <c r="A444" s="229"/>
      <c r="B444" s="230"/>
      <c r="C444" s="267" t="s">
        <v>212</v>
      </c>
      <c r="D444" s="233"/>
      <c r="E444" s="234">
        <v>20.82</v>
      </c>
      <c r="F444" s="232"/>
      <c r="G444" s="232"/>
      <c r="H444" s="232"/>
      <c r="I444" s="232"/>
      <c r="J444" s="232"/>
      <c r="K444" s="232"/>
      <c r="L444" s="232"/>
      <c r="M444" s="232"/>
      <c r="N444" s="231"/>
      <c r="O444" s="231"/>
      <c r="P444" s="231"/>
      <c r="Q444" s="231"/>
      <c r="R444" s="232"/>
      <c r="S444" s="232"/>
      <c r="T444" s="232"/>
      <c r="U444" s="232"/>
      <c r="V444" s="232"/>
      <c r="W444" s="232"/>
      <c r="X444" s="232"/>
      <c r="Y444" s="232"/>
      <c r="Z444" s="212"/>
      <c r="AA444" s="212"/>
      <c r="AB444" s="212"/>
      <c r="AC444" s="212"/>
      <c r="AD444" s="212"/>
      <c r="AE444" s="212"/>
      <c r="AF444" s="212"/>
      <c r="AG444" s="212" t="s">
        <v>194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3" x14ac:dyDescent="0.25">
      <c r="A445" s="229"/>
      <c r="B445" s="230"/>
      <c r="C445" s="267" t="s">
        <v>213</v>
      </c>
      <c r="D445" s="233"/>
      <c r="E445" s="234">
        <v>-1.68</v>
      </c>
      <c r="F445" s="232"/>
      <c r="G445" s="232"/>
      <c r="H445" s="232"/>
      <c r="I445" s="232"/>
      <c r="J445" s="232"/>
      <c r="K445" s="232"/>
      <c r="L445" s="232"/>
      <c r="M445" s="232"/>
      <c r="N445" s="231"/>
      <c r="O445" s="231"/>
      <c r="P445" s="231"/>
      <c r="Q445" s="231"/>
      <c r="R445" s="232"/>
      <c r="S445" s="232"/>
      <c r="T445" s="232"/>
      <c r="U445" s="232"/>
      <c r="V445" s="232"/>
      <c r="W445" s="232"/>
      <c r="X445" s="232"/>
      <c r="Y445" s="232"/>
      <c r="Z445" s="212"/>
      <c r="AA445" s="212"/>
      <c r="AB445" s="212"/>
      <c r="AC445" s="212"/>
      <c r="AD445" s="212"/>
      <c r="AE445" s="212"/>
      <c r="AF445" s="212"/>
      <c r="AG445" s="212" t="s">
        <v>194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3" x14ac:dyDescent="0.25">
      <c r="A446" s="229"/>
      <c r="B446" s="230"/>
      <c r="C446" s="267" t="s">
        <v>214</v>
      </c>
      <c r="D446" s="233"/>
      <c r="E446" s="234">
        <v>18.18</v>
      </c>
      <c r="F446" s="232"/>
      <c r="G446" s="232"/>
      <c r="H446" s="232"/>
      <c r="I446" s="232"/>
      <c r="J446" s="232"/>
      <c r="K446" s="232"/>
      <c r="L446" s="232"/>
      <c r="M446" s="232"/>
      <c r="N446" s="231"/>
      <c r="O446" s="231"/>
      <c r="P446" s="231"/>
      <c r="Q446" s="231"/>
      <c r="R446" s="232"/>
      <c r="S446" s="232"/>
      <c r="T446" s="232"/>
      <c r="U446" s="232"/>
      <c r="V446" s="232"/>
      <c r="W446" s="232"/>
      <c r="X446" s="232"/>
      <c r="Y446" s="232"/>
      <c r="Z446" s="212"/>
      <c r="AA446" s="212"/>
      <c r="AB446" s="212"/>
      <c r="AC446" s="212"/>
      <c r="AD446" s="212"/>
      <c r="AE446" s="212"/>
      <c r="AF446" s="212"/>
      <c r="AG446" s="212" t="s">
        <v>194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3" x14ac:dyDescent="0.25">
      <c r="A447" s="229"/>
      <c r="B447" s="230"/>
      <c r="C447" s="267" t="s">
        <v>215</v>
      </c>
      <c r="D447" s="233"/>
      <c r="E447" s="234">
        <v>-2.94</v>
      </c>
      <c r="F447" s="232"/>
      <c r="G447" s="232"/>
      <c r="H447" s="232"/>
      <c r="I447" s="232"/>
      <c r="J447" s="232"/>
      <c r="K447" s="232"/>
      <c r="L447" s="232"/>
      <c r="M447" s="232"/>
      <c r="N447" s="231"/>
      <c r="O447" s="231"/>
      <c r="P447" s="231"/>
      <c r="Q447" s="231"/>
      <c r="R447" s="232"/>
      <c r="S447" s="232"/>
      <c r="T447" s="232"/>
      <c r="U447" s="232"/>
      <c r="V447" s="232"/>
      <c r="W447" s="232"/>
      <c r="X447" s="232"/>
      <c r="Y447" s="232"/>
      <c r="Z447" s="212"/>
      <c r="AA447" s="212"/>
      <c r="AB447" s="212"/>
      <c r="AC447" s="212"/>
      <c r="AD447" s="212"/>
      <c r="AE447" s="212"/>
      <c r="AF447" s="212"/>
      <c r="AG447" s="212" t="s">
        <v>194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3" x14ac:dyDescent="0.25">
      <c r="A448" s="229"/>
      <c r="B448" s="230"/>
      <c r="C448" s="267" t="s">
        <v>216</v>
      </c>
      <c r="D448" s="233"/>
      <c r="E448" s="234">
        <v>23.64</v>
      </c>
      <c r="F448" s="232"/>
      <c r="G448" s="232"/>
      <c r="H448" s="232"/>
      <c r="I448" s="232"/>
      <c r="J448" s="232"/>
      <c r="K448" s="232"/>
      <c r="L448" s="232"/>
      <c r="M448" s="232"/>
      <c r="N448" s="231"/>
      <c r="O448" s="231"/>
      <c r="P448" s="231"/>
      <c r="Q448" s="231"/>
      <c r="R448" s="232"/>
      <c r="S448" s="232"/>
      <c r="T448" s="232"/>
      <c r="U448" s="232"/>
      <c r="V448" s="232"/>
      <c r="W448" s="232"/>
      <c r="X448" s="232"/>
      <c r="Y448" s="232"/>
      <c r="Z448" s="212"/>
      <c r="AA448" s="212"/>
      <c r="AB448" s="212"/>
      <c r="AC448" s="212"/>
      <c r="AD448" s="212"/>
      <c r="AE448" s="212"/>
      <c r="AF448" s="212"/>
      <c r="AG448" s="212" t="s">
        <v>194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3" x14ac:dyDescent="0.25">
      <c r="A449" s="229"/>
      <c r="B449" s="230"/>
      <c r="C449" s="267" t="s">
        <v>211</v>
      </c>
      <c r="D449" s="233"/>
      <c r="E449" s="234">
        <v>-1.26</v>
      </c>
      <c r="F449" s="232"/>
      <c r="G449" s="232"/>
      <c r="H449" s="232"/>
      <c r="I449" s="232"/>
      <c r="J449" s="232"/>
      <c r="K449" s="232"/>
      <c r="L449" s="232"/>
      <c r="M449" s="232"/>
      <c r="N449" s="231"/>
      <c r="O449" s="231"/>
      <c r="P449" s="231"/>
      <c r="Q449" s="231"/>
      <c r="R449" s="232"/>
      <c r="S449" s="232"/>
      <c r="T449" s="232"/>
      <c r="U449" s="232"/>
      <c r="V449" s="232"/>
      <c r="W449" s="232"/>
      <c r="X449" s="232"/>
      <c r="Y449" s="232"/>
      <c r="Z449" s="212"/>
      <c r="AA449" s="212"/>
      <c r="AB449" s="212"/>
      <c r="AC449" s="212"/>
      <c r="AD449" s="212"/>
      <c r="AE449" s="212"/>
      <c r="AF449" s="212"/>
      <c r="AG449" s="212" t="s">
        <v>194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outlineLevel="3" x14ac:dyDescent="0.25">
      <c r="A450" s="229"/>
      <c r="B450" s="230"/>
      <c r="C450" s="268" t="s">
        <v>217</v>
      </c>
      <c r="D450" s="235"/>
      <c r="E450" s="236">
        <v>109.59</v>
      </c>
      <c r="F450" s="232"/>
      <c r="G450" s="232"/>
      <c r="H450" s="232"/>
      <c r="I450" s="232"/>
      <c r="J450" s="232"/>
      <c r="K450" s="232"/>
      <c r="L450" s="232"/>
      <c r="M450" s="232"/>
      <c r="N450" s="231"/>
      <c r="O450" s="231"/>
      <c r="P450" s="231"/>
      <c r="Q450" s="231"/>
      <c r="R450" s="232"/>
      <c r="S450" s="232"/>
      <c r="T450" s="232"/>
      <c r="U450" s="232"/>
      <c r="V450" s="232"/>
      <c r="W450" s="232"/>
      <c r="X450" s="232"/>
      <c r="Y450" s="232"/>
      <c r="Z450" s="212"/>
      <c r="AA450" s="212"/>
      <c r="AB450" s="212"/>
      <c r="AC450" s="212"/>
      <c r="AD450" s="212"/>
      <c r="AE450" s="212"/>
      <c r="AF450" s="212"/>
      <c r="AG450" s="212" t="s">
        <v>194</v>
      </c>
      <c r="AH450" s="212">
        <v>1</v>
      </c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3" x14ac:dyDescent="0.25">
      <c r="A451" s="229"/>
      <c r="B451" s="230"/>
      <c r="C451" s="267" t="s">
        <v>197</v>
      </c>
      <c r="D451" s="233"/>
      <c r="E451" s="234"/>
      <c r="F451" s="232"/>
      <c r="G451" s="232"/>
      <c r="H451" s="232"/>
      <c r="I451" s="232"/>
      <c r="J451" s="232"/>
      <c r="K451" s="232"/>
      <c r="L451" s="232"/>
      <c r="M451" s="232"/>
      <c r="N451" s="231"/>
      <c r="O451" s="231"/>
      <c r="P451" s="231"/>
      <c r="Q451" s="231"/>
      <c r="R451" s="232"/>
      <c r="S451" s="232"/>
      <c r="T451" s="232"/>
      <c r="U451" s="232"/>
      <c r="V451" s="232"/>
      <c r="W451" s="232"/>
      <c r="X451" s="232"/>
      <c r="Y451" s="232"/>
      <c r="Z451" s="212"/>
      <c r="AA451" s="212"/>
      <c r="AB451" s="212"/>
      <c r="AC451" s="212"/>
      <c r="AD451" s="212"/>
      <c r="AE451" s="212"/>
      <c r="AF451" s="212"/>
      <c r="AG451" s="212" t="s">
        <v>194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3" x14ac:dyDescent="0.25">
      <c r="A452" s="229"/>
      <c r="B452" s="230"/>
      <c r="C452" s="267" t="s">
        <v>407</v>
      </c>
      <c r="D452" s="233"/>
      <c r="E452" s="234">
        <v>60.54</v>
      </c>
      <c r="F452" s="232"/>
      <c r="G452" s="232"/>
      <c r="H452" s="232"/>
      <c r="I452" s="232"/>
      <c r="J452" s="232"/>
      <c r="K452" s="232"/>
      <c r="L452" s="232"/>
      <c r="M452" s="232"/>
      <c r="N452" s="231"/>
      <c r="O452" s="231"/>
      <c r="P452" s="231"/>
      <c r="Q452" s="231"/>
      <c r="R452" s="232"/>
      <c r="S452" s="232"/>
      <c r="T452" s="232"/>
      <c r="U452" s="232"/>
      <c r="V452" s="232"/>
      <c r="W452" s="232"/>
      <c r="X452" s="232"/>
      <c r="Y452" s="232"/>
      <c r="Z452" s="212"/>
      <c r="AA452" s="212"/>
      <c r="AB452" s="212"/>
      <c r="AC452" s="212"/>
      <c r="AD452" s="212"/>
      <c r="AE452" s="212"/>
      <c r="AF452" s="212"/>
      <c r="AG452" s="212" t="s">
        <v>194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3" x14ac:dyDescent="0.25">
      <c r="A453" s="229"/>
      <c r="B453" s="230"/>
      <c r="C453" s="267" t="s">
        <v>219</v>
      </c>
      <c r="D453" s="233"/>
      <c r="E453" s="234">
        <v>-6.72</v>
      </c>
      <c r="F453" s="232"/>
      <c r="G453" s="232"/>
      <c r="H453" s="232"/>
      <c r="I453" s="232"/>
      <c r="J453" s="232"/>
      <c r="K453" s="232"/>
      <c r="L453" s="232"/>
      <c r="M453" s="232"/>
      <c r="N453" s="231"/>
      <c r="O453" s="231"/>
      <c r="P453" s="231"/>
      <c r="Q453" s="231"/>
      <c r="R453" s="232"/>
      <c r="S453" s="232"/>
      <c r="T453" s="232"/>
      <c r="U453" s="232"/>
      <c r="V453" s="232"/>
      <c r="W453" s="232"/>
      <c r="X453" s="232"/>
      <c r="Y453" s="232"/>
      <c r="Z453" s="212"/>
      <c r="AA453" s="212"/>
      <c r="AB453" s="212"/>
      <c r="AC453" s="212"/>
      <c r="AD453" s="212"/>
      <c r="AE453" s="212"/>
      <c r="AF453" s="212"/>
      <c r="AG453" s="212" t="s">
        <v>194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3" x14ac:dyDescent="0.25">
      <c r="A454" s="229"/>
      <c r="B454" s="230"/>
      <c r="C454" s="267" t="s">
        <v>220</v>
      </c>
      <c r="D454" s="233"/>
      <c r="E454" s="234">
        <v>20.25</v>
      </c>
      <c r="F454" s="232"/>
      <c r="G454" s="232"/>
      <c r="H454" s="232"/>
      <c r="I454" s="232"/>
      <c r="J454" s="232"/>
      <c r="K454" s="232"/>
      <c r="L454" s="232"/>
      <c r="M454" s="232"/>
      <c r="N454" s="231"/>
      <c r="O454" s="231"/>
      <c r="P454" s="231"/>
      <c r="Q454" s="231"/>
      <c r="R454" s="232"/>
      <c r="S454" s="232"/>
      <c r="T454" s="232"/>
      <c r="U454" s="232"/>
      <c r="V454" s="232"/>
      <c r="W454" s="232"/>
      <c r="X454" s="232"/>
      <c r="Y454" s="232"/>
      <c r="Z454" s="212"/>
      <c r="AA454" s="212"/>
      <c r="AB454" s="212"/>
      <c r="AC454" s="212"/>
      <c r="AD454" s="212"/>
      <c r="AE454" s="212"/>
      <c r="AF454" s="212"/>
      <c r="AG454" s="212" t="s">
        <v>194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3" x14ac:dyDescent="0.25">
      <c r="A455" s="229"/>
      <c r="B455" s="230"/>
      <c r="C455" s="267" t="s">
        <v>213</v>
      </c>
      <c r="D455" s="233"/>
      <c r="E455" s="234">
        <v>-1.68</v>
      </c>
      <c r="F455" s="232"/>
      <c r="G455" s="232"/>
      <c r="H455" s="232"/>
      <c r="I455" s="232"/>
      <c r="J455" s="232"/>
      <c r="K455" s="232"/>
      <c r="L455" s="232"/>
      <c r="M455" s="232"/>
      <c r="N455" s="231"/>
      <c r="O455" s="231"/>
      <c r="P455" s="231"/>
      <c r="Q455" s="231"/>
      <c r="R455" s="232"/>
      <c r="S455" s="232"/>
      <c r="T455" s="232"/>
      <c r="U455" s="232"/>
      <c r="V455" s="232"/>
      <c r="W455" s="232"/>
      <c r="X455" s="232"/>
      <c r="Y455" s="232"/>
      <c r="Z455" s="212"/>
      <c r="AA455" s="212"/>
      <c r="AB455" s="212"/>
      <c r="AC455" s="212"/>
      <c r="AD455" s="212"/>
      <c r="AE455" s="212"/>
      <c r="AF455" s="212"/>
      <c r="AG455" s="212" t="s">
        <v>194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3" x14ac:dyDescent="0.25">
      <c r="A456" s="229"/>
      <c r="B456" s="230"/>
      <c r="C456" s="267" t="s">
        <v>408</v>
      </c>
      <c r="D456" s="233"/>
      <c r="E456" s="234">
        <v>45.72</v>
      </c>
      <c r="F456" s="232"/>
      <c r="G456" s="232"/>
      <c r="H456" s="232"/>
      <c r="I456" s="232"/>
      <c r="J456" s="232"/>
      <c r="K456" s="232"/>
      <c r="L456" s="232"/>
      <c r="M456" s="232"/>
      <c r="N456" s="231"/>
      <c r="O456" s="231"/>
      <c r="P456" s="231"/>
      <c r="Q456" s="231"/>
      <c r="R456" s="232"/>
      <c r="S456" s="232"/>
      <c r="T456" s="232"/>
      <c r="U456" s="232"/>
      <c r="V456" s="232"/>
      <c r="W456" s="232"/>
      <c r="X456" s="232"/>
      <c r="Y456" s="232"/>
      <c r="Z456" s="212"/>
      <c r="AA456" s="212"/>
      <c r="AB456" s="212"/>
      <c r="AC456" s="212"/>
      <c r="AD456" s="212"/>
      <c r="AE456" s="212"/>
      <c r="AF456" s="212"/>
      <c r="AG456" s="212" t="s">
        <v>194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3" x14ac:dyDescent="0.25">
      <c r="A457" s="229"/>
      <c r="B457" s="230"/>
      <c r="C457" s="267" t="s">
        <v>222</v>
      </c>
      <c r="D457" s="233"/>
      <c r="E457" s="234">
        <v>-4.2</v>
      </c>
      <c r="F457" s="232"/>
      <c r="G457" s="232"/>
      <c r="H457" s="232"/>
      <c r="I457" s="232"/>
      <c r="J457" s="232"/>
      <c r="K457" s="232"/>
      <c r="L457" s="232"/>
      <c r="M457" s="232"/>
      <c r="N457" s="231"/>
      <c r="O457" s="231"/>
      <c r="P457" s="231"/>
      <c r="Q457" s="231"/>
      <c r="R457" s="232"/>
      <c r="S457" s="232"/>
      <c r="T457" s="232"/>
      <c r="U457" s="232"/>
      <c r="V457" s="232"/>
      <c r="W457" s="232"/>
      <c r="X457" s="232"/>
      <c r="Y457" s="232"/>
      <c r="Z457" s="212"/>
      <c r="AA457" s="212"/>
      <c r="AB457" s="212"/>
      <c r="AC457" s="212"/>
      <c r="AD457" s="212"/>
      <c r="AE457" s="212"/>
      <c r="AF457" s="212"/>
      <c r="AG457" s="212" t="s">
        <v>194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3" x14ac:dyDescent="0.25">
      <c r="A458" s="229"/>
      <c r="B458" s="230"/>
      <c r="C458" s="268" t="s">
        <v>217</v>
      </c>
      <c r="D458" s="235"/>
      <c r="E458" s="236">
        <v>113.91</v>
      </c>
      <c r="F458" s="232"/>
      <c r="G458" s="232"/>
      <c r="H458" s="232"/>
      <c r="I458" s="232"/>
      <c r="J458" s="232"/>
      <c r="K458" s="232"/>
      <c r="L458" s="232"/>
      <c r="M458" s="232"/>
      <c r="N458" s="231"/>
      <c r="O458" s="231"/>
      <c r="P458" s="231"/>
      <c r="Q458" s="231"/>
      <c r="R458" s="232"/>
      <c r="S458" s="232"/>
      <c r="T458" s="232"/>
      <c r="U458" s="232"/>
      <c r="V458" s="232"/>
      <c r="W458" s="232"/>
      <c r="X458" s="232"/>
      <c r="Y458" s="232"/>
      <c r="Z458" s="212"/>
      <c r="AA458" s="212"/>
      <c r="AB458" s="212"/>
      <c r="AC458" s="212"/>
      <c r="AD458" s="212"/>
      <c r="AE458" s="212"/>
      <c r="AF458" s="212"/>
      <c r="AG458" s="212" t="s">
        <v>194</v>
      </c>
      <c r="AH458" s="212">
        <v>1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3" x14ac:dyDescent="0.25">
      <c r="A459" s="229"/>
      <c r="B459" s="230"/>
      <c r="C459" s="267" t="s">
        <v>199</v>
      </c>
      <c r="D459" s="233"/>
      <c r="E459" s="234"/>
      <c r="F459" s="232"/>
      <c r="G459" s="232"/>
      <c r="H459" s="232"/>
      <c r="I459" s="232"/>
      <c r="J459" s="232"/>
      <c r="K459" s="232"/>
      <c r="L459" s="232"/>
      <c r="M459" s="232"/>
      <c r="N459" s="231"/>
      <c r="O459" s="231"/>
      <c r="P459" s="231"/>
      <c r="Q459" s="231"/>
      <c r="R459" s="232"/>
      <c r="S459" s="232"/>
      <c r="T459" s="232"/>
      <c r="U459" s="232"/>
      <c r="V459" s="232"/>
      <c r="W459" s="232"/>
      <c r="X459" s="232"/>
      <c r="Y459" s="232"/>
      <c r="Z459" s="212"/>
      <c r="AA459" s="212"/>
      <c r="AB459" s="212"/>
      <c r="AC459" s="212"/>
      <c r="AD459" s="212"/>
      <c r="AE459" s="212"/>
      <c r="AF459" s="212"/>
      <c r="AG459" s="212" t="s">
        <v>194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3" x14ac:dyDescent="0.25">
      <c r="A460" s="229"/>
      <c r="B460" s="230"/>
      <c r="C460" s="267" t="s">
        <v>409</v>
      </c>
      <c r="D460" s="233"/>
      <c r="E460" s="234">
        <v>60.54</v>
      </c>
      <c r="F460" s="232"/>
      <c r="G460" s="232"/>
      <c r="H460" s="232"/>
      <c r="I460" s="232"/>
      <c r="J460" s="232"/>
      <c r="K460" s="232"/>
      <c r="L460" s="232"/>
      <c r="M460" s="232"/>
      <c r="N460" s="231"/>
      <c r="O460" s="231"/>
      <c r="P460" s="231"/>
      <c r="Q460" s="231"/>
      <c r="R460" s="232"/>
      <c r="S460" s="232"/>
      <c r="T460" s="232"/>
      <c r="U460" s="232"/>
      <c r="V460" s="232"/>
      <c r="W460" s="232"/>
      <c r="X460" s="232"/>
      <c r="Y460" s="232"/>
      <c r="Z460" s="212"/>
      <c r="AA460" s="212"/>
      <c r="AB460" s="212"/>
      <c r="AC460" s="212"/>
      <c r="AD460" s="212"/>
      <c r="AE460" s="212"/>
      <c r="AF460" s="212"/>
      <c r="AG460" s="212" t="s">
        <v>194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3" x14ac:dyDescent="0.25">
      <c r="A461" s="229"/>
      <c r="B461" s="230"/>
      <c r="C461" s="267" t="s">
        <v>219</v>
      </c>
      <c r="D461" s="233"/>
      <c r="E461" s="234">
        <v>-6.72</v>
      </c>
      <c r="F461" s="232"/>
      <c r="G461" s="232"/>
      <c r="H461" s="232"/>
      <c r="I461" s="232"/>
      <c r="J461" s="232"/>
      <c r="K461" s="232"/>
      <c r="L461" s="232"/>
      <c r="M461" s="232"/>
      <c r="N461" s="231"/>
      <c r="O461" s="231"/>
      <c r="P461" s="231"/>
      <c r="Q461" s="231"/>
      <c r="R461" s="232"/>
      <c r="S461" s="232"/>
      <c r="T461" s="232"/>
      <c r="U461" s="232"/>
      <c r="V461" s="232"/>
      <c r="W461" s="232"/>
      <c r="X461" s="232"/>
      <c r="Y461" s="232"/>
      <c r="Z461" s="212"/>
      <c r="AA461" s="212"/>
      <c r="AB461" s="212"/>
      <c r="AC461" s="212"/>
      <c r="AD461" s="212"/>
      <c r="AE461" s="212"/>
      <c r="AF461" s="212"/>
      <c r="AG461" s="212" t="s">
        <v>194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 x14ac:dyDescent="0.25">
      <c r="A462" s="229"/>
      <c r="B462" s="230"/>
      <c r="C462" s="267" t="s">
        <v>224</v>
      </c>
      <c r="D462" s="233"/>
      <c r="E462" s="234">
        <v>19.8</v>
      </c>
      <c r="F462" s="232"/>
      <c r="G462" s="232"/>
      <c r="H462" s="232"/>
      <c r="I462" s="232"/>
      <c r="J462" s="232"/>
      <c r="K462" s="232"/>
      <c r="L462" s="232"/>
      <c r="M462" s="232"/>
      <c r="N462" s="231"/>
      <c r="O462" s="231"/>
      <c r="P462" s="231"/>
      <c r="Q462" s="231"/>
      <c r="R462" s="232"/>
      <c r="S462" s="232"/>
      <c r="T462" s="232"/>
      <c r="U462" s="232"/>
      <c r="V462" s="232"/>
      <c r="W462" s="232"/>
      <c r="X462" s="232"/>
      <c r="Y462" s="232"/>
      <c r="Z462" s="212"/>
      <c r="AA462" s="212"/>
      <c r="AB462" s="212"/>
      <c r="AC462" s="212"/>
      <c r="AD462" s="212"/>
      <c r="AE462" s="212"/>
      <c r="AF462" s="212"/>
      <c r="AG462" s="212" t="s">
        <v>194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3" x14ac:dyDescent="0.25">
      <c r="A463" s="229"/>
      <c r="B463" s="230"/>
      <c r="C463" s="267" t="s">
        <v>213</v>
      </c>
      <c r="D463" s="233"/>
      <c r="E463" s="234">
        <v>-1.68</v>
      </c>
      <c r="F463" s="232"/>
      <c r="G463" s="232"/>
      <c r="H463" s="232"/>
      <c r="I463" s="232"/>
      <c r="J463" s="232"/>
      <c r="K463" s="232"/>
      <c r="L463" s="232"/>
      <c r="M463" s="232"/>
      <c r="N463" s="231"/>
      <c r="O463" s="231"/>
      <c r="P463" s="231"/>
      <c r="Q463" s="231"/>
      <c r="R463" s="232"/>
      <c r="S463" s="232"/>
      <c r="T463" s="232"/>
      <c r="U463" s="232"/>
      <c r="V463" s="232"/>
      <c r="W463" s="232"/>
      <c r="X463" s="232"/>
      <c r="Y463" s="232"/>
      <c r="Z463" s="212"/>
      <c r="AA463" s="212"/>
      <c r="AB463" s="212"/>
      <c r="AC463" s="212"/>
      <c r="AD463" s="212"/>
      <c r="AE463" s="212"/>
      <c r="AF463" s="212"/>
      <c r="AG463" s="212" t="s">
        <v>194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3" x14ac:dyDescent="0.25">
      <c r="A464" s="229"/>
      <c r="B464" s="230"/>
      <c r="C464" s="267" t="s">
        <v>410</v>
      </c>
      <c r="D464" s="233"/>
      <c r="E464" s="234">
        <v>45.6</v>
      </c>
      <c r="F464" s="232"/>
      <c r="G464" s="232"/>
      <c r="H464" s="232"/>
      <c r="I464" s="232"/>
      <c r="J464" s="232"/>
      <c r="K464" s="232"/>
      <c r="L464" s="232"/>
      <c r="M464" s="232"/>
      <c r="N464" s="231"/>
      <c r="O464" s="231"/>
      <c r="P464" s="231"/>
      <c r="Q464" s="231"/>
      <c r="R464" s="232"/>
      <c r="S464" s="232"/>
      <c r="T464" s="232"/>
      <c r="U464" s="232"/>
      <c r="V464" s="232"/>
      <c r="W464" s="232"/>
      <c r="X464" s="232"/>
      <c r="Y464" s="232"/>
      <c r="Z464" s="212"/>
      <c r="AA464" s="212"/>
      <c r="AB464" s="212"/>
      <c r="AC464" s="212"/>
      <c r="AD464" s="212"/>
      <c r="AE464" s="212"/>
      <c r="AF464" s="212"/>
      <c r="AG464" s="212" t="s">
        <v>194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3" x14ac:dyDescent="0.25">
      <c r="A465" s="229"/>
      <c r="B465" s="230"/>
      <c r="C465" s="267" t="s">
        <v>222</v>
      </c>
      <c r="D465" s="233"/>
      <c r="E465" s="234">
        <v>-4.2</v>
      </c>
      <c r="F465" s="232"/>
      <c r="G465" s="232"/>
      <c r="H465" s="232"/>
      <c r="I465" s="232"/>
      <c r="J465" s="232"/>
      <c r="K465" s="232"/>
      <c r="L465" s="232"/>
      <c r="M465" s="232"/>
      <c r="N465" s="231"/>
      <c r="O465" s="231"/>
      <c r="P465" s="231"/>
      <c r="Q465" s="231"/>
      <c r="R465" s="232"/>
      <c r="S465" s="232"/>
      <c r="T465" s="232"/>
      <c r="U465" s="232"/>
      <c r="V465" s="232"/>
      <c r="W465" s="232"/>
      <c r="X465" s="232"/>
      <c r="Y465" s="232"/>
      <c r="Z465" s="212"/>
      <c r="AA465" s="212"/>
      <c r="AB465" s="212"/>
      <c r="AC465" s="212"/>
      <c r="AD465" s="212"/>
      <c r="AE465" s="212"/>
      <c r="AF465" s="212"/>
      <c r="AG465" s="212" t="s">
        <v>194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3" x14ac:dyDescent="0.25">
      <c r="A466" s="229"/>
      <c r="B466" s="230"/>
      <c r="C466" s="268" t="s">
        <v>217</v>
      </c>
      <c r="D466" s="235"/>
      <c r="E466" s="236">
        <v>113.34</v>
      </c>
      <c r="F466" s="232"/>
      <c r="G466" s="232"/>
      <c r="H466" s="232"/>
      <c r="I466" s="232"/>
      <c r="J466" s="232"/>
      <c r="K466" s="232"/>
      <c r="L466" s="232"/>
      <c r="M466" s="232"/>
      <c r="N466" s="231"/>
      <c r="O466" s="231"/>
      <c r="P466" s="231"/>
      <c r="Q466" s="231"/>
      <c r="R466" s="232"/>
      <c r="S466" s="232"/>
      <c r="T466" s="232"/>
      <c r="U466" s="232"/>
      <c r="V466" s="232"/>
      <c r="W466" s="232"/>
      <c r="X466" s="232"/>
      <c r="Y466" s="232"/>
      <c r="Z466" s="212"/>
      <c r="AA466" s="212"/>
      <c r="AB466" s="212"/>
      <c r="AC466" s="212"/>
      <c r="AD466" s="212"/>
      <c r="AE466" s="212"/>
      <c r="AF466" s="212"/>
      <c r="AG466" s="212" t="s">
        <v>194</v>
      </c>
      <c r="AH466" s="212">
        <v>1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outlineLevel="3" x14ac:dyDescent="0.25">
      <c r="A467" s="229"/>
      <c r="B467" s="230"/>
      <c r="C467" s="267" t="s">
        <v>201</v>
      </c>
      <c r="D467" s="233"/>
      <c r="E467" s="234"/>
      <c r="F467" s="232"/>
      <c r="G467" s="232"/>
      <c r="H467" s="232"/>
      <c r="I467" s="232"/>
      <c r="J467" s="232"/>
      <c r="K467" s="232"/>
      <c r="L467" s="232"/>
      <c r="M467" s="232"/>
      <c r="N467" s="231"/>
      <c r="O467" s="231"/>
      <c r="P467" s="231"/>
      <c r="Q467" s="231"/>
      <c r="R467" s="232"/>
      <c r="S467" s="232"/>
      <c r="T467" s="232"/>
      <c r="U467" s="232"/>
      <c r="V467" s="232"/>
      <c r="W467" s="232"/>
      <c r="X467" s="232"/>
      <c r="Y467" s="232"/>
      <c r="Z467" s="212"/>
      <c r="AA467" s="212"/>
      <c r="AB467" s="212"/>
      <c r="AC467" s="212"/>
      <c r="AD467" s="212"/>
      <c r="AE467" s="212"/>
      <c r="AF467" s="212"/>
      <c r="AG467" s="212" t="s">
        <v>194</v>
      </c>
      <c r="AH467" s="212">
        <v>0</v>
      </c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3" x14ac:dyDescent="0.25">
      <c r="A468" s="229"/>
      <c r="B468" s="230"/>
      <c r="C468" s="267" t="s">
        <v>411</v>
      </c>
      <c r="D468" s="233"/>
      <c r="E468" s="234">
        <v>60.54</v>
      </c>
      <c r="F468" s="232"/>
      <c r="G468" s="232"/>
      <c r="H468" s="232"/>
      <c r="I468" s="232"/>
      <c r="J468" s="232"/>
      <c r="K468" s="232"/>
      <c r="L468" s="232"/>
      <c r="M468" s="232"/>
      <c r="N468" s="231"/>
      <c r="O468" s="231"/>
      <c r="P468" s="231"/>
      <c r="Q468" s="231"/>
      <c r="R468" s="232"/>
      <c r="S468" s="232"/>
      <c r="T468" s="232"/>
      <c r="U468" s="232"/>
      <c r="V468" s="232"/>
      <c r="W468" s="232"/>
      <c r="X468" s="232"/>
      <c r="Y468" s="232"/>
      <c r="Z468" s="212"/>
      <c r="AA468" s="212"/>
      <c r="AB468" s="212"/>
      <c r="AC468" s="212"/>
      <c r="AD468" s="212"/>
      <c r="AE468" s="212"/>
      <c r="AF468" s="212"/>
      <c r="AG468" s="212" t="s">
        <v>194</v>
      </c>
      <c r="AH468" s="212">
        <v>0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3" x14ac:dyDescent="0.25">
      <c r="A469" s="229"/>
      <c r="B469" s="230"/>
      <c r="C469" s="267" t="s">
        <v>219</v>
      </c>
      <c r="D469" s="233"/>
      <c r="E469" s="234">
        <v>-6.72</v>
      </c>
      <c r="F469" s="232"/>
      <c r="G469" s="232"/>
      <c r="H469" s="232"/>
      <c r="I469" s="232"/>
      <c r="J469" s="232"/>
      <c r="K469" s="232"/>
      <c r="L469" s="232"/>
      <c r="M469" s="232"/>
      <c r="N469" s="231"/>
      <c r="O469" s="231"/>
      <c r="P469" s="231"/>
      <c r="Q469" s="231"/>
      <c r="R469" s="232"/>
      <c r="S469" s="232"/>
      <c r="T469" s="232"/>
      <c r="U469" s="232"/>
      <c r="V469" s="232"/>
      <c r="W469" s="232"/>
      <c r="X469" s="232"/>
      <c r="Y469" s="232"/>
      <c r="Z469" s="212"/>
      <c r="AA469" s="212"/>
      <c r="AB469" s="212"/>
      <c r="AC469" s="212"/>
      <c r="AD469" s="212"/>
      <c r="AE469" s="212"/>
      <c r="AF469" s="212"/>
      <c r="AG469" s="212" t="s">
        <v>194</v>
      </c>
      <c r="AH469" s="212">
        <v>0</v>
      </c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3" x14ac:dyDescent="0.25">
      <c r="A470" s="229"/>
      <c r="B470" s="230"/>
      <c r="C470" s="267" t="s">
        <v>227</v>
      </c>
      <c r="D470" s="233"/>
      <c r="E470" s="234">
        <v>20.25</v>
      </c>
      <c r="F470" s="232"/>
      <c r="G470" s="232"/>
      <c r="H470" s="232"/>
      <c r="I470" s="232"/>
      <c r="J470" s="232"/>
      <c r="K470" s="232"/>
      <c r="L470" s="232"/>
      <c r="M470" s="232"/>
      <c r="N470" s="231"/>
      <c r="O470" s="231"/>
      <c r="P470" s="231"/>
      <c r="Q470" s="231"/>
      <c r="R470" s="232"/>
      <c r="S470" s="232"/>
      <c r="T470" s="232"/>
      <c r="U470" s="232"/>
      <c r="V470" s="232"/>
      <c r="W470" s="232"/>
      <c r="X470" s="232"/>
      <c r="Y470" s="232"/>
      <c r="Z470" s="212"/>
      <c r="AA470" s="212"/>
      <c r="AB470" s="212"/>
      <c r="AC470" s="212"/>
      <c r="AD470" s="212"/>
      <c r="AE470" s="212"/>
      <c r="AF470" s="212"/>
      <c r="AG470" s="212" t="s">
        <v>194</v>
      </c>
      <c r="AH470" s="212">
        <v>0</v>
      </c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3" x14ac:dyDescent="0.25">
      <c r="A471" s="229"/>
      <c r="B471" s="230"/>
      <c r="C471" s="267" t="s">
        <v>213</v>
      </c>
      <c r="D471" s="233"/>
      <c r="E471" s="234">
        <v>-1.68</v>
      </c>
      <c r="F471" s="232"/>
      <c r="G471" s="232"/>
      <c r="H471" s="232"/>
      <c r="I471" s="232"/>
      <c r="J471" s="232"/>
      <c r="K471" s="232"/>
      <c r="L471" s="232"/>
      <c r="M471" s="232"/>
      <c r="N471" s="231"/>
      <c r="O471" s="231"/>
      <c r="P471" s="231"/>
      <c r="Q471" s="231"/>
      <c r="R471" s="232"/>
      <c r="S471" s="232"/>
      <c r="T471" s="232"/>
      <c r="U471" s="232"/>
      <c r="V471" s="232"/>
      <c r="W471" s="232"/>
      <c r="X471" s="232"/>
      <c r="Y471" s="232"/>
      <c r="Z471" s="212"/>
      <c r="AA471" s="212"/>
      <c r="AB471" s="212"/>
      <c r="AC471" s="212"/>
      <c r="AD471" s="212"/>
      <c r="AE471" s="212"/>
      <c r="AF471" s="212"/>
      <c r="AG471" s="212" t="s">
        <v>194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3" x14ac:dyDescent="0.25">
      <c r="A472" s="229"/>
      <c r="B472" s="230"/>
      <c r="C472" s="267" t="s">
        <v>412</v>
      </c>
      <c r="D472" s="233"/>
      <c r="E472" s="234">
        <v>45.72</v>
      </c>
      <c r="F472" s="232"/>
      <c r="G472" s="232"/>
      <c r="H472" s="232"/>
      <c r="I472" s="232"/>
      <c r="J472" s="232"/>
      <c r="K472" s="232"/>
      <c r="L472" s="232"/>
      <c r="M472" s="232"/>
      <c r="N472" s="231"/>
      <c r="O472" s="231"/>
      <c r="P472" s="231"/>
      <c r="Q472" s="231"/>
      <c r="R472" s="232"/>
      <c r="S472" s="232"/>
      <c r="T472" s="232"/>
      <c r="U472" s="232"/>
      <c r="V472" s="232"/>
      <c r="W472" s="232"/>
      <c r="X472" s="232"/>
      <c r="Y472" s="232"/>
      <c r="Z472" s="212"/>
      <c r="AA472" s="212"/>
      <c r="AB472" s="212"/>
      <c r="AC472" s="212"/>
      <c r="AD472" s="212"/>
      <c r="AE472" s="212"/>
      <c r="AF472" s="212"/>
      <c r="AG472" s="212" t="s">
        <v>194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3" x14ac:dyDescent="0.25">
      <c r="A473" s="229"/>
      <c r="B473" s="230"/>
      <c r="C473" s="267" t="s">
        <v>222</v>
      </c>
      <c r="D473" s="233"/>
      <c r="E473" s="234">
        <v>-4.2</v>
      </c>
      <c r="F473" s="232"/>
      <c r="G473" s="232"/>
      <c r="H473" s="232"/>
      <c r="I473" s="232"/>
      <c r="J473" s="232"/>
      <c r="K473" s="232"/>
      <c r="L473" s="232"/>
      <c r="M473" s="232"/>
      <c r="N473" s="231"/>
      <c r="O473" s="231"/>
      <c r="P473" s="231"/>
      <c r="Q473" s="231"/>
      <c r="R473" s="232"/>
      <c r="S473" s="232"/>
      <c r="T473" s="232"/>
      <c r="U473" s="232"/>
      <c r="V473" s="232"/>
      <c r="W473" s="232"/>
      <c r="X473" s="232"/>
      <c r="Y473" s="232"/>
      <c r="Z473" s="212"/>
      <c r="AA473" s="212"/>
      <c r="AB473" s="212"/>
      <c r="AC473" s="212"/>
      <c r="AD473" s="212"/>
      <c r="AE473" s="212"/>
      <c r="AF473" s="212"/>
      <c r="AG473" s="212" t="s">
        <v>194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3" x14ac:dyDescent="0.25">
      <c r="A474" s="229"/>
      <c r="B474" s="230"/>
      <c r="C474" s="268" t="s">
        <v>217</v>
      </c>
      <c r="D474" s="235"/>
      <c r="E474" s="236">
        <v>113.91</v>
      </c>
      <c r="F474" s="232"/>
      <c r="G474" s="232"/>
      <c r="H474" s="232"/>
      <c r="I474" s="232"/>
      <c r="J474" s="232"/>
      <c r="K474" s="232"/>
      <c r="L474" s="232"/>
      <c r="M474" s="232"/>
      <c r="N474" s="231"/>
      <c r="O474" s="231"/>
      <c r="P474" s="231"/>
      <c r="Q474" s="231"/>
      <c r="R474" s="232"/>
      <c r="S474" s="232"/>
      <c r="T474" s="232"/>
      <c r="U474" s="232"/>
      <c r="V474" s="232"/>
      <c r="W474" s="232"/>
      <c r="X474" s="232"/>
      <c r="Y474" s="232"/>
      <c r="Z474" s="212"/>
      <c r="AA474" s="212"/>
      <c r="AB474" s="212"/>
      <c r="AC474" s="212"/>
      <c r="AD474" s="212"/>
      <c r="AE474" s="212"/>
      <c r="AF474" s="212"/>
      <c r="AG474" s="212" t="s">
        <v>194</v>
      </c>
      <c r="AH474" s="212">
        <v>1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3" x14ac:dyDescent="0.25">
      <c r="A475" s="229"/>
      <c r="B475" s="230"/>
      <c r="C475" s="267" t="s">
        <v>203</v>
      </c>
      <c r="D475" s="233"/>
      <c r="E475" s="234"/>
      <c r="F475" s="232"/>
      <c r="G475" s="232"/>
      <c r="H475" s="232"/>
      <c r="I475" s="232"/>
      <c r="J475" s="232"/>
      <c r="K475" s="232"/>
      <c r="L475" s="232"/>
      <c r="M475" s="232"/>
      <c r="N475" s="231"/>
      <c r="O475" s="231"/>
      <c r="P475" s="231"/>
      <c r="Q475" s="231"/>
      <c r="R475" s="232"/>
      <c r="S475" s="232"/>
      <c r="T475" s="232"/>
      <c r="U475" s="232"/>
      <c r="V475" s="232"/>
      <c r="W475" s="232"/>
      <c r="X475" s="232"/>
      <c r="Y475" s="232"/>
      <c r="Z475" s="212"/>
      <c r="AA475" s="212"/>
      <c r="AB475" s="212"/>
      <c r="AC475" s="212"/>
      <c r="AD475" s="212"/>
      <c r="AE475" s="212"/>
      <c r="AF475" s="212"/>
      <c r="AG475" s="212" t="s">
        <v>194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3" x14ac:dyDescent="0.25">
      <c r="A476" s="229"/>
      <c r="B476" s="230"/>
      <c r="C476" s="267" t="s">
        <v>413</v>
      </c>
      <c r="D476" s="233"/>
      <c r="E476" s="234">
        <v>60.54</v>
      </c>
      <c r="F476" s="232"/>
      <c r="G476" s="232"/>
      <c r="H476" s="232"/>
      <c r="I476" s="232"/>
      <c r="J476" s="232"/>
      <c r="K476" s="232"/>
      <c r="L476" s="232"/>
      <c r="M476" s="232"/>
      <c r="N476" s="231"/>
      <c r="O476" s="231"/>
      <c r="P476" s="231"/>
      <c r="Q476" s="231"/>
      <c r="R476" s="232"/>
      <c r="S476" s="232"/>
      <c r="T476" s="232"/>
      <c r="U476" s="232"/>
      <c r="V476" s="232"/>
      <c r="W476" s="232"/>
      <c r="X476" s="232"/>
      <c r="Y476" s="232"/>
      <c r="Z476" s="212"/>
      <c r="AA476" s="212"/>
      <c r="AB476" s="212"/>
      <c r="AC476" s="212"/>
      <c r="AD476" s="212"/>
      <c r="AE476" s="212"/>
      <c r="AF476" s="212"/>
      <c r="AG476" s="212" t="s">
        <v>194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3" x14ac:dyDescent="0.25">
      <c r="A477" s="229"/>
      <c r="B477" s="230"/>
      <c r="C477" s="267" t="s">
        <v>219</v>
      </c>
      <c r="D477" s="233"/>
      <c r="E477" s="234">
        <v>-6.72</v>
      </c>
      <c r="F477" s="232"/>
      <c r="G477" s="232"/>
      <c r="H477" s="232"/>
      <c r="I477" s="232"/>
      <c r="J477" s="232"/>
      <c r="K477" s="232"/>
      <c r="L477" s="232"/>
      <c r="M477" s="232"/>
      <c r="N477" s="231"/>
      <c r="O477" s="231"/>
      <c r="P477" s="231"/>
      <c r="Q477" s="231"/>
      <c r="R477" s="232"/>
      <c r="S477" s="232"/>
      <c r="T477" s="232"/>
      <c r="U477" s="232"/>
      <c r="V477" s="232"/>
      <c r="W477" s="232"/>
      <c r="X477" s="232"/>
      <c r="Y477" s="232"/>
      <c r="Z477" s="212"/>
      <c r="AA477" s="212"/>
      <c r="AB477" s="212"/>
      <c r="AC477" s="212"/>
      <c r="AD477" s="212"/>
      <c r="AE477" s="212"/>
      <c r="AF477" s="212"/>
      <c r="AG477" s="212" t="s">
        <v>194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3" x14ac:dyDescent="0.25">
      <c r="A478" s="229"/>
      <c r="B478" s="230"/>
      <c r="C478" s="267" t="s">
        <v>230</v>
      </c>
      <c r="D478" s="233"/>
      <c r="E478" s="234">
        <v>19.8</v>
      </c>
      <c r="F478" s="232"/>
      <c r="G478" s="232"/>
      <c r="H478" s="232"/>
      <c r="I478" s="232"/>
      <c r="J478" s="232"/>
      <c r="K478" s="232"/>
      <c r="L478" s="232"/>
      <c r="M478" s="232"/>
      <c r="N478" s="231"/>
      <c r="O478" s="231"/>
      <c r="P478" s="231"/>
      <c r="Q478" s="231"/>
      <c r="R478" s="232"/>
      <c r="S478" s="232"/>
      <c r="T478" s="232"/>
      <c r="U478" s="232"/>
      <c r="V478" s="232"/>
      <c r="W478" s="232"/>
      <c r="X478" s="232"/>
      <c r="Y478" s="232"/>
      <c r="Z478" s="212"/>
      <c r="AA478" s="212"/>
      <c r="AB478" s="212"/>
      <c r="AC478" s="212"/>
      <c r="AD478" s="212"/>
      <c r="AE478" s="212"/>
      <c r="AF478" s="212"/>
      <c r="AG478" s="212" t="s">
        <v>194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3" x14ac:dyDescent="0.25">
      <c r="A479" s="229"/>
      <c r="B479" s="230"/>
      <c r="C479" s="267" t="s">
        <v>213</v>
      </c>
      <c r="D479" s="233"/>
      <c r="E479" s="234">
        <v>-1.68</v>
      </c>
      <c r="F479" s="232"/>
      <c r="G479" s="232"/>
      <c r="H479" s="232"/>
      <c r="I479" s="232"/>
      <c r="J479" s="232"/>
      <c r="K479" s="232"/>
      <c r="L479" s="232"/>
      <c r="M479" s="232"/>
      <c r="N479" s="231"/>
      <c r="O479" s="231"/>
      <c r="P479" s="231"/>
      <c r="Q479" s="231"/>
      <c r="R479" s="232"/>
      <c r="S479" s="232"/>
      <c r="T479" s="232"/>
      <c r="U479" s="232"/>
      <c r="V479" s="232"/>
      <c r="W479" s="232"/>
      <c r="X479" s="232"/>
      <c r="Y479" s="232"/>
      <c r="Z479" s="212"/>
      <c r="AA479" s="212"/>
      <c r="AB479" s="212"/>
      <c r="AC479" s="212"/>
      <c r="AD479" s="212"/>
      <c r="AE479" s="212"/>
      <c r="AF479" s="212"/>
      <c r="AG479" s="212" t="s">
        <v>194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3" x14ac:dyDescent="0.25">
      <c r="A480" s="229"/>
      <c r="B480" s="230"/>
      <c r="C480" s="267" t="s">
        <v>414</v>
      </c>
      <c r="D480" s="233"/>
      <c r="E480" s="234">
        <v>45.6</v>
      </c>
      <c r="F480" s="232"/>
      <c r="G480" s="232"/>
      <c r="H480" s="232"/>
      <c r="I480" s="232"/>
      <c r="J480" s="232"/>
      <c r="K480" s="232"/>
      <c r="L480" s="232"/>
      <c r="M480" s="232"/>
      <c r="N480" s="231"/>
      <c r="O480" s="231"/>
      <c r="P480" s="231"/>
      <c r="Q480" s="231"/>
      <c r="R480" s="232"/>
      <c r="S480" s="232"/>
      <c r="T480" s="232"/>
      <c r="U480" s="232"/>
      <c r="V480" s="232"/>
      <c r="W480" s="232"/>
      <c r="X480" s="232"/>
      <c r="Y480" s="232"/>
      <c r="Z480" s="212"/>
      <c r="AA480" s="212"/>
      <c r="AB480" s="212"/>
      <c r="AC480" s="212"/>
      <c r="AD480" s="212"/>
      <c r="AE480" s="212"/>
      <c r="AF480" s="212"/>
      <c r="AG480" s="212" t="s">
        <v>194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3" x14ac:dyDescent="0.25">
      <c r="A481" s="229"/>
      <c r="B481" s="230"/>
      <c r="C481" s="267" t="s">
        <v>222</v>
      </c>
      <c r="D481" s="233"/>
      <c r="E481" s="234">
        <v>-4.2</v>
      </c>
      <c r="F481" s="232"/>
      <c r="G481" s="232"/>
      <c r="H481" s="232"/>
      <c r="I481" s="232"/>
      <c r="J481" s="232"/>
      <c r="K481" s="232"/>
      <c r="L481" s="232"/>
      <c r="M481" s="232"/>
      <c r="N481" s="231"/>
      <c r="O481" s="231"/>
      <c r="P481" s="231"/>
      <c r="Q481" s="231"/>
      <c r="R481" s="232"/>
      <c r="S481" s="232"/>
      <c r="T481" s="232"/>
      <c r="U481" s="232"/>
      <c r="V481" s="232"/>
      <c r="W481" s="232"/>
      <c r="X481" s="232"/>
      <c r="Y481" s="232"/>
      <c r="Z481" s="212"/>
      <c r="AA481" s="212"/>
      <c r="AB481" s="212"/>
      <c r="AC481" s="212"/>
      <c r="AD481" s="212"/>
      <c r="AE481" s="212"/>
      <c r="AF481" s="212"/>
      <c r="AG481" s="212" t="s">
        <v>194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3" x14ac:dyDescent="0.25">
      <c r="A482" s="229"/>
      <c r="B482" s="230"/>
      <c r="C482" s="268" t="s">
        <v>217</v>
      </c>
      <c r="D482" s="235"/>
      <c r="E482" s="236">
        <v>113.34</v>
      </c>
      <c r="F482" s="232"/>
      <c r="G482" s="232"/>
      <c r="H482" s="232"/>
      <c r="I482" s="232"/>
      <c r="J482" s="232"/>
      <c r="K482" s="232"/>
      <c r="L482" s="232"/>
      <c r="M482" s="232"/>
      <c r="N482" s="231"/>
      <c r="O482" s="231"/>
      <c r="P482" s="231"/>
      <c r="Q482" s="231"/>
      <c r="R482" s="232"/>
      <c r="S482" s="232"/>
      <c r="T482" s="232"/>
      <c r="U482" s="232"/>
      <c r="V482" s="232"/>
      <c r="W482" s="232"/>
      <c r="X482" s="232"/>
      <c r="Y482" s="232"/>
      <c r="Z482" s="212"/>
      <c r="AA482" s="212"/>
      <c r="AB482" s="212"/>
      <c r="AC482" s="212"/>
      <c r="AD482" s="212"/>
      <c r="AE482" s="212"/>
      <c r="AF482" s="212"/>
      <c r="AG482" s="212" t="s">
        <v>194</v>
      </c>
      <c r="AH482" s="212">
        <v>1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ht="30" outlineLevel="1" x14ac:dyDescent="0.25">
      <c r="A483" s="251">
        <v>41</v>
      </c>
      <c r="B483" s="252" t="s">
        <v>415</v>
      </c>
      <c r="C483" s="266" t="s">
        <v>416</v>
      </c>
      <c r="D483" s="253" t="s">
        <v>187</v>
      </c>
      <c r="E483" s="254">
        <v>564.09</v>
      </c>
      <c r="F483" s="255"/>
      <c r="G483" s="256">
        <f>ROUND(E483*F483,2)</f>
        <v>0</v>
      </c>
      <c r="H483" s="255"/>
      <c r="I483" s="256">
        <f>ROUND(E483*H483,2)</f>
        <v>0</v>
      </c>
      <c r="J483" s="255"/>
      <c r="K483" s="256">
        <f>ROUND(E483*J483,2)</f>
        <v>0</v>
      </c>
      <c r="L483" s="256">
        <v>21</v>
      </c>
      <c r="M483" s="256">
        <f>G483*(1+L483/100)</f>
        <v>0</v>
      </c>
      <c r="N483" s="254">
        <v>2.8400000000000001E-3</v>
      </c>
      <c r="O483" s="254">
        <f>ROUND(E483*N483,2)</f>
        <v>1.6</v>
      </c>
      <c r="P483" s="254">
        <v>0</v>
      </c>
      <c r="Q483" s="254">
        <f>ROUND(E483*P483,2)</f>
        <v>0</v>
      </c>
      <c r="R483" s="256"/>
      <c r="S483" s="256" t="s">
        <v>207</v>
      </c>
      <c r="T483" s="257" t="s">
        <v>248</v>
      </c>
      <c r="U483" s="232">
        <v>1.58</v>
      </c>
      <c r="V483" s="232">
        <f>ROUND(E483*U483,2)</f>
        <v>891.26</v>
      </c>
      <c r="W483" s="232"/>
      <c r="X483" s="232" t="s">
        <v>190</v>
      </c>
      <c r="Y483" s="232" t="s">
        <v>191</v>
      </c>
      <c r="Z483" s="212"/>
      <c r="AA483" s="212"/>
      <c r="AB483" s="212"/>
      <c r="AC483" s="212"/>
      <c r="AD483" s="212"/>
      <c r="AE483" s="212"/>
      <c r="AF483" s="212"/>
      <c r="AG483" s="212" t="s">
        <v>192</v>
      </c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ht="40" outlineLevel="2" x14ac:dyDescent="0.25">
      <c r="A484" s="229"/>
      <c r="B484" s="230"/>
      <c r="C484" s="267" t="s">
        <v>417</v>
      </c>
      <c r="D484" s="233"/>
      <c r="E484" s="234"/>
      <c r="F484" s="232"/>
      <c r="G484" s="232"/>
      <c r="H484" s="232"/>
      <c r="I484" s="232"/>
      <c r="J484" s="232"/>
      <c r="K484" s="232"/>
      <c r="L484" s="232"/>
      <c r="M484" s="232"/>
      <c r="N484" s="231"/>
      <c r="O484" s="231"/>
      <c r="P484" s="231"/>
      <c r="Q484" s="231"/>
      <c r="R484" s="232"/>
      <c r="S484" s="232"/>
      <c r="T484" s="232"/>
      <c r="U484" s="232"/>
      <c r="V484" s="232"/>
      <c r="W484" s="232"/>
      <c r="X484" s="232"/>
      <c r="Y484" s="232"/>
      <c r="Z484" s="212"/>
      <c r="AA484" s="212"/>
      <c r="AB484" s="212"/>
      <c r="AC484" s="212"/>
      <c r="AD484" s="212"/>
      <c r="AE484" s="212"/>
      <c r="AF484" s="212"/>
      <c r="AG484" s="212" t="s">
        <v>194</v>
      </c>
      <c r="AH484" s="212">
        <v>0</v>
      </c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ht="30" outlineLevel="3" x14ac:dyDescent="0.25">
      <c r="A485" s="229"/>
      <c r="B485" s="230"/>
      <c r="C485" s="267" t="s">
        <v>418</v>
      </c>
      <c r="D485" s="233"/>
      <c r="E485" s="234"/>
      <c r="F485" s="232"/>
      <c r="G485" s="232"/>
      <c r="H485" s="232"/>
      <c r="I485" s="232"/>
      <c r="J485" s="232"/>
      <c r="K485" s="232"/>
      <c r="L485" s="232"/>
      <c r="M485" s="232"/>
      <c r="N485" s="231"/>
      <c r="O485" s="231"/>
      <c r="P485" s="231"/>
      <c r="Q485" s="231"/>
      <c r="R485" s="232"/>
      <c r="S485" s="232"/>
      <c r="T485" s="232"/>
      <c r="U485" s="232"/>
      <c r="V485" s="232"/>
      <c r="W485" s="232"/>
      <c r="X485" s="232"/>
      <c r="Y485" s="232"/>
      <c r="Z485" s="212"/>
      <c r="AA485" s="212"/>
      <c r="AB485" s="212"/>
      <c r="AC485" s="212"/>
      <c r="AD485" s="212"/>
      <c r="AE485" s="212"/>
      <c r="AF485" s="212"/>
      <c r="AG485" s="212" t="s">
        <v>194</v>
      </c>
      <c r="AH485" s="212">
        <v>0</v>
      </c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3" x14ac:dyDescent="0.25">
      <c r="A486" s="229"/>
      <c r="B486" s="230"/>
      <c r="C486" s="267" t="s">
        <v>419</v>
      </c>
      <c r="D486" s="233"/>
      <c r="E486" s="234">
        <v>564.09</v>
      </c>
      <c r="F486" s="232"/>
      <c r="G486" s="232"/>
      <c r="H486" s="232"/>
      <c r="I486" s="232"/>
      <c r="J486" s="232"/>
      <c r="K486" s="232"/>
      <c r="L486" s="232"/>
      <c r="M486" s="232"/>
      <c r="N486" s="231"/>
      <c r="O486" s="231"/>
      <c r="P486" s="231"/>
      <c r="Q486" s="231"/>
      <c r="R486" s="232"/>
      <c r="S486" s="232"/>
      <c r="T486" s="232"/>
      <c r="U486" s="232"/>
      <c r="V486" s="232"/>
      <c r="W486" s="232"/>
      <c r="X486" s="232"/>
      <c r="Y486" s="232"/>
      <c r="Z486" s="212"/>
      <c r="AA486" s="212"/>
      <c r="AB486" s="212"/>
      <c r="AC486" s="212"/>
      <c r="AD486" s="212"/>
      <c r="AE486" s="212"/>
      <c r="AF486" s="212"/>
      <c r="AG486" s="212" t="s">
        <v>194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1" x14ac:dyDescent="0.25">
      <c r="A487" s="251">
        <v>42</v>
      </c>
      <c r="B487" s="252" t="s">
        <v>420</v>
      </c>
      <c r="C487" s="266" t="s">
        <v>421</v>
      </c>
      <c r="D487" s="253" t="s">
        <v>187</v>
      </c>
      <c r="E487" s="254">
        <v>637.42169999999999</v>
      </c>
      <c r="F487" s="255"/>
      <c r="G487" s="256">
        <f>ROUND(E487*F487,2)</f>
        <v>0</v>
      </c>
      <c r="H487" s="255"/>
      <c r="I487" s="256">
        <f>ROUND(E487*H487,2)</f>
        <v>0</v>
      </c>
      <c r="J487" s="255"/>
      <c r="K487" s="256">
        <f>ROUND(E487*J487,2)</f>
        <v>0</v>
      </c>
      <c r="L487" s="256">
        <v>21</v>
      </c>
      <c r="M487" s="256">
        <f>G487*(1+L487/100)</f>
        <v>0</v>
      </c>
      <c r="N487" s="254">
        <v>1.9429999999999999E-2</v>
      </c>
      <c r="O487" s="254">
        <f>ROUND(E487*N487,2)</f>
        <v>12.39</v>
      </c>
      <c r="P487" s="254">
        <v>0</v>
      </c>
      <c r="Q487" s="254">
        <f>ROUND(E487*P487,2)</f>
        <v>0</v>
      </c>
      <c r="R487" s="256"/>
      <c r="S487" s="256" t="s">
        <v>207</v>
      </c>
      <c r="T487" s="257" t="s">
        <v>248</v>
      </c>
      <c r="U487" s="232">
        <v>0</v>
      </c>
      <c r="V487" s="232">
        <f>ROUND(E487*U487,2)</f>
        <v>0</v>
      </c>
      <c r="W487" s="232"/>
      <c r="X487" s="232" t="s">
        <v>422</v>
      </c>
      <c r="Y487" s="232" t="s">
        <v>191</v>
      </c>
      <c r="Z487" s="212"/>
      <c r="AA487" s="212"/>
      <c r="AB487" s="212"/>
      <c r="AC487" s="212"/>
      <c r="AD487" s="212"/>
      <c r="AE487" s="212"/>
      <c r="AF487" s="212"/>
      <c r="AG487" s="212" t="s">
        <v>423</v>
      </c>
      <c r="AH487" s="212"/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2" x14ac:dyDescent="0.25">
      <c r="A488" s="229"/>
      <c r="B488" s="230"/>
      <c r="C488" s="271" t="s">
        <v>424</v>
      </c>
      <c r="D488" s="239"/>
      <c r="E488" s="240"/>
      <c r="F488" s="232"/>
      <c r="G488" s="232"/>
      <c r="H488" s="232"/>
      <c r="I488" s="232"/>
      <c r="J488" s="232"/>
      <c r="K488" s="232"/>
      <c r="L488" s="232"/>
      <c r="M488" s="232"/>
      <c r="N488" s="231"/>
      <c r="O488" s="231"/>
      <c r="P488" s="231"/>
      <c r="Q488" s="231"/>
      <c r="R488" s="232"/>
      <c r="S488" s="232"/>
      <c r="T488" s="232"/>
      <c r="U488" s="232"/>
      <c r="V488" s="232"/>
      <c r="W488" s="232"/>
      <c r="X488" s="232"/>
      <c r="Y488" s="232"/>
      <c r="Z488" s="212"/>
      <c r="AA488" s="212"/>
      <c r="AB488" s="212"/>
      <c r="AC488" s="212"/>
      <c r="AD488" s="212"/>
      <c r="AE488" s="212"/>
      <c r="AF488" s="212"/>
      <c r="AG488" s="212" t="s">
        <v>194</v>
      </c>
      <c r="AH488" s="212"/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ht="20" outlineLevel="3" x14ac:dyDescent="0.25">
      <c r="A489" s="229"/>
      <c r="B489" s="230"/>
      <c r="C489" s="272" t="s">
        <v>425</v>
      </c>
      <c r="D489" s="239"/>
      <c r="E489" s="240"/>
      <c r="F489" s="232"/>
      <c r="G489" s="232"/>
      <c r="H489" s="232"/>
      <c r="I489" s="232"/>
      <c r="J489" s="232"/>
      <c r="K489" s="232"/>
      <c r="L489" s="232"/>
      <c r="M489" s="232"/>
      <c r="N489" s="231"/>
      <c r="O489" s="231"/>
      <c r="P489" s="231"/>
      <c r="Q489" s="231"/>
      <c r="R489" s="232"/>
      <c r="S489" s="232"/>
      <c r="T489" s="232"/>
      <c r="U489" s="232"/>
      <c r="V489" s="232"/>
      <c r="W489" s="232"/>
      <c r="X489" s="232"/>
      <c r="Y489" s="232"/>
      <c r="Z489" s="212"/>
      <c r="AA489" s="212"/>
      <c r="AB489" s="212"/>
      <c r="AC489" s="212"/>
      <c r="AD489" s="212"/>
      <c r="AE489" s="212"/>
      <c r="AF489" s="212"/>
      <c r="AG489" s="212" t="s">
        <v>194</v>
      </c>
      <c r="AH489" s="212">
        <v>2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ht="30" outlineLevel="3" x14ac:dyDescent="0.25">
      <c r="A490" s="229"/>
      <c r="B490" s="230"/>
      <c r="C490" s="272" t="s">
        <v>426</v>
      </c>
      <c r="D490" s="239"/>
      <c r="E490" s="240"/>
      <c r="F490" s="232"/>
      <c r="G490" s="232"/>
      <c r="H490" s="232"/>
      <c r="I490" s="232"/>
      <c r="J490" s="232"/>
      <c r="K490" s="232"/>
      <c r="L490" s="232"/>
      <c r="M490" s="232"/>
      <c r="N490" s="231"/>
      <c r="O490" s="231"/>
      <c r="P490" s="231"/>
      <c r="Q490" s="231"/>
      <c r="R490" s="232"/>
      <c r="S490" s="232"/>
      <c r="T490" s="232"/>
      <c r="U490" s="232"/>
      <c r="V490" s="232"/>
      <c r="W490" s="232"/>
      <c r="X490" s="232"/>
      <c r="Y490" s="232"/>
      <c r="Z490" s="212"/>
      <c r="AA490" s="212"/>
      <c r="AB490" s="212"/>
      <c r="AC490" s="212"/>
      <c r="AD490" s="212"/>
      <c r="AE490" s="212"/>
      <c r="AF490" s="212"/>
      <c r="AG490" s="212" t="s">
        <v>194</v>
      </c>
      <c r="AH490" s="212">
        <v>2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3" x14ac:dyDescent="0.25">
      <c r="A491" s="229"/>
      <c r="B491" s="230"/>
      <c r="C491" s="272" t="s">
        <v>427</v>
      </c>
      <c r="D491" s="239"/>
      <c r="E491" s="240"/>
      <c r="F491" s="232"/>
      <c r="G491" s="232"/>
      <c r="H491" s="232"/>
      <c r="I491" s="232"/>
      <c r="J491" s="232"/>
      <c r="K491" s="232"/>
      <c r="L491" s="232"/>
      <c r="M491" s="232"/>
      <c r="N491" s="231"/>
      <c r="O491" s="231"/>
      <c r="P491" s="231"/>
      <c r="Q491" s="231"/>
      <c r="R491" s="232"/>
      <c r="S491" s="232"/>
      <c r="T491" s="232"/>
      <c r="U491" s="232"/>
      <c r="V491" s="232"/>
      <c r="W491" s="232"/>
      <c r="X491" s="232"/>
      <c r="Y491" s="232"/>
      <c r="Z491" s="212"/>
      <c r="AA491" s="212"/>
      <c r="AB491" s="212"/>
      <c r="AC491" s="212"/>
      <c r="AD491" s="212"/>
      <c r="AE491" s="212"/>
      <c r="AF491" s="212"/>
      <c r="AG491" s="212" t="s">
        <v>194</v>
      </c>
      <c r="AH491" s="212">
        <v>2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outlineLevel="3" x14ac:dyDescent="0.25">
      <c r="A492" s="229"/>
      <c r="B492" s="230"/>
      <c r="C492" s="272" t="s">
        <v>428</v>
      </c>
      <c r="D492" s="239"/>
      <c r="E492" s="240"/>
      <c r="F492" s="232"/>
      <c r="G492" s="232"/>
      <c r="H492" s="232"/>
      <c r="I492" s="232"/>
      <c r="J492" s="232"/>
      <c r="K492" s="232"/>
      <c r="L492" s="232"/>
      <c r="M492" s="232"/>
      <c r="N492" s="231"/>
      <c r="O492" s="231"/>
      <c r="P492" s="231"/>
      <c r="Q492" s="231"/>
      <c r="R492" s="232"/>
      <c r="S492" s="232"/>
      <c r="T492" s="232"/>
      <c r="U492" s="232"/>
      <c r="V492" s="232"/>
      <c r="W492" s="232"/>
      <c r="X492" s="232"/>
      <c r="Y492" s="232"/>
      <c r="Z492" s="212"/>
      <c r="AA492" s="212"/>
      <c r="AB492" s="212"/>
      <c r="AC492" s="212"/>
      <c r="AD492" s="212"/>
      <c r="AE492" s="212"/>
      <c r="AF492" s="212"/>
      <c r="AG492" s="212" t="s">
        <v>194</v>
      </c>
      <c r="AH492" s="212">
        <v>2</v>
      </c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3" x14ac:dyDescent="0.25">
      <c r="A493" s="229"/>
      <c r="B493" s="230"/>
      <c r="C493" s="272" t="s">
        <v>429</v>
      </c>
      <c r="D493" s="239"/>
      <c r="E493" s="240">
        <v>45.33</v>
      </c>
      <c r="F493" s="232"/>
      <c r="G493" s="232"/>
      <c r="H493" s="232"/>
      <c r="I493" s="232"/>
      <c r="J493" s="232"/>
      <c r="K493" s="232"/>
      <c r="L493" s="232"/>
      <c r="M493" s="232"/>
      <c r="N493" s="231"/>
      <c r="O493" s="231"/>
      <c r="P493" s="231"/>
      <c r="Q493" s="231"/>
      <c r="R493" s="232"/>
      <c r="S493" s="232"/>
      <c r="T493" s="232"/>
      <c r="U493" s="232"/>
      <c r="V493" s="232"/>
      <c r="W493" s="232"/>
      <c r="X493" s="232"/>
      <c r="Y493" s="232"/>
      <c r="Z493" s="212"/>
      <c r="AA493" s="212"/>
      <c r="AB493" s="212"/>
      <c r="AC493" s="212"/>
      <c r="AD493" s="212"/>
      <c r="AE493" s="212"/>
      <c r="AF493" s="212"/>
      <c r="AG493" s="212" t="s">
        <v>194</v>
      </c>
      <c r="AH493" s="212">
        <v>2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outlineLevel="3" x14ac:dyDescent="0.25">
      <c r="A494" s="229"/>
      <c r="B494" s="230"/>
      <c r="C494" s="272" t="s">
        <v>430</v>
      </c>
      <c r="D494" s="239"/>
      <c r="E494" s="240">
        <v>-5.46</v>
      </c>
      <c r="F494" s="232"/>
      <c r="G494" s="232"/>
      <c r="H494" s="232"/>
      <c r="I494" s="232"/>
      <c r="J494" s="232"/>
      <c r="K494" s="232"/>
      <c r="L494" s="232"/>
      <c r="M494" s="232"/>
      <c r="N494" s="231"/>
      <c r="O494" s="231"/>
      <c r="P494" s="231"/>
      <c r="Q494" s="231"/>
      <c r="R494" s="232"/>
      <c r="S494" s="232"/>
      <c r="T494" s="232"/>
      <c r="U494" s="232"/>
      <c r="V494" s="232"/>
      <c r="W494" s="232"/>
      <c r="X494" s="232"/>
      <c r="Y494" s="232"/>
      <c r="Z494" s="212"/>
      <c r="AA494" s="212"/>
      <c r="AB494" s="212"/>
      <c r="AC494" s="212"/>
      <c r="AD494" s="212"/>
      <c r="AE494" s="212"/>
      <c r="AF494" s="212"/>
      <c r="AG494" s="212" t="s">
        <v>194</v>
      </c>
      <c r="AH494" s="212">
        <v>2</v>
      </c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3" x14ac:dyDescent="0.25">
      <c r="A495" s="229"/>
      <c r="B495" s="230"/>
      <c r="C495" s="272" t="s">
        <v>431</v>
      </c>
      <c r="D495" s="239"/>
      <c r="E495" s="240">
        <v>14.22</v>
      </c>
      <c r="F495" s="232"/>
      <c r="G495" s="232"/>
      <c r="H495" s="232"/>
      <c r="I495" s="232"/>
      <c r="J495" s="232"/>
      <c r="K495" s="232"/>
      <c r="L495" s="232"/>
      <c r="M495" s="232"/>
      <c r="N495" s="231"/>
      <c r="O495" s="231"/>
      <c r="P495" s="231"/>
      <c r="Q495" s="231"/>
      <c r="R495" s="232"/>
      <c r="S495" s="232"/>
      <c r="T495" s="232"/>
      <c r="U495" s="232"/>
      <c r="V495" s="232"/>
      <c r="W495" s="232"/>
      <c r="X495" s="232"/>
      <c r="Y495" s="232"/>
      <c r="Z495" s="212"/>
      <c r="AA495" s="212"/>
      <c r="AB495" s="212"/>
      <c r="AC495" s="212"/>
      <c r="AD495" s="212"/>
      <c r="AE495" s="212"/>
      <c r="AF495" s="212"/>
      <c r="AG495" s="212" t="s">
        <v>194</v>
      </c>
      <c r="AH495" s="212">
        <v>2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3" x14ac:dyDescent="0.25">
      <c r="A496" s="229"/>
      <c r="B496" s="230"/>
      <c r="C496" s="272" t="s">
        <v>432</v>
      </c>
      <c r="D496" s="239"/>
      <c r="E496" s="240">
        <v>-1.26</v>
      </c>
      <c r="F496" s="232"/>
      <c r="G496" s="232"/>
      <c r="H496" s="232"/>
      <c r="I496" s="232"/>
      <c r="J496" s="232"/>
      <c r="K496" s="232"/>
      <c r="L496" s="232"/>
      <c r="M496" s="232"/>
      <c r="N496" s="231"/>
      <c r="O496" s="231"/>
      <c r="P496" s="231"/>
      <c r="Q496" s="231"/>
      <c r="R496" s="232"/>
      <c r="S496" s="232"/>
      <c r="T496" s="232"/>
      <c r="U496" s="232"/>
      <c r="V496" s="232"/>
      <c r="W496" s="232"/>
      <c r="X496" s="232"/>
      <c r="Y496" s="232"/>
      <c r="Z496" s="212"/>
      <c r="AA496" s="212"/>
      <c r="AB496" s="212"/>
      <c r="AC496" s="212"/>
      <c r="AD496" s="212"/>
      <c r="AE496" s="212"/>
      <c r="AF496" s="212"/>
      <c r="AG496" s="212" t="s">
        <v>194</v>
      </c>
      <c r="AH496" s="212">
        <v>2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3" x14ac:dyDescent="0.25">
      <c r="A497" s="229"/>
      <c r="B497" s="230"/>
      <c r="C497" s="272" t="s">
        <v>433</v>
      </c>
      <c r="D497" s="239"/>
      <c r="E497" s="240">
        <v>20.82</v>
      </c>
      <c r="F497" s="232"/>
      <c r="G497" s="232"/>
      <c r="H497" s="232"/>
      <c r="I497" s="232"/>
      <c r="J497" s="232"/>
      <c r="K497" s="232"/>
      <c r="L497" s="232"/>
      <c r="M497" s="232"/>
      <c r="N497" s="231"/>
      <c r="O497" s="231"/>
      <c r="P497" s="231"/>
      <c r="Q497" s="231"/>
      <c r="R497" s="232"/>
      <c r="S497" s="232"/>
      <c r="T497" s="232"/>
      <c r="U497" s="232"/>
      <c r="V497" s="232"/>
      <c r="W497" s="232"/>
      <c r="X497" s="232"/>
      <c r="Y497" s="232"/>
      <c r="Z497" s="212"/>
      <c r="AA497" s="212"/>
      <c r="AB497" s="212"/>
      <c r="AC497" s="212"/>
      <c r="AD497" s="212"/>
      <c r="AE497" s="212"/>
      <c r="AF497" s="212"/>
      <c r="AG497" s="212" t="s">
        <v>194</v>
      </c>
      <c r="AH497" s="212">
        <v>2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3" x14ac:dyDescent="0.25">
      <c r="A498" s="229"/>
      <c r="B498" s="230"/>
      <c r="C498" s="272" t="s">
        <v>434</v>
      </c>
      <c r="D498" s="239"/>
      <c r="E498" s="240">
        <v>-1.68</v>
      </c>
      <c r="F498" s="232"/>
      <c r="G498" s="232"/>
      <c r="H498" s="232"/>
      <c r="I498" s="232"/>
      <c r="J498" s="232"/>
      <c r="K498" s="232"/>
      <c r="L498" s="232"/>
      <c r="M498" s="232"/>
      <c r="N498" s="231"/>
      <c r="O498" s="231"/>
      <c r="P498" s="231"/>
      <c r="Q498" s="231"/>
      <c r="R498" s="232"/>
      <c r="S498" s="232"/>
      <c r="T498" s="232"/>
      <c r="U498" s="232"/>
      <c r="V498" s="232"/>
      <c r="W498" s="232"/>
      <c r="X498" s="232"/>
      <c r="Y498" s="232"/>
      <c r="Z498" s="212"/>
      <c r="AA498" s="212"/>
      <c r="AB498" s="212"/>
      <c r="AC498" s="212"/>
      <c r="AD498" s="212"/>
      <c r="AE498" s="212"/>
      <c r="AF498" s="212"/>
      <c r="AG498" s="212" t="s">
        <v>194</v>
      </c>
      <c r="AH498" s="212">
        <v>2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3" x14ac:dyDescent="0.25">
      <c r="A499" s="229"/>
      <c r="B499" s="230"/>
      <c r="C499" s="272" t="s">
        <v>435</v>
      </c>
      <c r="D499" s="239"/>
      <c r="E499" s="240">
        <v>18.18</v>
      </c>
      <c r="F499" s="232"/>
      <c r="G499" s="232"/>
      <c r="H499" s="232"/>
      <c r="I499" s="232"/>
      <c r="J499" s="232"/>
      <c r="K499" s="232"/>
      <c r="L499" s="232"/>
      <c r="M499" s="232"/>
      <c r="N499" s="231"/>
      <c r="O499" s="231"/>
      <c r="P499" s="231"/>
      <c r="Q499" s="231"/>
      <c r="R499" s="232"/>
      <c r="S499" s="232"/>
      <c r="T499" s="232"/>
      <c r="U499" s="232"/>
      <c r="V499" s="232"/>
      <c r="W499" s="232"/>
      <c r="X499" s="232"/>
      <c r="Y499" s="232"/>
      <c r="Z499" s="212"/>
      <c r="AA499" s="212"/>
      <c r="AB499" s="212"/>
      <c r="AC499" s="212"/>
      <c r="AD499" s="212"/>
      <c r="AE499" s="212"/>
      <c r="AF499" s="212"/>
      <c r="AG499" s="212" t="s">
        <v>194</v>
      </c>
      <c r="AH499" s="212">
        <v>2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3" x14ac:dyDescent="0.25">
      <c r="A500" s="229"/>
      <c r="B500" s="230"/>
      <c r="C500" s="272" t="s">
        <v>436</v>
      </c>
      <c r="D500" s="239"/>
      <c r="E500" s="240">
        <v>-2.94</v>
      </c>
      <c r="F500" s="232"/>
      <c r="G500" s="232"/>
      <c r="H500" s="232"/>
      <c r="I500" s="232"/>
      <c r="J500" s="232"/>
      <c r="K500" s="232"/>
      <c r="L500" s="232"/>
      <c r="M500" s="232"/>
      <c r="N500" s="231"/>
      <c r="O500" s="231"/>
      <c r="P500" s="231"/>
      <c r="Q500" s="231"/>
      <c r="R500" s="232"/>
      <c r="S500" s="232"/>
      <c r="T500" s="232"/>
      <c r="U500" s="232"/>
      <c r="V500" s="232"/>
      <c r="W500" s="232"/>
      <c r="X500" s="232"/>
      <c r="Y500" s="232"/>
      <c r="Z500" s="212"/>
      <c r="AA500" s="212"/>
      <c r="AB500" s="212"/>
      <c r="AC500" s="212"/>
      <c r="AD500" s="212"/>
      <c r="AE500" s="212"/>
      <c r="AF500" s="212"/>
      <c r="AG500" s="212" t="s">
        <v>194</v>
      </c>
      <c r="AH500" s="212">
        <v>2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3" x14ac:dyDescent="0.25">
      <c r="A501" s="229"/>
      <c r="B501" s="230"/>
      <c r="C501" s="272" t="s">
        <v>437</v>
      </c>
      <c r="D501" s="239"/>
      <c r="E501" s="240">
        <v>23.64</v>
      </c>
      <c r="F501" s="232"/>
      <c r="G501" s="232"/>
      <c r="H501" s="232"/>
      <c r="I501" s="232"/>
      <c r="J501" s="232"/>
      <c r="K501" s="232"/>
      <c r="L501" s="232"/>
      <c r="M501" s="232"/>
      <c r="N501" s="231"/>
      <c r="O501" s="231"/>
      <c r="P501" s="231"/>
      <c r="Q501" s="231"/>
      <c r="R501" s="232"/>
      <c r="S501" s="232"/>
      <c r="T501" s="232"/>
      <c r="U501" s="232"/>
      <c r="V501" s="232"/>
      <c r="W501" s="232"/>
      <c r="X501" s="232"/>
      <c r="Y501" s="232"/>
      <c r="Z501" s="212"/>
      <c r="AA501" s="212"/>
      <c r="AB501" s="212"/>
      <c r="AC501" s="212"/>
      <c r="AD501" s="212"/>
      <c r="AE501" s="212"/>
      <c r="AF501" s="212"/>
      <c r="AG501" s="212" t="s">
        <v>194</v>
      </c>
      <c r="AH501" s="212">
        <v>2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3" x14ac:dyDescent="0.25">
      <c r="A502" s="229"/>
      <c r="B502" s="230"/>
      <c r="C502" s="272" t="s">
        <v>432</v>
      </c>
      <c r="D502" s="239"/>
      <c r="E502" s="240">
        <v>-1.26</v>
      </c>
      <c r="F502" s="232"/>
      <c r="G502" s="232"/>
      <c r="H502" s="232"/>
      <c r="I502" s="232"/>
      <c r="J502" s="232"/>
      <c r="K502" s="232"/>
      <c r="L502" s="232"/>
      <c r="M502" s="232"/>
      <c r="N502" s="231"/>
      <c r="O502" s="231"/>
      <c r="P502" s="231"/>
      <c r="Q502" s="231"/>
      <c r="R502" s="232"/>
      <c r="S502" s="232"/>
      <c r="T502" s="232"/>
      <c r="U502" s="232"/>
      <c r="V502" s="232"/>
      <c r="W502" s="232"/>
      <c r="X502" s="232"/>
      <c r="Y502" s="232"/>
      <c r="Z502" s="212"/>
      <c r="AA502" s="212"/>
      <c r="AB502" s="212"/>
      <c r="AC502" s="212"/>
      <c r="AD502" s="212"/>
      <c r="AE502" s="212"/>
      <c r="AF502" s="212"/>
      <c r="AG502" s="212" t="s">
        <v>194</v>
      </c>
      <c r="AH502" s="212">
        <v>2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3" x14ac:dyDescent="0.25">
      <c r="A503" s="229"/>
      <c r="B503" s="230"/>
      <c r="C503" s="272" t="s">
        <v>438</v>
      </c>
      <c r="D503" s="239"/>
      <c r="E503" s="240"/>
      <c r="F503" s="232"/>
      <c r="G503" s="232"/>
      <c r="H503" s="232"/>
      <c r="I503" s="232"/>
      <c r="J503" s="232"/>
      <c r="K503" s="232"/>
      <c r="L503" s="232"/>
      <c r="M503" s="232"/>
      <c r="N503" s="231"/>
      <c r="O503" s="231"/>
      <c r="P503" s="231"/>
      <c r="Q503" s="231"/>
      <c r="R503" s="232"/>
      <c r="S503" s="232"/>
      <c r="T503" s="232"/>
      <c r="U503" s="232"/>
      <c r="V503" s="232"/>
      <c r="W503" s="232"/>
      <c r="X503" s="232"/>
      <c r="Y503" s="232"/>
      <c r="Z503" s="212"/>
      <c r="AA503" s="212"/>
      <c r="AB503" s="212"/>
      <c r="AC503" s="212"/>
      <c r="AD503" s="212"/>
      <c r="AE503" s="212"/>
      <c r="AF503" s="212"/>
      <c r="AG503" s="212" t="s">
        <v>194</v>
      </c>
      <c r="AH503" s="212">
        <v>2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3" x14ac:dyDescent="0.25">
      <c r="A504" s="229"/>
      <c r="B504" s="230"/>
      <c r="C504" s="272" t="s">
        <v>439</v>
      </c>
      <c r="D504" s="239"/>
      <c r="E504" s="240">
        <v>60.54</v>
      </c>
      <c r="F504" s="232"/>
      <c r="G504" s="232"/>
      <c r="H504" s="232"/>
      <c r="I504" s="232"/>
      <c r="J504" s="232"/>
      <c r="K504" s="232"/>
      <c r="L504" s="232"/>
      <c r="M504" s="232"/>
      <c r="N504" s="231"/>
      <c r="O504" s="231"/>
      <c r="P504" s="231"/>
      <c r="Q504" s="231"/>
      <c r="R504" s="232"/>
      <c r="S504" s="232"/>
      <c r="T504" s="232"/>
      <c r="U504" s="232"/>
      <c r="V504" s="232"/>
      <c r="W504" s="232"/>
      <c r="X504" s="232"/>
      <c r="Y504" s="232"/>
      <c r="Z504" s="212"/>
      <c r="AA504" s="212"/>
      <c r="AB504" s="212"/>
      <c r="AC504" s="212"/>
      <c r="AD504" s="212"/>
      <c r="AE504" s="212"/>
      <c r="AF504" s="212"/>
      <c r="AG504" s="212" t="s">
        <v>194</v>
      </c>
      <c r="AH504" s="212">
        <v>2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3" x14ac:dyDescent="0.25">
      <c r="A505" s="229"/>
      <c r="B505" s="230"/>
      <c r="C505" s="272" t="s">
        <v>440</v>
      </c>
      <c r="D505" s="239"/>
      <c r="E505" s="240">
        <v>-6.72</v>
      </c>
      <c r="F505" s="232"/>
      <c r="G505" s="232"/>
      <c r="H505" s="232"/>
      <c r="I505" s="232"/>
      <c r="J505" s="232"/>
      <c r="K505" s="232"/>
      <c r="L505" s="232"/>
      <c r="M505" s="232"/>
      <c r="N505" s="231"/>
      <c r="O505" s="231"/>
      <c r="P505" s="231"/>
      <c r="Q505" s="231"/>
      <c r="R505" s="232"/>
      <c r="S505" s="232"/>
      <c r="T505" s="232"/>
      <c r="U505" s="232"/>
      <c r="V505" s="232"/>
      <c r="W505" s="232"/>
      <c r="X505" s="232"/>
      <c r="Y505" s="232"/>
      <c r="Z505" s="212"/>
      <c r="AA505" s="212"/>
      <c r="AB505" s="212"/>
      <c r="AC505" s="212"/>
      <c r="AD505" s="212"/>
      <c r="AE505" s="212"/>
      <c r="AF505" s="212"/>
      <c r="AG505" s="212" t="s">
        <v>194</v>
      </c>
      <c r="AH505" s="212">
        <v>2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3" x14ac:dyDescent="0.25">
      <c r="A506" s="229"/>
      <c r="B506" s="230"/>
      <c r="C506" s="272" t="s">
        <v>441</v>
      </c>
      <c r="D506" s="239"/>
      <c r="E506" s="240">
        <v>20.25</v>
      </c>
      <c r="F506" s="232"/>
      <c r="G506" s="232"/>
      <c r="H506" s="232"/>
      <c r="I506" s="232"/>
      <c r="J506" s="232"/>
      <c r="K506" s="232"/>
      <c r="L506" s="232"/>
      <c r="M506" s="232"/>
      <c r="N506" s="231"/>
      <c r="O506" s="231"/>
      <c r="P506" s="231"/>
      <c r="Q506" s="231"/>
      <c r="R506" s="232"/>
      <c r="S506" s="232"/>
      <c r="T506" s="232"/>
      <c r="U506" s="232"/>
      <c r="V506" s="232"/>
      <c r="W506" s="232"/>
      <c r="X506" s="232"/>
      <c r="Y506" s="232"/>
      <c r="Z506" s="212"/>
      <c r="AA506" s="212"/>
      <c r="AB506" s="212"/>
      <c r="AC506" s="212"/>
      <c r="AD506" s="212"/>
      <c r="AE506" s="212"/>
      <c r="AF506" s="212"/>
      <c r="AG506" s="212" t="s">
        <v>194</v>
      </c>
      <c r="AH506" s="212">
        <v>2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3" x14ac:dyDescent="0.25">
      <c r="A507" s="229"/>
      <c r="B507" s="230"/>
      <c r="C507" s="272" t="s">
        <v>434</v>
      </c>
      <c r="D507" s="239"/>
      <c r="E507" s="240">
        <v>-1.68</v>
      </c>
      <c r="F507" s="232"/>
      <c r="G507" s="232"/>
      <c r="H507" s="232"/>
      <c r="I507" s="232"/>
      <c r="J507" s="232"/>
      <c r="K507" s="232"/>
      <c r="L507" s="232"/>
      <c r="M507" s="232"/>
      <c r="N507" s="231"/>
      <c r="O507" s="231"/>
      <c r="P507" s="231"/>
      <c r="Q507" s="231"/>
      <c r="R507" s="232"/>
      <c r="S507" s="232"/>
      <c r="T507" s="232"/>
      <c r="U507" s="232"/>
      <c r="V507" s="232"/>
      <c r="W507" s="232"/>
      <c r="X507" s="232"/>
      <c r="Y507" s="232"/>
      <c r="Z507" s="212"/>
      <c r="AA507" s="212"/>
      <c r="AB507" s="212"/>
      <c r="AC507" s="212"/>
      <c r="AD507" s="212"/>
      <c r="AE507" s="212"/>
      <c r="AF507" s="212"/>
      <c r="AG507" s="212" t="s">
        <v>194</v>
      </c>
      <c r="AH507" s="212">
        <v>2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3" x14ac:dyDescent="0.25">
      <c r="A508" s="229"/>
      <c r="B508" s="230"/>
      <c r="C508" s="272" t="s">
        <v>442</v>
      </c>
      <c r="D508" s="239"/>
      <c r="E508" s="240">
        <v>45.72</v>
      </c>
      <c r="F508" s="232"/>
      <c r="G508" s="232"/>
      <c r="H508" s="232"/>
      <c r="I508" s="232"/>
      <c r="J508" s="232"/>
      <c r="K508" s="232"/>
      <c r="L508" s="232"/>
      <c r="M508" s="232"/>
      <c r="N508" s="231"/>
      <c r="O508" s="231"/>
      <c r="P508" s="231"/>
      <c r="Q508" s="231"/>
      <c r="R508" s="232"/>
      <c r="S508" s="232"/>
      <c r="T508" s="232"/>
      <c r="U508" s="232"/>
      <c r="V508" s="232"/>
      <c r="W508" s="232"/>
      <c r="X508" s="232"/>
      <c r="Y508" s="232"/>
      <c r="Z508" s="212"/>
      <c r="AA508" s="212"/>
      <c r="AB508" s="212"/>
      <c r="AC508" s="212"/>
      <c r="AD508" s="212"/>
      <c r="AE508" s="212"/>
      <c r="AF508" s="212"/>
      <c r="AG508" s="212" t="s">
        <v>194</v>
      </c>
      <c r="AH508" s="212">
        <v>2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3" x14ac:dyDescent="0.25">
      <c r="A509" s="229"/>
      <c r="B509" s="230"/>
      <c r="C509" s="272" t="s">
        <v>443</v>
      </c>
      <c r="D509" s="239"/>
      <c r="E509" s="240">
        <v>-4.2</v>
      </c>
      <c r="F509" s="232"/>
      <c r="G509" s="232"/>
      <c r="H509" s="232"/>
      <c r="I509" s="232"/>
      <c r="J509" s="232"/>
      <c r="K509" s="232"/>
      <c r="L509" s="232"/>
      <c r="M509" s="232"/>
      <c r="N509" s="231"/>
      <c r="O509" s="231"/>
      <c r="P509" s="231"/>
      <c r="Q509" s="231"/>
      <c r="R509" s="232"/>
      <c r="S509" s="232"/>
      <c r="T509" s="232"/>
      <c r="U509" s="232"/>
      <c r="V509" s="232"/>
      <c r="W509" s="232"/>
      <c r="X509" s="232"/>
      <c r="Y509" s="232"/>
      <c r="Z509" s="212"/>
      <c r="AA509" s="212"/>
      <c r="AB509" s="212"/>
      <c r="AC509" s="212"/>
      <c r="AD509" s="212"/>
      <c r="AE509" s="212"/>
      <c r="AF509" s="212"/>
      <c r="AG509" s="212" t="s">
        <v>194</v>
      </c>
      <c r="AH509" s="212">
        <v>2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3" x14ac:dyDescent="0.25">
      <c r="A510" s="229"/>
      <c r="B510" s="230"/>
      <c r="C510" s="272" t="s">
        <v>444</v>
      </c>
      <c r="D510" s="239"/>
      <c r="E510" s="240"/>
      <c r="F510" s="232"/>
      <c r="G510" s="232"/>
      <c r="H510" s="232"/>
      <c r="I510" s="232"/>
      <c r="J510" s="232"/>
      <c r="K510" s="232"/>
      <c r="L510" s="232"/>
      <c r="M510" s="232"/>
      <c r="N510" s="231"/>
      <c r="O510" s="231"/>
      <c r="P510" s="231"/>
      <c r="Q510" s="231"/>
      <c r="R510" s="232"/>
      <c r="S510" s="232"/>
      <c r="T510" s="232"/>
      <c r="U510" s="232"/>
      <c r="V510" s="232"/>
      <c r="W510" s="232"/>
      <c r="X510" s="232"/>
      <c r="Y510" s="232"/>
      <c r="Z510" s="212"/>
      <c r="AA510" s="212"/>
      <c r="AB510" s="212"/>
      <c r="AC510" s="212"/>
      <c r="AD510" s="212"/>
      <c r="AE510" s="212"/>
      <c r="AF510" s="212"/>
      <c r="AG510" s="212" t="s">
        <v>194</v>
      </c>
      <c r="AH510" s="212">
        <v>2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3" x14ac:dyDescent="0.25">
      <c r="A511" s="229"/>
      <c r="B511" s="230"/>
      <c r="C511" s="272" t="s">
        <v>445</v>
      </c>
      <c r="D511" s="239"/>
      <c r="E511" s="240">
        <v>60.54</v>
      </c>
      <c r="F511" s="232"/>
      <c r="G511" s="232"/>
      <c r="H511" s="232"/>
      <c r="I511" s="232"/>
      <c r="J511" s="232"/>
      <c r="K511" s="232"/>
      <c r="L511" s="232"/>
      <c r="M511" s="232"/>
      <c r="N511" s="231"/>
      <c r="O511" s="231"/>
      <c r="P511" s="231"/>
      <c r="Q511" s="231"/>
      <c r="R511" s="232"/>
      <c r="S511" s="232"/>
      <c r="T511" s="232"/>
      <c r="U511" s="232"/>
      <c r="V511" s="232"/>
      <c r="W511" s="232"/>
      <c r="X511" s="232"/>
      <c r="Y511" s="232"/>
      <c r="Z511" s="212"/>
      <c r="AA511" s="212"/>
      <c r="AB511" s="212"/>
      <c r="AC511" s="212"/>
      <c r="AD511" s="212"/>
      <c r="AE511" s="212"/>
      <c r="AF511" s="212"/>
      <c r="AG511" s="212" t="s">
        <v>194</v>
      </c>
      <c r="AH511" s="212">
        <v>2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3" x14ac:dyDescent="0.25">
      <c r="A512" s="229"/>
      <c r="B512" s="230"/>
      <c r="C512" s="272" t="s">
        <v>440</v>
      </c>
      <c r="D512" s="239"/>
      <c r="E512" s="240">
        <v>-6.72</v>
      </c>
      <c r="F512" s="232"/>
      <c r="G512" s="232"/>
      <c r="H512" s="232"/>
      <c r="I512" s="232"/>
      <c r="J512" s="232"/>
      <c r="K512" s="232"/>
      <c r="L512" s="232"/>
      <c r="M512" s="232"/>
      <c r="N512" s="231"/>
      <c r="O512" s="231"/>
      <c r="P512" s="231"/>
      <c r="Q512" s="231"/>
      <c r="R512" s="232"/>
      <c r="S512" s="232"/>
      <c r="T512" s="232"/>
      <c r="U512" s="232"/>
      <c r="V512" s="232"/>
      <c r="W512" s="232"/>
      <c r="X512" s="232"/>
      <c r="Y512" s="232"/>
      <c r="Z512" s="212"/>
      <c r="AA512" s="212"/>
      <c r="AB512" s="212"/>
      <c r="AC512" s="212"/>
      <c r="AD512" s="212"/>
      <c r="AE512" s="212"/>
      <c r="AF512" s="212"/>
      <c r="AG512" s="212" t="s">
        <v>194</v>
      </c>
      <c r="AH512" s="212">
        <v>2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3" x14ac:dyDescent="0.25">
      <c r="A513" s="229"/>
      <c r="B513" s="230"/>
      <c r="C513" s="272" t="s">
        <v>446</v>
      </c>
      <c r="D513" s="239"/>
      <c r="E513" s="240">
        <v>19.8</v>
      </c>
      <c r="F513" s="232"/>
      <c r="G513" s="232"/>
      <c r="H513" s="232"/>
      <c r="I513" s="232"/>
      <c r="J513" s="232"/>
      <c r="K513" s="232"/>
      <c r="L513" s="232"/>
      <c r="M513" s="232"/>
      <c r="N513" s="231"/>
      <c r="O513" s="231"/>
      <c r="P513" s="231"/>
      <c r="Q513" s="231"/>
      <c r="R513" s="232"/>
      <c r="S513" s="232"/>
      <c r="T513" s="232"/>
      <c r="U513" s="232"/>
      <c r="V513" s="232"/>
      <c r="W513" s="232"/>
      <c r="X513" s="232"/>
      <c r="Y513" s="232"/>
      <c r="Z513" s="212"/>
      <c r="AA513" s="212"/>
      <c r="AB513" s="212"/>
      <c r="AC513" s="212"/>
      <c r="AD513" s="212"/>
      <c r="AE513" s="212"/>
      <c r="AF513" s="212"/>
      <c r="AG513" s="212" t="s">
        <v>194</v>
      </c>
      <c r="AH513" s="212">
        <v>2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3" x14ac:dyDescent="0.25">
      <c r="A514" s="229"/>
      <c r="B514" s="230"/>
      <c r="C514" s="272" t="s">
        <v>434</v>
      </c>
      <c r="D514" s="239"/>
      <c r="E514" s="240">
        <v>-1.68</v>
      </c>
      <c r="F514" s="232"/>
      <c r="G514" s="232"/>
      <c r="H514" s="232"/>
      <c r="I514" s="232"/>
      <c r="J514" s="232"/>
      <c r="K514" s="232"/>
      <c r="L514" s="232"/>
      <c r="M514" s="232"/>
      <c r="N514" s="231"/>
      <c r="O514" s="231"/>
      <c r="P514" s="231"/>
      <c r="Q514" s="231"/>
      <c r="R514" s="232"/>
      <c r="S514" s="232"/>
      <c r="T514" s="232"/>
      <c r="U514" s="232"/>
      <c r="V514" s="232"/>
      <c r="W514" s="232"/>
      <c r="X514" s="232"/>
      <c r="Y514" s="232"/>
      <c r="Z514" s="212"/>
      <c r="AA514" s="212"/>
      <c r="AB514" s="212"/>
      <c r="AC514" s="212"/>
      <c r="AD514" s="212"/>
      <c r="AE514" s="212"/>
      <c r="AF514" s="212"/>
      <c r="AG514" s="212" t="s">
        <v>194</v>
      </c>
      <c r="AH514" s="212">
        <v>2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3" x14ac:dyDescent="0.25">
      <c r="A515" s="229"/>
      <c r="B515" s="230"/>
      <c r="C515" s="272" t="s">
        <v>447</v>
      </c>
      <c r="D515" s="239"/>
      <c r="E515" s="240">
        <v>45.6</v>
      </c>
      <c r="F515" s="232"/>
      <c r="G515" s="232"/>
      <c r="H515" s="232"/>
      <c r="I515" s="232"/>
      <c r="J515" s="232"/>
      <c r="K515" s="232"/>
      <c r="L515" s="232"/>
      <c r="M515" s="232"/>
      <c r="N515" s="231"/>
      <c r="O515" s="231"/>
      <c r="P515" s="231"/>
      <c r="Q515" s="231"/>
      <c r="R515" s="232"/>
      <c r="S515" s="232"/>
      <c r="T515" s="232"/>
      <c r="U515" s="232"/>
      <c r="V515" s="232"/>
      <c r="W515" s="232"/>
      <c r="X515" s="232"/>
      <c r="Y515" s="232"/>
      <c r="Z515" s="212"/>
      <c r="AA515" s="212"/>
      <c r="AB515" s="212"/>
      <c r="AC515" s="212"/>
      <c r="AD515" s="212"/>
      <c r="AE515" s="212"/>
      <c r="AF515" s="212"/>
      <c r="AG515" s="212" t="s">
        <v>194</v>
      </c>
      <c r="AH515" s="212">
        <v>2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3" x14ac:dyDescent="0.25">
      <c r="A516" s="229"/>
      <c r="B516" s="230"/>
      <c r="C516" s="272" t="s">
        <v>443</v>
      </c>
      <c r="D516" s="239"/>
      <c r="E516" s="240">
        <v>-4.2</v>
      </c>
      <c r="F516" s="232"/>
      <c r="G516" s="232"/>
      <c r="H516" s="232"/>
      <c r="I516" s="232"/>
      <c r="J516" s="232"/>
      <c r="K516" s="232"/>
      <c r="L516" s="232"/>
      <c r="M516" s="232"/>
      <c r="N516" s="231"/>
      <c r="O516" s="231"/>
      <c r="P516" s="231"/>
      <c r="Q516" s="231"/>
      <c r="R516" s="232"/>
      <c r="S516" s="232"/>
      <c r="T516" s="232"/>
      <c r="U516" s="232"/>
      <c r="V516" s="232"/>
      <c r="W516" s="232"/>
      <c r="X516" s="232"/>
      <c r="Y516" s="232"/>
      <c r="Z516" s="212"/>
      <c r="AA516" s="212"/>
      <c r="AB516" s="212"/>
      <c r="AC516" s="212"/>
      <c r="AD516" s="212"/>
      <c r="AE516" s="212"/>
      <c r="AF516" s="212"/>
      <c r="AG516" s="212" t="s">
        <v>194</v>
      </c>
      <c r="AH516" s="212">
        <v>2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3" x14ac:dyDescent="0.25">
      <c r="A517" s="229"/>
      <c r="B517" s="230"/>
      <c r="C517" s="272" t="s">
        <v>448</v>
      </c>
      <c r="D517" s="239"/>
      <c r="E517" s="240"/>
      <c r="F517" s="232"/>
      <c r="G517" s="232"/>
      <c r="H517" s="232"/>
      <c r="I517" s="232"/>
      <c r="J517" s="232"/>
      <c r="K517" s="232"/>
      <c r="L517" s="232"/>
      <c r="M517" s="232"/>
      <c r="N517" s="231"/>
      <c r="O517" s="231"/>
      <c r="P517" s="231"/>
      <c r="Q517" s="231"/>
      <c r="R517" s="232"/>
      <c r="S517" s="232"/>
      <c r="T517" s="232"/>
      <c r="U517" s="232"/>
      <c r="V517" s="232"/>
      <c r="W517" s="232"/>
      <c r="X517" s="232"/>
      <c r="Y517" s="232"/>
      <c r="Z517" s="212"/>
      <c r="AA517" s="212"/>
      <c r="AB517" s="212"/>
      <c r="AC517" s="212"/>
      <c r="AD517" s="212"/>
      <c r="AE517" s="212"/>
      <c r="AF517" s="212"/>
      <c r="AG517" s="212" t="s">
        <v>194</v>
      </c>
      <c r="AH517" s="212">
        <v>2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3" x14ac:dyDescent="0.25">
      <c r="A518" s="229"/>
      <c r="B518" s="230"/>
      <c r="C518" s="272" t="s">
        <v>449</v>
      </c>
      <c r="D518" s="239"/>
      <c r="E518" s="240">
        <v>60.54</v>
      </c>
      <c r="F518" s="232"/>
      <c r="G518" s="232"/>
      <c r="H518" s="232"/>
      <c r="I518" s="232"/>
      <c r="J518" s="232"/>
      <c r="K518" s="232"/>
      <c r="L518" s="232"/>
      <c r="M518" s="232"/>
      <c r="N518" s="231"/>
      <c r="O518" s="231"/>
      <c r="P518" s="231"/>
      <c r="Q518" s="231"/>
      <c r="R518" s="232"/>
      <c r="S518" s="232"/>
      <c r="T518" s="232"/>
      <c r="U518" s="232"/>
      <c r="V518" s="232"/>
      <c r="W518" s="232"/>
      <c r="X518" s="232"/>
      <c r="Y518" s="232"/>
      <c r="Z518" s="212"/>
      <c r="AA518" s="212"/>
      <c r="AB518" s="212"/>
      <c r="AC518" s="212"/>
      <c r="AD518" s="212"/>
      <c r="AE518" s="212"/>
      <c r="AF518" s="212"/>
      <c r="AG518" s="212" t="s">
        <v>194</v>
      </c>
      <c r="AH518" s="212">
        <v>2</v>
      </c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3" x14ac:dyDescent="0.25">
      <c r="A519" s="229"/>
      <c r="B519" s="230"/>
      <c r="C519" s="272" t="s">
        <v>440</v>
      </c>
      <c r="D519" s="239"/>
      <c r="E519" s="240">
        <v>-6.72</v>
      </c>
      <c r="F519" s="232"/>
      <c r="G519" s="232"/>
      <c r="H519" s="232"/>
      <c r="I519" s="232"/>
      <c r="J519" s="232"/>
      <c r="K519" s="232"/>
      <c r="L519" s="232"/>
      <c r="M519" s="232"/>
      <c r="N519" s="231"/>
      <c r="O519" s="231"/>
      <c r="P519" s="231"/>
      <c r="Q519" s="231"/>
      <c r="R519" s="232"/>
      <c r="S519" s="232"/>
      <c r="T519" s="232"/>
      <c r="U519" s="232"/>
      <c r="V519" s="232"/>
      <c r="W519" s="232"/>
      <c r="X519" s="232"/>
      <c r="Y519" s="232"/>
      <c r="Z519" s="212"/>
      <c r="AA519" s="212"/>
      <c r="AB519" s="212"/>
      <c r="AC519" s="212"/>
      <c r="AD519" s="212"/>
      <c r="AE519" s="212"/>
      <c r="AF519" s="212"/>
      <c r="AG519" s="212" t="s">
        <v>194</v>
      </c>
      <c r="AH519" s="212">
        <v>2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3" x14ac:dyDescent="0.25">
      <c r="A520" s="229"/>
      <c r="B520" s="230"/>
      <c r="C520" s="272" t="s">
        <v>450</v>
      </c>
      <c r="D520" s="239"/>
      <c r="E520" s="240">
        <v>20.25</v>
      </c>
      <c r="F520" s="232"/>
      <c r="G520" s="232"/>
      <c r="H520" s="232"/>
      <c r="I520" s="232"/>
      <c r="J520" s="232"/>
      <c r="K520" s="232"/>
      <c r="L520" s="232"/>
      <c r="M520" s="232"/>
      <c r="N520" s="231"/>
      <c r="O520" s="231"/>
      <c r="P520" s="231"/>
      <c r="Q520" s="231"/>
      <c r="R520" s="232"/>
      <c r="S520" s="232"/>
      <c r="T520" s="232"/>
      <c r="U520" s="232"/>
      <c r="V520" s="232"/>
      <c r="W520" s="232"/>
      <c r="X520" s="232"/>
      <c r="Y520" s="232"/>
      <c r="Z520" s="212"/>
      <c r="AA520" s="212"/>
      <c r="AB520" s="212"/>
      <c r="AC520" s="212"/>
      <c r="AD520" s="212"/>
      <c r="AE520" s="212"/>
      <c r="AF520" s="212"/>
      <c r="AG520" s="212" t="s">
        <v>194</v>
      </c>
      <c r="AH520" s="212">
        <v>2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3" x14ac:dyDescent="0.25">
      <c r="A521" s="229"/>
      <c r="B521" s="230"/>
      <c r="C521" s="272" t="s">
        <v>434</v>
      </c>
      <c r="D521" s="239"/>
      <c r="E521" s="240">
        <v>-1.68</v>
      </c>
      <c r="F521" s="232"/>
      <c r="G521" s="232"/>
      <c r="H521" s="232"/>
      <c r="I521" s="232"/>
      <c r="J521" s="232"/>
      <c r="K521" s="232"/>
      <c r="L521" s="232"/>
      <c r="M521" s="232"/>
      <c r="N521" s="231"/>
      <c r="O521" s="231"/>
      <c r="P521" s="231"/>
      <c r="Q521" s="231"/>
      <c r="R521" s="232"/>
      <c r="S521" s="232"/>
      <c r="T521" s="232"/>
      <c r="U521" s="232"/>
      <c r="V521" s="232"/>
      <c r="W521" s="232"/>
      <c r="X521" s="232"/>
      <c r="Y521" s="232"/>
      <c r="Z521" s="212"/>
      <c r="AA521" s="212"/>
      <c r="AB521" s="212"/>
      <c r="AC521" s="212"/>
      <c r="AD521" s="212"/>
      <c r="AE521" s="212"/>
      <c r="AF521" s="212"/>
      <c r="AG521" s="212" t="s">
        <v>194</v>
      </c>
      <c r="AH521" s="212">
        <v>2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3" x14ac:dyDescent="0.25">
      <c r="A522" s="229"/>
      <c r="B522" s="230"/>
      <c r="C522" s="272" t="s">
        <v>451</v>
      </c>
      <c r="D522" s="239"/>
      <c r="E522" s="240">
        <v>45.72</v>
      </c>
      <c r="F522" s="232"/>
      <c r="G522" s="232"/>
      <c r="H522" s="232"/>
      <c r="I522" s="232"/>
      <c r="J522" s="232"/>
      <c r="K522" s="232"/>
      <c r="L522" s="232"/>
      <c r="M522" s="232"/>
      <c r="N522" s="231"/>
      <c r="O522" s="231"/>
      <c r="P522" s="231"/>
      <c r="Q522" s="231"/>
      <c r="R522" s="232"/>
      <c r="S522" s="232"/>
      <c r="T522" s="232"/>
      <c r="U522" s="232"/>
      <c r="V522" s="232"/>
      <c r="W522" s="232"/>
      <c r="X522" s="232"/>
      <c r="Y522" s="232"/>
      <c r="Z522" s="212"/>
      <c r="AA522" s="212"/>
      <c r="AB522" s="212"/>
      <c r="AC522" s="212"/>
      <c r="AD522" s="212"/>
      <c r="AE522" s="212"/>
      <c r="AF522" s="212"/>
      <c r="AG522" s="212" t="s">
        <v>194</v>
      </c>
      <c r="AH522" s="212">
        <v>2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3" x14ac:dyDescent="0.25">
      <c r="A523" s="229"/>
      <c r="B523" s="230"/>
      <c r="C523" s="272" t="s">
        <v>443</v>
      </c>
      <c r="D523" s="239"/>
      <c r="E523" s="240">
        <v>-4.2</v>
      </c>
      <c r="F523" s="232"/>
      <c r="G523" s="232"/>
      <c r="H523" s="232"/>
      <c r="I523" s="232"/>
      <c r="J523" s="232"/>
      <c r="K523" s="232"/>
      <c r="L523" s="232"/>
      <c r="M523" s="232"/>
      <c r="N523" s="231"/>
      <c r="O523" s="231"/>
      <c r="P523" s="231"/>
      <c r="Q523" s="231"/>
      <c r="R523" s="232"/>
      <c r="S523" s="232"/>
      <c r="T523" s="232"/>
      <c r="U523" s="232"/>
      <c r="V523" s="232"/>
      <c r="W523" s="232"/>
      <c r="X523" s="232"/>
      <c r="Y523" s="232"/>
      <c r="Z523" s="212"/>
      <c r="AA523" s="212"/>
      <c r="AB523" s="212"/>
      <c r="AC523" s="212"/>
      <c r="AD523" s="212"/>
      <c r="AE523" s="212"/>
      <c r="AF523" s="212"/>
      <c r="AG523" s="212" t="s">
        <v>194</v>
      </c>
      <c r="AH523" s="212">
        <v>2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3" x14ac:dyDescent="0.25">
      <c r="A524" s="229"/>
      <c r="B524" s="230"/>
      <c r="C524" s="272" t="s">
        <v>452</v>
      </c>
      <c r="D524" s="239"/>
      <c r="E524" s="240"/>
      <c r="F524" s="232"/>
      <c r="G524" s="232"/>
      <c r="H524" s="232"/>
      <c r="I524" s="232"/>
      <c r="J524" s="232"/>
      <c r="K524" s="232"/>
      <c r="L524" s="232"/>
      <c r="M524" s="232"/>
      <c r="N524" s="231"/>
      <c r="O524" s="231"/>
      <c r="P524" s="231"/>
      <c r="Q524" s="231"/>
      <c r="R524" s="232"/>
      <c r="S524" s="232"/>
      <c r="T524" s="232"/>
      <c r="U524" s="232"/>
      <c r="V524" s="232"/>
      <c r="W524" s="232"/>
      <c r="X524" s="232"/>
      <c r="Y524" s="232"/>
      <c r="Z524" s="212"/>
      <c r="AA524" s="212"/>
      <c r="AB524" s="212"/>
      <c r="AC524" s="212"/>
      <c r="AD524" s="212"/>
      <c r="AE524" s="212"/>
      <c r="AF524" s="212"/>
      <c r="AG524" s="212" t="s">
        <v>194</v>
      </c>
      <c r="AH524" s="212">
        <v>2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3" x14ac:dyDescent="0.25">
      <c r="A525" s="229"/>
      <c r="B525" s="230"/>
      <c r="C525" s="272" t="s">
        <v>453</v>
      </c>
      <c r="D525" s="239"/>
      <c r="E525" s="240">
        <v>60.54</v>
      </c>
      <c r="F525" s="232"/>
      <c r="G525" s="232"/>
      <c r="H525" s="232"/>
      <c r="I525" s="232"/>
      <c r="J525" s="232"/>
      <c r="K525" s="232"/>
      <c r="L525" s="232"/>
      <c r="M525" s="232"/>
      <c r="N525" s="231"/>
      <c r="O525" s="231"/>
      <c r="P525" s="231"/>
      <c r="Q525" s="231"/>
      <c r="R525" s="232"/>
      <c r="S525" s="232"/>
      <c r="T525" s="232"/>
      <c r="U525" s="232"/>
      <c r="V525" s="232"/>
      <c r="W525" s="232"/>
      <c r="X525" s="232"/>
      <c r="Y525" s="232"/>
      <c r="Z525" s="212"/>
      <c r="AA525" s="212"/>
      <c r="AB525" s="212"/>
      <c r="AC525" s="212"/>
      <c r="AD525" s="212"/>
      <c r="AE525" s="212"/>
      <c r="AF525" s="212"/>
      <c r="AG525" s="212" t="s">
        <v>194</v>
      </c>
      <c r="AH525" s="212">
        <v>2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3" x14ac:dyDescent="0.25">
      <c r="A526" s="229"/>
      <c r="B526" s="230"/>
      <c r="C526" s="272" t="s">
        <v>440</v>
      </c>
      <c r="D526" s="239"/>
      <c r="E526" s="240">
        <v>-6.72</v>
      </c>
      <c r="F526" s="232"/>
      <c r="G526" s="232"/>
      <c r="H526" s="232"/>
      <c r="I526" s="232"/>
      <c r="J526" s="232"/>
      <c r="K526" s="232"/>
      <c r="L526" s="232"/>
      <c r="M526" s="232"/>
      <c r="N526" s="231"/>
      <c r="O526" s="231"/>
      <c r="P526" s="231"/>
      <c r="Q526" s="231"/>
      <c r="R526" s="232"/>
      <c r="S526" s="232"/>
      <c r="T526" s="232"/>
      <c r="U526" s="232"/>
      <c r="V526" s="232"/>
      <c r="W526" s="232"/>
      <c r="X526" s="232"/>
      <c r="Y526" s="232"/>
      <c r="Z526" s="212"/>
      <c r="AA526" s="212"/>
      <c r="AB526" s="212"/>
      <c r="AC526" s="212"/>
      <c r="AD526" s="212"/>
      <c r="AE526" s="212"/>
      <c r="AF526" s="212"/>
      <c r="AG526" s="212" t="s">
        <v>194</v>
      </c>
      <c r="AH526" s="212">
        <v>2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3" x14ac:dyDescent="0.25">
      <c r="A527" s="229"/>
      <c r="B527" s="230"/>
      <c r="C527" s="272" t="s">
        <v>454</v>
      </c>
      <c r="D527" s="239"/>
      <c r="E527" s="240">
        <v>19.8</v>
      </c>
      <c r="F527" s="232"/>
      <c r="G527" s="232"/>
      <c r="H527" s="232"/>
      <c r="I527" s="232"/>
      <c r="J527" s="232"/>
      <c r="K527" s="232"/>
      <c r="L527" s="232"/>
      <c r="M527" s="232"/>
      <c r="N527" s="231"/>
      <c r="O527" s="231"/>
      <c r="P527" s="231"/>
      <c r="Q527" s="231"/>
      <c r="R527" s="232"/>
      <c r="S527" s="232"/>
      <c r="T527" s="232"/>
      <c r="U527" s="232"/>
      <c r="V527" s="232"/>
      <c r="W527" s="232"/>
      <c r="X527" s="232"/>
      <c r="Y527" s="232"/>
      <c r="Z527" s="212"/>
      <c r="AA527" s="212"/>
      <c r="AB527" s="212"/>
      <c r="AC527" s="212"/>
      <c r="AD527" s="212"/>
      <c r="AE527" s="212"/>
      <c r="AF527" s="212"/>
      <c r="AG527" s="212" t="s">
        <v>194</v>
      </c>
      <c r="AH527" s="212">
        <v>2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3" x14ac:dyDescent="0.25">
      <c r="A528" s="229"/>
      <c r="B528" s="230"/>
      <c r="C528" s="272" t="s">
        <v>434</v>
      </c>
      <c r="D528" s="239"/>
      <c r="E528" s="240">
        <v>-1.68</v>
      </c>
      <c r="F528" s="232"/>
      <c r="G528" s="232"/>
      <c r="H528" s="232"/>
      <c r="I528" s="232"/>
      <c r="J528" s="232"/>
      <c r="K528" s="232"/>
      <c r="L528" s="232"/>
      <c r="M528" s="232"/>
      <c r="N528" s="231"/>
      <c r="O528" s="231"/>
      <c r="P528" s="231"/>
      <c r="Q528" s="231"/>
      <c r="R528" s="232"/>
      <c r="S528" s="232"/>
      <c r="T528" s="232"/>
      <c r="U528" s="232"/>
      <c r="V528" s="232"/>
      <c r="W528" s="232"/>
      <c r="X528" s="232"/>
      <c r="Y528" s="232"/>
      <c r="Z528" s="212"/>
      <c r="AA528" s="212"/>
      <c r="AB528" s="212"/>
      <c r="AC528" s="212"/>
      <c r="AD528" s="212"/>
      <c r="AE528" s="212"/>
      <c r="AF528" s="212"/>
      <c r="AG528" s="212" t="s">
        <v>194</v>
      </c>
      <c r="AH528" s="212">
        <v>2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3" x14ac:dyDescent="0.25">
      <c r="A529" s="229"/>
      <c r="B529" s="230"/>
      <c r="C529" s="272" t="s">
        <v>455</v>
      </c>
      <c r="D529" s="239"/>
      <c r="E529" s="240">
        <v>45.6</v>
      </c>
      <c r="F529" s="232"/>
      <c r="G529" s="232"/>
      <c r="H529" s="232"/>
      <c r="I529" s="232"/>
      <c r="J529" s="232"/>
      <c r="K529" s="232"/>
      <c r="L529" s="232"/>
      <c r="M529" s="232"/>
      <c r="N529" s="231"/>
      <c r="O529" s="231"/>
      <c r="P529" s="231"/>
      <c r="Q529" s="231"/>
      <c r="R529" s="232"/>
      <c r="S529" s="232"/>
      <c r="T529" s="232"/>
      <c r="U529" s="232"/>
      <c r="V529" s="232"/>
      <c r="W529" s="232"/>
      <c r="X529" s="232"/>
      <c r="Y529" s="232"/>
      <c r="Z529" s="212"/>
      <c r="AA529" s="212"/>
      <c r="AB529" s="212"/>
      <c r="AC529" s="212"/>
      <c r="AD529" s="212"/>
      <c r="AE529" s="212"/>
      <c r="AF529" s="212"/>
      <c r="AG529" s="212" t="s">
        <v>194</v>
      </c>
      <c r="AH529" s="212">
        <v>2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3" x14ac:dyDescent="0.25">
      <c r="A530" s="229"/>
      <c r="B530" s="230"/>
      <c r="C530" s="272" t="s">
        <v>443</v>
      </c>
      <c r="D530" s="239"/>
      <c r="E530" s="240">
        <v>-4.2</v>
      </c>
      <c r="F530" s="232"/>
      <c r="G530" s="232"/>
      <c r="H530" s="232"/>
      <c r="I530" s="232"/>
      <c r="J530" s="232"/>
      <c r="K530" s="232"/>
      <c r="L530" s="232"/>
      <c r="M530" s="232"/>
      <c r="N530" s="231"/>
      <c r="O530" s="231"/>
      <c r="P530" s="231"/>
      <c r="Q530" s="231"/>
      <c r="R530" s="232"/>
      <c r="S530" s="232"/>
      <c r="T530" s="232"/>
      <c r="U530" s="232"/>
      <c r="V530" s="232"/>
      <c r="W530" s="232"/>
      <c r="X530" s="232"/>
      <c r="Y530" s="232"/>
      <c r="Z530" s="212"/>
      <c r="AA530" s="212"/>
      <c r="AB530" s="212"/>
      <c r="AC530" s="212"/>
      <c r="AD530" s="212"/>
      <c r="AE530" s="212"/>
      <c r="AF530" s="212"/>
      <c r="AG530" s="212" t="s">
        <v>194</v>
      </c>
      <c r="AH530" s="212">
        <v>2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3" x14ac:dyDescent="0.25">
      <c r="A531" s="229"/>
      <c r="B531" s="230"/>
      <c r="C531" s="273" t="s">
        <v>456</v>
      </c>
      <c r="D531" s="241"/>
      <c r="E531" s="242">
        <v>564.09</v>
      </c>
      <c r="F531" s="232"/>
      <c r="G531" s="232"/>
      <c r="H531" s="232"/>
      <c r="I531" s="232"/>
      <c r="J531" s="232"/>
      <c r="K531" s="232"/>
      <c r="L531" s="232"/>
      <c r="M531" s="232"/>
      <c r="N531" s="231"/>
      <c r="O531" s="231"/>
      <c r="P531" s="231"/>
      <c r="Q531" s="231"/>
      <c r="R531" s="232"/>
      <c r="S531" s="232"/>
      <c r="T531" s="232"/>
      <c r="U531" s="232"/>
      <c r="V531" s="232"/>
      <c r="W531" s="232"/>
      <c r="X531" s="232"/>
      <c r="Y531" s="232"/>
      <c r="Z531" s="212"/>
      <c r="AA531" s="212"/>
      <c r="AB531" s="212"/>
      <c r="AC531" s="212"/>
      <c r="AD531" s="212"/>
      <c r="AE531" s="212"/>
      <c r="AF531" s="212"/>
      <c r="AG531" s="212" t="s">
        <v>194</v>
      </c>
      <c r="AH531" s="212">
        <v>3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3" x14ac:dyDescent="0.25">
      <c r="A532" s="229"/>
      <c r="B532" s="230"/>
      <c r="C532" s="271" t="s">
        <v>457</v>
      </c>
      <c r="D532" s="239"/>
      <c r="E532" s="240"/>
      <c r="F532" s="232"/>
      <c r="G532" s="232"/>
      <c r="H532" s="232"/>
      <c r="I532" s="232"/>
      <c r="J532" s="232"/>
      <c r="K532" s="232"/>
      <c r="L532" s="232"/>
      <c r="M532" s="232"/>
      <c r="N532" s="231"/>
      <c r="O532" s="231"/>
      <c r="P532" s="231"/>
      <c r="Q532" s="231"/>
      <c r="R532" s="232"/>
      <c r="S532" s="232"/>
      <c r="T532" s="232"/>
      <c r="U532" s="232"/>
      <c r="V532" s="232"/>
      <c r="W532" s="232"/>
      <c r="X532" s="232"/>
      <c r="Y532" s="232"/>
      <c r="Z532" s="212"/>
      <c r="AA532" s="212"/>
      <c r="AB532" s="212"/>
      <c r="AC532" s="212"/>
      <c r="AD532" s="212"/>
      <c r="AE532" s="212"/>
      <c r="AF532" s="212"/>
      <c r="AG532" s="212" t="s">
        <v>194</v>
      </c>
      <c r="AH532" s="212"/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3" x14ac:dyDescent="0.25">
      <c r="A533" s="229"/>
      <c r="B533" s="230"/>
      <c r="C533" s="267" t="s">
        <v>458</v>
      </c>
      <c r="D533" s="233"/>
      <c r="E533" s="234">
        <v>637.42169999999999</v>
      </c>
      <c r="F533" s="232"/>
      <c r="G533" s="232"/>
      <c r="H533" s="232"/>
      <c r="I533" s="232"/>
      <c r="J533" s="232"/>
      <c r="K533" s="232"/>
      <c r="L533" s="232"/>
      <c r="M533" s="232"/>
      <c r="N533" s="231"/>
      <c r="O533" s="231"/>
      <c r="P533" s="231"/>
      <c r="Q533" s="231"/>
      <c r="R533" s="232"/>
      <c r="S533" s="232"/>
      <c r="T533" s="232"/>
      <c r="U533" s="232"/>
      <c r="V533" s="232"/>
      <c r="W533" s="232"/>
      <c r="X533" s="232"/>
      <c r="Y533" s="232"/>
      <c r="Z533" s="212"/>
      <c r="AA533" s="212"/>
      <c r="AB533" s="212"/>
      <c r="AC533" s="212"/>
      <c r="AD533" s="212"/>
      <c r="AE533" s="212"/>
      <c r="AF533" s="212"/>
      <c r="AG533" s="212" t="s">
        <v>194</v>
      </c>
      <c r="AH533" s="212">
        <v>0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1" x14ac:dyDescent="0.25">
      <c r="A534" s="251">
        <v>43</v>
      </c>
      <c r="B534" s="252" t="s">
        <v>459</v>
      </c>
      <c r="C534" s="266" t="s">
        <v>460</v>
      </c>
      <c r="D534" s="253" t="s">
        <v>334</v>
      </c>
      <c r="E534" s="254">
        <v>360</v>
      </c>
      <c r="F534" s="255"/>
      <c r="G534" s="256">
        <f>ROUND(E534*F534,2)</f>
        <v>0</v>
      </c>
      <c r="H534" s="255"/>
      <c r="I534" s="256">
        <f>ROUND(E534*H534,2)</f>
        <v>0</v>
      </c>
      <c r="J534" s="255"/>
      <c r="K534" s="256">
        <f>ROUND(E534*J534,2)</f>
        <v>0</v>
      </c>
      <c r="L534" s="256">
        <v>21</v>
      </c>
      <c r="M534" s="256">
        <f>G534*(1+L534/100)</f>
        <v>0</v>
      </c>
      <c r="N534" s="254">
        <v>4.0000000000000003E-5</v>
      </c>
      <c r="O534" s="254">
        <f>ROUND(E534*N534,2)</f>
        <v>0.01</v>
      </c>
      <c r="P534" s="254">
        <v>0</v>
      </c>
      <c r="Q534" s="254">
        <f>ROUND(E534*P534,2)</f>
        <v>0</v>
      </c>
      <c r="R534" s="256"/>
      <c r="S534" s="256" t="s">
        <v>207</v>
      </c>
      <c r="T534" s="257" t="s">
        <v>189</v>
      </c>
      <c r="U534" s="232">
        <v>7.0000000000000007E-2</v>
      </c>
      <c r="V534" s="232">
        <f>ROUND(E534*U534,2)</f>
        <v>25.2</v>
      </c>
      <c r="W534" s="232"/>
      <c r="X534" s="232" t="s">
        <v>190</v>
      </c>
      <c r="Y534" s="232" t="s">
        <v>191</v>
      </c>
      <c r="Z534" s="212"/>
      <c r="AA534" s="212"/>
      <c r="AB534" s="212"/>
      <c r="AC534" s="212"/>
      <c r="AD534" s="212"/>
      <c r="AE534" s="212"/>
      <c r="AF534" s="212"/>
      <c r="AG534" s="212" t="s">
        <v>192</v>
      </c>
      <c r="AH534" s="212"/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2" x14ac:dyDescent="0.25">
      <c r="A535" s="229"/>
      <c r="B535" s="230"/>
      <c r="C535" s="267" t="s">
        <v>234</v>
      </c>
      <c r="D535" s="233"/>
      <c r="E535" s="234"/>
      <c r="F535" s="232"/>
      <c r="G535" s="232"/>
      <c r="H535" s="232"/>
      <c r="I535" s="232"/>
      <c r="J535" s="232"/>
      <c r="K535" s="232"/>
      <c r="L535" s="232"/>
      <c r="M535" s="232"/>
      <c r="N535" s="231"/>
      <c r="O535" s="231"/>
      <c r="P535" s="231"/>
      <c r="Q535" s="231"/>
      <c r="R535" s="232"/>
      <c r="S535" s="232"/>
      <c r="T535" s="232"/>
      <c r="U535" s="232"/>
      <c r="V535" s="232"/>
      <c r="W535" s="232"/>
      <c r="X535" s="232"/>
      <c r="Y535" s="232"/>
      <c r="Z535" s="212"/>
      <c r="AA535" s="212"/>
      <c r="AB535" s="212"/>
      <c r="AC535" s="212"/>
      <c r="AD535" s="212"/>
      <c r="AE535" s="212"/>
      <c r="AF535" s="212"/>
      <c r="AG535" s="212" t="s">
        <v>194</v>
      </c>
      <c r="AH535" s="212">
        <v>0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3" x14ac:dyDescent="0.25">
      <c r="A536" s="229"/>
      <c r="B536" s="230"/>
      <c r="C536" s="267" t="s">
        <v>461</v>
      </c>
      <c r="D536" s="233"/>
      <c r="E536" s="234">
        <v>72</v>
      </c>
      <c r="F536" s="232"/>
      <c r="G536" s="232"/>
      <c r="H536" s="232"/>
      <c r="I536" s="232"/>
      <c r="J536" s="232"/>
      <c r="K536" s="232"/>
      <c r="L536" s="232"/>
      <c r="M536" s="232"/>
      <c r="N536" s="231"/>
      <c r="O536" s="231"/>
      <c r="P536" s="231"/>
      <c r="Q536" s="231"/>
      <c r="R536" s="232"/>
      <c r="S536" s="232"/>
      <c r="T536" s="232"/>
      <c r="U536" s="232"/>
      <c r="V536" s="232"/>
      <c r="W536" s="232"/>
      <c r="X536" s="232"/>
      <c r="Y536" s="232"/>
      <c r="Z536" s="212"/>
      <c r="AA536" s="212"/>
      <c r="AB536" s="212"/>
      <c r="AC536" s="212"/>
      <c r="AD536" s="212"/>
      <c r="AE536" s="212"/>
      <c r="AF536" s="212"/>
      <c r="AG536" s="212" t="s">
        <v>194</v>
      </c>
      <c r="AH536" s="212">
        <v>0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3" x14ac:dyDescent="0.25">
      <c r="A537" s="229"/>
      <c r="B537" s="230"/>
      <c r="C537" s="267" t="s">
        <v>462</v>
      </c>
      <c r="D537" s="233"/>
      <c r="E537" s="234">
        <v>72</v>
      </c>
      <c r="F537" s="232"/>
      <c r="G537" s="232"/>
      <c r="H537" s="232"/>
      <c r="I537" s="232"/>
      <c r="J537" s="232"/>
      <c r="K537" s="232"/>
      <c r="L537" s="232"/>
      <c r="M537" s="232"/>
      <c r="N537" s="231"/>
      <c r="O537" s="231"/>
      <c r="P537" s="231"/>
      <c r="Q537" s="231"/>
      <c r="R537" s="232"/>
      <c r="S537" s="232"/>
      <c r="T537" s="232"/>
      <c r="U537" s="232"/>
      <c r="V537" s="232"/>
      <c r="W537" s="232"/>
      <c r="X537" s="232"/>
      <c r="Y537" s="232"/>
      <c r="Z537" s="212"/>
      <c r="AA537" s="212"/>
      <c r="AB537" s="212"/>
      <c r="AC537" s="212"/>
      <c r="AD537" s="212"/>
      <c r="AE537" s="212"/>
      <c r="AF537" s="212"/>
      <c r="AG537" s="212" t="s">
        <v>194</v>
      </c>
      <c r="AH537" s="212">
        <v>0</v>
      </c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3" x14ac:dyDescent="0.25">
      <c r="A538" s="229"/>
      <c r="B538" s="230"/>
      <c r="C538" s="267" t="s">
        <v>463</v>
      </c>
      <c r="D538" s="233"/>
      <c r="E538" s="234">
        <v>72</v>
      </c>
      <c r="F538" s="232"/>
      <c r="G538" s="232"/>
      <c r="H538" s="232"/>
      <c r="I538" s="232"/>
      <c r="J538" s="232"/>
      <c r="K538" s="232"/>
      <c r="L538" s="232"/>
      <c r="M538" s="232"/>
      <c r="N538" s="231"/>
      <c r="O538" s="231"/>
      <c r="P538" s="231"/>
      <c r="Q538" s="231"/>
      <c r="R538" s="232"/>
      <c r="S538" s="232"/>
      <c r="T538" s="232"/>
      <c r="U538" s="232"/>
      <c r="V538" s="232"/>
      <c r="W538" s="232"/>
      <c r="X538" s="232"/>
      <c r="Y538" s="232"/>
      <c r="Z538" s="212"/>
      <c r="AA538" s="212"/>
      <c r="AB538" s="212"/>
      <c r="AC538" s="212"/>
      <c r="AD538" s="212"/>
      <c r="AE538" s="212"/>
      <c r="AF538" s="212"/>
      <c r="AG538" s="212" t="s">
        <v>194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outlineLevel="3" x14ac:dyDescent="0.25">
      <c r="A539" s="229"/>
      <c r="B539" s="230"/>
      <c r="C539" s="267" t="s">
        <v>464</v>
      </c>
      <c r="D539" s="233"/>
      <c r="E539" s="234">
        <v>72</v>
      </c>
      <c r="F539" s="232"/>
      <c r="G539" s="232"/>
      <c r="H539" s="232"/>
      <c r="I539" s="232"/>
      <c r="J539" s="232"/>
      <c r="K539" s="232"/>
      <c r="L539" s="232"/>
      <c r="M539" s="232"/>
      <c r="N539" s="231"/>
      <c r="O539" s="231"/>
      <c r="P539" s="231"/>
      <c r="Q539" s="231"/>
      <c r="R539" s="232"/>
      <c r="S539" s="232"/>
      <c r="T539" s="232"/>
      <c r="U539" s="232"/>
      <c r="V539" s="232"/>
      <c r="W539" s="232"/>
      <c r="X539" s="232"/>
      <c r="Y539" s="232"/>
      <c r="Z539" s="212"/>
      <c r="AA539" s="212"/>
      <c r="AB539" s="212"/>
      <c r="AC539" s="212"/>
      <c r="AD539" s="212"/>
      <c r="AE539" s="212"/>
      <c r="AF539" s="212"/>
      <c r="AG539" s="212" t="s">
        <v>194</v>
      </c>
      <c r="AH539" s="212">
        <v>0</v>
      </c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3" x14ac:dyDescent="0.25">
      <c r="A540" s="229"/>
      <c r="B540" s="230"/>
      <c r="C540" s="267" t="s">
        <v>465</v>
      </c>
      <c r="D540" s="233"/>
      <c r="E540" s="234">
        <v>72</v>
      </c>
      <c r="F540" s="232"/>
      <c r="G540" s="232"/>
      <c r="H540" s="232"/>
      <c r="I540" s="232"/>
      <c r="J540" s="232"/>
      <c r="K540" s="232"/>
      <c r="L540" s="232"/>
      <c r="M540" s="232"/>
      <c r="N540" s="231"/>
      <c r="O540" s="231"/>
      <c r="P540" s="231"/>
      <c r="Q540" s="231"/>
      <c r="R540" s="232"/>
      <c r="S540" s="232"/>
      <c r="T540" s="232"/>
      <c r="U540" s="232"/>
      <c r="V540" s="232"/>
      <c r="W540" s="232"/>
      <c r="X540" s="232"/>
      <c r="Y540" s="232"/>
      <c r="Z540" s="212"/>
      <c r="AA540" s="212"/>
      <c r="AB540" s="212"/>
      <c r="AC540" s="212"/>
      <c r="AD540" s="212"/>
      <c r="AE540" s="212"/>
      <c r="AF540" s="212"/>
      <c r="AG540" s="212" t="s">
        <v>194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1" x14ac:dyDescent="0.25">
      <c r="A541" s="258">
        <v>44</v>
      </c>
      <c r="B541" s="259" t="s">
        <v>466</v>
      </c>
      <c r="C541" s="269" t="s">
        <v>467</v>
      </c>
      <c r="D541" s="260" t="s">
        <v>334</v>
      </c>
      <c r="E541" s="261">
        <v>240</v>
      </c>
      <c r="F541" s="262"/>
      <c r="G541" s="263">
        <f>ROUND(E541*F541,2)</f>
        <v>0</v>
      </c>
      <c r="H541" s="262"/>
      <c r="I541" s="263">
        <f>ROUND(E541*H541,2)</f>
        <v>0</v>
      </c>
      <c r="J541" s="262"/>
      <c r="K541" s="263">
        <f>ROUND(E541*J541,2)</f>
        <v>0</v>
      </c>
      <c r="L541" s="263">
        <v>21</v>
      </c>
      <c r="M541" s="263">
        <f>G541*(1+L541/100)</f>
        <v>0</v>
      </c>
      <c r="N541" s="261">
        <v>4.0000000000000003E-5</v>
      </c>
      <c r="O541" s="261">
        <f>ROUND(E541*N541,2)</f>
        <v>0.01</v>
      </c>
      <c r="P541" s="261">
        <v>0</v>
      </c>
      <c r="Q541" s="261">
        <f>ROUND(E541*P541,2)</f>
        <v>0</v>
      </c>
      <c r="R541" s="263"/>
      <c r="S541" s="263" t="s">
        <v>188</v>
      </c>
      <c r="T541" s="264" t="s">
        <v>189</v>
      </c>
      <c r="U541" s="232">
        <v>7.0000000000000007E-2</v>
      </c>
      <c r="V541" s="232">
        <f>ROUND(E541*U541,2)</f>
        <v>16.8</v>
      </c>
      <c r="W541" s="232"/>
      <c r="X541" s="232" t="s">
        <v>190</v>
      </c>
      <c r="Y541" s="232" t="s">
        <v>191</v>
      </c>
      <c r="Z541" s="212"/>
      <c r="AA541" s="212"/>
      <c r="AB541" s="212"/>
      <c r="AC541" s="212"/>
      <c r="AD541" s="212"/>
      <c r="AE541" s="212"/>
      <c r="AF541" s="212"/>
      <c r="AG541" s="212" t="s">
        <v>192</v>
      </c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1" x14ac:dyDescent="0.25">
      <c r="A542" s="258">
        <v>45</v>
      </c>
      <c r="B542" s="259" t="s">
        <v>468</v>
      </c>
      <c r="C542" s="269" t="s">
        <v>469</v>
      </c>
      <c r="D542" s="260" t="s">
        <v>334</v>
      </c>
      <c r="E542" s="261">
        <v>240</v>
      </c>
      <c r="F542" s="262"/>
      <c r="G542" s="263">
        <f>ROUND(E542*F542,2)</f>
        <v>0</v>
      </c>
      <c r="H542" s="262"/>
      <c r="I542" s="263">
        <f>ROUND(E542*H542,2)</f>
        <v>0</v>
      </c>
      <c r="J542" s="262"/>
      <c r="K542" s="263">
        <f>ROUND(E542*J542,2)</f>
        <v>0</v>
      </c>
      <c r="L542" s="263">
        <v>21</v>
      </c>
      <c r="M542" s="263">
        <f>G542*(1+L542/100)</f>
        <v>0</v>
      </c>
      <c r="N542" s="261">
        <v>1E-4</v>
      </c>
      <c r="O542" s="261">
        <f>ROUND(E542*N542,2)</f>
        <v>0.02</v>
      </c>
      <c r="P542" s="261">
        <v>0</v>
      </c>
      <c r="Q542" s="261">
        <f>ROUND(E542*P542,2)</f>
        <v>0</v>
      </c>
      <c r="R542" s="263"/>
      <c r="S542" s="263" t="s">
        <v>207</v>
      </c>
      <c r="T542" s="264" t="s">
        <v>248</v>
      </c>
      <c r="U542" s="232">
        <v>0.12</v>
      </c>
      <c r="V542" s="232">
        <f>ROUND(E542*U542,2)</f>
        <v>28.8</v>
      </c>
      <c r="W542" s="232"/>
      <c r="X542" s="232" t="s">
        <v>190</v>
      </c>
      <c r="Y542" s="232" t="s">
        <v>191</v>
      </c>
      <c r="Z542" s="212"/>
      <c r="AA542" s="212"/>
      <c r="AB542" s="212"/>
      <c r="AC542" s="212"/>
      <c r="AD542" s="212"/>
      <c r="AE542" s="212"/>
      <c r="AF542" s="212"/>
      <c r="AG542" s="212" t="s">
        <v>192</v>
      </c>
      <c r="AH542" s="212"/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1" x14ac:dyDescent="0.25">
      <c r="A543" s="258">
        <v>46</v>
      </c>
      <c r="B543" s="259" t="s">
        <v>470</v>
      </c>
      <c r="C543" s="269" t="s">
        <v>471</v>
      </c>
      <c r="D543" s="260" t="s">
        <v>329</v>
      </c>
      <c r="E543" s="261">
        <v>14.15358</v>
      </c>
      <c r="F543" s="262"/>
      <c r="G543" s="263">
        <f>ROUND(E543*F543,2)</f>
        <v>0</v>
      </c>
      <c r="H543" s="262"/>
      <c r="I543" s="263">
        <f>ROUND(E543*H543,2)</f>
        <v>0</v>
      </c>
      <c r="J543" s="262"/>
      <c r="K543" s="263">
        <f>ROUND(E543*J543,2)</f>
        <v>0</v>
      </c>
      <c r="L543" s="263">
        <v>21</v>
      </c>
      <c r="M543" s="263">
        <f>G543*(1+L543/100)</f>
        <v>0</v>
      </c>
      <c r="N543" s="261">
        <v>0</v>
      </c>
      <c r="O543" s="261">
        <f>ROUND(E543*N543,2)</f>
        <v>0</v>
      </c>
      <c r="P543" s="261">
        <v>0</v>
      </c>
      <c r="Q543" s="261">
        <f>ROUND(E543*P543,2)</f>
        <v>0</v>
      </c>
      <c r="R543" s="263"/>
      <c r="S543" s="263" t="s">
        <v>188</v>
      </c>
      <c r="T543" s="264" t="s">
        <v>189</v>
      </c>
      <c r="U543" s="232">
        <v>1.3049999999999999</v>
      </c>
      <c r="V543" s="232">
        <f>ROUND(E543*U543,2)</f>
        <v>18.47</v>
      </c>
      <c r="W543" s="232"/>
      <c r="X543" s="232" t="s">
        <v>330</v>
      </c>
      <c r="Y543" s="232" t="s">
        <v>191</v>
      </c>
      <c r="Z543" s="212"/>
      <c r="AA543" s="212"/>
      <c r="AB543" s="212"/>
      <c r="AC543" s="212"/>
      <c r="AD543" s="212"/>
      <c r="AE543" s="212"/>
      <c r="AF543" s="212"/>
      <c r="AG543" s="212" t="s">
        <v>331</v>
      </c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ht="13" x14ac:dyDescent="0.25">
      <c r="A544" s="244" t="s">
        <v>183</v>
      </c>
      <c r="B544" s="245" t="s">
        <v>122</v>
      </c>
      <c r="C544" s="265" t="s">
        <v>123</v>
      </c>
      <c r="D544" s="246"/>
      <c r="E544" s="247"/>
      <c r="F544" s="248"/>
      <c r="G544" s="248">
        <f>SUMIF(AG545:AG598,"&lt;&gt;NOR",G545:G598)</f>
        <v>0</v>
      </c>
      <c r="H544" s="248"/>
      <c r="I544" s="248">
        <f>SUM(I545:I598)</f>
        <v>0</v>
      </c>
      <c r="J544" s="248"/>
      <c r="K544" s="248">
        <f>SUM(K545:K598)</f>
        <v>0</v>
      </c>
      <c r="L544" s="248"/>
      <c r="M544" s="248">
        <f>SUM(M545:M598)</f>
        <v>0</v>
      </c>
      <c r="N544" s="247"/>
      <c r="O544" s="247">
        <f>SUM(O545:O598)</f>
        <v>0.13</v>
      </c>
      <c r="P544" s="247"/>
      <c r="Q544" s="247">
        <f>SUM(Q545:Q598)</f>
        <v>0</v>
      </c>
      <c r="R544" s="248"/>
      <c r="S544" s="248"/>
      <c r="T544" s="249"/>
      <c r="U544" s="243"/>
      <c r="V544" s="243">
        <f>SUM(V545:V598)</f>
        <v>28.830000000000002</v>
      </c>
      <c r="W544" s="243"/>
      <c r="X544" s="243"/>
      <c r="Y544" s="243"/>
      <c r="AG544" t="s">
        <v>184</v>
      </c>
    </row>
    <row r="545" spans="1:60" outlineLevel="1" x14ac:dyDescent="0.25">
      <c r="A545" s="258">
        <v>47</v>
      </c>
      <c r="B545" s="259" t="s">
        <v>472</v>
      </c>
      <c r="C545" s="269" t="s">
        <v>473</v>
      </c>
      <c r="D545" s="260" t="s">
        <v>187</v>
      </c>
      <c r="E545" s="261">
        <v>203.762</v>
      </c>
      <c r="F545" s="262"/>
      <c r="G545" s="263">
        <f>ROUND(E545*F545,2)</f>
        <v>0</v>
      </c>
      <c r="H545" s="262"/>
      <c r="I545" s="263">
        <f>ROUND(E545*H545,2)</f>
        <v>0</v>
      </c>
      <c r="J545" s="262"/>
      <c r="K545" s="263">
        <f>ROUND(E545*J545,2)</f>
        <v>0</v>
      </c>
      <c r="L545" s="263">
        <v>21</v>
      </c>
      <c r="M545" s="263">
        <f>G545*(1+L545/100)</f>
        <v>0</v>
      </c>
      <c r="N545" s="261">
        <v>1.7000000000000001E-4</v>
      </c>
      <c r="O545" s="261">
        <f>ROUND(E545*N545,2)</f>
        <v>0.03</v>
      </c>
      <c r="P545" s="261">
        <v>0</v>
      </c>
      <c r="Q545" s="261">
        <f>ROUND(E545*P545,2)</f>
        <v>0</v>
      </c>
      <c r="R545" s="263"/>
      <c r="S545" s="263" t="s">
        <v>188</v>
      </c>
      <c r="T545" s="264" t="s">
        <v>189</v>
      </c>
      <c r="U545" s="232">
        <v>3.2480000000000002E-2</v>
      </c>
      <c r="V545" s="232">
        <f>ROUND(E545*U545,2)</f>
        <v>6.62</v>
      </c>
      <c r="W545" s="232"/>
      <c r="X545" s="232" t="s">
        <v>190</v>
      </c>
      <c r="Y545" s="232" t="s">
        <v>191</v>
      </c>
      <c r="Z545" s="212"/>
      <c r="AA545" s="212"/>
      <c r="AB545" s="212"/>
      <c r="AC545" s="212"/>
      <c r="AD545" s="212"/>
      <c r="AE545" s="212"/>
      <c r="AF545" s="212"/>
      <c r="AG545" s="212" t="s">
        <v>192</v>
      </c>
      <c r="AH545" s="212"/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1" x14ac:dyDescent="0.25">
      <c r="A546" s="251">
        <v>48</v>
      </c>
      <c r="B546" s="252" t="s">
        <v>474</v>
      </c>
      <c r="C546" s="266" t="s">
        <v>475</v>
      </c>
      <c r="D546" s="253" t="s">
        <v>187</v>
      </c>
      <c r="E546" s="254">
        <v>203.76220000000001</v>
      </c>
      <c r="F546" s="255"/>
      <c r="G546" s="256">
        <f>ROUND(E546*F546,2)</f>
        <v>0</v>
      </c>
      <c r="H546" s="255"/>
      <c r="I546" s="256">
        <f>ROUND(E546*H546,2)</f>
        <v>0</v>
      </c>
      <c r="J546" s="255"/>
      <c r="K546" s="256">
        <f>ROUND(E546*J546,2)</f>
        <v>0</v>
      </c>
      <c r="L546" s="256">
        <v>21</v>
      </c>
      <c r="M546" s="256">
        <f>G546*(1+L546/100)</f>
        <v>0</v>
      </c>
      <c r="N546" s="254">
        <v>4.8000000000000001E-4</v>
      </c>
      <c r="O546" s="254">
        <f>ROUND(E546*N546,2)</f>
        <v>0.1</v>
      </c>
      <c r="P546" s="254">
        <v>0</v>
      </c>
      <c r="Q546" s="254">
        <f>ROUND(E546*P546,2)</f>
        <v>0</v>
      </c>
      <c r="R546" s="256"/>
      <c r="S546" s="256" t="s">
        <v>188</v>
      </c>
      <c r="T546" s="257" t="s">
        <v>189</v>
      </c>
      <c r="U546" s="232">
        <v>0.10902000000000001</v>
      </c>
      <c r="V546" s="232">
        <f>ROUND(E546*U546,2)</f>
        <v>22.21</v>
      </c>
      <c r="W546" s="232"/>
      <c r="X546" s="232" t="s">
        <v>190</v>
      </c>
      <c r="Y546" s="232" t="s">
        <v>191</v>
      </c>
      <c r="Z546" s="212"/>
      <c r="AA546" s="212"/>
      <c r="AB546" s="212"/>
      <c r="AC546" s="212"/>
      <c r="AD546" s="212"/>
      <c r="AE546" s="212"/>
      <c r="AF546" s="212"/>
      <c r="AG546" s="212" t="s">
        <v>192</v>
      </c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2" x14ac:dyDescent="0.25">
      <c r="A547" s="229"/>
      <c r="B547" s="230"/>
      <c r="C547" s="267" t="s">
        <v>234</v>
      </c>
      <c r="D547" s="233"/>
      <c r="E547" s="234"/>
      <c r="F547" s="232"/>
      <c r="G547" s="232"/>
      <c r="H547" s="232"/>
      <c r="I547" s="232"/>
      <c r="J547" s="232"/>
      <c r="K547" s="232"/>
      <c r="L547" s="232"/>
      <c r="M547" s="232"/>
      <c r="N547" s="231"/>
      <c r="O547" s="231"/>
      <c r="P547" s="231"/>
      <c r="Q547" s="231"/>
      <c r="R547" s="232"/>
      <c r="S547" s="232"/>
      <c r="T547" s="232"/>
      <c r="U547" s="232"/>
      <c r="V547" s="232"/>
      <c r="W547" s="232"/>
      <c r="X547" s="232"/>
      <c r="Y547" s="232"/>
      <c r="Z547" s="212"/>
      <c r="AA547" s="212"/>
      <c r="AB547" s="212"/>
      <c r="AC547" s="212"/>
      <c r="AD547" s="212"/>
      <c r="AE547" s="212"/>
      <c r="AF547" s="212"/>
      <c r="AG547" s="212" t="s">
        <v>194</v>
      </c>
      <c r="AH547" s="212">
        <v>0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outlineLevel="3" x14ac:dyDescent="0.25">
      <c r="A548" s="229"/>
      <c r="B548" s="230"/>
      <c r="C548" s="267" t="s">
        <v>476</v>
      </c>
      <c r="D548" s="233"/>
      <c r="E548" s="234"/>
      <c r="F548" s="232"/>
      <c r="G548" s="232"/>
      <c r="H548" s="232"/>
      <c r="I548" s="232"/>
      <c r="J548" s="232"/>
      <c r="K548" s="232"/>
      <c r="L548" s="232"/>
      <c r="M548" s="232"/>
      <c r="N548" s="231"/>
      <c r="O548" s="231"/>
      <c r="P548" s="231"/>
      <c r="Q548" s="231"/>
      <c r="R548" s="232"/>
      <c r="S548" s="232"/>
      <c r="T548" s="232"/>
      <c r="U548" s="232"/>
      <c r="V548" s="232"/>
      <c r="W548" s="232"/>
      <c r="X548" s="232"/>
      <c r="Y548" s="232"/>
      <c r="Z548" s="212"/>
      <c r="AA548" s="212"/>
      <c r="AB548" s="212"/>
      <c r="AC548" s="212"/>
      <c r="AD548" s="212"/>
      <c r="AE548" s="212"/>
      <c r="AF548" s="212"/>
      <c r="AG548" s="212" t="s">
        <v>194</v>
      </c>
      <c r="AH548" s="212">
        <v>0</v>
      </c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3" x14ac:dyDescent="0.25">
      <c r="A549" s="229"/>
      <c r="B549" s="230"/>
      <c r="C549" s="267" t="s">
        <v>477</v>
      </c>
      <c r="D549" s="233"/>
      <c r="E549" s="234"/>
      <c r="F549" s="232"/>
      <c r="G549" s="232"/>
      <c r="H549" s="232"/>
      <c r="I549" s="232"/>
      <c r="J549" s="232"/>
      <c r="K549" s="232"/>
      <c r="L549" s="232"/>
      <c r="M549" s="232"/>
      <c r="N549" s="231"/>
      <c r="O549" s="231"/>
      <c r="P549" s="231"/>
      <c r="Q549" s="231"/>
      <c r="R549" s="232"/>
      <c r="S549" s="232"/>
      <c r="T549" s="232"/>
      <c r="U549" s="232"/>
      <c r="V549" s="232"/>
      <c r="W549" s="232"/>
      <c r="X549" s="232"/>
      <c r="Y549" s="232"/>
      <c r="Z549" s="212"/>
      <c r="AA549" s="212"/>
      <c r="AB549" s="212"/>
      <c r="AC549" s="212"/>
      <c r="AD549" s="212"/>
      <c r="AE549" s="212"/>
      <c r="AF549" s="212"/>
      <c r="AG549" s="212" t="s">
        <v>194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3" x14ac:dyDescent="0.25">
      <c r="A550" s="229"/>
      <c r="B550" s="230"/>
      <c r="C550" s="267" t="s">
        <v>195</v>
      </c>
      <c r="D550" s="233"/>
      <c r="E550" s="234"/>
      <c r="F550" s="232"/>
      <c r="G550" s="232"/>
      <c r="H550" s="232"/>
      <c r="I550" s="232"/>
      <c r="J550" s="232"/>
      <c r="K550" s="232"/>
      <c r="L550" s="232"/>
      <c r="M550" s="232"/>
      <c r="N550" s="231"/>
      <c r="O550" s="231"/>
      <c r="P550" s="231"/>
      <c r="Q550" s="231"/>
      <c r="R550" s="232"/>
      <c r="S550" s="232"/>
      <c r="T550" s="232"/>
      <c r="U550" s="232"/>
      <c r="V550" s="232"/>
      <c r="W550" s="232"/>
      <c r="X550" s="232"/>
      <c r="Y550" s="232"/>
      <c r="Z550" s="212"/>
      <c r="AA550" s="212"/>
      <c r="AB550" s="212"/>
      <c r="AC550" s="212"/>
      <c r="AD550" s="212"/>
      <c r="AE550" s="212"/>
      <c r="AF550" s="212"/>
      <c r="AG550" s="212" t="s">
        <v>194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outlineLevel="3" x14ac:dyDescent="0.25">
      <c r="A551" s="229"/>
      <c r="B551" s="230"/>
      <c r="C551" s="267" t="s">
        <v>478</v>
      </c>
      <c r="D551" s="233"/>
      <c r="E551" s="234">
        <v>3.0219999999999998</v>
      </c>
      <c r="F551" s="232"/>
      <c r="G551" s="232"/>
      <c r="H551" s="232"/>
      <c r="I551" s="232"/>
      <c r="J551" s="232"/>
      <c r="K551" s="232"/>
      <c r="L551" s="232"/>
      <c r="M551" s="232"/>
      <c r="N551" s="231"/>
      <c r="O551" s="231"/>
      <c r="P551" s="231"/>
      <c r="Q551" s="231"/>
      <c r="R551" s="232"/>
      <c r="S551" s="232"/>
      <c r="T551" s="232"/>
      <c r="U551" s="232"/>
      <c r="V551" s="232"/>
      <c r="W551" s="232"/>
      <c r="X551" s="232"/>
      <c r="Y551" s="232"/>
      <c r="Z551" s="212"/>
      <c r="AA551" s="212"/>
      <c r="AB551" s="212"/>
      <c r="AC551" s="212"/>
      <c r="AD551" s="212"/>
      <c r="AE551" s="212"/>
      <c r="AF551" s="212"/>
      <c r="AG551" s="212" t="s">
        <v>194</v>
      </c>
      <c r="AH551" s="212">
        <v>0</v>
      </c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3" x14ac:dyDescent="0.25">
      <c r="A552" s="229"/>
      <c r="B552" s="230"/>
      <c r="C552" s="267" t="s">
        <v>479</v>
      </c>
      <c r="D552" s="233"/>
      <c r="E552" s="234">
        <v>0.94799999999999995</v>
      </c>
      <c r="F552" s="232"/>
      <c r="G552" s="232"/>
      <c r="H552" s="232"/>
      <c r="I552" s="232"/>
      <c r="J552" s="232"/>
      <c r="K552" s="232"/>
      <c r="L552" s="232"/>
      <c r="M552" s="232"/>
      <c r="N552" s="231"/>
      <c r="O552" s="231"/>
      <c r="P552" s="231"/>
      <c r="Q552" s="231"/>
      <c r="R552" s="232"/>
      <c r="S552" s="232"/>
      <c r="T552" s="232"/>
      <c r="U552" s="232"/>
      <c r="V552" s="232"/>
      <c r="W552" s="232"/>
      <c r="X552" s="232"/>
      <c r="Y552" s="232"/>
      <c r="Z552" s="212"/>
      <c r="AA552" s="212"/>
      <c r="AB552" s="212"/>
      <c r="AC552" s="212"/>
      <c r="AD552" s="212"/>
      <c r="AE552" s="212"/>
      <c r="AF552" s="212"/>
      <c r="AG552" s="212" t="s">
        <v>194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outlineLevel="3" x14ac:dyDescent="0.25">
      <c r="A553" s="229"/>
      <c r="B553" s="230"/>
      <c r="C553" s="267" t="s">
        <v>480</v>
      </c>
      <c r="D553" s="233"/>
      <c r="E553" s="234">
        <v>1.3879999999999999</v>
      </c>
      <c r="F553" s="232"/>
      <c r="G553" s="232"/>
      <c r="H553" s="232"/>
      <c r="I553" s="232"/>
      <c r="J553" s="232"/>
      <c r="K553" s="232"/>
      <c r="L553" s="232"/>
      <c r="M553" s="232"/>
      <c r="N553" s="231"/>
      <c r="O553" s="231"/>
      <c r="P553" s="231"/>
      <c r="Q553" s="231"/>
      <c r="R553" s="232"/>
      <c r="S553" s="232"/>
      <c r="T553" s="232"/>
      <c r="U553" s="232"/>
      <c r="V553" s="232"/>
      <c r="W553" s="232"/>
      <c r="X553" s="232"/>
      <c r="Y553" s="232"/>
      <c r="Z553" s="212"/>
      <c r="AA553" s="212"/>
      <c r="AB553" s="212"/>
      <c r="AC553" s="212"/>
      <c r="AD553" s="212"/>
      <c r="AE553" s="212"/>
      <c r="AF553" s="212"/>
      <c r="AG553" s="212" t="s">
        <v>194</v>
      </c>
      <c r="AH553" s="212">
        <v>0</v>
      </c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3" x14ac:dyDescent="0.25">
      <c r="A554" s="229"/>
      <c r="B554" s="230"/>
      <c r="C554" s="267" t="s">
        <v>481</v>
      </c>
      <c r="D554" s="233"/>
      <c r="E554" s="234">
        <v>1.212</v>
      </c>
      <c r="F554" s="232"/>
      <c r="G554" s="232"/>
      <c r="H554" s="232"/>
      <c r="I554" s="232"/>
      <c r="J554" s="232"/>
      <c r="K554" s="232"/>
      <c r="L554" s="232"/>
      <c r="M554" s="232"/>
      <c r="N554" s="231"/>
      <c r="O554" s="231"/>
      <c r="P554" s="231"/>
      <c r="Q554" s="231"/>
      <c r="R554" s="232"/>
      <c r="S554" s="232"/>
      <c r="T554" s="232"/>
      <c r="U554" s="232"/>
      <c r="V554" s="232"/>
      <c r="W554" s="232"/>
      <c r="X554" s="232"/>
      <c r="Y554" s="232"/>
      <c r="Z554" s="212"/>
      <c r="AA554" s="212"/>
      <c r="AB554" s="212"/>
      <c r="AC554" s="212"/>
      <c r="AD554" s="212"/>
      <c r="AE554" s="212"/>
      <c r="AF554" s="212"/>
      <c r="AG554" s="212" t="s">
        <v>194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3" x14ac:dyDescent="0.25">
      <c r="A555" s="229"/>
      <c r="B555" s="230"/>
      <c r="C555" s="267" t="s">
        <v>482</v>
      </c>
      <c r="D555" s="233"/>
      <c r="E555" s="234">
        <v>1.5760000000000001</v>
      </c>
      <c r="F555" s="232"/>
      <c r="G555" s="232"/>
      <c r="H555" s="232"/>
      <c r="I555" s="232"/>
      <c r="J555" s="232"/>
      <c r="K555" s="232"/>
      <c r="L555" s="232"/>
      <c r="M555" s="232"/>
      <c r="N555" s="231"/>
      <c r="O555" s="231"/>
      <c r="P555" s="231"/>
      <c r="Q555" s="231"/>
      <c r="R555" s="232"/>
      <c r="S555" s="232"/>
      <c r="T555" s="232"/>
      <c r="U555" s="232"/>
      <c r="V555" s="232"/>
      <c r="W555" s="232"/>
      <c r="X555" s="232"/>
      <c r="Y555" s="232"/>
      <c r="Z555" s="212"/>
      <c r="AA555" s="212"/>
      <c r="AB555" s="212"/>
      <c r="AC555" s="212"/>
      <c r="AD555" s="212"/>
      <c r="AE555" s="212"/>
      <c r="AF555" s="212"/>
      <c r="AG555" s="212" t="s">
        <v>194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outlineLevel="3" x14ac:dyDescent="0.25">
      <c r="A556" s="229"/>
      <c r="B556" s="230"/>
      <c r="C556" s="267" t="s">
        <v>197</v>
      </c>
      <c r="D556" s="233"/>
      <c r="E556" s="234"/>
      <c r="F556" s="232"/>
      <c r="G556" s="232"/>
      <c r="H556" s="232"/>
      <c r="I556" s="232"/>
      <c r="J556" s="232"/>
      <c r="K556" s="232"/>
      <c r="L556" s="232"/>
      <c r="M556" s="232"/>
      <c r="N556" s="231"/>
      <c r="O556" s="231"/>
      <c r="P556" s="231"/>
      <c r="Q556" s="231"/>
      <c r="R556" s="232"/>
      <c r="S556" s="232"/>
      <c r="T556" s="232"/>
      <c r="U556" s="232"/>
      <c r="V556" s="232"/>
      <c r="W556" s="232"/>
      <c r="X556" s="232"/>
      <c r="Y556" s="232"/>
      <c r="Z556" s="212"/>
      <c r="AA556" s="212"/>
      <c r="AB556" s="212"/>
      <c r="AC556" s="212"/>
      <c r="AD556" s="212"/>
      <c r="AE556" s="212"/>
      <c r="AF556" s="212"/>
      <c r="AG556" s="212" t="s">
        <v>194</v>
      </c>
      <c r="AH556" s="212">
        <v>0</v>
      </c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3" x14ac:dyDescent="0.25">
      <c r="A557" s="229"/>
      <c r="B557" s="230"/>
      <c r="C557" s="267" t="s">
        <v>483</v>
      </c>
      <c r="D557" s="233"/>
      <c r="E557" s="234">
        <v>9.0809999999999995</v>
      </c>
      <c r="F557" s="232"/>
      <c r="G557" s="232"/>
      <c r="H557" s="232"/>
      <c r="I557" s="232"/>
      <c r="J557" s="232"/>
      <c r="K557" s="232"/>
      <c r="L557" s="232"/>
      <c r="M557" s="232"/>
      <c r="N557" s="231"/>
      <c r="O557" s="231"/>
      <c r="P557" s="231"/>
      <c r="Q557" s="231"/>
      <c r="R557" s="232"/>
      <c r="S557" s="232"/>
      <c r="T557" s="232"/>
      <c r="U557" s="232"/>
      <c r="V557" s="232"/>
      <c r="W557" s="232"/>
      <c r="X557" s="232"/>
      <c r="Y557" s="232"/>
      <c r="Z557" s="212"/>
      <c r="AA557" s="212"/>
      <c r="AB557" s="212"/>
      <c r="AC557" s="212"/>
      <c r="AD557" s="212"/>
      <c r="AE557" s="212"/>
      <c r="AF557" s="212"/>
      <c r="AG557" s="212" t="s">
        <v>194</v>
      </c>
      <c r="AH557" s="212">
        <v>0</v>
      </c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3" x14ac:dyDescent="0.25">
      <c r="A558" s="229"/>
      <c r="B558" s="230"/>
      <c r="C558" s="267" t="s">
        <v>484</v>
      </c>
      <c r="D558" s="233"/>
      <c r="E558" s="234">
        <v>3.0375000000000001</v>
      </c>
      <c r="F558" s="232"/>
      <c r="G558" s="232"/>
      <c r="H558" s="232"/>
      <c r="I558" s="232"/>
      <c r="J558" s="232"/>
      <c r="K558" s="232"/>
      <c r="L558" s="232"/>
      <c r="M558" s="232"/>
      <c r="N558" s="231"/>
      <c r="O558" s="231"/>
      <c r="P558" s="231"/>
      <c r="Q558" s="231"/>
      <c r="R558" s="232"/>
      <c r="S558" s="232"/>
      <c r="T558" s="232"/>
      <c r="U558" s="232"/>
      <c r="V558" s="232"/>
      <c r="W558" s="232"/>
      <c r="X558" s="232"/>
      <c r="Y558" s="232"/>
      <c r="Z558" s="212"/>
      <c r="AA558" s="212"/>
      <c r="AB558" s="212"/>
      <c r="AC558" s="212"/>
      <c r="AD558" s="212"/>
      <c r="AE558" s="212"/>
      <c r="AF558" s="212"/>
      <c r="AG558" s="212" t="s">
        <v>194</v>
      </c>
      <c r="AH558" s="212">
        <v>0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outlineLevel="3" x14ac:dyDescent="0.25">
      <c r="A559" s="229"/>
      <c r="B559" s="230"/>
      <c r="C559" s="267" t="s">
        <v>485</v>
      </c>
      <c r="D559" s="233"/>
      <c r="E559" s="234">
        <v>6.8579999999999997</v>
      </c>
      <c r="F559" s="232"/>
      <c r="G559" s="232"/>
      <c r="H559" s="232"/>
      <c r="I559" s="232"/>
      <c r="J559" s="232"/>
      <c r="K559" s="232"/>
      <c r="L559" s="232"/>
      <c r="M559" s="232"/>
      <c r="N559" s="231"/>
      <c r="O559" s="231"/>
      <c r="P559" s="231"/>
      <c r="Q559" s="231"/>
      <c r="R559" s="232"/>
      <c r="S559" s="232"/>
      <c r="T559" s="232"/>
      <c r="U559" s="232"/>
      <c r="V559" s="232"/>
      <c r="W559" s="232"/>
      <c r="X559" s="232"/>
      <c r="Y559" s="232"/>
      <c r="Z559" s="212"/>
      <c r="AA559" s="212"/>
      <c r="AB559" s="212"/>
      <c r="AC559" s="212"/>
      <c r="AD559" s="212"/>
      <c r="AE559" s="212"/>
      <c r="AF559" s="212"/>
      <c r="AG559" s="212" t="s">
        <v>194</v>
      </c>
      <c r="AH559" s="212">
        <v>0</v>
      </c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</row>
    <row r="560" spans="1:60" outlineLevel="3" x14ac:dyDescent="0.25">
      <c r="A560" s="229"/>
      <c r="B560" s="230"/>
      <c r="C560" s="267" t="s">
        <v>199</v>
      </c>
      <c r="D560" s="233"/>
      <c r="E560" s="234"/>
      <c r="F560" s="232"/>
      <c r="G560" s="232"/>
      <c r="H560" s="232"/>
      <c r="I560" s="232"/>
      <c r="J560" s="232"/>
      <c r="K560" s="232"/>
      <c r="L560" s="232"/>
      <c r="M560" s="232"/>
      <c r="N560" s="231"/>
      <c r="O560" s="231"/>
      <c r="P560" s="231"/>
      <c r="Q560" s="231"/>
      <c r="R560" s="232"/>
      <c r="S560" s="232"/>
      <c r="T560" s="232"/>
      <c r="U560" s="232"/>
      <c r="V560" s="232"/>
      <c r="W560" s="232"/>
      <c r="X560" s="232"/>
      <c r="Y560" s="232"/>
      <c r="Z560" s="212"/>
      <c r="AA560" s="212"/>
      <c r="AB560" s="212"/>
      <c r="AC560" s="212"/>
      <c r="AD560" s="212"/>
      <c r="AE560" s="212"/>
      <c r="AF560" s="212"/>
      <c r="AG560" s="212" t="s">
        <v>194</v>
      </c>
      <c r="AH560" s="212">
        <v>0</v>
      </c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3" x14ac:dyDescent="0.25">
      <c r="A561" s="229"/>
      <c r="B561" s="230"/>
      <c r="C561" s="267" t="s">
        <v>486</v>
      </c>
      <c r="D561" s="233"/>
      <c r="E561" s="234">
        <v>9.0809999999999995</v>
      </c>
      <c r="F561" s="232"/>
      <c r="G561" s="232"/>
      <c r="H561" s="232"/>
      <c r="I561" s="232"/>
      <c r="J561" s="232"/>
      <c r="K561" s="232"/>
      <c r="L561" s="232"/>
      <c r="M561" s="232"/>
      <c r="N561" s="231"/>
      <c r="O561" s="231"/>
      <c r="P561" s="231"/>
      <c r="Q561" s="231"/>
      <c r="R561" s="232"/>
      <c r="S561" s="232"/>
      <c r="T561" s="232"/>
      <c r="U561" s="232"/>
      <c r="V561" s="232"/>
      <c r="W561" s="232"/>
      <c r="X561" s="232"/>
      <c r="Y561" s="232"/>
      <c r="Z561" s="212"/>
      <c r="AA561" s="212"/>
      <c r="AB561" s="212"/>
      <c r="AC561" s="212"/>
      <c r="AD561" s="212"/>
      <c r="AE561" s="212"/>
      <c r="AF561" s="212"/>
      <c r="AG561" s="212" t="s">
        <v>194</v>
      </c>
      <c r="AH561" s="212">
        <v>0</v>
      </c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outlineLevel="3" x14ac:dyDescent="0.25">
      <c r="A562" s="229"/>
      <c r="B562" s="230"/>
      <c r="C562" s="267" t="s">
        <v>487</v>
      </c>
      <c r="D562" s="233"/>
      <c r="E562" s="234">
        <v>2.97</v>
      </c>
      <c r="F562" s="232"/>
      <c r="G562" s="232"/>
      <c r="H562" s="232"/>
      <c r="I562" s="232"/>
      <c r="J562" s="232"/>
      <c r="K562" s="232"/>
      <c r="L562" s="232"/>
      <c r="M562" s="232"/>
      <c r="N562" s="231"/>
      <c r="O562" s="231"/>
      <c r="P562" s="231"/>
      <c r="Q562" s="231"/>
      <c r="R562" s="232"/>
      <c r="S562" s="232"/>
      <c r="T562" s="232"/>
      <c r="U562" s="232"/>
      <c r="V562" s="232"/>
      <c r="W562" s="232"/>
      <c r="X562" s="232"/>
      <c r="Y562" s="232"/>
      <c r="Z562" s="212"/>
      <c r="AA562" s="212"/>
      <c r="AB562" s="212"/>
      <c r="AC562" s="212"/>
      <c r="AD562" s="212"/>
      <c r="AE562" s="212"/>
      <c r="AF562" s="212"/>
      <c r="AG562" s="212" t="s">
        <v>194</v>
      </c>
      <c r="AH562" s="212">
        <v>0</v>
      </c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</row>
    <row r="563" spans="1:60" outlineLevel="3" x14ac:dyDescent="0.25">
      <c r="A563" s="229"/>
      <c r="B563" s="230"/>
      <c r="C563" s="267" t="s">
        <v>488</v>
      </c>
      <c r="D563" s="233"/>
      <c r="E563" s="234">
        <v>6.84</v>
      </c>
      <c r="F563" s="232"/>
      <c r="G563" s="232"/>
      <c r="H563" s="232"/>
      <c r="I563" s="232"/>
      <c r="J563" s="232"/>
      <c r="K563" s="232"/>
      <c r="L563" s="232"/>
      <c r="M563" s="232"/>
      <c r="N563" s="231"/>
      <c r="O563" s="231"/>
      <c r="P563" s="231"/>
      <c r="Q563" s="231"/>
      <c r="R563" s="232"/>
      <c r="S563" s="232"/>
      <c r="T563" s="232"/>
      <c r="U563" s="232"/>
      <c r="V563" s="232"/>
      <c r="W563" s="232"/>
      <c r="X563" s="232"/>
      <c r="Y563" s="232"/>
      <c r="Z563" s="212"/>
      <c r="AA563" s="212"/>
      <c r="AB563" s="212"/>
      <c r="AC563" s="212"/>
      <c r="AD563" s="212"/>
      <c r="AE563" s="212"/>
      <c r="AF563" s="212"/>
      <c r="AG563" s="212" t="s">
        <v>194</v>
      </c>
      <c r="AH563" s="212">
        <v>0</v>
      </c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3" x14ac:dyDescent="0.25">
      <c r="A564" s="229"/>
      <c r="B564" s="230"/>
      <c r="C564" s="267" t="s">
        <v>201</v>
      </c>
      <c r="D564" s="233"/>
      <c r="E564" s="234"/>
      <c r="F564" s="232"/>
      <c r="G564" s="232"/>
      <c r="H564" s="232"/>
      <c r="I564" s="232"/>
      <c r="J564" s="232"/>
      <c r="K564" s="232"/>
      <c r="L564" s="232"/>
      <c r="M564" s="232"/>
      <c r="N564" s="231"/>
      <c r="O564" s="231"/>
      <c r="P564" s="231"/>
      <c r="Q564" s="231"/>
      <c r="R564" s="232"/>
      <c r="S564" s="232"/>
      <c r="T564" s="232"/>
      <c r="U564" s="232"/>
      <c r="V564" s="232"/>
      <c r="W564" s="232"/>
      <c r="X564" s="232"/>
      <c r="Y564" s="232"/>
      <c r="Z564" s="212"/>
      <c r="AA564" s="212"/>
      <c r="AB564" s="212"/>
      <c r="AC564" s="212"/>
      <c r="AD564" s="212"/>
      <c r="AE564" s="212"/>
      <c r="AF564" s="212"/>
      <c r="AG564" s="212" t="s">
        <v>194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outlineLevel="3" x14ac:dyDescent="0.25">
      <c r="A565" s="229"/>
      <c r="B565" s="230"/>
      <c r="C565" s="267" t="s">
        <v>489</v>
      </c>
      <c r="D565" s="233"/>
      <c r="E565" s="234">
        <v>9.0809999999999995</v>
      </c>
      <c r="F565" s="232"/>
      <c r="G565" s="232"/>
      <c r="H565" s="232"/>
      <c r="I565" s="232"/>
      <c r="J565" s="232"/>
      <c r="K565" s="232"/>
      <c r="L565" s="232"/>
      <c r="M565" s="232"/>
      <c r="N565" s="231"/>
      <c r="O565" s="231"/>
      <c r="P565" s="231"/>
      <c r="Q565" s="231"/>
      <c r="R565" s="232"/>
      <c r="S565" s="232"/>
      <c r="T565" s="232"/>
      <c r="U565" s="232"/>
      <c r="V565" s="232"/>
      <c r="W565" s="232"/>
      <c r="X565" s="232"/>
      <c r="Y565" s="232"/>
      <c r="Z565" s="212"/>
      <c r="AA565" s="212"/>
      <c r="AB565" s="212"/>
      <c r="AC565" s="212"/>
      <c r="AD565" s="212"/>
      <c r="AE565" s="212"/>
      <c r="AF565" s="212"/>
      <c r="AG565" s="212" t="s">
        <v>194</v>
      </c>
      <c r="AH565" s="212">
        <v>0</v>
      </c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3" x14ac:dyDescent="0.25">
      <c r="A566" s="229"/>
      <c r="B566" s="230"/>
      <c r="C566" s="267" t="s">
        <v>490</v>
      </c>
      <c r="D566" s="233"/>
      <c r="E566" s="234">
        <v>3.0375000000000001</v>
      </c>
      <c r="F566" s="232"/>
      <c r="G566" s="232"/>
      <c r="H566" s="232"/>
      <c r="I566" s="232"/>
      <c r="J566" s="232"/>
      <c r="K566" s="232"/>
      <c r="L566" s="232"/>
      <c r="M566" s="232"/>
      <c r="N566" s="231"/>
      <c r="O566" s="231"/>
      <c r="P566" s="231"/>
      <c r="Q566" s="231"/>
      <c r="R566" s="232"/>
      <c r="S566" s="232"/>
      <c r="T566" s="232"/>
      <c r="U566" s="232"/>
      <c r="V566" s="232"/>
      <c r="W566" s="232"/>
      <c r="X566" s="232"/>
      <c r="Y566" s="232"/>
      <c r="Z566" s="212"/>
      <c r="AA566" s="212"/>
      <c r="AB566" s="212"/>
      <c r="AC566" s="212"/>
      <c r="AD566" s="212"/>
      <c r="AE566" s="212"/>
      <c r="AF566" s="212"/>
      <c r="AG566" s="212" t="s">
        <v>194</v>
      </c>
      <c r="AH566" s="212">
        <v>0</v>
      </c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</row>
    <row r="567" spans="1:60" outlineLevel="3" x14ac:dyDescent="0.25">
      <c r="A567" s="229"/>
      <c r="B567" s="230"/>
      <c r="C567" s="267" t="s">
        <v>491</v>
      </c>
      <c r="D567" s="233"/>
      <c r="E567" s="234">
        <v>6.8579999999999997</v>
      </c>
      <c r="F567" s="232"/>
      <c r="G567" s="232"/>
      <c r="H567" s="232"/>
      <c r="I567" s="232"/>
      <c r="J567" s="232"/>
      <c r="K567" s="232"/>
      <c r="L567" s="232"/>
      <c r="M567" s="232"/>
      <c r="N567" s="231"/>
      <c r="O567" s="231"/>
      <c r="P567" s="231"/>
      <c r="Q567" s="231"/>
      <c r="R567" s="232"/>
      <c r="S567" s="232"/>
      <c r="T567" s="232"/>
      <c r="U567" s="232"/>
      <c r="V567" s="232"/>
      <c r="W567" s="232"/>
      <c r="X567" s="232"/>
      <c r="Y567" s="232"/>
      <c r="Z567" s="212"/>
      <c r="AA567" s="212"/>
      <c r="AB567" s="212"/>
      <c r="AC567" s="212"/>
      <c r="AD567" s="212"/>
      <c r="AE567" s="212"/>
      <c r="AF567" s="212"/>
      <c r="AG567" s="212" t="s">
        <v>194</v>
      </c>
      <c r="AH567" s="212">
        <v>0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outlineLevel="3" x14ac:dyDescent="0.25">
      <c r="A568" s="229"/>
      <c r="B568" s="230"/>
      <c r="C568" s="267" t="s">
        <v>203</v>
      </c>
      <c r="D568" s="233"/>
      <c r="E568" s="234"/>
      <c r="F568" s="232"/>
      <c r="G568" s="232"/>
      <c r="H568" s="232"/>
      <c r="I568" s="232"/>
      <c r="J568" s="232"/>
      <c r="K568" s="232"/>
      <c r="L568" s="232"/>
      <c r="M568" s="232"/>
      <c r="N568" s="231"/>
      <c r="O568" s="231"/>
      <c r="P568" s="231"/>
      <c r="Q568" s="231"/>
      <c r="R568" s="232"/>
      <c r="S568" s="232"/>
      <c r="T568" s="232"/>
      <c r="U568" s="232"/>
      <c r="V568" s="232"/>
      <c r="W568" s="232"/>
      <c r="X568" s="232"/>
      <c r="Y568" s="232"/>
      <c r="Z568" s="212"/>
      <c r="AA568" s="212"/>
      <c r="AB568" s="212"/>
      <c r="AC568" s="212"/>
      <c r="AD568" s="212"/>
      <c r="AE568" s="212"/>
      <c r="AF568" s="212"/>
      <c r="AG568" s="212" t="s">
        <v>194</v>
      </c>
      <c r="AH568" s="212">
        <v>0</v>
      </c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3" x14ac:dyDescent="0.25">
      <c r="A569" s="229"/>
      <c r="B569" s="230"/>
      <c r="C569" s="267" t="s">
        <v>492</v>
      </c>
      <c r="D569" s="233"/>
      <c r="E569" s="234">
        <v>9.0809999999999995</v>
      </c>
      <c r="F569" s="232"/>
      <c r="G569" s="232"/>
      <c r="H569" s="232"/>
      <c r="I569" s="232"/>
      <c r="J569" s="232"/>
      <c r="K569" s="232"/>
      <c r="L569" s="232"/>
      <c r="M569" s="232"/>
      <c r="N569" s="231"/>
      <c r="O569" s="231"/>
      <c r="P569" s="231"/>
      <c r="Q569" s="231"/>
      <c r="R569" s="232"/>
      <c r="S569" s="232"/>
      <c r="T569" s="232"/>
      <c r="U569" s="232"/>
      <c r="V569" s="232"/>
      <c r="W569" s="232"/>
      <c r="X569" s="232"/>
      <c r="Y569" s="232"/>
      <c r="Z569" s="212"/>
      <c r="AA569" s="212"/>
      <c r="AB569" s="212"/>
      <c r="AC569" s="212"/>
      <c r="AD569" s="212"/>
      <c r="AE569" s="212"/>
      <c r="AF569" s="212"/>
      <c r="AG569" s="212" t="s">
        <v>194</v>
      </c>
      <c r="AH569" s="212">
        <v>0</v>
      </c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</row>
    <row r="570" spans="1:60" outlineLevel="3" x14ac:dyDescent="0.25">
      <c r="A570" s="229"/>
      <c r="B570" s="230"/>
      <c r="C570" s="267" t="s">
        <v>493</v>
      </c>
      <c r="D570" s="233"/>
      <c r="E570" s="234">
        <v>2.97</v>
      </c>
      <c r="F570" s="232"/>
      <c r="G570" s="232"/>
      <c r="H570" s="232"/>
      <c r="I570" s="232"/>
      <c r="J570" s="232"/>
      <c r="K570" s="232"/>
      <c r="L570" s="232"/>
      <c r="M570" s="232"/>
      <c r="N570" s="231"/>
      <c r="O570" s="231"/>
      <c r="P570" s="231"/>
      <c r="Q570" s="231"/>
      <c r="R570" s="232"/>
      <c r="S570" s="232"/>
      <c r="T570" s="232"/>
      <c r="U570" s="232"/>
      <c r="V570" s="232"/>
      <c r="W570" s="232"/>
      <c r="X570" s="232"/>
      <c r="Y570" s="232"/>
      <c r="Z570" s="212"/>
      <c r="AA570" s="212"/>
      <c r="AB570" s="212"/>
      <c r="AC570" s="212"/>
      <c r="AD570" s="212"/>
      <c r="AE570" s="212"/>
      <c r="AF570" s="212"/>
      <c r="AG570" s="212" t="s">
        <v>194</v>
      </c>
      <c r="AH570" s="212">
        <v>0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3" x14ac:dyDescent="0.25">
      <c r="A571" s="229"/>
      <c r="B571" s="230"/>
      <c r="C571" s="267" t="s">
        <v>494</v>
      </c>
      <c r="D571" s="233"/>
      <c r="E571" s="234">
        <v>6.84</v>
      </c>
      <c r="F571" s="232"/>
      <c r="G571" s="232"/>
      <c r="H571" s="232"/>
      <c r="I571" s="232"/>
      <c r="J571" s="232"/>
      <c r="K571" s="232"/>
      <c r="L571" s="232"/>
      <c r="M571" s="232"/>
      <c r="N571" s="231"/>
      <c r="O571" s="231"/>
      <c r="P571" s="231"/>
      <c r="Q571" s="231"/>
      <c r="R571" s="232"/>
      <c r="S571" s="232"/>
      <c r="T571" s="232"/>
      <c r="U571" s="232"/>
      <c r="V571" s="232"/>
      <c r="W571" s="232"/>
      <c r="X571" s="232"/>
      <c r="Y571" s="232"/>
      <c r="Z571" s="212"/>
      <c r="AA571" s="212"/>
      <c r="AB571" s="212"/>
      <c r="AC571" s="212"/>
      <c r="AD571" s="212"/>
      <c r="AE571" s="212"/>
      <c r="AF571" s="212"/>
      <c r="AG571" s="212" t="s">
        <v>194</v>
      </c>
      <c r="AH571" s="212">
        <v>0</v>
      </c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3" x14ac:dyDescent="0.25">
      <c r="A572" s="229"/>
      <c r="B572" s="230"/>
      <c r="C572" s="268" t="s">
        <v>217</v>
      </c>
      <c r="D572" s="235"/>
      <c r="E572" s="236">
        <v>83.881</v>
      </c>
      <c r="F572" s="232"/>
      <c r="G572" s="232"/>
      <c r="H572" s="232"/>
      <c r="I572" s="232"/>
      <c r="J572" s="232"/>
      <c r="K572" s="232"/>
      <c r="L572" s="232"/>
      <c r="M572" s="232"/>
      <c r="N572" s="231"/>
      <c r="O572" s="231"/>
      <c r="P572" s="231"/>
      <c r="Q572" s="231"/>
      <c r="R572" s="232"/>
      <c r="S572" s="232"/>
      <c r="T572" s="232"/>
      <c r="U572" s="232"/>
      <c r="V572" s="232"/>
      <c r="W572" s="232"/>
      <c r="X572" s="232"/>
      <c r="Y572" s="232"/>
      <c r="Z572" s="212"/>
      <c r="AA572" s="212"/>
      <c r="AB572" s="212"/>
      <c r="AC572" s="212"/>
      <c r="AD572" s="212"/>
      <c r="AE572" s="212"/>
      <c r="AF572" s="212"/>
      <c r="AG572" s="212" t="s">
        <v>194</v>
      </c>
      <c r="AH572" s="212">
        <v>1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3" x14ac:dyDescent="0.25">
      <c r="A573" s="229"/>
      <c r="B573" s="230"/>
      <c r="C573" s="267" t="s">
        <v>495</v>
      </c>
      <c r="D573" s="233"/>
      <c r="E573" s="234"/>
      <c r="F573" s="232"/>
      <c r="G573" s="232"/>
      <c r="H573" s="232"/>
      <c r="I573" s="232"/>
      <c r="J573" s="232"/>
      <c r="K573" s="232"/>
      <c r="L573" s="232"/>
      <c r="M573" s="232"/>
      <c r="N573" s="231"/>
      <c r="O573" s="231"/>
      <c r="P573" s="231"/>
      <c r="Q573" s="231"/>
      <c r="R573" s="232"/>
      <c r="S573" s="232"/>
      <c r="T573" s="232"/>
      <c r="U573" s="232"/>
      <c r="V573" s="232"/>
      <c r="W573" s="232"/>
      <c r="X573" s="232"/>
      <c r="Y573" s="232"/>
      <c r="Z573" s="212"/>
      <c r="AA573" s="212"/>
      <c r="AB573" s="212"/>
      <c r="AC573" s="212"/>
      <c r="AD573" s="212"/>
      <c r="AE573" s="212"/>
      <c r="AF573" s="212"/>
      <c r="AG573" s="212" t="s">
        <v>194</v>
      </c>
      <c r="AH573" s="212">
        <v>0</v>
      </c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3" x14ac:dyDescent="0.25">
      <c r="A574" s="229"/>
      <c r="B574" s="230"/>
      <c r="C574" s="267" t="s">
        <v>251</v>
      </c>
      <c r="D574" s="233"/>
      <c r="E574" s="234">
        <v>7.52</v>
      </c>
      <c r="F574" s="232"/>
      <c r="G574" s="232"/>
      <c r="H574" s="232"/>
      <c r="I574" s="232"/>
      <c r="J574" s="232"/>
      <c r="K574" s="232"/>
      <c r="L574" s="232"/>
      <c r="M574" s="232"/>
      <c r="N574" s="231"/>
      <c r="O574" s="231"/>
      <c r="P574" s="231"/>
      <c r="Q574" s="231"/>
      <c r="R574" s="232"/>
      <c r="S574" s="232"/>
      <c r="T574" s="232"/>
      <c r="U574" s="232"/>
      <c r="V574" s="232"/>
      <c r="W574" s="232"/>
      <c r="X574" s="232"/>
      <c r="Y574" s="232"/>
      <c r="Z574" s="212"/>
      <c r="AA574" s="212"/>
      <c r="AB574" s="212"/>
      <c r="AC574" s="212"/>
      <c r="AD574" s="212"/>
      <c r="AE574" s="212"/>
      <c r="AF574" s="212"/>
      <c r="AG574" s="212" t="s">
        <v>194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3" x14ac:dyDescent="0.25">
      <c r="A575" s="229"/>
      <c r="B575" s="230"/>
      <c r="C575" s="267" t="s">
        <v>252</v>
      </c>
      <c r="D575" s="233"/>
      <c r="E575" s="234">
        <v>1.33</v>
      </c>
      <c r="F575" s="232"/>
      <c r="G575" s="232"/>
      <c r="H575" s="232"/>
      <c r="I575" s="232"/>
      <c r="J575" s="232"/>
      <c r="K575" s="232"/>
      <c r="L575" s="232"/>
      <c r="M575" s="232"/>
      <c r="N575" s="231"/>
      <c r="O575" s="231"/>
      <c r="P575" s="231"/>
      <c r="Q575" s="231"/>
      <c r="R575" s="232"/>
      <c r="S575" s="232"/>
      <c r="T575" s="232"/>
      <c r="U575" s="232"/>
      <c r="V575" s="232"/>
      <c r="W575" s="232"/>
      <c r="X575" s="232"/>
      <c r="Y575" s="232"/>
      <c r="Z575" s="212"/>
      <c r="AA575" s="212"/>
      <c r="AB575" s="212"/>
      <c r="AC575" s="212"/>
      <c r="AD575" s="212"/>
      <c r="AE575" s="212"/>
      <c r="AF575" s="212"/>
      <c r="AG575" s="212" t="s">
        <v>194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3" x14ac:dyDescent="0.25">
      <c r="A576" s="229"/>
      <c r="B576" s="230"/>
      <c r="C576" s="267" t="s">
        <v>253</v>
      </c>
      <c r="D576" s="233"/>
      <c r="E576" s="234">
        <v>3.1</v>
      </c>
      <c r="F576" s="232"/>
      <c r="G576" s="232"/>
      <c r="H576" s="232"/>
      <c r="I576" s="232"/>
      <c r="J576" s="232"/>
      <c r="K576" s="232"/>
      <c r="L576" s="232"/>
      <c r="M576" s="232"/>
      <c r="N576" s="231"/>
      <c r="O576" s="231"/>
      <c r="P576" s="231"/>
      <c r="Q576" s="231"/>
      <c r="R576" s="232"/>
      <c r="S576" s="232"/>
      <c r="T576" s="232"/>
      <c r="U576" s="232"/>
      <c r="V576" s="232"/>
      <c r="W576" s="232"/>
      <c r="X576" s="232"/>
      <c r="Y576" s="232"/>
      <c r="Z576" s="212"/>
      <c r="AA576" s="212"/>
      <c r="AB576" s="212"/>
      <c r="AC576" s="212"/>
      <c r="AD576" s="212"/>
      <c r="AE576" s="212"/>
      <c r="AF576" s="212"/>
      <c r="AG576" s="212" t="s">
        <v>194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3" x14ac:dyDescent="0.25">
      <c r="A577" s="229"/>
      <c r="B577" s="230"/>
      <c r="C577" s="267" t="s">
        <v>254</v>
      </c>
      <c r="D577" s="233"/>
      <c r="E577" s="234">
        <v>2.4300000000000002</v>
      </c>
      <c r="F577" s="232"/>
      <c r="G577" s="232"/>
      <c r="H577" s="232"/>
      <c r="I577" s="232"/>
      <c r="J577" s="232"/>
      <c r="K577" s="232"/>
      <c r="L577" s="232"/>
      <c r="M577" s="232"/>
      <c r="N577" s="231"/>
      <c r="O577" s="231"/>
      <c r="P577" s="231"/>
      <c r="Q577" s="231"/>
      <c r="R577" s="232"/>
      <c r="S577" s="232"/>
      <c r="T577" s="232"/>
      <c r="U577" s="232"/>
      <c r="V577" s="232"/>
      <c r="W577" s="232"/>
      <c r="X577" s="232"/>
      <c r="Y577" s="232"/>
      <c r="Z577" s="212"/>
      <c r="AA577" s="212"/>
      <c r="AB577" s="212"/>
      <c r="AC577" s="212"/>
      <c r="AD577" s="212"/>
      <c r="AE577" s="212"/>
      <c r="AF577" s="212"/>
      <c r="AG577" s="212" t="s">
        <v>194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3" x14ac:dyDescent="0.25">
      <c r="A578" s="229"/>
      <c r="B578" s="230"/>
      <c r="C578" s="267" t="s">
        <v>255</v>
      </c>
      <c r="D578" s="233"/>
      <c r="E578" s="234">
        <v>3.74</v>
      </c>
      <c r="F578" s="232"/>
      <c r="G578" s="232"/>
      <c r="H578" s="232"/>
      <c r="I578" s="232"/>
      <c r="J578" s="232"/>
      <c r="K578" s="232"/>
      <c r="L578" s="232"/>
      <c r="M578" s="232"/>
      <c r="N578" s="231"/>
      <c r="O578" s="231"/>
      <c r="P578" s="231"/>
      <c r="Q578" s="231"/>
      <c r="R578" s="232"/>
      <c r="S578" s="232"/>
      <c r="T578" s="232"/>
      <c r="U578" s="232"/>
      <c r="V578" s="232"/>
      <c r="W578" s="232"/>
      <c r="X578" s="232"/>
      <c r="Y578" s="232"/>
      <c r="Z578" s="212"/>
      <c r="AA578" s="212"/>
      <c r="AB578" s="212"/>
      <c r="AC578" s="212"/>
      <c r="AD578" s="212"/>
      <c r="AE578" s="212"/>
      <c r="AF578" s="212"/>
      <c r="AG578" s="212" t="s">
        <v>194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3" x14ac:dyDescent="0.25">
      <c r="A579" s="229"/>
      <c r="B579" s="230"/>
      <c r="C579" s="267" t="s">
        <v>256</v>
      </c>
      <c r="D579" s="233"/>
      <c r="E579" s="234">
        <v>8.3000000000000007</v>
      </c>
      <c r="F579" s="232"/>
      <c r="G579" s="232"/>
      <c r="H579" s="232"/>
      <c r="I579" s="232"/>
      <c r="J579" s="232"/>
      <c r="K579" s="232"/>
      <c r="L579" s="232"/>
      <c r="M579" s="232"/>
      <c r="N579" s="231"/>
      <c r="O579" s="231"/>
      <c r="P579" s="231"/>
      <c r="Q579" s="231"/>
      <c r="R579" s="232"/>
      <c r="S579" s="232"/>
      <c r="T579" s="232"/>
      <c r="U579" s="232"/>
      <c r="V579" s="232"/>
      <c r="W579" s="232"/>
      <c r="X579" s="232"/>
      <c r="Y579" s="232"/>
      <c r="Z579" s="212"/>
      <c r="AA579" s="212"/>
      <c r="AB579" s="212"/>
      <c r="AC579" s="212"/>
      <c r="AD579" s="212"/>
      <c r="AE579" s="212"/>
      <c r="AF579" s="212"/>
      <c r="AG579" s="212" t="s">
        <v>194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3" x14ac:dyDescent="0.25">
      <c r="A580" s="229"/>
      <c r="B580" s="230"/>
      <c r="C580" s="267" t="s">
        <v>257</v>
      </c>
      <c r="D580" s="233"/>
      <c r="E580" s="234">
        <v>3.1</v>
      </c>
      <c r="F580" s="232"/>
      <c r="G580" s="232"/>
      <c r="H580" s="232"/>
      <c r="I580" s="232"/>
      <c r="J580" s="232"/>
      <c r="K580" s="232"/>
      <c r="L580" s="232"/>
      <c r="M580" s="232"/>
      <c r="N580" s="231"/>
      <c r="O580" s="231"/>
      <c r="P580" s="231"/>
      <c r="Q580" s="231"/>
      <c r="R580" s="232"/>
      <c r="S580" s="232"/>
      <c r="T580" s="232"/>
      <c r="U580" s="232"/>
      <c r="V580" s="232"/>
      <c r="W580" s="232"/>
      <c r="X580" s="232"/>
      <c r="Y580" s="232"/>
      <c r="Z580" s="212"/>
      <c r="AA580" s="212"/>
      <c r="AB580" s="212"/>
      <c r="AC580" s="212"/>
      <c r="AD580" s="212"/>
      <c r="AE580" s="212"/>
      <c r="AF580" s="212"/>
      <c r="AG580" s="212" t="s">
        <v>194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3" x14ac:dyDescent="0.25">
      <c r="A581" s="229"/>
      <c r="B581" s="230"/>
      <c r="C581" s="267" t="s">
        <v>258</v>
      </c>
      <c r="D581" s="233"/>
      <c r="E581" s="234">
        <v>6.9</v>
      </c>
      <c r="F581" s="232"/>
      <c r="G581" s="232"/>
      <c r="H581" s="232"/>
      <c r="I581" s="232"/>
      <c r="J581" s="232"/>
      <c r="K581" s="232"/>
      <c r="L581" s="232"/>
      <c r="M581" s="232"/>
      <c r="N581" s="231"/>
      <c r="O581" s="231"/>
      <c r="P581" s="231"/>
      <c r="Q581" s="231"/>
      <c r="R581" s="232"/>
      <c r="S581" s="232"/>
      <c r="T581" s="232"/>
      <c r="U581" s="232"/>
      <c r="V581" s="232"/>
      <c r="W581" s="232"/>
      <c r="X581" s="232"/>
      <c r="Y581" s="232"/>
      <c r="Z581" s="212"/>
      <c r="AA581" s="212"/>
      <c r="AB581" s="212"/>
      <c r="AC581" s="212"/>
      <c r="AD581" s="212"/>
      <c r="AE581" s="212"/>
      <c r="AF581" s="212"/>
      <c r="AG581" s="212" t="s">
        <v>194</v>
      </c>
      <c r="AH581" s="212">
        <v>0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3" x14ac:dyDescent="0.25">
      <c r="A582" s="229"/>
      <c r="B582" s="230"/>
      <c r="C582" s="267" t="s">
        <v>259</v>
      </c>
      <c r="D582" s="233"/>
      <c r="E582" s="234">
        <v>8.3000000000000007</v>
      </c>
      <c r="F582" s="232"/>
      <c r="G582" s="232"/>
      <c r="H582" s="232"/>
      <c r="I582" s="232"/>
      <c r="J582" s="232"/>
      <c r="K582" s="232"/>
      <c r="L582" s="232"/>
      <c r="M582" s="232"/>
      <c r="N582" s="231"/>
      <c r="O582" s="231"/>
      <c r="P582" s="231"/>
      <c r="Q582" s="231"/>
      <c r="R582" s="232"/>
      <c r="S582" s="232"/>
      <c r="T582" s="232"/>
      <c r="U582" s="232"/>
      <c r="V582" s="232"/>
      <c r="W582" s="232"/>
      <c r="X582" s="232"/>
      <c r="Y582" s="232"/>
      <c r="Z582" s="212"/>
      <c r="AA582" s="212"/>
      <c r="AB582" s="212"/>
      <c r="AC582" s="212"/>
      <c r="AD582" s="212"/>
      <c r="AE582" s="212"/>
      <c r="AF582" s="212"/>
      <c r="AG582" s="212" t="s">
        <v>194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3" x14ac:dyDescent="0.25">
      <c r="A583" s="229"/>
      <c r="B583" s="230"/>
      <c r="C583" s="267" t="s">
        <v>260</v>
      </c>
      <c r="D583" s="233"/>
      <c r="E583" s="234">
        <v>3.02</v>
      </c>
      <c r="F583" s="232"/>
      <c r="G583" s="232"/>
      <c r="H583" s="232"/>
      <c r="I583" s="232"/>
      <c r="J583" s="232"/>
      <c r="K583" s="232"/>
      <c r="L583" s="232"/>
      <c r="M583" s="232"/>
      <c r="N583" s="231"/>
      <c r="O583" s="231"/>
      <c r="P583" s="231"/>
      <c r="Q583" s="231"/>
      <c r="R583" s="232"/>
      <c r="S583" s="232"/>
      <c r="T583" s="232"/>
      <c r="U583" s="232"/>
      <c r="V583" s="232"/>
      <c r="W583" s="232"/>
      <c r="X583" s="232"/>
      <c r="Y583" s="232"/>
      <c r="Z583" s="212"/>
      <c r="AA583" s="212"/>
      <c r="AB583" s="212"/>
      <c r="AC583" s="212"/>
      <c r="AD583" s="212"/>
      <c r="AE583" s="212"/>
      <c r="AF583" s="212"/>
      <c r="AG583" s="212" t="s">
        <v>194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3" x14ac:dyDescent="0.25">
      <c r="A584" s="229"/>
      <c r="B584" s="230"/>
      <c r="C584" s="267" t="s">
        <v>261</v>
      </c>
      <c r="D584" s="233"/>
      <c r="E584" s="234">
        <v>6.9</v>
      </c>
      <c r="F584" s="232"/>
      <c r="G584" s="232"/>
      <c r="H584" s="232"/>
      <c r="I584" s="232"/>
      <c r="J584" s="232"/>
      <c r="K584" s="232"/>
      <c r="L584" s="232"/>
      <c r="M584" s="232"/>
      <c r="N584" s="231"/>
      <c r="O584" s="231"/>
      <c r="P584" s="231"/>
      <c r="Q584" s="231"/>
      <c r="R584" s="232"/>
      <c r="S584" s="232"/>
      <c r="T584" s="232"/>
      <c r="U584" s="232"/>
      <c r="V584" s="232"/>
      <c r="W584" s="232"/>
      <c r="X584" s="232"/>
      <c r="Y584" s="232"/>
      <c r="Z584" s="212"/>
      <c r="AA584" s="212"/>
      <c r="AB584" s="212"/>
      <c r="AC584" s="212"/>
      <c r="AD584" s="212"/>
      <c r="AE584" s="212"/>
      <c r="AF584" s="212"/>
      <c r="AG584" s="212" t="s">
        <v>194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3" x14ac:dyDescent="0.25">
      <c r="A585" s="229"/>
      <c r="B585" s="230"/>
      <c r="C585" s="267" t="s">
        <v>262</v>
      </c>
      <c r="D585" s="233"/>
      <c r="E585" s="234">
        <v>8.3000000000000007</v>
      </c>
      <c r="F585" s="232"/>
      <c r="G585" s="232"/>
      <c r="H585" s="232"/>
      <c r="I585" s="232"/>
      <c r="J585" s="232"/>
      <c r="K585" s="232"/>
      <c r="L585" s="232"/>
      <c r="M585" s="232"/>
      <c r="N585" s="231"/>
      <c r="O585" s="231"/>
      <c r="P585" s="231"/>
      <c r="Q585" s="231"/>
      <c r="R585" s="232"/>
      <c r="S585" s="232"/>
      <c r="T585" s="232"/>
      <c r="U585" s="232"/>
      <c r="V585" s="232"/>
      <c r="W585" s="232"/>
      <c r="X585" s="232"/>
      <c r="Y585" s="232"/>
      <c r="Z585" s="212"/>
      <c r="AA585" s="212"/>
      <c r="AB585" s="212"/>
      <c r="AC585" s="212"/>
      <c r="AD585" s="212"/>
      <c r="AE585" s="212"/>
      <c r="AF585" s="212"/>
      <c r="AG585" s="212" t="s">
        <v>194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3" x14ac:dyDescent="0.25">
      <c r="A586" s="229"/>
      <c r="B586" s="230"/>
      <c r="C586" s="267" t="s">
        <v>263</v>
      </c>
      <c r="D586" s="233"/>
      <c r="E586" s="234">
        <v>3.1</v>
      </c>
      <c r="F586" s="232"/>
      <c r="G586" s="232"/>
      <c r="H586" s="232"/>
      <c r="I586" s="232"/>
      <c r="J586" s="232"/>
      <c r="K586" s="232"/>
      <c r="L586" s="232"/>
      <c r="M586" s="232"/>
      <c r="N586" s="231"/>
      <c r="O586" s="231"/>
      <c r="P586" s="231"/>
      <c r="Q586" s="231"/>
      <c r="R586" s="232"/>
      <c r="S586" s="232"/>
      <c r="T586" s="232"/>
      <c r="U586" s="232"/>
      <c r="V586" s="232"/>
      <c r="W586" s="232"/>
      <c r="X586" s="232"/>
      <c r="Y586" s="232"/>
      <c r="Z586" s="212"/>
      <c r="AA586" s="212"/>
      <c r="AB586" s="212"/>
      <c r="AC586" s="212"/>
      <c r="AD586" s="212"/>
      <c r="AE586" s="212"/>
      <c r="AF586" s="212"/>
      <c r="AG586" s="212" t="s">
        <v>194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3" x14ac:dyDescent="0.25">
      <c r="A587" s="229"/>
      <c r="B587" s="230"/>
      <c r="C587" s="267" t="s">
        <v>264</v>
      </c>
      <c r="D587" s="233"/>
      <c r="E587" s="234">
        <v>6.9</v>
      </c>
      <c r="F587" s="232"/>
      <c r="G587" s="232"/>
      <c r="H587" s="232"/>
      <c r="I587" s="232"/>
      <c r="J587" s="232"/>
      <c r="K587" s="232"/>
      <c r="L587" s="232"/>
      <c r="M587" s="232"/>
      <c r="N587" s="231"/>
      <c r="O587" s="231"/>
      <c r="P587" s="231"/>
      <c r="Q587" s="231"/>
      <c r="R587" s="232"/>
      <c r="S587" s="232"/>
      <c r="T587" s="232"/>
      <c r="U587" s="232"/>
      <c r="V587" s="232"/>
      <c r="W587" s="232"/>
      <c r="X587" s="232"/>
      <c r="Y587" s="232"/>
      <c r="Z587" s="212"/>
      <c r="AA587" s="212"/>
      <c r="AB587" s="212"/>
      <c r="AC587" s="212"/>
      <c r="AD587" s="212"/>
      <c r="AE587" s="212"/>
      <c r="AF587" s="212"/>
      <c r="AG587" s="212" t="s">
        <v>194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3" x14ac:dyDescent="0.25">
      <c r="A588" s="229"/>
      <c r="B588" s="230"/>
      <c r="C588" s="267" t="s">
        <v>265</v>
      </c>
      <c r="D588" s="233"/>
      <c r="E588" s="234">
        <v>8.3000000000000007</v>
      </c>
      <c r="F588" s="232"/>
      <c r="G588" s="232"/>
      <c r="H588" s="232"/>
      <c r="I588" s="232"/>
      <c r="J588" s="232"/>
      <c r="K588" s="232"/>
      <c r="L588" s="232"/>
      <c r="M588" s="232"/>
      <c r="N588" s="231"/>
      <c r="O588" s="231"/>
      <c r="P588" s="231"/>
      <c r="Q588" s="231"/>
      <c r="R588" s="232"/>
      <c r="S588" s="232"/>
      <c r="T588" s="232"/>
      <c r="U588" s="232"/>
      <c r="V588" s="232"/>
      <c r="W588" s="232"/>
      <c r="X588" s="232"/>
      <c r="Y588" s="232"/>
      <c r="Z588" s="212"/>
      <c r="AA588" s="212"/>
      <c r="AB588" s="212"/>
      <c r="AC588" s="212"/>
      <c r="AD588" s="212"/>
      <c r="AE588" s="212"/>
      <c r="AF588" s="212"/>
      <c r="AG588" s="212" t="s">
        <v>194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3" x14ac:dyDescent="0.25">
      <c r="A589" s="229"/>
      <c r="B589" s="230"/>
      <c r="C589" s="267" t="s">
        <v>266</v>
      </c>
      <c r="D589" s="233"/>
      <c r="E589" s="234">
        <v>3.02</v>
      </c>
      <c r="F589" s="232"/>
      <c r="G589" s="232"/>
      <c r="H589" s="232"/>
      <c r="I589" s="232"/>
      <c r="J589" s="232"/>
      <c r="K589" s="232"/>
      <c r="L589" s="232"/>
      <c r="M589" s="232"/>
      <c r="N589" s="231"/>
      <c r="O589" s="231"/>
      <c r="P589" s="231"/>
      <c r="Q589" s="231"/>
      <c r="R589" s="232"/>
      <c r="S589" s="232"/>
      <c r="T589" s="232"/>
      <c r="U589" s="232"/>
      <c r="V589" s="232"/>
      <c r="W589" s="232"/>
      <c r="X589" s="232"/>
      <c r="Y589" s="232"/>
      <c r="Z589" s="212"/>
      <c r="AA589" s="212"/>
      <c r="AB589" s="212"/>
      <c r="AC589" s="212"/>
      <c r="AD589" s="212"/>
      <c r="AE589" s="212"/>
      <c r="AF589" s="212"/>
      <c r="AG589" s="212" t="s">
        <v>194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3" x14ac:dyDescent="0.25">
      <c r="A590" s="229"/>
      <c r="B590" s="230"/>
      <c r="C590" s="267" t="s">
        <v>267</v>
      </c>
      <c r="D590" s="233"/>
      <c r="E590" s="234">
        <v>6.9</v>
      </c>
      <c r="F590" s="232"/>
      <c r="G590" s="232"/>
      <c r="H590" s="232"/>
      <c r="I590" s="232"/>
      <c r="J590" s="232"/>
      <c r="K590" s="232"/>
      <c r="L590" s="232"/>
      <c r="M590" s="232"/>
      <c r="N590" s="231"/>
      <c r="O590" s="231"/>
      <c r="P590" s="231"/>
      <c r="Q590" s="231"/>
      <c r="R590" s="232"/>
      <c r="S590" s="232"/>
      <c r="T590" s="232"/>
      <c r="U590" s="232"/>
      <c r="V590" s="232"/>
      <c r="W590" s="232"/>
      <c r="X590" s="232"/>
      <c r="Y590" s="232"/>
      <c r="Z590" s="212"/>
      <c r="AA590" s="212"/>
      <c r="AB590" s="212"/>
      <c r="AC590" s="212"/>
      <c r="AD590" s="212"/>
      <c r="AE590" s="212"/>
      <c r="AF590" s="212"/>
      <c r="AG590" s="212" t="s">
        <v>194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3" x14ac:dyDescent="0.25">
      <c r="A591" s="229"/>
      <c r="B591" s="230"/>
      <c r="C591" s="268" t="s">
        <v>217</v>
      </c>
      <c r="D591" s="235"/>
      <c r="E591" s="236">
        <v>91.16</v>
      </c>
      <c r="F591" s="232"/>
      <c r="G591" s="232"/>
      <c r="H591" s="232"/>
      <c r="I591" s="232"/>
      <c r="J591" s="232"/>
      <c r="K591" s="232"/>
      <c r="L591" s="232"/>
      <c r="M591" s="232"/>
      <c r="N591" s="231"/>
      <c r="O591" s="231"/>
      <c r="P591" s="231"/>
      <c r="Q591" s="231"/>
      <c r="R591" s="232"/>
      <c r="S591" s="232"/>
      <c r="T591" s="232"/>
      <c r="U591" s="232"/>
      <c r="V591" s="232"/>
      <c r="W591" s="232"/>
      <c r="X591" s="232"/>
      <c r="Y591" s="232"/>
      <c r="Z591" s="212"/>
      <c r="AA591" s="212"/>
      <c r="AB591" s="212"/>
      <c r="AC591" s="212"/>
      <c r="AD591" s="212"/>
      <c r="AE591" s="212"/>
      <c r="AF591" s="212"/>
      <c r="AG591" s="212" t="s">
        <v>194</v>
      </c>
      <c r="AH591" s="212">
        <v>1</v>
      </c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3" x14ac:dyDescent="0.25">
      <c r="A592" s="229"/>
      <c r="B592" s="230"/>
      <c r="C592" s="267" t="s">
        <v>496</v>
      </c>
      <c r="D592" s="233"/>
      <c r="E592" s="234"/>
      <c r="F592" s="232"/>
      <c r="G592" s="232"/>
      <c r="H592" s="232"/>
      <c r="I592" s="232"/>
      <c r="J592" s="232"/>
      <c r="K592" s="232"/>
      <c r="L592" s="232"/>
      <c r="M592" s="232"/>
      <c r="N592" s="231"/>
      <c r="O592" s="231"/>
      <c r="P592" s="231"/>
      <c r="Q592" s="231"/>
      <c r="R592" s="232"/>
      <c r="S592" s="232"/>
      <c r="T592" s="232"/>
      <c r="U592" s="232"/>
      <c r="V592" s="232"/>
      <c r="W592" s="232"/>
      <c r="X592" s="232"/>
      <c r="Y592" s="232"/>
      <c r="Z592" s="212"/>
      <c r="AA592" s="212"/>
      <c r="AB592" s="212"/>
      <c r="AC592" s="212"/>
      <c r="AD592" s="212"/>
      <c r="AE592" s="212"/>
      <c r="AF592" s="212"/>
      <c r="AG592" s="212" t="s">
        <v>194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3" x14ac:dyDescent="0.25">
      <c r="A593" s="229"/>
      <c r="B593" s="230"/>
      <c r="C593" s="267" t="s">
        <v>497</v>
      </c>
      <c r="D593" s="233"/>
      <c r="E593" s="234">
        <v>5.1440000000000001</v>
      </c>
      <c r="F593" s="232"/>
      <c r="G593" s="232"/>
      <c r="H593" s="232"/>
      <c r="I593" s="232"/>
      <c r="J593" s="232"/>
      <c r="K593" s="232"/>
      <c r="L593" s="232"/>
      <c r="M593" s="232"/>
      <c r="N593" s="231"/>
      <c r="O593" s="231"/>
      <c r="P593" s="231"/>
      <c r="Q593" s="231"/>
      <c r="R593" s="232"/>
      <c r="S593" s="232"/>
      <c r="T593" s="232"/>
      <c r="U593" s="232"/>
      <c r="V593" s="232"/>
      <c r="W593" s="232"/>
      <c r="X593" s="232"/>
      <c r="Y593" s="232"/>
      <c r="Z593" s="212"/>
      <c r="AA593" s="212"/>
      <c r="AB593" s="212"/>
      <c r="AC593" s="212"/>
      <c r="AD593" s="212"/>
      <c r="AE593" s="212"/>
      <c r="AF593" s="212"/>
      <c r="AG593" s="212" t="s">
        <v>194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3" x14ac:dyDescent="0.25">
      <c r="A594" s="229"/>
      <c r="B594" s="230"/>
      <c r="C594" s="267" t="s">
        <v>498</v>
      </c>
      <c r="D594" s="233"/>
      <c r="E594" s="234">
        <v>5.1680000000000001</v>
      </c>
      <c r="F594" s="232"/>
      <c r="G594" s="232"/>
      <c r="H594" s="232"/>
      <c r="I594" s="232"/>
      <c r="J594" s="232"/>
      <c r="K594" s="232"/>
      <c r="L594" s="232"/>
      <c r="M594" s="232"/>
      <c r="N594" s="231"/>
      <c r="O594" s="231"/>
      <c r="P594" s="231"/>
      <c r="Q594" s="231"/>
      <c r="R594" s="232"/>
      <c r="S594" s="232"/>
      <c r="T594" s="232"/>
      <c r="U594" s="232"/>
      <c r="V594" s="232"/>
      <c r="W594" s="232"/>
      <c r="X594" s="232"/>
      <c r="Y594" s="232"/>
      <c r="Z594" s="212"/>
      <c r="AA594" s="212"/>
      <c r="AB594" s="212"/>
      <c r="AC594" s="212"/>
      <c r="AD594" s="212"/>
      <c r="AE594" s="212"/>
      <c r="AF594" s="212"/>
      <c r="AG594" s="212" t="s">
        <v>194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3" x14ac:dyDescent="0.25">
      <c r="A595" s="229"/>
      <c r="B595" s="230"/>
      <c r="C595" s="267" t="s">
        <v>499</v>
      </c>
      <c r="D595" s="233"/>
      <c r="E595" s="234">
        <v>5.1680000000000001</v>
      </c>
      <c r="F595" s="232"/>
      <c r="G595" s="232"/>
      <c r="H595" s="232"/>
      <c r="I595" s="232"/>
      <c r="J595" s="232"/>
      <c r="K595" s="232"/>
      <c r="L595" s="232"/>
      <c r="M595" s="232"/>
      <c r="N595" s="231"/>
      <c r="O595" s="231"/>
      <c r="P595" s="231"/>
      <c r="Q595" s="231"/>
      <c r="R595" s="232"/>
      <c r="S595" s="232"/>
      <c r="T595" s="232"/>
      <c r="U595" s="232"/>
      <c r="V595" s="232"/>
      <c r="W595" s="232"/>
      <c r="X595" s="232"/>
      <c r="Y595" s="232"/>
      <c r="Z595" s="212"/>
      <c r="AA595" s="212"/>
      <c r="AB595" s="212"/>
      <c r="AC595" s="212"/>
      <c r="AD595" s="212"/>
      <c r="AE595" s="212"/>
      <c r="AF595" s="212"/>
      <c r="AG595" s="212" t="s">
        <v>194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3" x14ac:dyDescent="0.25">
      <c r="A596" s="229"/>
      <c r="B596" s="230"/>
      <c r="C596" s="267" t="s">
        <v>500</v>
      </c>
      <c r="D596" s="233"/>
      <c r="E596" s="234">
        <v>5.1680000000000001</v>
      </c>
      <c r="F596" s="232"/>
      <c r="G596" s="232"/>
      <c r="H596" s="232"/>
      <c r="I596" s="232"/>
      <c r="J596" s="232"/>
      <c r="K596" s="232"/>
      <c r="L596" s="232"/>
      <c r="M596" s="232"/>
      <c r="N596" s="231"/>
      <c r="O596" s="231"/>
      <c r="P596" s="231"/>
      <c r="Q596" s="231"/>
      <c r="R596" s="232"/>
      <c r="S596" s="232"/>
      <c r="T596" s="232"/>
      <c r="U596" s="232"/>
      <c r="V596" s="232"/>
      <c r="W596" s="232"/>
      <c r="X596" s="232"/>
      <c r="Y596" s="232"/>
      <c r="Z596" s="212"/>
      <c r="AA596" s="212"/>
      <c r="AB596" s="212"/>
      <c r="AC596" s="212"/>
      <c r="AD596" s="212"/>
      <c r="AE596" s="212"/>
      <c r="AF596" s="212"/>
      <c r="AG596" s="212" t="s">
        <v>194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ht="30" outlineLevel="3" x14ac:dyDescent="0.25">
      <c r="A597" s="229"/>
      <c r="B597" s="230"/>
      <c r="C597" s="267" t="s">
        <v>501</v>
      </c>
      <c r="D597" s="233"/>
      <c r="E597" s="234">
        <v>8.0731999999999999</v>
      </c>
      <c r="F597" s="232"/>
      <c r="G597" s="232"/>
      <c r="H597" s="232"/>
      <c r="I597" s="232"/>
      <c r="J597" s="232"/>
      <c r="K597" s="232"/>
      <c r="L597" s="232"/>
      <c r="M597" s="232"/>
      <c r="N597" s="231"/>
      <c r="O597" s="231"/>
      <c r="P597" s="231"/>
      <c r="Q597" s="231"/>
      <c r="R597" s="232"/>
      <c r="S597" s="232"/>
      <c r="T597" s="232"/>
      <c r="U597" s="232"/>
      <c r="V597" s="232"/>
      <c r="W597" s="232"/>
      <c r="X597" s="232"/>
      <c r="Y597" s="232"/>
      <c r="Z597" s="212"/>
      <c r="AA597" s="212"/>
      <c r="AB597" s="212"/>
      <c r="AC597" s="212"/>
      <c r="AD597" s="212"/>
      <c r="AE597" s="212"/>
      <c r="AF597" s="212"/>
      <c r="AG597" s="212" t="s">
        <v>194</v>
      </c>
      <c r="AH597" s="212">
        <v>0</v>
      </c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3" x14ac:dyDescent="0.25">
      <c r="A598" s="229"/>
      <c r="B598" s="230"/>
      <c r="C598" s="268" t="s">
        <v>217</v>
      </c>
      <c r="D598" s="235"/>
      <c r="E598" s="236">
        <v>28.7212</v>
      </c>
      <c r="F598" s="232"/>
      <c r="G598" s="232"/>
      <c r="H598" s="232"/>
      <c r="I598" s="232"/>
      <c r="J598" s="232"/>
      <c r="K598" s="232"/>
      <c r="L598" s="232"/>
      <c r="M598" s="232"/>
      <c r="N598" s="231"/>
      <c r="O598" s="231"/>
      <c r="P598" s="231"/>
      <c r="Q598" s="231"/>
      <c r="R598" s="232"/>
      <c r="S598" s="232"/>
      <c r="T598" s="232"/>
      <c r="U598" s="232"/>
      <c r="V598" s="232"/>
      <c r="W598" s="232"/>
      <c r="X598" s="232"/>
      <c r="Y598" s="232"/>
      <c r="Z598" s="212"/>
      <c r="AA598" s="212"/>
      <c r="AB598" s="212"/>
      <c r="AC598" s="212"/>
      <c r="AD598" s="212"/>
      <c r="AE598" s="212"/>
      <c r="AF598" s="212"/>
      <c r="AG598" s="212" t="s">
        <v>194</v>
      </c>
      <c r="AH598" s="212">
        <v>1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ht="13" x14ac:dyDescent="0.25">
      <c r="A599" s="244" t="s">
        <v>183</v>
      </c>
      <c r="B599" s="245" t="s">
        <v>124</v>
      </c>
      <c r="C599" s="265" t="s">
        <v>125</v>
      </c>
      <c r="D599" s="246"/>
      <c r="E599" s="247"/>
      <c r="F599" s="248"/>
      <c r="G599" s="248">
        <f>SUMIF(AG600:AG609,"&lt;&gt;NOR",G600:G609)</f>
        <v>0</v>
      </c>
      <c r="H599" s="248"/>
      <c r="I599" s="248">
        <f>SUM(I600:I609)</f>
        <v>0</v>
      </c>
      <c r="J599" s="248"/>
      <c r="K599" s="248">
        <f>SUM(K600:K609)</f>
        <v>0</v>
      </c>
      <c r="L599" s="248"/>
      <c r="M599" s="248">
        <f>SUM(M600:M609)</f>
        <v>0</v>
      </c>
      <c r="N599" s="247"/>
      <c r="O599" s="247">
        <f>SUM(O600:O609)</f>
        <v>0</v>
      </c>
      <c r="P599" s="247"/>
      <c r="Q599" s="247">
        <f>SUM(Q600:Q609)</f>
        <v>0</v>
      </c>
      <c r="R599" s="248"/>
      <c r="S599" s="248"/>
      <c r="T599" s="249"/>
      <c r="U599" s="243"/>
      <c r="V599" s="243">
        <f>SUM(V600:V609)</f>
        <v>0</v>
      </c>
      <c r="W599" s="243"/>
      <c r="X599" s="243"/>
      <c r="Y599" s="243"/>
      <c r="AG599" t="s">
        <v>184</v>
      </c>
    </row>
    <row r="600" spans="1:60" ht="20" outlineLevel="1" x14ac:dyDescent="0.25">
      <c r="A600" s="258">
        <v>49</v>
      </c>
      <c r="B600" s="259" t="s">
        <v>502</v>
      </c>
      <c r="C600" s="269" t="s">
        <v>503</v>
      </c>
      <c r="D600" s="260" t="s">
        <v>354</v>
      </c>
      <c r="E600" s="261">
        <v>26</v>
      </c>
      <c r="F600" s="262"/>
      <c r="G600" s="263">
        <f>ROUND(E600*F600,2)</f>
        <v>0</v>
      </c>
      <c r="H600" s="262"/>
      <c r="I600" s="263">
        <f>ROUND(E600*H600,2)</f>
        <v>0</v>
      </c>
      <c r="J600" s="262"/>
      <c r="K600" s="263">
        <f>ROUND(E600*J600,2)</f>
        <v>0</v>
      </c>
      <c r="L600" s="263">
        <v>21</v>
      </c>
      <c r="M600" s="263">
        <f>G600*(1+L600/100)</f>
        <v>0</v>
      </c>
      <c r="N600" s="261">
        <v>0</v>
      </c>
      <c r="O600" s="261">
        <f>ROUND(E600*N600,2)</f>
        <v>0</v>
      </c>
      <c r="P600" s="261">
        <v>0</v>
      </c>
      <c r="Q600" s="261">
        <f>ROUND(E600*P600,2)</f>
        <v>0</v>
      </c>
      <c r="R600" s="263"/>
      <c r="S600" s="263" t="s">
        <v>207</v>
      </c>
      <c r="T600" s="264" t="s">
        <v>248</v>
      </c>
      <c r="U600" s="232">
        <v>0</v>
      </c>
      <c r="V600" s="232">
        <f>ROUND(E600*U600,2)</f>
        <v>0</v>
      </c>
      <c r="W600" s="232"/>
      <c r="X600" s="232" t="s">
        <v>190</v>
      </c>
      <c r="Y600" s="232" t="s">
        <v>191</v>
      </c>
      <c r="Z600" s="212"/>
      <c r="AA600" s="212"/>
      <c r="AB600" s="212"/>
      <c r="AC600" s="212"/>
      <c r="AD600" s="212"/>
      <c r="AE600" s="212"/>
      <c r="AF600" s="212"/>
      <c r="AG600" s="212" t="s">
        <v>192</v>
      </c>
      <c r="AH600" s="212"/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ht="20" outlineLevel="1" x14ac:dyDescent="0.25">
      <c r="A601" s="258">
        <v>50</v>
      </c>
      <c r="B601" s="259" t="s">
        <v>504</v>
      </c>
      <c r="C601" s="269" t="s">
        <v>505</v>
      </c>
      <c r="D601" s="260" t="s">
        <v>354</v>
      </c>
      <c r="E601" s="261">
        <v>9</v>
      </c>
      <c r="F601" s="262"/>
      <c r="G601" s="263">
        <f>ROUND(E601*F601,2)</f>
        <v>0</v>
      </c>
      <c r="H601" s="262"/>
      <c r="I601" s="263">
        <f>ROUND(E601*H601,2)</f>
        <v>0</v>
      </c>
      <c r="J601" s="262"/>
      <c r="K601" s="263">
        <f>ROUND(E601*J601,2)</f>
        <v>0</v>
      </c>
      <c r="L601" s="263">
        <v>21</v>
      </c>
      <c r="M601" s="263">
        <f>G601*(1+L601/100)</f>
        <v>0</v>
      </c>
      <c r="N601" s="261">
        <v>0</v>
      </c>
      <c r="O601" s="261">
        <f>ROUND(E601*N601,2)</f>
        <v>0</v>
      </c>
      <c r="P601" s="261">
        <v>0</v>
      </c>
      <c r="Q601" s="261">
        <f>ROUND(E601*P601,2)</f>
        <v>0</v>
      </c>
      <c r="R601" s="263"/>
      <c r="S601" s="263" t="s">
        <v>207</v>
      </c>
      <c r="T601" s="264" t="s">
        <v>248</v>
      </c>
      <c r="U601" s="232">
        <v>0</v>
      </c>
      <c r="V601" s="232">
        <f>ROUND(E601*U601,2)</f>
        <v>0</v>
      </c>
      <c r="W601" s="232"/>
      <c r="X601" s="232" t="s">
        <v>190</v>
      </c>
      <c r="Y601" s="232" t="s">
        <v>191</v>
      </c>
      <c r="Z601" s="212"/>
      <c r="AA601" s="212"/>
      <c r="AB601" s="212"/>
      <c r="AC601" s="212"/>
      <c r="AD601" s="212"/>
      <c r="AE601" s="212"/>
      <c r="AF601" s="212"/>
      <c r="AG601" s="212" t="s">
        <v>192</v>
      </c>
      <c r="AH601" s="212"/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ht="20" outlineLevel="1" x14ac:dyDescent="0.25">
      <c r="A602" s="258">
        <v>51</v>
      </c>
      <c r="B602" s="259" t="s">
        <v>506</v>
      </c>
      <c r="C602" s="269" t="s">
        <v>507</v>
      </c>
      <c r="D602" s="260" t="s">
        <v>354</v>
      </c>
      <c r="E602" s="261">
        <v>26</v>
      </c>
      <c r="F602" s="262"/>
      <c r="G602" s="263">
        <f>ROUND(E602*F602,2)</f>
        <v>0</v>
      </c>
      <c r="H602" s="262"/>
      <c r="I602" s="263">
        <f>ROUND(E602*H602,2)</f>
        <v>0</v>
      </c>
      <c r="J602" s="262"/>
      <c r="K602" s="263">
        <f>ROUND(E602*J602,2)</f>
        <v>0</v>
      </c>
      <c r="L602" s="263">
        <v>21</v>
      </c>
      <c r="M602" s="263">
        <f>G602*(1+L602/100)</f>
        <v>0</v>
      </c>
      <c r="N602" s="261">
        <v>0</v>
      </c>
      <c r="O602" s="261">
        <f>ROUND(E602*N602,2)</f>
        <v>0</v>
      </c>
      <c r="P602" s="261">
        <v>0</v>
      </c>
      <c r="Q602" s="261">
        <f>ROUND(E602*P602,2)</f>
        <v>0</v>
      </c>
      <c r="R602" s="263"/>
      <c r="S602" s="263" t="s">
        <v>207</v>
      </c>
      <c r="T602" s="264" t="s">
        <v>248</v>
      </c>
      <c r="U602" s="232">
        <v>0</v>
      </c>
      <c r="V602" s="232">
        <f>ROUND(E602*U602,2)</f>
        <v>0</v>
      </c>
      <c r="W602" s="232"/>
      <c r="X602" s="232" t="s">
        <v>190</v>
      </c>
      <c r="Y602" s="232" t="s">
        <v>191</v>
      </c>
      <c r="Z602" s="212"/>
      <c r="AA602" s="212"/>
      <c r="AB602" s="212"/>
      <c r="AC602" s="212"/>
      <c r="AD602" s="212"/>
      <c r="AE602" s="212"/>
      <c r="AF602" s="212"/>
      <c r="AG602" s="212" t="s">
        <v>192</v>
      </c>
      <c r="AH602" s="212"/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ht="20" outlineLevel="1" x14ac:dyDescent="0.25">
      <c r="A603" s="258">
        <v>52</v>
      </c>
      <c r="B603" s="259" t="s">
        <v>508</v>
      </c>
      <c r="C603" s="269" t="s">
        <v>509</v>
      </c>
      <c r="D603" s="260" t="s">
        <v>354</v>
      </c>
      <c r="E603" s="261">
        <v>18</v>
      </c>
      <c r="F603" s="262"/>
      <c r="G603" s="263">
        <f>ROUND(E603*F603,2)</f>
        <v>0</v>
      </c>
      <c r="H603" s="262"/>
      <c r="I603" s="263">
        <f>ROUND(E603*H603,2)</f>
        <v>0</v>
      </c>
      <c r="J603" s="262"/>
      <c r="K603" s="263">
        <f>ROUND(E603*J603,2)</f>
        <v>0</v>
      </c>
      <c r="L603" s="263">
        <v>21</v>
      </c>
      <c r="M603" s="263">
        <f>G603*(1+L603/100)</f>
        <v>0</v>
      </c>
      <c r="N603" s="261">
        <v>0</v>
      </c>
      <c r="O603" s="261">
        <f>ROUND(E603*N603,2)</f>
        <v>0</v>
      </c>
      <c r="P603" s="261">
        <v>0</v>
      </c>
      <c r="Q603" s="261">
        <f>ROUND(E603*P603,2)</f>
        <v>0</v>
      </c>
      <c r="R603" s="263"/>
      <c r="S603" s="263" t="s">
        <v>207</v>
      </c>
      <c r="T603" s="264" t="s">
        <v>248</v>
      </c>
      <c r="U603" s="232">
        <v>0</v>
      </c>
      <c r="V603" s="232">
        <f>ROUND(E603*U603,2)</f>
        <v>0</v>
      </c>
      <c r="W603" s="232"/>
      <c r="X603" s="232" t="s">
        <v>190</v>
      </c>
      <c r="Y603" s="232" t="s">
        <v>191</v>
      </c>
      <c r="Z603" s="212"/>
      <c r="AA603" s="212"/>
      <c r="AB603" s="212"/>
      <c r="AC603" s="212"/>
      <c r="AD603" s="212"/>
      <c r="AE603" s="212"/>
      <c r="AF603" s="212"/>
      <c r="AG603" s="212" t="s">
        <v>192</v>
      </c>
      <c r="AH603" s="212"/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ht="30" outlineLevel="1" x14ac:dyDescent="0.25">
      <c r="A604" s="258">
        <v>53</v>
      </c>
      <c r="B604" s="259" t="s">
        <v>510</v>
      </c>
      <c r="C604" s="269" t="s">
        <v>511</v>
      </c>
      <c r="D604" s="260" t="s">
        <v>354</v>
      </c>
      <c r="E604" s="261">
        <v>13</v>
      </c>
      <c r="F604" s="262"/>
      <c r="G604" s="263">
        <f>ROUND(E604*F604,2)</f>
        <v>0</v>
      </c>
      <c r="H604" s="262"/>
      <c r="I604" s="263">
        <f>ROUND(E604*H604,2)</f>
        <v>0</v>
      </c>
      <c r="J604" s="262"/>
      <c r="K604" s="263">
        <f>ROUND(E604*J604,2)</f>
        <v>0</v>
      </c>
      <c r="L604" s="263">
        <v>21</v>
      </c>
      <c r="M604" s="263">
        <f>G604*(1+L604/100)</f>
        <v>0</v>
      </c>
      <c r="N604" s="261">
        <v>0</v>
      </c>
      <c r="O604" s="261">
        <f>ROUND(E604*N604,2)</f>
        <v>0</v>
      </c>
      <c r="P604" s="261">
        <v>0</v>
      </c>
      <c r="Q604" s="261">
        <f>ROUND(E604*P604,2)</f>
        <v>0</v>
      </c>
      <c r="R604" s="263"/>
      <c r="S604" s="263" t="s">
        <v>207</v>
      </c>
      <c r="T604" s="264" t="s">
        <v>248</v>
      </c>
      <c r="U604" s="232">
        <v>0</v>
      </c>
      <c r="V604" s="232">
        <f>ROUND(E604*U604,2)</f>
        <v>0</v>
      </c>
      <c r="W604" s="232"/>
      <c r="X604" s="232" t="s">
        <v>190</v>
      </c>
      <c r="Y604" s="232" t="s">
        <v>191</v>
      </c>
      <c r="Z604" s="212"/>
      <c r="AA604" s="212"/>
      <c r="AB604" s="212"/>
      <c r="AC604" s="212"/>
      <c r="AD604" s="212"/>
      <c r="AE604" s="212"/>
      <c r="AF604" s="212"/>
      <c r="AG604" s="212" t="s">
        <v>192</v>
      </c>
      <c r="AH604" s="212"/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ht="20" outlineLevel="1" x14ac:dyDescent="0.25">
      <c r="A605" s="258">
        <v>54</v>
      </c>
      <c r="B605" s="259" t="s">
        <v>512</v>
      </c>
      <c r="C605" s="269" t="s">
        <v>513</v>
      </c>
      <c r="D605" s="260" t="s">
        <v>354</v>
      </c>
      <c r="E605" s="261">
        <v>23</v>
      </c>
      <c r="F605" s="262"/>
      <c r="G605" s="263">
        <f>ROUND(E605*F605,2)</f>
        <v>0</v>
      </c>
      <c r="H605" s="262"/>
      <c r="I605" s="263">
        <f>ROUND(E605*H605,2)</f>
        <v>0</v>
      </c>
      <c r="J605" s="262"/>
      <c r="K605" s="263">
        <f>ROUND(E605*J605,2)</f>
        <v>0</v>
      </c>
      <c r="L605" s="263">
        <v>21</v>
      </c>
      <c r="M605" s="263">
        <f>G605*(1+L605/100)</f>
        <v>0</v>
      </c>
      <c r="N605" s="261">
        <v>0</v>
      </c>
      <c r="O605" s="261">
        <f>ROUND(E605*N605,2)</f>
        <v>0</v>
      </c>
      <c r="P605" s="261">
        <v>0</v>
      </c>
      <c r="Q605" s="261">
        <f>ROUND(E605*P605,2)</f>
        <v>0</v>
      </c>
      <c r="R605" s="263"/>
      <c r="S605" s="263" t="s">
        <v>207</v>
      </c>
      <c r="T605" s="264" t="s">
        <v>248</v>
      </c>
      <c r="U605" s="232">
        <v>0</v>
      </c>
      <c r="V605" s="232">
        <f>ROUND(E605*U605,2)</f>
        <v>0</v>
      </c>
      <c r="W605" s="232"/>
      <c r="X605" s="232" t="s">
        <v>190</v>
      </c>
      <c r="Y605" s="232" t="s">
        <v>191</v>
      </c>
      <c r="Z605" s="212"/>
      <c r="AA605" s="212"/>
      <c r="AB605" s="212"/>
      <c r="AC605" s="212"/>
      <c r="AD605" s="212"/>
      <c r="AE605" s="212"/>
      <c r="AF605" s="212"/>
      <c r="AG605" s="212" t="s">
        <v>192</v>
      </c>
      <c r="AH605" s="212"/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ht="30" outlineLevel="1" x14ac:dyDescent="0.25">
      <c r="A606" s="258">
        <v>55</v>
      </c>
      <c r="B606" s="259" t="s">
        <v>514</v>
      </c>
      <c r="C606" s="269" t="s">
        <v>515</v>
      </c>
      <c r="D606" s="260" t="s">
        <v>354</v>
      </c>
      <c r="E606" s="261">
        <v>26</v>
      </c>
      <c r="F606" s="262"/>
      <c r="G606" s="263">
        <f>ROUND(E606*F606,2)</f>
        <v>0</v>
      </c>
      <c r="H606" s="262"/>
      <c r="I606" s="263">
        <f>ROUND(E606*H606,2)</f>
        <v>0</v>
      </c>
      <c r="J606" s="262"/>
      <c r="K606" s="263">
        <f>ROUND(E606*J606,2)</f>
        <v>0</v>
      </c>
      <c r="L606" s="263">
        <v>21</v>
      </c>
      <c r="M606" s="263">
        <f>G606*(1+L606/100)</f>
        <v>0</v>
      </c>
      <c r="N606" s="261">
        <v>0</v>
      </c>
      <c r="O606" s="261">
        <f>ROUND(E606*N606,2)</f>
        <v>0</v>
      </c>
      <c r="P606" s="261">
        <v>0</v>
      </c>
      <c r="Q606" s="261">
        <f>ROUND(E606*P606,2)</f>
        <v>0</v>
      </c>
      <c r="R606" s="263"/>
      <c r="S606" s="263" t="s">
        <v>207</v>
      </c>
      <c r="T606" s="264" t="s">
        <v>248</v>
      </c>
      <c r="U606" s="232">
        <v>0</v>
      </c>
      <c r="V606" s="232">
        <f>ROUND(E606*U606,2)</f>
        <v>0</v>
      </c>
      <c r="W606" s="232"/>
      <c r="X606" s="232" t="s">
        <v>190</v>
      </c>
      <c r="Y606" s="232" t="s">
        <v>191</v>
      </c>
      <c r="Z606" s="212"/>
      <c r="AA606" s="212"/>
      <c r="AB606" s="212"/>
      <c r="AC606" s="212"/>
      <c r="AD606" s="212"/>
      <c r="AE606" s="212"/>
      <c r="AF606" s="212"/>
      <c r="AG606" s="212" t="s">
        <v>192</v>
      </c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ht="20" outlineLevel="1" x14ac:dyDescent="0.25">
      <c r="A607" s="258">
        <v>56</v>
      </c>
      <c r="B607" s="259" t="s">
        <v>516</v>
      </c>
      <c r="C607" s="269" t="s">
        <v>517</v>
      </c>
      <c r="D607" s="260" t="s">
        <v>354</v>
      </c>
      <c r="E607" s="261">
        <v>2</v>
      </c>
      <c r="F607" s="262"/>
      <c r="G607" s="263">
        <f>ROUND(E607*F607,2)</f>
        <v>0</v>
      </c>
      <c r="H607" s="262"/>
      <c r="I607" s="263">
        <f>ROUND(E607*H607,2)</f>
        <v>0</v>
      </c>
      <c r="J607" s="262"/>
      <c r="K607" s="263">
        <f>ROUND(E607*J607,2)</f>
        <v>0</v>
      </c>
      <c r="L607" s="263">
        <v>21</v>
      </c>
      <c r="M607" s="263">
        <f>G607*(1+L607/100)</f>
        <v>0</v>
      </c>
      <c r="N607" s="261">
        <v>0</v>
      </c>
      <c r="O607" s="261">
        <f>ROUND(E607*N607,2)</f>
        <v>0</v>
      </c>
      <c r="P607" s="261">
        <v>0</v>
      </c>
      <c r="Q607" s="261">
        <f>ROUND(E607*P607,2)</f>
        <v>0</v>
      </c>
      <c r="R607" s="263"/>
      <c r="S607" s="263" t="s">
        <v>207</v>
      </c>
      <c r="T607" s="264" t="s">
        <v>248</v>
      </c>
      <c r="U607" s="232">
        <v>0</v>
      </c>
      <c r="V607" s="232">
        <f>ROUND(E607*U607,2)</f>
        <v>0</v>
      </c>
      <c r="W607" s="232"/>
      <c r="X607" s="232" t="s">
        <v>190</v>
      </c>
      <c r="Y607" s="232" t="s">
        <v>191</v>
      </c>
      <c r="Z607" s="212"/>
      <c r="AA607" s="212"/>
      <c r="AB607" s="212"/>
      <c r="AC607" s="212"/>
      <c r="AD607" s="212"/>
      <c r="AE607" s="212"/>
      <c r="AF607" s="212"/>
      <c r="AG607" s="212" t="s">
        <v>192</v>
      </c>
      <c r="AH607" s="212"/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ht="20" outlineLevel="1" x14ac:dyDescent="0.25">
      <c r="A608" s="258">
        <v>57</v>
      </c>
      <c r="B608" s="259" t="s">
        <v>518</v>
      </c>
      <c r="C608" s="269" t="s">
        <v>519</v>
      </c>
      <c r="D608" s="260" t="s">
        <v>354</v>
      </c>
      <c r="E608" s="261">
        <v>4</v>
      </c>
      <c r="F608" s="262"/>
      <c r="G608" s="263">
        <f>ROUND(E608*F608,2)</f>
        <v>0</v>
      </c>
      <c r="H608" s="262"/>
      <c r="I608" s="263">
        <f>ROUND(E608*H608,2)</f>
        <v>0</v>
      </c>
      <c r="J608" s="262"/>
      <c r="K608" s="263">
        <f>ROUND(E608*J608,2)</f>
        <v>0</v>
      </c>
      <c r="L608" s="263">
        <v>21</v>
      </c>
      <c r="M608" s="263">
        <f>G608*(1+L608/100)</f>
        <v>0</v>
      </c>
      <c r="N608" s="261">
        <v>0</v>
      </c>
      <c r="O608" s="261">
        <f>ROUND(E608*N608,2)</f>
        <v>0</v>
      </c>
      <c r="P608" s="261">
        <v>0</v>
      </c>
      <c r="Q608" s="261">
        <f>ROUND(E608*P608,2)</f>
        <v>0</v>
      </c>
      <c r="R608" s="263"/>
      <c r="S608" s="263" t="s">
        <v>207</v>
      </c>
      <c r="T608" s="264" t="s">
        <v>248</v>
      </c>
      <c r="U608" s="232">
        <v>0</v>
      </c>
      <c r="V608" s="232">
        <f>ROUND(E608*U608,2)</f>
        <v>0</v>
      </c>
      <c r="W608" s="232"/>
      <c r="X608" s="232" t="s">
        <v>190</v>
      </c>
      <c r="Y608" s="232" t="s">
        <v>191</v>
      </c>
      <c r="Z608" s="212"/>
      <c r="AA608" s="212"/>
      <c r="AB608" s="212"/>
      <c r="AC608" s="212"/>
      <c r="AD608" s="212"/>
      <c r="AE608" s="212"/>
      <c r="AF608" s="212"/>
      <c r="AG608" s="212" t="s">
        <v>192</v>
      </c>
      <c r="AH608" s="212"/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ht="20" outlineLevel="1" x14ac:dyDescent="0.25">
      <c r="A609" s="258">
        <v>58</v>
      </c>
      <c r="B609" s="259" t="s">
        <v>520</v>
      </c>
      <c r="C609" s="269" t="s">
        <v>521</v>
      </c>
      <c r="D609" s="260" t="s">
        <v>354</v>
      </c>
      <c r="E609" s="261">
        <v>10</v>
      </c>
      <c r="F609" s="262"/>
      <c r="G609" s="263">
        <f>ROUND(E609*F609,2)</f>
        <v>0</v>
      </c>
      <c r="H609" s="262"/>
      <c r="I609" s="263">
        <f>ROUND(E609*H609,2)</f>
        <v>0</v>
      </c>
      <c r="J609" s="262"/>
      <c r="K609" s="263">
        <f>ROUND(E609*J609,2)</f>
        <v>0</v>
      </c>
      <c r="L609" s="263">
        <v>21</v>
      </c>
      <c r="M609" s="263">
        <f>G609*(1+L609/100)</f>
        <v>0</v>
      </c>
      <c r="N609" s="261">
        <v>0</v>
      </c>
      <c r="O609" s="261">
        <f>ROUND(E609*N609,2)</f>
        <v>0</v>
      </c>
      <c r="P609" s="261">
        <v>0</v>
      </c>
      <c r="Q609" s="261">
        <f>ROUND(E609*P609,2)</f>
        <v>0</v>
      </c>
      <c r="R609" s="263"/>
      <c r="S609" s="263" t="s">
        <v>207</v>
      </c>
      <c r="T609" s="264" t="s">
        <v>248</v>
      </c>
      <c r="U609" s="232">
        <v>0</v>
      </c>
      <c r="V609" s="232">
        <f>ROUND(E609*U609,2)</f>
        <v>0</v>
      </c>
      <c r="W609" s="232"/>
      <c r="X609" s="232" t="s">
        <v>190</v>
      </c>
      <c r="Y609" s="232" t="s">
        <v>191</v>
      </c>
      <c r="Z609" s="212"/>
      <c r="AA609" s="212"/>
      <c r="AB609" s="212"/>
      <c r="AC609" s="212"/>
      <c r="AD609" s="212"/>
      <c r="AE609" s="212"/>
      <c r="AF609" s="212"/>
      <c r="AG609" s="212" t="s">
        <v>192</v>
      </c>
      <c r="AH609" s="212"/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ht="13" x14ac:dyDescent="0.25">
      <c r="A610" s="244" t="s">
        <v>183</v>
      </c>
      <c r="B610" s="245" t="s">
        <v>152</v>
      </c>
      <c r="C610" s="265" t="s">
        <v>153</v>
      </c>
      <c r="D610" s="246"/>
      <c r="E610" s="247"/>
      <c r="F610" s="248"/>
      <c r="G610" s="248">
        <f>SUMIF(AG611:AG618,"&lt;&gt;NOR",G611:G618)</f>
        <v>0</v>
      </c>
      <c r="H610" s="248"/>
      <c r="I610" s="248">
        <f>SUM(I611:I618)</f>
        <v>0</v>
      </c>
      <c r="J610" s="248"/>
      <c r="K610" s="248">
        <f>SUM(K611:K618)</f>
        <v>0</v>
      </c>
      <c r="L610" s="248"/>
      <c r="M610" s="248">
        <f>SUM(M611:M618)</f>
        <v>0</v>
      </c>
      <c r="N610" s="247"/>
      <c r="O610" s="247">
        <f>SUM(O611:O618)</f>
        <v>0</v>
      </c>
      <c r="P610" s="247"/>
      <c r="Q610" s="247">
        <f>SUM(Q611:Q618)</f>
        <v>0</v>
      </c>
      <c r="R610" s="248"/>
      <c r="S610" s="248"/>
      <c r="T610" s="249"/>
      <c r="U610" s="243"/>
      <c r="V610" s="243">
        <f>SUM(V611:V618)</f>
        <v>165.69</v>
      </c>
      <c r="W610" s="243"/>
      <c r="X610" s="243"/>
      <c r="Y610" s="243"/>
      <c r="AG610" t="s">
        <v>184</v>
      </c>
    </row>
    <row r="611" spans="1:60" outlineLevel="1" x14ac:dyDescent="0.25">
      <c r="A611" s="258">
        <v>59</v>
      </c>
      <c r="B611" s="259" t="s">
        <v>522</v>
      </c>
      <c r="C611" s="269" t="s">
        <v>523</v>
      </c>
      <c r="D611" s="260" t="s">
        <v>329</v>
      </c>
      <c r="E611" s="261">
        <v>25.180540000000001</v>
      </c>
      <c r="F611" s="262"/>
      <c r="G611" s="263">
        <f>ROUND(E611*F611,2)</f>
        <v>0</v>
      </c>
      <c r="H611" s="262"/>
      <c r="I611" s="263">
        <f>ROUND(E611*H611,2)</f>
        <v>0</v>
      </c>
      <c r="J611" s="262"/>
      <c r="K611" s="263">
        <f>ROUND(E611*J611,2)</f>
        <v>0</v>
      </c>
      <c r="L611" s="263">
        <v>21</v>
      </c>
      <c r="M611" s="263">
        <f>G611*(1+L611/100)</f>
        <v>0</v>
      </c>
      <c r="N611" s="261">
        <v>0</v>
      </c>
      <c r="O611" s="261">
        <f>ROUND(E611*N611,2)</f>
        <v>0</v>
      </c>
      <c r="P611" s="261">
        <v>0</v>
      </c>
      <c r="Q611" s="261">
        <f>ROUND(E611*P611,2)</f>
        <v>0</v>
      </c>
      <c r="R611" s="263"/>
      <c r="S611" s="263" t="s">
        <v>188</v>
      </c>
      <c r="T611" s="264" t="s">
        <v>189</v>
      </c>
      <c r="U611" s="232">
        <v>2.0089999999999999</v>
      </c>
      <c r="V611" s="232">
        <f>ROUND(E611*U611,2)</f>
        <v>50.59</v>
      </c>
      <c r="W611" s="232"/>
      <c r="X611" s="232" t="s">
        <v>524</v>
      </c>
      <c r="Y611" s="232" t="s">
        <v>191</v>
      </c>
      <c r="Z611" s="212"/>
      <c r="AA611" s="212"/>
      <c r="AB611" s="212"/>
      <c r="AC611" s="212"/>
      <c r="AD611" s="212"/>
      <c r="AE611" s="212"/>
      <c r="AF611" s="212"/>
      <c r="AG611" s="212" t="s">
        <v>525</v>
      </c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1" x14ac:dyDescent="0.25">
      <c r="A612" s="258">
        <v>60</v>
      </c>
      <c r="B612" s="259" t="s">
        <v>526</v>
      </c>
      <c r="C612" s="269" t="s">
        <v>527</v>
      </c>
      <c r="D612" s="260" t="s">
        <v>329</v>
      </c>
      <c r="E612" s="261">
        <v>50.361080000000001</v>
      </c>
      <c r="F612" s="262"/>
      <c r="G612" s="263">
        <f>ROUND(E612*F612,2)</f>
        <v>0</v>
      </c>
      <c r="H612" s="262"/>
      <c r="I612" s="263">
        <f>ROUND(E612*H612,2)</f>
        <v>0</v>
      </c>
      <c r="J612" s="262"/>
      <c r="K612" s="263">
        <f>ROUND(E612*J612,2)</f>
        <v>0</v>
      </c>
      <c r="L612" s="263">
        <v>21</v>
      </c>
      <c r="M612" s="263">
        <f>G612*(1+L612/100)</f>
        <v>0</v>
      </c>
      <c r="N612" s="261">
        <v>0</v>
      </c>
      <c r="O612" s="261">
        <f>ROUND(E612*N612,2)</f>
        <v>0</v>
      </c>
      <c r="P612" s="261">
        <v>0</v>
      </c>
      <c r="Q612" s="261">
        <f>ROUND(E612*P612,2)</f>
        <v>0</v>
      </c>
      <c r="R612" s="263"/>
      <c r="S612" s="263" t="s">
        <v>188</v>
      </c>
      <c r="T612" s="264" t="s">
        <v>189</v>
      </c>
      <c r="U612" s="232">
        <v>1.0169999999999999</v>
      </c>
      <c r="V612" s="232">
        <f>ROUND(E612*U612,2)</f>
        <v>51.22</v>
      </c>
      <c r="W612" s="232"/>
      <c r="X612" s="232" t="s">
        <v>524</v>
      </c>
      <c r="Y612" s="232" t="s">
        <v>191</v>
      </c>
      <c r="Z612" s="212"/>
      <c r="AA612" s="212"/>
      <c r="AB612" s="212"/>
      <c r="AC612" s="212"/>
      <c r="AD612" s="212"/>
      <c r="AE612" s="212"/>
      <c r="AF612" s="212"/>
      <c r="AG612" s="212" t="s">
        <v>525</v>
      </c>
      <c r="AH612" s="212"/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1" x14ac:dyDescent="0.25">
      <c r="A613" s="258">
        <v>61</v>
      </c>
      <c r="B613" s="259" t="s">
        <v>528</v>
      </c>
      <c r="C613" s="269" t="s">
        <v>529</v>
      </c>
      <c r="D613" s="260" t="s">
        <v>329</v>
      </c>
      <c r="E613" s="261">
        <v>25.180540000000001</v>
      </c>
      <c r="F613" s="262"/>
      <c r="G613" s="263">
        <f>ROUND(E613*F613,2)</f>
        <v>0</v>
      </c>
      <c r="H613" s="262"/>
      <c r="I613" s="263">
        <f>ROUND(E613*H613,2)</f>
        <v>0</v>
      </c>
      <c r="J613" s="262"/>
      <c r="K613" s="263">
        <f>ROUND(E613*J613,2)</f>
        <v>0</v>
      </c>
      <c r="L613" s="263">
        <v>21</v>
      </c>
      <c r="M613" s="263">
        <f>G613*(1+L613/100)</f>
        <v>0</v>
      </c>
      <c r="N613" s="261">
        <v>0</v>
      </c>
      <c r="O613" s="261">
        <f>ROUND(E613*N613,2)</f>
        <v>0</v>
      </c>
      <c r="P613" s="261">
        <v>0</v>
      </c>
      <c r="Q613" s="261">
        <f>ROUND(E613*P613,2)</f>
        <v>0</v>
      </c>
      <c r="R613" s="263"/>
      <c r="S613" s="263" t="s">
        <v>188</v>
      </c>
      <c r="T613" s="264" t="s">
        <v>189</v>
      </c>
      <c r="U613" s="232">
        <v>0.49</v>
      </c>
      <c r="V613" s="232">
        <f>ROUND(E613*U613,2)</f>
        <v>12.34</v>
      </c>
      <c r="W613" s="232"/>
      <c r="X613" s="232" t="s">
        <v>524</v>
      </c>
      <c r="Y613" s="232" t="s">
        <v>191</v>
      </c>
      <c r="Z613" s="212"/>
      <c r="AA613" s="212"/>
      <c r="AB613" s="212"/>
      <c r="AC613" s="212"/>
      <c r="AD613" s="212"/>
      <c r="AE613" s="212"/>
      <c r="AF613" s="212"/>
      <c r="AG613" s="212" t="s">
        <v>525</v>
      </c>
      <c r="AH613" s="212"/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1" x14ac:dyDescent="0.25">
      <c r="A614" s="258">
        <v>62</v>
      </c>
      <c r="B614" s="259" t="s">
        <v>530</v>
      </c>
      <c r="C614" s="269" t="s">
        <v>531</v>
      </c>
      <c r="D614" s="260" t="s">
        <v>329</v>
      </c>
      <c r="E614" s="261">
        <v>352.52755999999999</v>
      </c>
      <c r="F614" s="262"/>
      <c r="G614" s="263">
        <f>ROUND(E614*F614,2)</f>
        <v>0</v>
      </c>
      <c r="H614" s="262"/>
      <c r="I614" s="263">
        <f>ROUND(E614*H614,2)</f>
        <v>0</v>
      </c>
      <c r="J614" s="262"/>
      <c r="K614" s="263">
        <f>ROUND(E614*J614,2)</f>
        <v>0</v>
      </c>
      <c r="L614" s="263">
        <v>21</v>
      </c>
      <c r="M614" s="263">
        <f>G614*(1+L614/100)</f>
        <v>0</v>
      </c>
      <c r="N614" s="261">
        <v>0</v>
      </c>
      <c r="O614" s="261">
        <f>ROUND(E614*N614,2)</f>
        <v>0</v>
      </c>
      <c r="P614" s="261">
        <v>0</v>
      </c>
      <c r="Q614" s="261">
        <f>ROUND(E614*P614,2)</f>
        <v>0</v>
      </c>
      <c r="R614" s="263"/>
      <c r="S614" s="263" t="s">
        <v>188</v>
      </c>
      <c r="T614" s="264" t="s">
        <v>189</v>
      </c>
      <c r="U614" s="232">
        <v>0</v>
      </c>
      <c r="V614" s="232">
        <f>ROUND(E614*U614,2)</f>
        <v>0</v>
      </c>
      <c r="W614" s="232"/>
      <c r="X614" s="232" t="s">
        <v>524</v>
      </c>
      <c r="Y614" s="232" t="s">
        <v>191</v>
      </c>
      <c r="Z614" s="212"/>
      <c r="AA614" s="212"/>
      <c r="AB614" s="212"/>
      <c r="AC614" s="212"/>
      <c r="AD614" s="212"/>
      <c r="AE614" s="212"/>
      <c r="AF614" s="212"/>
      <c r="AG614" s="212" t="s">
        <v>525</v>
      </c>
      <c r="AH614" s="212"/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1" x14ac:dyDescent="0.25">
      <c r="A615" s="258">
        <v>63</v>
      </c>
      <c r="B615" s="259" t="s">
        <v>532</v>
      </c>
      <c r="C615" s="269" t="s">
        <v>533</v>
      </c>
      <c r="D615" s="260" t="s">
        <v>329</v>
      </c>
      <c r="E615" s="261">
        <v>25.180540000000001</v>
      </c>
      <c r="F615" s="262"/>
      <c r="G615" s="263">
        <f>ROUND(E615*F615,2)</f>
        <v>0</v>
      </c>
      <c r="H615" s="262"/>
      <c r="I615" s="263">
        <f>ROUND(E615*H615,2)</f>
        <v>0</v>
      </c>
      <c r="J615" s="262"/>
      <c r="K615" s="263">
        <f>ROUND(E615*J615,2)</f>
        <v>0</v>
      </c>
      <c r="L615" s="263">
        <v>21</v>
      </c>
      <c r="M615" s="263">
        <f>G615*(1+L615/100)</f>
        <v>0</v>
      </c>
      <c r="N615" s="261">
        <v>0</v>
      </c>
      <c r="O615" s="261">
        <f>ROUND(E615*N615,2)</f>
        <v>0</v>
      </c>
      <c r="P615" s="261">
        <v>0</v>
      </c>
      <c r="Q615" s="261">
        <f>ROUND(E615*P615,2)</f>
        <v>0</v>
      </c>
      <c r="R615" s="263"/>
      <c r="S615" s="263" t="s">
        <v>188</v>
      </c>
      <c r="T615" s="264" t="s">
        <v>189</v>
      </c>
      <c r="U615" s="232">
        <v>0.94199999999999995</v>
      </c>
      <c r="V615" s="232">
        <f>ROUND(E615*U615,2)</f>
        <v>23.72</v>
      </c>
      <c r="W615" s="232"/>
      <c r="X615" s="232" t="s">
        <v>524</v>
      </c>
      <c r="Y615" s="232" t="s">
        <v>191</v>
      </c>
      <c r="Z615" s="212"/>
      <c r="AA615" s="212"/>
      <c r="AB615" s="212"/>
      <c r="AC615" s="212"/>
      <c r="AD615" s="212"/>
      <c r="AE615" s="212"/>
      <c r="AF615" s="212"/>
      <c r="AG615" s="212" t="s">
        <v>525</v>
      </c>
      <c r="AH615" s="212"/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1" x14ac:dyDescent="0.25">
      <c r="A616" s="258">
        <v>64</v>
      </c>
      <c r="B616" s="259" t="s">
        <v>534</v>
      </c>
      <c r="C616" s="269" t="s">
        <v>535</v>
      </c>
      <c r="D616" s="260" t="s">
        <v>329</v>
      </c>
      <c r="E616" s="261">
        <v>201.44432</v>
      </c>
      <c r="F616" s="262"/>
      <c r="G616" s="263">
        <f>ROUND(E616*F616,2)</f>
        <v>0</v>
      </c>
      <c r="H616" s="262"/>
      <c r="I616" s="263">
        <f>ROUND(E616*H616,2)</f>
        <v>0</v>
      </c>
      <c r="J616" s="262"/>
      <c r="K616" s="263">
        <f>ROUND(E616*J616,2)</f>
        <v>0</v>
      </c>
      <c r="L616" s="263">
        <v>21</v>
      </c>
      <c r="M616" s="263">
        <f>G616*(1+L616/100)</f>
        <v>0</v>
      </c>
      <c r="N616" s="261">
        <v>0</v>
      </c>
      <c r="O616" s="261">
        <f>ROUND(E616*N616,2)</f>
        <v>0</v>
      </c>
      <c r="P616" s="261">
        <v>0</v>
      </c>
      <c r="Q616" s="261">
        <f>ROUND(E616*P616,2)</f>
        <v>0</v>
      </c>
      <c r="R616" s="263"/>
      <c r="S616" s="263" t="s">
        <v>188</v>
      </c>
      <c r="T616" s="264" t="s">
        <v>189</v>
      </c>
      <c r="U616" s="232">
        <v>0.105</v>
      </c>
      <c r="V616" s="232">
        <f>ROUND(E616*U616,2)</f>
        <v>21.15</v>
      </c>
      <c r="W616" s="232"/>
      <c r="X616" s="232" t="s">
        <v>524</v>
      </c>
      <c r="Y616" s="232" t="s">
        <v>191</v>
      </c>
      <c r="Z616" s="212"/>
      <c r="AA616" s="212"/>
      <c r="AB616" s="212"/>
      <c r="AC616" s="212"/>
      <c r="AD616" s="212"/>
      <c r="AE616" s="212"/>
      <c r="AF616" s="212"/>
      <c r="AG616" s="212" t="s">
        <v>525</v>
      </c>
      <c r="AH616" s="212"/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1" x14ac:dyDescent="0.25">
      <c r="A617" s="258">
        <v>65</v>
      </c>
      <c r="B617" s="259" t="s">
        <v>536</v>
      </c>
      <c r="C617" s="269" t="s">
        <v>537</v>
      </c>
      <c r="D617" s="260" t="s">
        <v>329</v>
      </c>
      <c r="E617" s="261">
        <v>25.180540000000001</v>
      </c>
      <c r="F617" s="262"/>
      <c r="G617" s="263">
        <f>ROUND(E617*F617,2)</f>
        <v>0</v>
      </c>
      <c r="H617" s="262"/>
      <c r="I617" s="263">
        <f>ROUND(E617*H617,2)</f>
        <v>0</v>
      </c>
      <c r="J617" s="262"/>
      <c r="K617" s="263">
        <f>ROUND(E617*J617,2)</f>
        <v>0</v>
      </c>
      <c r="L617" s="263">
        <v>21</v>
      </c>
      <c r="M617" s="263">
        <f>G617*(1+L617/100)</f>
        <v>0</v>
      </c>
      <c r="N617" s="261">
        <v>0</v>
      </c>
      <c r="O617" s="261">
        <f>ROUND(E617*N617,2)</f>
        <v>0</v>
      </c>
      <c r="P617" s="261">
        <v>0</v>
      </c>
      <c r="Q617" s="261">
        <f>ROUND(E617*P617,2)</f>
        <v>0</v>
      </c>
      <c r="R617" s="263"/>
      <c r="S617" s="263" t="s">
        <v>188</v>
      </c>
      <c r="T617" s="264" t="s">
        <v>189</v>
      </c>
      <c r="U617" s="232">
        <v>0.26500000000000001</v>
      </c>
      <c r="V617" s="232">
        <f>ROUND(E617*U617,2)</f>
        <v>6.67</v>
      </c>
      <c r="W617" s="232"/>
      <c r="X617" s="232" t="s">
        <v>524</v>
      </c>
      <c r="Y617" s="232" t="s">
        <v>191</v>
      </c>
      <c r="Z617" s="212"/>
      <c r="AA617" s="212"/>
      <c r="AB617" s="212"/>
      <c r="AC617" s="212"/>
      <c r="AD617" s="212"/>
      <c r="AE617" s="212"/>
      <c r="AF617" s="212"/>
      <c r="AG617" s="212" t="s">
        <v>525</v>
      </c>
      <c r="AH617" s="212"/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1" x14ac:dyDescent="0.25">
      <c r="A618" s="251">
        <v>66</v>
      </c>
      <c r="B618" s="252" t="s">
        <v>538</v>
      </c>
      <c r="C618" s="266" t="s">
        <v>539</v>
      </c>
      <c r="D618" s="253" t="s">
        <v>329</v>
      </c>
      <c r="E618" s="254">
        <v>25.180540000000001</v>
      </c>
      <c r="F618" s="255"/>
      <c r="G618" s="256">
        <f>ROUND(E618*F618,2)</f>
        <v>0</v>
      </c>
      <c r="H618" s="255"/>
      <c r="I618" s="256">
        <f>ROUND(E618*H618,2)</f>
        <v>0</v>
      </c>
      <c r="J618" s="255"/>
      <c r="K618" s="256">
        <f>ROUND(E618*J618,2)</f>
        <v>0</v>
      </c>
      <c r="L618" s="256">
        <v>21</v>
      </c>
      <c r="M618" s="256">
        <f>G618*(1+L618/100)</f>
        <v>0</v>
      </c>
      <c r="N618" s="254">
        <v>0</v>
      </c>
      <c r="O618" s="254">
        <f>ROUND(E618*N618,2)</f>
        <v>0</v>
      </c>
      <c r="P618" s="254">
        <v>0</v>
      </c>
      <c r="Q618" s="254">
        <f>ROUND(E618*P618,2)</f>
        <v>0</v>
      </c>
      <c r="R618" s="256"/>
      <c r="S618" s="256" t="s">
        <v>540</v>
      </c>
      <c r="T618" s="257" t="s">
        <v>540</v>
      </c>
      <c r="U618" s="232">
        <v>0</v>
      </c>
      <c r="V618" s="232">
        <f>ROUND(E618*U618,2)</f>
        <v>0</v>
      </c>
      <c r="W618" s="232"/>
      <c r="X618" s="232" t="s">
        <v>524</v>
      </c>
      <c r="Y618" s="232" t="s">
        <v>191</v>
      </c>
      <c r="Z618" s="212"/>
      <c r="AA618" s="212"/>
      <c r="AB618" s="212"/>
      <c r="AC618" s="212"/>
      <c r="AD618" s="212"/>
      <c r="AE618" s="212"/>
      <c r="AF618" s="212"/>
      <c r="AG618" s="212" t="s">
        <v>525</v>
      </c>
      <c r="AH618" s="212"/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x14ac:dyDescent="0.25">
      <c r="A619" s="3"/>
      <c r="B619" s="4"/>
      <c r="C619" s="274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AE619">
        <v>15</v>
      </c>
      <c r="AF619">
        <v>21</v>
      </c>
      <c r="AG619" t="s">
        <v>169</v>
      </c>
    </row>
    <row r="620" spans="1:60" ht="13" x14ac:dyDescent="0.25">
      <c r="A620" s="215"/>
      <c r="B620" s="216" t="s">
        <v>31</v>
      </c>
      <c r="C620" s="275"/>
      <c r="D620" s="217"/>
      <c r="E620" s="218"/>
      <c r="F620" s="218"/>
      <c r="G620" s="250">
        <f>G8+G21+G142+G144+G174+G177+G288+G290+G309+G318+G388+G404+G436+G544+G599+G610</f>
        <v>0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AE620">
        <f>SUMIF(L7:L618,AE619,G7:G618)</f>
        <v>0</v>
      </c>
      <c r="AF620">
        <f>SUMIF(L7:L618,AF619,G7:G618)</f>
        <v>0</v>
      </c>
      <c r="AG620" t="s">
        <v>541</v>
      </c>
    </row>
    <row r="621" spans="1:60" x14ac:dyDescent="0.25">
      <c r="A621" s="3"/>
      <c r="B621" s="4"/>
      <c r="C621" s="274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60" x14ac:dyDescent="0.25">
      <c r="A622" s="3"/>
      <c r="B622" s="4"/>
      <c r="C622" s="274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60" x14ac:dyDescent="0.25">
      <c r="A623" s="219" t="s">
        <v>542</v>
      </c>
      <c r="B623" s="219"/>
      <c r="C623" s="276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60" x14ac:dyDescent="0.25">
      <c r="A624" s="220"/>
      <c r="B624" s="221"/>
      <c r="C624" s="277"/>
      <c r="D624" s="221"/>
      <c r="E624" s="221"/>
      <c r="F624" s="221"/>
      <c r="G624" s="2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AG624" t="s">
        <v>543</v>
      </c>
    </row>
    <row r="625" spans="1:33" x14ac:dyDescent="0.25">
      <c r="A625" s="223"/>
      <c r="B625" s="224"/>
      <c r="C625" s="278"/>
      <c r="D625" s="224"/>
      <c r="E625" s="224"/>
      <c r="F625" s="224"/>
      <c r="G625" s="225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33" x14ac:dyDescent="0.25">
      <c r="A626" s="223"/>
      <c r="B626" s="224"/>
      <c r="C626" s="278"/>
      <c r="D626" s="224"/>
      <c r="E626" s="224"/>
      <c r="F626" s="224"/>
      <c r="G626" s="225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33" x14ac:dyDescent="0.25">
      <c r="A627" s="223"/>
      <c r="B627" s="224"/>
      <c r="C627" s="278"/>
      <c r="D627" s="224"/>
      <c r="E627" s="224"/>
      <c r="F627" s="224"/>
      <c r="G627" s="225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33" x14ac:dyDescent="0.25">
      <c r="A628" s="226"/>
      <c r="B628" s="227"/>
      <c r="C628" s="279"/>
      <c r="D628" s="227"/>
      <c r="E628" s="227"/>
      <c r="F628" s="227"/>
      <c r="G628" s="228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33" x14ac:dyDescent="0.25">
      <c r="A629" s="3"/>
      <c r="B629" s="4"/>
      <c r="C629" s="274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33" x14ac:dyDescent="0.25">
      <c r="C630" s="280"/>
      <c r="D630" s="10"/>
      <c r="AG630" t="s">
        <v>544</v>
      </c>
    </row>
    <row r="631" spans="1:33" x14ac:dyDescent="0.25">
      <c r="D631" s="10"/>
    </row>
    <row r="632" spans="1:33" x14ac:dyDescent="0.25">
      <c r="D632" s="10"/>
    </row>
    <row r="633" spans="1:33" x14ac:dyDescent="0.25">
      <c r="D633" s="10"/>
    </row>
    <row r="634" spans="1:33" x14ac:dyDescent="0.25">
      <c r="D634" s="10"/>
    </row>
    <row r="635" spans="1:33" x14ac:dyDescent="0.25">
      <c r="D635" s="10"/>
    </row>
    <row r="636" spans="1:33" x14ac:dyDescent="0.25">
      <c r="D636" s="10"/>
    </row>
    <row r="637" spans="1:33" x14ac:dyDescent="0.25">
      <c r="D637" s="10"/>
    </row>
    <row r="638" spans="1:33" x14ac:dyDescent="0.25">
      <c r="D638" s="10"/>
    </row>
    <row r="639" spans="1:33" x14ac:dyDescent="0.25">
      <c r="D639" s="10"/>
    </row>
    <row r="640" spans="1:33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L5W0v3hVj1qTMYkTyMYLmHq3HUpuDgWopV2RQRZP87d8bQsRaoM1/b/QbguW+NCi+Do05HgpAjHz+GmMY0EQQ==" saltValue="grx6rdnGaUk0veGQga87XQ==" spinCount="100000" sheet="1" formatRows="0"/>
  <mergeCells count="6">
    <mergeCell ref="A1:G1"/>
    <mergeCell ref="C2:G2"/>
    <mergeCell ref="C3:G3"/>
    <mergeCell ref="C4:G4"/>
    <mergeCell ref="A623:C623"/>
    <mergeCell ref="A624:G6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7828C-D7D8-460E-AC84-B3841B964C6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157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158</v>
      </c>
    </row>
    <row r="3" spans="1:60" ht="25" customHeight="1" x14ac:dyDescent="0.25">
      <c r="A3" s="198" t="s">
        <v>9</v>
      </c>
      <c r="B3" s="49" t="s">
        <v>48</v>
      </c>
      <c r="C3" s="201" t="s">
        <v>49</v>
      </c>
      <c r="D3" s="199"/>
      <c r="E3" s="199"/>
      <c r="F3" s="199"/>
      <c r="G3" s="200"/>
      <c r="AC3" s="176" t="s">
        <v>158</v>
      </c>
      <c r="AG3" t="s">
        <v>159</v>
      </c>
    </row>
    <row r="4" spans="1:60" ht="25" customHeight="1" x14ac:dyDescent="0.25">
      <c r="A4" s="202" t="s">
        <v>10</v>
      </c>
      <c r="B4" s="203" t="s">
        <v>50</v>
      </c>
      <c r="C4" s="204" t="s">
        <v>49</v>
      </c>
      <c r="D4" s="205"/>
      <c r="E4" s="205"/>
      <c r="F4" s="205"/>
      <c r="G4" s="206"/>
      <c r="AG4" t="s">
        <v>160</v>
      </c>
    </row>
    <row r="5" spans="1:60" x14ac:dyDescent="0.25">
      <c r="D5" s="10"/>
    </row>
    <row r="6" spans="1:60" ht="37.5" x14ac:dyDescent="0.25">
      <c r="A6" s="208" t="s">
        <v>161</v>
      </c>
      <c r="B6" s="210" t="s">
        <v>162</v>
      </c>
      <c r="C6" s="210" t="s">
        <v>163</v>
      </c>
      <c r="D6" s="209" t="s">
        <v>164</v>
      </c>
      <c r="E6" s="208" t="s">
        <v>165</v>
      </c>
      <c r="F6" s="207" t="s">
        <v>166</v>
      </c>
      <c r="G6" s="208" t="s">
        <v>31</v>
      </c>
      <c r="H6" s="211" t="s">
        <v>32</v>
      </c>
      <c r="I6" s="211" t="s">
        <v>167</v>
      </c>
      <c r="J6" s="211" t="s">
        <v>33</v>
      </c>
      <c r="K6" s="211" t="s">
        <v>168</v>
      </c>
      <c r="L6" s="211" t="s">
        <v>169</v>
      </c>
      <c r="M6" s="211" t="s">
        <v>170</v>
      </c>
      <c r="N6" s="211" t="s">
        <v>171</v>
      </c>
      <c r="O6" s="211" t="s">
        <v>172</v>
      </c>
      <c r="P6" s="211" t="s">
        <v>173</v>
      </c>
      <c r="Q6" s="211" t="s">
        <v>174</v>
      </c>
      <c r="R6" s="211" t="s">
        <v>175</v>
      </c>
      <c r="S6" s="211" t="s">
        <v>176</v>
      </c>
      <c r="T6" s="211" t="s">
        <v>177</v>
      </c>
      <c r="U6" s="211" t="s">
        <v>178</v>
      </c>
      <c r="V6" s="211" t="s">
        <v>179</v>
      </c>
      <c r="W6" s="211" t="s">
        <v>180</v>
      </c>
      <c r="X6" s="211" t="s">
        <v>181</v>
      </c>
      <c r="Y6" s="211" t="s">
        <v>182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44" t="s">
        <v>183</v>
      </c>
      <c r="B8" s="245" t="s">
        <v>106</v>
      </c>
      <c r="C8" s="265" t="s">
        <v>107</v>
      </c>
      <c r="D8" s="246"/>
      <c r="E8" s="247"/>
      <c r="F8" s="248"/>
      <c r="G8" s="248">
        <f>SUMIF(AG9:AG20,"&lt;&gt;NOR",G9:G20)</f>
        <v>0</v>
      </c>
      <c r="H8" s="248"/>
      <c r="I8" s="248">
        <f>SUM(I9:I20)</f>
        <v>0</v>
      </c>
      <c r="J8" s="248"/>
      <c r="K8" s="248">
        <f>SUM(K9:K20)</f>
        <v>0</v>
      </c>
      <c r="L8" s="248"/>
      <c r="M8" s="248">
        <f>SUM(M9:M20)</f>
        <v>0</v>
      </c>
      <c r="N8" s="247"/>
      <c r="O8" s="247">
        <f>SUM(O9:O20)</f>
        <v>0</v>
      </c>
      <c r="P8" s="247"/>
      <c r="Q8" s="247">
        <f>SUM(Q9:Q20)</f>
        <v>0</v>
      </c>
      <c r="R8" s="248"/>
      <c r="S8" s="248"/>
      <c r="T8" s="249"/>
      <c r="U8" s="243"/>
      <c r="V8" s="243">
        <f>SUM(V9:V20)</f>
        <v>0</v>
      </c>
      <c r="W8" s="243"/>
      <c r="X8" s="243"/>
      <c r="Y8" s="243"/>
      <c r="AG8" t="s">
        <v>184</v>
      </c>
    </row>
    <row r="9" spans="1:60" outlineLevel="1" x14ac:dyDescent="0.25">
      <c r="A9" s="258">
        <v>1</v>
      </c>
      <c r="B9" s="259" t="s">
        <v>545</v>
      </c>
      <c r="C9" s="269" t="s">
        <v>546</v>
      </c>
      <c r="D9" s="260" t="s">
        <v>285</v>
      </c>
      <c r="E9" s="261">
        <v>24</v>
      </c>
      <c r="F9" s="262"/>
      <c r="G9" s="263">
        <f>ROUND(E9*F9,2)</f>
        <v>0</v>
      </c>
      <c r="H9" s="262"/>
      <c r="I9" s="263">
        <f>ROUND(E9*H9,2)</f>
        <v>0</v>
      </c>
      <c r="J9" s="262"/>
      <c r="K9" s="263">
        <f>ROUND(E9*J9,2)</f>
        <v>0</v>
      </c>
      <c r="L9" s="263">
        <v>21</v>
      </c>
      <c r="M9" s="263">
        <f>G9*(1+L9/100)</f>
        <v>0</v>
      </c>
      <c r="N9" s="261">
        <v>0</v>
      </c>
      <c r="O9" s="261">
        <f>ROUND(E9*N9,2)</f>
        <v>0</v>
      </c>
      <c r="P9" s="261">
        <v>0</v>
      </c>
      <c r="Q9" s="261">
        <f>ROUND(E9*P9,2)</f>
        <v>0</v>
      </c>
      <c r="R9" s="263"/>
      <c r="S9" s="263" t="s">
        <v>207</v>
      </c>
      <c r="T9" s="264" t="s">
        <v>248</v>
      </c>
      <c r="U9" s="232">
        <v>0</v>
      </c>
      <c r="V9" s="232">
        <f>ROUND(E9*U9,2)</f>
        <v>0</v>
      </c>
      <c r="W9" s="232"/>
      <c r="X9" s="232" t="s">
        <v>190</v>
      </c>
      <c r="Y9" s="232" t="s">
        <v>191</v>
      </c>
      <c r="Z9" s="212"/>
      <c r="AA9" s="212"/>
      <c r="AB9" s="212"/>
      <c r="AC9" s="212"/>
      <c r="AD9" s="212"/>
      <c r="AE9" s="212"/>
      <c r="AF9" s="212"/>
      <c r="AG9" s="212" t="s">
        <v>547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58">
        <v>2</v>
      </c>
      <c r="B10" s="259" t="s">
        <v>548</v>
      </c>
      <c r="C10" s="269" t="s">
        <v>549</v>
      </c>
      <c r="D10" s="260" t="s">
        <v>285</v>
      </c>
      <c r="E10" s="261">
        <v>23</v>
      </c>
      <c r="F10" s="262"/>
      <c r="G10" s="263">
        <f>ROUND(E10*F10,2)</f>
        <v>0</v>
      </c>
      <c r="H10" s="262"/>
      <c r="I10" s="263">
        <f>ROUND(E10*H10,2)</f>
        <v>0</v>
      </c>
      <c r="J10" s="262"/>
      <c r="K10" s="263">
        <f>ROUND(E10*J10,2)</f>
        <v>0</v>
      </c>
      <c r="L10" s="263">
        <v>21</v>
      </c>
      <c r="M10" s="263">
        <f>G10*(1+L10/100)</f>
        <v>0</v>
      </c>
      <c r="N10" s="261">
        <v>0</v>
      </c>
      <c r="O10" s="261">
        <f>ROUND(E10*N10,2)</f>
        <v>0</v>
      </c>
      <c r="P10" s="261">
        <v>0</v>
      </c>
      <c r="Q10" s="261">
        <f>ROUND(E10*P10,2)</f>
        <v>0</v>
      </c>
      <c r="R10" s="263"/>
      <c r="S10" s="263" t="s">
        <v>207</v>
      </c>
      <c r="T10" s="264" t="s">
        <v>248</v>
      </c>
      <c r="U10" s="232">
        <v>0</v>
      </c>
      <c r="V10" s="232">
        <f>ROUND(E10*U10,2)</f>
        <v>0</v>
      </c>
      <c r="W10" s="232"/>
      <c r="X10" s="232" t="s">
        <v>422</v>
      </c>
      <c r="Y10" s="232" t="s">
        <v>191</v>
      </c>
      <c r="Z10" s="212"/>
      <c r="AA10" s="212"/>
      <c r="AB10" s="212"/>
      <c r="AC10" s="212"/>
      <c r="AD10" s="212"/>
      <c r="AE10" s="212"/>
      <c r="AF10" s="212"/>
      <c r="AG10" s="212" t="s">
        <v>550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58">
        <v>3</v>
      </c>
      <c r="B11" s="259" t="s">
        <v>551</v>
      </c>
      <c r="C11" s="269" t="s">
        <v>552</v>
      </c>
      <c r="D11" s="260" t="s">
        <v>285</v>
      </c>
      <c r="E11" s="261">
        <v>1</v>
      </c>
      <c r="F11" s="262"/>
      <c r="G11" s="263">
        <f>ROUND(E11*F11,2)</f>
        <v>0</v>
      </c>
      <c r="H11" s="262"/>
      <c r="I11" s="263">
        <f>ROUND(E11*H11,2)</f>
        <v>0</v>
      </c>
      <c r="J11" s="262"/>
      <c r="K11" s="263">
        <f>ROUND(E11*J11,2)</f>
        <v>0</v>
      </c>
      <c r="L11" s="263">
        <v>21</v>
      </c>
      <c r="M11" s="263">
        <f>G11*(1+L11/100)</f>
        <v>0</v>
      </c>
      <c r="N11" s="261">
        <v>0</v>
      </c>
      <c r="O11" s="261">
        <f>ROUND(E11*N11,2)</f>
        <v>0</v>
      </c>
      <c r="P11" s="261">
        <v>0</v>
      </c>
      <c r="Q11" s="261">
        <f>ROUND(E11*P11,2)</f>
        <v>0</v>
      </c>
      <c r="R11" s="263"/>
      <c r="S11" s="263" t="s">
        <v>207</v>
      </c>
      <c r="T11" s="264" t="s">
        <v>248</v>
      </c>
      <c r="U11" s="232">
        <v>0</v>
      </c>
      <c r="V11" s="232">
        <f>ROUND(E11*U11,2)</f>
        <v>0</v>
      </c>
      <c r="W11" s="232"/>
      <c r="X11" s="232" t="s">
        <v>422</v>
      </c>
      <c r="Y11" s="232" t="s">
        <v>191</v>
      </c>
      <c r="Z11" s="212"/>
      <c r="AA11" s="212"/>
      <c r="AB11" s="212"/>
      <c r="AC11" s="212"/>
      <c r="AD11" s="212"/>
      <c r="AE11" s="212"/>
      <c r="AF11" s="212"/>
      <c r="AG11" s="212" t="s">
        <v>550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58">
        <v>4</v>
      </c>
      <c r="B12" s="259" t="s">
        <v>553</v>
      </c>
      <c r="C12" s="269" t="s">
        <v>554</v>
      </c>
      <c r="D12" s="260" t="s">
        <v>334</v>
      </c>
      <c r="E12" s="261">
        <v>115</v>
      </c>
      <c r="F12" s="262"/>
      <c r="G12" s="263">
        <f>ROUND(E12*F12,2)</f>
        <v>0</v>
      </c>
      <c r="H12" s="262"/>
      <c r="I12" s="263">
        <f>ROUND(E12*H12,2)</f>
        <v>0</v>
      </c>
      <c r="J12" s="262"/>
      <c r="K12" s="263">
        <f>ROUND(E12*J12,2)</f>
        <v>0</v>
      </c>
      <c r="L12" s="263">
        <v>21</v>
      </c>
      <c r="M12" s="263">
        <f>G12*(1+L12/100)</f>
        <v>0</v>
      </c>
      <c r="N12" s="261">
        <v>0</v>
      </c>
      <c r="O12" s="261">
        <f>ROUND(E12*N12,2)</f>
        <v>0</v>
      </c>
      <c r="P12" s="261">
        <v>0</v>
      </c>
      <c r="Q12" s="261">
        <f>ROUND(E12*P12,2)</f>
        <v>0</v>
      </c>
      <c r="R12" s="263"/>
      <c r="S12" s="263" t="s">
        <v>207</v>
      </c>
      <c r="T12" s="264" t="s">
        <v>248</v>
      </c>
      <c r="U12" s="232">
        <v>0</v>
      </c>
      <c r="V12" s="232">
        <f>ROUND(E12*U12,2)</f>
        <v>0</v>
      </c>
      <c r="W12" s="232"/>
      <c r="X12" s="232" t="s">
        <v>190</v>
      </c>
      <c r="Y12" s="232" t="s">
        <v>191</v>
      </c>
      <c r="Z12" s="212"/>
      <c r="AA12" s="212"/>
      <c r="AB12" s="212"/>
      <c r="AC12" s="212"/>
      <c r="AD12" s="212"/>
      <c r="AE12" s="212"/>
      <c r="AF12" s="212"/>
      <c r="AG12" s="212" t="s">
        <v>547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58">
        <v>5</v>
      </c>
      <c r="B13" s="259" t="s">
        <v>555</v>
      </c>
      <c r="C13" s="269" t="s">
        <v>556</v>
      </c>
      <c r="D13" s="260" t="s">
        <v>334</v>
      </c>
      <c r="E13" s="261">
        <v>48</v>
      </c>
      <c r="F13" s="262"/>
      <c r="G13" s="263">
        <f>ROUND(E13*F13,2)</f>
        <v>0</v>
      </c>
      <c r="H13" s="262"/>
      <c r="I13" s="263">
        <f>ROUND(E13*H13,2)</f>
        <v>0</v>
      </c>
      <c r="J13" s="262"/>
      <c r="K13" s="263">
        <f>ROUND(E13*J13,2)</f>
        <v>0</v>
      </c>
      <c r="L13" s="263">
        <v>21</v>
      </c>
      <c r="M13" s="263">
        <f>G13*(1+L13/100)</f>
        <v>0</v>
      </c>
      <c r="N13" s="261">
        <v>0</v>
      </c>
      <c r="O13" s="261">
        <f>ROUND(E13*N13,2)</f>
        <v>0</v>
      </c>
      <c r="P13" s="261">
        <v>0</v>
      </c>
      <c r="Q13" s="261">
        <f>ROUND(E13*P13,2)</f>
        <v>0</v>
      </c>
      <c r="R13" s="263"/>
      <c r="S13" s="263" t="s">
        <v>207</v>
      </c>
      <c r="T13" s="264" t="s">
        <v>248</v>
      </c>
      <c r="U13" s="232">
        <v>0</v>
      </c>
      <c r="V13" s="232">
        <f>ROUND(E13*U13,2)</f>
        <v>0</v>
      </c>
      <c r="W13" s="232"/>
      <c r="X13" s="232" t="s">
        <v>190</v>
      </c>
      <c r="Y13" s="232" t="s">
        <v>191</v>
      </c>
      <c r="Z13" s="212"/>
      <c r="AA13" s="212"/>
      <c r="AB13" s="212"/>
      <c r="AC13" s="212"/>
      <c r="AD13" s="212"/>
      <c r="AE13" s="212"/>
      <c r="AF13" s="212"/>
      <c r="AG13" s="212" t="s">
        <v>547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58">
        <v>6</v>
      </c>
      <c r="B14" s="259" t="s">
        <v>557</v>
      </c>
      <c r="C14" s="269" t="s">
        <v>558</v>
      </c>
      <c r="D14" s="260" t="s">
        <v>334</v>
      </c>
      <c r="E14" s="261">
        <v>80</v>
      </c>
      <c r="F14" s="262"/>
      <c r="G14" s="263">
        <f>ROUND(E14*F14,2)</f>
        <v>0</v>
      </c>
      <c r="H14" s="262"/>
      <c r="I14" s="263">
        <f>ROUND(E14*H14,2)</f>
        <v>0</v>
      </c>
      <c r="J14" s="262"/>
      <c r="K14" s="263">
        <f>ROUND(E14*J14,2)</f>
        <v>0</v>
      </c>
      <c r="L14" s="263">
        <v>21</v>
      </c>
      <c r="M14" s="263">
        <f>G14*(1+L14/100)</f>
        <v>0</v>
      </c>
      <c r="N14" s="261">
        <v>0</v>
      </c>
      <c r="O14" s="261">
        <f>ROUND(E14*N14,2)</f>
        <v>0</v>
      </c>
      <c r="P14" s="261">
        <v>0</v>
      </c>
      <c r="Q14" s="261">
        <f>ROUND(E14*P14,2)</f>
        <v>0</v>
      </c>
      <c r="R14" s="263"/>
      <c r="S14" s="263" t="s">
        <v>207</v>
      </c>
      <c r="T14" s="264" t="s">
        <v>248</v>
      </c>
      <c r="U14" s="232">
        <v>0</v>
      </c>
      <c r="V14" s="232">
        <f>ROUND(E14*U14,2)</f>
        <v>0</v>
      </c>
      <c r="W14" s="232"/>
      <c r="X14" s="232" t="s">
        <v>190</v>
      </c>
      <c r="Y14" s="232" t="s">
        <v>191</v>
      </c>
      <c r="Z14" s="212"/>
      <c r="AA14" s="212"/>
      <c r="AB14" s="212"/>
      <c r="AC14" s="212"/>
      <c r="AD14" s="212"/>
      <c r="AE14" s="212"/>
      <c r="AF14" s="212"/>
      <c r="AG14" s="212" t="s">
        <v>547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58">
        <v>7</v>
      </c>
      <c r="B15" s="259" t="s">
        <v>559</v>
      </c>
      <c r="C15" s="269" t="s">
        <v>560</v>
      </c>
      <c r="D15" s="260" t="s">
        <v>285</v>
      </c>
      <c r="E15" s="261">
        <v>23</v>
      </c>
      <c r="F15" s="262"/>
      <c r="G15" s="263">
        <f>ROUND(E15*F15,2)</f>
        <v>0</v>
      </c>
      <c r="H15" s="262"/>
      <c r="I15" s="263">
        <f>ROUND(E15*H15,2)</f>
        <v>0</v>
      </c>
      <c r="J15" s="262"/>
      <c r="K15" s="263">
        <f>ROUND(E15*J15,2)</f>
        <v>0</v>
      </c>
      <c r="L15" s="263">
        <v>21</v>
      </c>
      <c r="M15" s="263">
        <f>G15*(1+L15/100)</f>
        <v>0</v>
      </c>
      <c r="N15" s="261">
        <v>0</v>
      </c>
      <c r="O15" s="261">
        <f>ROUND(E15*N15,2)</f>
        <v>0</v>
      </c>
      <c r="P15" s="261">
        <v>0</v>
      </c>
      <c r="Q15" s="261">
        <f>ROUND(E15*P15,2)</f>
        <v>0</v>
      </c>
      <c r="R15" s="263"/>
      <c r="S15" s="263" t="s">
        <v>207</v>
      </c>
      <c r="T15" s="264" t="s">
        <v>248</v>
      </c>
      <c r="U15" s="232">
        <v>0</v>
      </c>
      <c r="V15" s="232">
        <f>ROUND(E15*U15,2)</f>
        <v>0</v>
      </c>
      <c r="W15" s="232"/>
      <c r="X15" s="232" t="s">
        <v>190</v>
      </c>
      <c r="Y15" s="232" t="s">
        <v>191</v>
      </c>
      <c r="Z15" s="212"/>
      <c r="AA15" s="212"/>
      <c r="AB15" s="212"/>
      <c r="AC15" s="212"/>
      <c r="AD15" s="212"/>
      <c r="AE15" s="212"/>
      <c r="AF15" s="212"/>
      <c r="AG15" s="212" t="s">
        <v>547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58">
        <v>8</v>
      </c>
      <c r="B16" s="259" t="s">
        <v>561</v>
      </c>
      <c r="C16" s="269" t="s">
        <v>562</v>
      </c>
      <c r="D16" s="260" t="s">
        <v>285</v>
      </c>
      <c r="E16" s="261">
        <v>10</v>
      </c>
      <c r="F16" s="262"/>
      <c r="G16" s="263">
        <f>ROUND(E16*F16,2)</f>
        <v>0</v>
      </c>
      <c r="H16" s="262"/>
      <c r="I16" s="263">
        <f>ROUND(E16*H16,2)</f>
        <v>0</v>
      </c>
      <c r="J16" s="262"/>
      <c r="K16" s="263">
        <f>ROUND(E16*J16,2)</f>
        <v>0</v>
      </c>
      <c r="L16" s="263">
        <v>21</v>
      </c>
      <c r="M16" s="263">
        <f>G16*(1+L16/100)</f>
        <v>0</v>
      </c>
      <c r="N16" s="261">
        <v>0</v>
      </c>
      <c r="O16" s="261">
        <f>ROUND(E16*N16,2)</f>
        <v>0</v>
      </c>
      <c r="P16" s="261">
        <v>0</v>
      </c>
      <c r="Q16" s="261">
        <f>ROUND(E16*P16,2)</f>
        <v>0</v>
      </c>
      <c r="R16" s="263"/>
      <c r="S16" s="263" t="s">
        <v>207</v>
      </c>
      <c r="T16" s="264" t="s">
        <v>248</v>
      </c>
      <c r="U16" s="232">
        <v>0</v>
      </c>
      <c r="V16" s="232">
        <f>ROUND(E16*U16,2)</f>
        <v>0</v>
      </c>
      <c r="W16" s="232"/>
      <c r="X16" s="232" t="s">
        <v>190</v>
      </c>
      <c r="Y16" s="232" t="s">
        <v>191</v>
      </c>
      <c r="Z16" s="212"/>
      <c r="AA16" s="212"/>
      <c r="AB16" s="212"/>
      <c r="AC16" s="212"/>
      <c r="AD16" s="212"/>
      <c r="AE16" s="212"/>
      <c r="AF16" s="212"/>
      <c r="AG16" s="212" t="s">
        <v>547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8">
        <v>9</v>
      </c>
      <c r="B17" s="259" t="s">
        <v>563</v>
      </c>
      <c r="C17" s="269" t="s">
        <v>564</v>
      </c>
      <c r="D17" s="260" t="s">
        <v>285</v>
      </c>
      <c r="E17" s="261">
        <v>27</v>
      </c>
      <c r="F17" s="262"/>
      <c r="G17" s="263">
        <f>ROUND(E17*F17,2)</f>
        <v>0</v>
      </c>
      <c r="H17" s="262"/>
      <c r="I17" s="263">
        <f>ROUND(E17*H17,2)</f>
        <v>0</v>
      </c>
      <c r="J17" s="262"/>
      <c r="K17" s="263">
        <f>ROUND(E17*J17,2)</f>
        <v>0</v>
      </c>
      <c r="L17" s="263">
        <v>21</v>
      </c>
      <c r="M17" s="263">
        <f>G17*(1+L17/100)</f>
        <v>0</v>
      </c>
      <c r="N17" s="261">
        <v>0</v>
      </c>
      <c r="O17" s="261">
        <f>ROUND(E17*N17,2)</f>
        <v>0</v>
      </c>
      <c r="P17" s="261">
        <v>0</v>
      </c>
      <c r="Q17" s="261">
        <f>ROUND(E17*P17,2)</f>
        <v>0</v>
      </c>
      <c r="R17" s="263"/>
      <c r="S17" s="263" t="s">
        <v>207</v>
      </c>
      <c r="T17" s="264" t="s">
        <v>248</v>
      </c>
      <c r="U17" s="232">
        <v>0</v>
      </c>
      <c r="V17" s="232">
        <f>ROUND(E17*U17,2)</f>
        <v>0</v>
      </c>
      <c r="W17" s="232"/>
      <c r="X17" s="232" t="s">
        <v>190</v>
      </c>
      <c r="Y17" s="232" t="s">
        <v>191</v>
      </c>
      <c r="Z17" s="212"/>
      <c r="AA17" s="212"/>
      <c r="AB17" s="212"/>
      <c r="AC17" s="212"/>
      <c r="AD17" s="212"/>
      <c r="AE17" s="212"/>
      <c r="AF17" s="212"/>
      <c r="AG17" s="212" t="s">
        <v>547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0" outlineLevel="1" x14ac:dyDescent="0.25">
      <c r="A18" s="258">
        <v>10</v>
      </c>
      <c r="B18" s="259" t="s">
        <v>565</v>
      </c>
      <c r="C18" s="269" t="s">
        <v>566</v>
      </c>
      <c r="D18" s="260" t="s">
        <v>285</v>
      </c>
      <c r="E18" s="261">
        <v>1</v>
      </c>
      <c r="F18" s="262"/>
      <c r="G18" s="263">
        <f>ROUND(E18*F18,2)</f>
        <v>0</v>
      </c>
      <c r="H18" s="262"/>
      <c r="I18" s="263">
        <f>ROUND(E18*H18,2)</f>
        <v>0</v>
      </c>
      <c r="J18" s="262"/>
      <c r="K18" s="263">
        <f>ROUND(E18*J18,2)</f>
        <v>0</v>
      </c>
      <c r="L18" s="263">
        <v>21</v>
      </c>
      <c r="M18" s="263">
        <f>G18*(1+L18/100)</f>
        <v>0</v>
      </c>
      <c r="N18" s="261">
        <v>0</v>
      </c>
      <c r="O18" s="261">
        <f>ROUND(E18*N18,2)</f>
        <v>0</v>
      </c>
      <c r="P18" s="261">
        <v>0</v>
      </c>
      <c r="Q18" s="261">
        <f>ROUND(E18*P18,2)</f>
        <v>0</v>
      </c>
      <c r="R18" s="263"/>
      <c r="S18" s="263" t="s">
        <v>207</v>
      </c>
      <c r="T18" s="264" t="s">
        <v>248</v>
      </c>
      <c r="U18" s="232">
        <v>0</v>
      </c>
      <c r="V18" s="232">
        <f>ROUND(E18*U18,2)</f>
        <v>0</v>
      </c>
      <c r="W18" s="232"/>
      <c r="X18" s="232" t="s">
        <v>190</v>
      </c>
      <c r="Y18" s="232" t="s">
        <v>191</v>
      </c>
      <c r="Z18" s="212"/>
      <c r="AA18" s="212"/>
      <c r="AB18" s="212"/>
      <c r="AC18" s="212"/>
      <c r="AD18" s="212"/>
      <c r="AE18" s="212"/>
      <c r="AF18" s="212"/>
      <c r="AG18" s="212" t="s">
        <v>547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58">
        <v>11</v>
      </c>
      <c r="B19" s="259" t="s">
        <v>567</v>
      </c>
      <c r="C19" s="269" t="s">
        <v>568</v>
      </c>
      <c r="D19" s="260" t="s">
        <v>334</v>
      </c>
      <c r="E19" s="261">
        <v>243</v>
      </c>
      <c r="F19" s="262"/>
      <c r="G19" s="263">
        <f>ROUND(E19*F19,2)</f>
        <v>0</v>
      </c>
      <c r="H19" s="262"/>
      <c r="I19" s="263">
        <f>ROUND(E19*H19,2)</f>
        <v>0</v>
      </c>
      <c r="J19" s="262"/>
      <c r="K19" s="263">
        <f>ROUND(E19*J19,2)</f>
        <v>0</v>
      </c>
      <c r="L19" s="263">
        <v>21</v>
      </c>
      <c r="M19" s="263">
        <f>G19*(1+L19/100)</f>
        <v>0</v>
      </c>
      <c r="N19" s="261">
        <v>0</v>
      </c>
      <c r="O19" s="261">
        <f>ROUND(E19*N19,2)</f>
        <v>0</v>
      </c>
      <c r="P19" s="261">
        <v>0</v>
      </c>
      <c r="Q19" s="261">
        <f>ROUND(E19*P19,2)</f>
        <v>0</v>
      </c>
      <c r="R19" s="263"/>
      <c r="S19" s="263" t="s">
        <v>207</v>
      </c>
      <c r="T19" s="264" t="s">
        <v>248</v>
      </c>
      <c r="U19" s="232">
        <v>0</v>
      </c>
      <c r="V19" s="232">
        <f>ROUND(E19*U19,2)</f>
        <v>0</v>
      </c>
      <c r="W19" s="232"/>
      <c r="X19" s="232" t="s">
        <v>190</v>
      </c>
      <c r="Y19" s="232" t="s">
        <v>191</v>
      </c>
      <c r="Z19" s="212"/>
      <c r="AA19" s="212"/>
      <c r="AB19" s="212"/>
      <c r="AC19" s="212"/>
      <c r="AD19" s="212"/>
      <c r="AE19" s="212"/>
      <c r="AF19" s="212"/>
      <c r="AG19" s="212" t="s">
        <v>547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58">
        <v>12</v>
      </c>
      <c r="B20" s="259" t="s">
        <v>569</v>
      </c>
      <c r="C20" s="269" t="s">
        <v>570</v>
      </c>
      <c r="D20" s="260" t="s">
        <v>571</v>
      </c>
      <c r="E20" s="261">
        <v>2209.4360000000001</v>
      </c>
      <c r="F20" s="262"/>
      <c r="G20" s="263">
        <f>ROUND(E20*F20,2)</f>
        <v>0</v>
      </c>
      <c r="H20" s="262"/>
      <c r="I20" s="263">
        <f>ROUND(E20*H20,2)</f>
        <v>0</v>
      </c>
      <c r="J20" s="262"/>
      <c r="K20" s="263">
        <f>ROUND(E20*J20,2)</f>
        <v>0</v>
      </c>
      <c r="L20" s="263">
        <v>21</v>
      </c>
      <c r="M20" s="263">
        <f>G20*(1+L20/100)</f>
        <v>0</v>
      </c>
      <c r="N20" s="261">
        <v>0</v>
      </c>
      <c r="O20" s="261">
        <f>ROUND(E20*N20,2)</f>
        <v>0</v>
      </c>
      <c r="P20" s="261">
        <v>0</v>
      </c>
      <c r="Q20" s="261">
        <f>ROUND(E20*P20,2)</f>
        <v>0</v>
      </c>
      <c r="R20" s="263"/>
      <c r="S20" s="263" t="s">
        <v>207</v>
      </c>
      <c r="T20" s="264" t="s">
        <v>248</v>
      </c>
      <c r="U20" s="232">
        <v>0</v>
      </c>
      <c r="V20" s="232">
        <f>ROUND(E20*U20,2)</f>
        <v>0</v>
      </c>
      <c r="W20" s="232"/>
      <c r="X20" s="232" t="s">
        <v>190</v>
      </c>
      <c r="Y20" s="232" t="s">
        <v>191</v>
      </c>
      <c r="Z20" s="212"/>
      <c r="AA20" s="212"/>
      <c r="AB20" s="212"/>
      <c r="AC20" s="212"/>
      <c r="AD20" s="212"/>
      <c r="AE20" s="212"/>
      <c r="AF20" s="212"/>
      <c r="AG20" s="212" t="s">
        <v>547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13" x14ac:dyDescent="0.25">
      <c r="A21" s="244" t="s">
        <v>183</v>
      </c>
      <c r="B21" s="245" t="s">
        <v>108</v>
      </c>
      <c r="C21" s="265" t="s">
        <v>109</v>
      </c>
      <c r="D21" s="246"/>
      <c r="E21" s="247"/>
      <c r="F21" s="248"/>
      <c r="G21" s="248">
        <f>SUMIF(AG22:AG31,"&lt;&gt;NOR",G22:G31)</f>
        <v>0</v>
      </c>
      <c r="H21" s="248"/>
      <c r="I21" s="248">
        <f>SUM(I22:I31)</f>
        <v>0</v>
      </c>
      <c r="J21" s="248"/>
      <c r="K21" s="248">
        <f>SUM(K22:K31)</f>
        <v>0</v>
      </c>
      <c r="L21" s="248"/>
      <c r="M21" s="248">
        <f>SUM(M22:M31)</f>
        <v>0</v>
      </c>
      <c r="N21" s="247"/>
      <c r="O21" s="247">
        <f>SUM(O22:O31)</f>
        <v>0</v>
      </c>
      <c r="P21" s="247"/>
      <c r="Q21" s="247">
        <f>SUM(Q22:Q31)</f>
        <v>0</v>
      </c>
      <c r="R21" s="248"/>
      <c r="S21" s="248"/>
      <c r="T21" s="249"/>
      <c r="U21" s="243"/>
      <c r="V21" s="243">
        <f>SUM(V22:V31)</f>
        <v>0</v>
      </c>
      <c r="W21" s="243"/>
      <c r="X21" s="243"/>
      <c r="Y21" s="243"/>
      <c r="AG21" t="s">
        <v>184</v>
      </c>
    </row>
    <row r="22" spans="1:60" ht="20" outlineLevel="1" x14ac:dyDescent="0.25">
      <c r="A22" s="258">
        <v>13</v>
      </c>
      <c r="B22" s="259" t="s">
        <v>572</v>
      </c>
      <c r="C22" s="269" t="s">
        <v>573</v>
      </c>
      <c r="D22" s="260" t="s">
        <v>334</v>
      </c>
      <c r="E22" s="261">
        <v>286</v>
      </c>
      <c r="F22" s="262"/>
      <c r="G22" s="263">
        <f>ROUND(E22*F22,2)</f>
        <v>0</v>
      </c>
      <c r="H22" s="262"/>
      <c r="I22" s="263">
        <f>ROUND(E22*H22,2)</f>
        <v>0</v>
      </c>
      <c r="J22" s="262"/>
      <c r="K22" s="263">
        <f>ROUND(E22*J22,2)</f>
        <v>0</v>
      </c>
      <c r="L22" s="263">
        <v>21</v>
      </c>
      <c r="M22" s="263">
        <f>G22*(1+L22/100)</f>
        <v>0</v>
      </c>
      <c r="N22" s="261">
        <v>0</v>
      </c>
      <c r="O22" s="261">
        <f>ROUND(E22*N22,2)</f>
        <v>0</v>
      </c>
      <c r="P22" s="261">
        <v>0</v>
      </c>
      <c r="Q22" s="261">
        <f>ROUND(E22*P22,2)</f>
        <v>0</v>
      </c>
      <c r="R22" s="263"/>
      <c r="S22" s="263" t="s">
        <v>207</v>
      </c>
      <c r="T22" s="264" t="s">
        <v>248</v>
      </c>
      <c r="U22" s="232">
        <v>0</v>
      </c>
      <c r="V22" s="232">
        <f>ROUND(E22*U22,2)</f>
        <v>0</v>
      </c>
      <c r="W22" s="232"/>
      <c r="X22" s="232" t="s">
        <v>190</v>
      </c>
      <c r="Y22" s="232" t="s">
        <v>191</v>
      </c>
      <c r="Z22" s="212"/>
      <c r="AA22" s="212"/>
      <c r="AB22" s="212"/>
      <c r="AC22" s="212"/>
      <c r="AD22" s="212"/>
      <c r="AE22" s="212"/>
      <c r="AF22" s="212"/>
      <c r="AG22" s="212" t="s">
        <v>547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" outlineLevel="1" x14ac:dyDescent="0.25">
      <c r="A23" s="258">
        <v>14</v>
      </c>
      <c r="B23" s="259" t="s">
        <v>574</v>
      </c>
      <c r="C23" s="269" t="s">
        <v>575</v>
      </c>
      <c r="D23" s="260" t="s">
        <v>334</v>
      </c>
      <c r="E23" s="261">
        <v>315</v>
      </c>
      <c r="F23" s="262"/>
      <c r="G23" s="263">
        <f>ROUND(E23*F23,2)</f>
        <v>0</v>
      </c>
      <c r="H23" s="262"/>
      <c r="I23" s="263">
        <f>ROUND(E23*H23,2)</f>
        <v>0</v>
      </c>
      <c r="J23" s="262"/>
      <c r="K23" s="263">
        <f>ROUND(E23*J23,2)</f>
        <v>0</v>
      </c>
      <c r="L23" s="263">
        <v>21</v>
      </c>
      <c r="M23" s="263">
        <f>G23*(1+L23/100)</f>
        <v>0</v>
      </c>
      <c r="N23" s="261">
        <v>0</v>
      </c>
      <c r="O23" s="261">
        <f>ROUND(E23*N23,2)</f>
        <v>0</v>
      </c>
      <c r="P23" s="261">
        <v>0</v>
      </c>
      <c r="Q23" s="261">
        <f>ROUND(E23*P23,2)</f>
        <v>0</v>
      </c>
      <c r="R23" s="263"/>
      <c r="S23" s="263" t="s">
        <v>207</v>
      </c>
      <c r="T23" s="264" t="s">
        <v>248</v>
      </c>
      <c r="U23" s="232">
        <v>0</v>
      </c>
      <c r="V23" s="232">
        <f>ROUND(E23*U23,2)</f>
        <v>0</v>
      </c>
      <c r="W23" s="232"/>
      <c r="X23" s="232" t="s">
        <v>190</v>
      </c>
      <c r="Y23" s="232" t="s">
        <v>191</v>
      </c>
      <c r="Z23" s="212"/>
      <c r="AA23" s="212"/>
      <c r="AB23" s="212"/>
      <c r="AC23" s="212"/>
      <c r="AD23" s="212"/>
      <c r="AE23" s="212"/>
      <c r="AF23" s="212"/>
      <c r="AG23" s="212" t="s">
        <v>547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" outlineLevel="1" x14ac:dyDescent="0.25">
      <c r="A24" s="258">
        <v>15</v>
      </c>
      <c r="B24" s="259" t="s">
        <v>576</v>
      </c>
      <c r="C24" s="269" t="s">
        <v>577</v>
      </c>
      <c r="D24" s="260" t="s">
        <v>334</v>
      </c>
      <c r="E24" s="261">
        <v>286</v>
      </c>
      <c r="F24" s="262"/>
      <c r="G24" s="263">
        <f>ROUND(E24*F24,2)</f>
        <v>0</v>
      </c>
      <c r="H24" s="262"/>
      <c r="I24" s="263">
        <f>ROUND(E24*H24,2)</f>
        <v>0</v>
      </c>
      <c r="J24" s="262"/>
      <c r="K24" s="263">
        <f>ROUND(E24*J24,2)</f>
        <v>0</v>
      </c>
      <c r="L24" s="263">
        <v>21</v>
      </c>
      <c r="M24" s="263">
        <f>G24*(1+L24/100)</f>
        <v>0</v>
      </c>
      <c r="N24" s="261">
        <v>0</v>
      </c>
      <c r="O24" s="261">
        <f>ROUND(E24*N24,2)</f>
        <v>0</v>
      </c>
      <c r="P24" s="261">
        <v>0</v>
      </c>
      <c r="Q24" s="261">
        <f>ROUND(E24*P24,2)</f>
        <v>0</v>
      </c>
      <c r="R24" s="263"/>
      <c r="S24" s="263" t="s">
        <v>207</v>
      </c>
      <c r="T24" s="264" t="s">
        <v>248</v>
      </c>
      <c r="U24" s="232">
        <v>0</v>
      </c>
      <c r="V24" s="232">
        <f>ROUND(E24*U24,2)</f>
        <v>0</v>
      </c>
      <c r="W24" s="232"/>
      <c r="X24" s="232" t="s">
        <v>190</v>
      </c>
      <c r="Y24" s="232" t="s">
        <v>191</v>
      </c>
      <c r="Z24" s="212"/>
      <c r="AA24" s="212"/>
      <c r="AB24" s="212"/>
      <c r="AC24" s="212"/>
      <c r="AD24" s="212"/>
      <c r="AE24" s="212"/>
      <c r="AF24" s="212"/>
      <c r="AG24" s="212" t="s">
        <v>547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0" outlineLevel="1" x14ac:dyDescent="0.25">
      <c r="A25" s="258">
        <v>16</v>
      </c>
      <c r="B25" s="259" t="s">
        <v>578</v>
      </c>
      <c r="C25" s="269" t="s">
        <v>579</v>
      </c>
      <c r="D25" s="260" t="s">
        <v>334</v>
      </c>
      <c r="E25" s="261">
        <v>315</v>
      </c>
      <c r="F25" s="262"/>
      <c r="G25" s="263">
        <f>ROUND(E25*F25,2)</f>
        <v>0</v>
      </c>
      <c r="H25" s="262"/>
      <c r="I25" s="263">
        <f>ROUND(E25*H25,2)</f>
        <v>0</v>
      </c>
      <c r="J25" s="262"/>
      <c r="K25" s="263">
        <f>ROUND(E25*J25,2)</f>
        <v>0</v>
      </c>
      <c r="L25" s="263">
        <v>21</v>
      </c>
      <c r="M25" s="263">
        <f>G25*(1+L25/100)</f>
        <v>0</v>
      </c>
      <c r="N25" s="261">
        <v>0</v>
      </c>
      <c r="O25" s="261">
        <f>ROUND(E25*N25,2)</f>
        <v>0</v>
      </c>
      <c r="P25" s="261">
        <v>0</v>
      </c>
      <c r="Q25" s="261">
        <f>ROUND(E25*P25,2)</f>
        <v>0</v>
      </c>
      <c r="R25" s="263"/>
      <c r="S25" s="263" t="s">
        <v>207</v>
      </c>
      <c r="T25" s="264" t="s">
        <v>248</v>
      </c>
      <c r="U25" s="232">
        <v>0</v>
      </c>
      <c r="V25" s="232">
        <f>ROUND(E25*U25,2)</f>
        <v>0</v>
      </c>
      <c r="W25" s="232"/>
      <c r="X25" s="232" t="s">
        <v>190</v>
      </c>
      <c r="Y25" s="232" t="s">
        <v>191</v>
      </c>
      <c r="Z25" s="212"/>
      <c r="AA25" s="212"/>
      <c r="AB25" s="212"/>
      <c r="AC25" s="212"/>
      <c r="AD25" s="212"/>
      <c r="AE25" s="212"/>
      <c r="AF25" s="212"/>
      <c r="AG25" s="212" t="s">
        <v>547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58">
        <v>17</v>
      </c>
      <c r="B26" s="259" t="s">
        <v>580</v>
      </c>
      <c r="C26" s="269" t="s">
        <v>581</v>
      </c>
      <c r="D26" s="260" t="s">
        <v>285</v>
      </c>
      <c r="E26" s="261">
        <v>1</v>
      </c>
      <c r="F26" s="262"/>
      <c r="G26" s="263">
        <f>ROUND(E26*F26,2)</f>
        <v>0</v>
      </c>
      <c r="H26" s="262"/>
      <c r="I26" s="263">
        <f>ROUND(E26*H26,2)</f>
        <v>0</v>
      </c>
      <c r="J26" s="262"/>
      <c r="K26" s="263">
        <f>ROUND(E26*J26,2)</f>
        <v>0</v>
      </c>
      <c r="L26" s="263">
        <v>21</v>
      </c>
      <c r="M26" s="263">
        <f>G26*(1+L26/100)</f>
        <v>0</v>
      </c>
      <c r="N26" s="261">
        <v>0</v>
      </c>
      <c r="O26" s="261">
        <f>ROUND(E26*N26,2)</f>
        <v>0</v>
      </c>
      <c r="P26" s="261">
        <v>0</v>
      </c>
      <c r="Q26" s="261">
        <f>ROUND(E26*P26,2)</f>
        <v>0</v>
      </c>
      <c r="R26" s="263"/>
      <c r="S26" s="263" t="s">
        <v>207</v>
      </c>
      <c r="T26" s="264" t="s">
        <v>248</v>
      </c>
      <c r="U26" s="232">
        <v>0</v>
      </c>
      <c r="V26" s="232">
        <f>ROUND(E26*U26,2)</f>
        <v>0</v>
      </c>
      <c r="W26" s="232"/>
      <c r="X26" s="232" t="s">
        <v>190</v>
      </c>
      <c r="Y26" s="232" t="s">
        <v>191</v>
      </c>
      <c r="Z26" s="212"/>
      <c r="AA26" s="212"/>
      <c r="AB26" s="212"/>
      <c r="AC26" s="212"/>
      <c r="AD26" s="212"/>
      <c r="AE26" s="212"/>
      <c r="AF26" s="212"/>
      <c r="AG26" s="212" t="s">
        <v>547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58">
        <v>18</v>
      </c>
      <c r="B27" s="259" t="s">
        <v>582</v>
      </c>
      <c r="C27" s="269" t="s">
        <v>583</v>
      </c>
      <c r="D27" s="260" t="s">
        <v>285</v>
      </c>
      <c r="E27" s="261">
        <v>10</v>
      </c>
      <c r="F27" s="262"/>
      <c r="G27" s="263">
        <f>ROUND(E27*F27,2)</f>
        <v>0</v>
      </c>
      <c r="H27" s="262"/>
      <c r="I27" s="263">
        <f>ROUND(E27*H27,2)</f>
        <v>0</v>
      </c>
      <c r="J27" s="262"/>
      <c r="K27" s="263">
        <f>ROUND(E27*J27,2)</f>
        <v>0</v>
      </c>
      <c r="L27" s="263">
        <v>21</v>
      </c>
      <c r="M27" s="263">
        <f>G27*(1+L27/100)</f>
        <v>0</v>
      </c>
      <c r="N27" s="261">
        <v>0</v>
      </c>
      <c r="O27" s="261">
        <f>ROUND(E27*N27,2)</f>
        <v>0</v>
      </c>
      <c r="P27" s="261">
        <v>0</v>
      </c>
      <c r="Q27" s="261">
        <f>ROUND(E27*P27,2)</f>
        <v>0</v>
      </c>
      <c r="R27" s="263"/>
      <c r="S27" s="263" t="s">
        <v>207</v>
      </c>
      <c r="T27" s="264" t="s">
        <v>248</v>
      </c>
      <c r="U27" s="232">
        <v>0</v>
      </c>
      <c r="V27" s="232">
        <f>ROUND(E27*U27,2)</f>
        <v>0</v>
      </c>
      <c r="W27" s="232"/>
      <c r="X27" s="232" t="s">
        <v>190</v>
      </c>
      <c r="Y27" s="232" t="s">
        <v>191</v>
      </c>
      <c r="Z27" s="212"/>
      <c r="AA27" s="212"/>
      <c r="AB27" s="212"/>
      <c r="AC27" s="212"/>
      <c r="AD27" s="212"/>
      <c r="AE27" s="212"/>
      <c r="AF27" s="212"/>
      <c r="AG27" s="212" t="s">
        <v>547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58">
        <v>19</v>
      </c>
      <c r="B28" s="259" t="s">
        <v>584</v>
      </c>
      <c r="C28" s="269" t="s">
        <v>585</v>
      </c>
      <c r="D28" s="260" t="s">
        <v>285</v>
      </c>
      <c r="E28" s="261">
        <v>2</v>
      </c>
      <c r="F28" s="262"/>
      <c r="G28" s="263">
        <f>ROUND(E28*F28,2)</f>
        <v>0</v>
      </c>
      <c r="H28" s="262"/>
      <c r="I28" s="263">
        <f>ROUND(E28*H28,2)</f>
        <v>0</v>
      </c>
      <c r="J28" s="262"/>
      <c r="K28" s="263">
        <f>ROUND(E28*J28,2)</f>
        <v>0</v>
      </c>
      <c r="L28" s="263">
        <v>21</v>
      </c>
      <c r="M28" s="263">
        <f>G28*(1+L28/100)</f>
        <v>0</v>
      </c>
      <c r="N28" s="261">
        <v>0</v>
      </c>
      <c r="O28" s="261">
        <f>ROUND(E28*N28,2)</f>
        <v>0</v>
      </c>
      <c r="P28" s="261">
        <v>0</v>
      </c>
      <c r="Q28" s="261">
        <f>ROUND(E28*P28,2)</f>
        <v>0</v>
      </c>
      <c r="R28" s="263"/>
      <c r="S28" s="263" t="s">
        <v>207</v>
      </c>
      <c r="T28" s="264" t="s">
        <v>248</v>
      </c>
      <c r="U28" s="232">
        <v>0</v>
      </c>
      <c r="V28" s="232">
        <f>ROUND(E28*U28,2)</f>
        <v>0</v>
      </c>
      <c r="W28" s="232"/>
      <c r="X28" s="232" t="s">
        <v>190</v>
      </c>
      <c r="Y28" s="232" t="s">
        <v>191</v>
      </c>
      <c r="Z28" s="212"/>
      <c r="AA28" s="212"/>
      <c r="AB28" s="212"/>
      <c r="AC28" s="212"/>
      <c r="AD28" s="212"/>
      <c r="AE28" s="212"/>
      <c r="AF28" s="212"/>
      <c r="AG28" s="212" t="s">
        <v>547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" outlineLevel="1" x14ac:dyDescent="0.25">
      <c r="A29" s="258">
        <v>20</v>
      </c>
      <c r="B29" s="259" t="s">
        <v>586</v>
      </c>
      <c r="C29" s="269" t="s">
        <v>587</v>
      </c>
      <c r="D29" s="260" t="s">
        <v>334</v>
      </c>
      <c r="E29" s="261">
        <v>601</v>
      </c>
      <c r="F29" s="262"/>
      <c r="G29" s="263">
        <f>ROUND(E29*F29,2)</f>
        <v>0</v>
      </c>
      <c r="H29" s="262"/>
      <c r="I29" s="263">
        <f>ROUND(E29*H29,2)</f>
        <v>0</v>
      </c>
      <c r="J29" s="262"/>
      <c r="K29" s="263">
        <f>ROUND(E29*J29,2)</f>
        <v>0</v>
      </c>
      <c r="L29" s="263">
        <v>21</v>
      </c>
      <c r="M29" s="263">
        <f>G29*(1+L29/100)</f>
        <v>0</v>
      </c>
      <c r="N29" s="261">
        <v>0</v>
      </c>
      <c r="O29" s="261">
        <f>ROUND(E29*N29,2)</f>
        <v>0</v>
      </c>
      <c r="P29" s="261">
        <v>0</v>
      </c>
      <c r="Q29" s="261">
        <f>ROUND(E29*P29,2)</f>
        <v>0</v>
      </c>
      <c r="R29" s="263"/>
      <c r="S29" s="263" t="s">
        <v>207</v>
      </c>
      <c r="T29" s="264" t="s">
        <v>248</v>
      </c>
      <c r="U29" s="232">
        <v>0</v>
      </c>
      <c r="V29" s="232">
        <f>ROUND(E29*U29,2)</f>
        <v>0</v>
      </c>
      <c r="W29" s="232"/>
      <c r="X29" s="232" t="s">
        <v>190</v>
      </c>
      <c r="Y29" s="232" t="s">
        <v>191</v>
      </c>
      <c r="Z29" s="212"/>
      <c r="AA29" s="212"/>
      <c r="AB29" s="212"/>
      <c r="AC29" s="212"/>
      <c r="AD29" s="212"/>
      <c r="AE29" s="212"/>
      <c r="AF29" s="212"/>
      <c r="AG29" s="212" t="s">
        <v>547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58">
        <v>21</v>
      </c>
      <c r="B30" s="259" t="s">
        <v>588</v>
      </c>
      <c r="C30" s="269" t="s">
        <v>589</v>
      </c>
      <c r="D30" s="260" t="s">
        <v>334</v>
      </c>
      <c r="E30" s="261">
        <v>601</v>
      </c>
      <c r="F30" s="262"/>
      <c r="G30" s="263">
        <f>ROUND(E30*F30,2)</f>
        <v>0</v>
      </c>
      <c r="H30" s="262"/>
      <c r="I30" s="263">
        <f>ROUND(E30*H30,2)</f>
        <v>0</v>
      </c>
      <c r="J30" s="262"/>
      <c r="K30" s="263">
        <f>ROUND(E30*J30,2)</f>
        <v>0</v>
      </c>
      <c r="L30" s="263">
        <v>21</v>
      </c>
      <c r="M30" s="263">
        <f>G30*(1+L30/100)</f>
        <v>0</v>
      </c>
      <c r="N30" s="261">
        <v>0</v>
      </c>
      <c r="O30" s="261">
        <f>ROUND(E30*N30,2)</f>
        <v>0</v>
      </c>
      <c r="P30" s="261">
        <v>0</v>
      </c>
      <c r="Q30" s="261">
        <f>ROUND(E30*P30,2)</f>
        <v>0</v>
      </c>
      <c r="R30" s="263"/>
      <c r="S30" s="263" t="s">
        <v>207</v>
      </c>
      <c r="T30" s="264" t="s">
        <v>248</v>
      </c>
      <c r="U30" s="232">
        <v>0</v>
      </c>
      <c r="V30" s="232">
        <f>ROUND(E30*U30,2)</f>
        <v>0</v>
      </c>
      <c r="W30" s="232"/>
      <c r="X30" s="232" t="s">
        <v>190</v>
      </c>
      <c r="Y30" s="232" t="s">
        <v>191</v>
      </c>
      <c r="Z30" s="212"/>
      <c r="AA30" s="212"/>
      <c r="AB30" s="212"/>
      <c r="AC30" s="212"/>
      <c r="AD30" s="212"/>
      <c r="AE30" s="212"/>
      <c r="AF30" s="212"/>
      <c r="AG30" s="212" t="s">
        <v>547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58">
        <v>22</v>
      </c>
      <c r="B31" s="259" t="s">
        <v>590</v>
      </c>
      <c r="C31" s="269" t="s">
        <v>591</v>
      </c>
      <c r="D31" s="260" t="s">
        <v>571</v>
      </c>
      <c r="E31" s="261">
        <v>4957.866</v>
      </c>
      <c r="F31" s="262"/>
      <c r="G31" s="263">
        <f>ROUND(E31*F31,2)</f>
        <v>0</v>
      </c>
      <c r="H31" s="262"/>
      <c r="I31" s="263">
        <f>ROUND(E31*H31,2)</f>
        <v>0</v>
      </c>
      <c r="J31" s="262"/>
      <c r="K31" s="263">
        <f>ROUND(E31*J31,2)</f>
        <v>0</v>
      </c>
      <c r="L31" s="263">
        <v>21</v>
      </c>
      <c r="M31" s="263">
        <f>G31*(1+L31/100)</f>
        <v>0</v>
      </c>
      <c r="N31" s="261">
        <v>0</v>
      </c>
      <c r="O31" s="261">
        <f>ROUND(E31*N31,2)</f>
        <v>0</v>
      </c>
      <c r="P31" s="261">
        <v>0</v>
      </c>
      <c r="Q31" s="261">
        <f>ROUND(E31*P31,2)</f>
        <v>0</v>
      </c>
      <c r="R31" s="263"/>
      <c r="S31" s="263" t="s">
        <v>207</v>
      </c>
      <c r="T31" s="264" t="s">
        <v>248</v>
      </c>
      <c r="U31" s="232">
        <v>0</v>
      </c>
      <c r="V31" s="232">
        <f>ROUND(E31*U31,2)</f>
        <v>0</v>
      </c>
      <c r="W31" s="232"/>
      <c r="X31" s="232" t="s">
        <v>190</v>
      </c>
      <c r="Y31" s="232" t="s">
        <v>191</v>
      </c>
      <c r="Z31" s="212"/>
      <c r="AA31" s="212"/>
      <c r="AB31" s="212"/>
      <c r="AC31" s="212"/>
      <c r="AD31" s="212"/>
      <c r="AE31" s="212"/>
      <c r="AF31" s="212"/>
      <c r="AG31" s="212" t="s">
        <v>547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13" x14ac:dyDescent="0.25">
      <c r="A32" s="244" t="s">
        <v>183</v>
      </c>
      <c r="B32" s="245" t="s">
        <v>110</v>
      </c>
      <c r="C32" s="265" t="s">
        <v>111</v>
      </c>
      <c r="D32" s="246"/>
      <c r="E32" s="247"/>
      <c r="F32" s="248"/>
      <c r="G32" s="248">
        <f>SUMIF(AG33:AG57,"&lt;&gt;NOR",G33:G57)</f>
        <v>0</v>
      </c>
      <c r="H32" s="248"/>
      <c r="I32" s="248">
        <f>SUM(I33:I57)</f>
        <v>0</v>
      </c>
      <c r="J32" s="248"/>
      <c r="K32" s="248">
        <f>SUM(K33:K57)</f>
        <v>0</v>
      </c>
      <c r="L32" s="248"/>
      <c r="M32" s="248">
        <f>SUM(M33:M57)</f>
        <v>0</v>
      </c>
      <c r="N32" s="247"/>
      <c r="O32" s="247">
        <f>SUM(O33:O57)</f>
        <v>0</v>
      </c>
      <c r="P32" s="247"/>
      <c r="Q32" s="247">
        <f>SUM(Q33:Q57)</f>
        <v>0</v>
      </c>
      <c r="R32" s="248"/>
      <c r="S32" s="248"/>
      <c r="T32" s="249"/>
      <c r="U32" s="243"/>
      <c r="V32" s="243">
        <f>SUM(V33:V57)</f>
        <v>0</v>
      </c>
      <c r="W32" s="243"/>
      <c r="X32" s="243"/>
      <c r="Y32" s="243"/>
      <c r="AG32" t="s">
        <v>184</v>
      </c>
    </row>
    <row r="33" spans="1:60" outlineLevel="1" x14ac:dyDescent="0.25">
      <c r="A33" s="258">
        <v>23</v>
      </c>
      <c r="B33" s="259" t="s">
        <v>592</v>
      </c>
      <c r="C33" s="269" t="s">
        <v>593</v>
      </c>
      <c r="D33" s="260" t="s">
        <v>285</v>
      </c>
      <c r="E33" s="261">
        <v>26</v>
      </c>
      <c r="F33" s="262"/>
      <c r="G33" s="263">
        <f>ROUND(E33*F33,2)</f>
        <v>0</v>
      </c>
      <c r="H33" s="262"/>
      <c r="I33" s="263">
        <f>ROUND(E33*H33,2)</f>
        <v>0</v>
      </c>
      <c r="J33" s="262"/>
      <c r="K33" s="263">
        <f>ROUND(E33*J33,2)</f>
        <v>0</v>
      </c>
      <c r="L33" s="263">
        <v>21</v>
      </c>
      <c r="M33" s="263">
        <f>G33*(1+L33/100)</f>
        <v>0</v>
      </c>
      <c r="N33" s="261">
        <v>0</v>
      </c>
      <c r="O33" s="261">
        <f>ROUND(E33*N33,2)</f>
        <v>0</v>
      </c>
      <c r="P33" s="261">
        <v>0</v>
      </c>
      <c r="Q33" s="261">
        <f>ROUND(E33*P33,2)</f>
        <v>0</v>
      </c>
      <c r="R33" s="263"/>
      <c r="S33" s="263" t="s">
        <v>207</v>
      </c>
      <c r="T33" s="264" t="s">
        <v>248</v>
      </c>
      <c r="U33" s="232">
        <v>0</v>
      </c>
      <c r="V33" s="232">
        <f>ROUND(E33*U33,2)</f>
        <v>0</v>
      </c>
      <c r="W33" s="232"/>
      <c r="X33" s="232" t="s">
        <v>190</v>
      </c>
      <c r="Y33" s="232" t="s">
        <v>191</v>
      </c>
      <c r="Z33" s="212"/>
      <c r="AA33" s="212"/>
      <c r="AB33" s="212"/>
      <c r="AC33" s="212"/>
      <c r="AD33" s="212"/>
      <c r="AE33" s="212"/>
      <c r="AF33" s="212"/>
      <c r="AG33" s="212" t="s">
        <v>547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0" outlineLevel="1" x14ac:dyDescent="0.25">
      <c r="A34" s="258">
        <v>24</v>
      </c>
      <c r="B34" s="259" t="s">
        <v>594</v>
      </c>
      <c r="C34" s="269" t="s">
        <v>595</v>
      </c>
      <c r="D34" s="260" t="s">
        <v>285</v>
      </c>
      <c r="E34" s="261">
        <v>22</v>
      </c>
      <c r="F34" s="262"/>
      <c r="G34" s="263">
        <f>ROUND(E34*F34,2)</f>
        <v>0</v>
      </c>
      <c r="H34" s="262"/>
      <c r="I34" s="263">
        <f>ROUND(E34*H34,2)</f>
        <v>0</v>
      </c>
      <c r="J34" s="262"/>
      <c r="K34" s="263">
        <f>ROUND(E34*J34,2)</f>
        <v>0</v>
      </c>
      <c r="L34" s="263">
        <v>21</v>
      </c>
      <c r="M34" s="263">
        <f>G34*(1+L34/100)</f>
        <v>0</v>
      </c>
      <c r="N34" s="261">
        <v>0</v>
      </c>
      <c r="O34" s="261">
        <f>ROUND(E34*N34,2)</f>
        <v>0</v>
      </c>
      <c r="P34" s="261">
        <v>0</v>
      </c>
      <c r="Q34" s="261">
        <f>ROUND(E34*P34,2)</f>
        <v>0</v>
      </c>
      <c r="R34" s="263"/>
      <c r="S34" s="263" t="s">
        <v>207</v>
      </c>
      <c r="T34" s="264" t="s">
        <v>248</v>
      </c>
      <c r="U34" s="232">
        <v>0</v>
      </c>
      <c r="V34" s="232">
        <f>ROUND(E34*U34,2)</f>
        <v>0</v>
      </c>
      <c r="W34" s="232"/>
      <c r="X34" s="232" t="s">
        <v>422</v>
      </c>
      <c r="Y34" s="232" t="s">
        <v>191</v>
      </c>
      <c r="Z34" s="212"/>
      <c r="AA34" s="212"/>
      <c r="AB34" s="212"/>
      <c r="AC34" s="212"/>
      <c r="AD34" s="212"/>
      <c r="AE34" s="212"/>
      <c r="AF34" s="212"/>
      <c r="AG34" s="212" t="s">
        <v>550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" outlineLevel="1" x14ac:dyDescent="0.25">
      <c r="A35" s="258">
        <v>25</v>
      </c>
      <c r="B35" s="259" t="s">
        <v>596</v>
      </c>
      <c r="C35" s="269" t="s">
        <v>597</v>
      </c>
      <c r="D35" s="260" t="s">
        <v>285</v>
      </c>
      <c r="E35" s="261">
        <v>4</v>
      </c>
      <c r="F35" s="262"/>
      <c r="G35" s="263">
        <f>ROUND(E35*F35,2)</f>
        <v>0</v>
      </c>
      <c r="H35" s="262"/>
      <c r="I35" s="263">
        <f>ROUND(E35*H35,2)</f>
        <v>0</v>
      </c>
      <c r="J35" s="262"/>
      <c r="K35" s="263">
        <f>ROUND(E35*J35,2)</f>
        <v>0</v>
      </c>
      <c r="L35" s="263">
        <v>21</v>
      </c>
      <c r="M35" s="263">
        <f>G35*(1+L35/100)</f>
        <v>0</v>
      </c>
      <c r="N35" s="261">
        <v>0</v>
      </c>
      <c r="O35" s="261">
        <f>ROUND(E35*N35,2)</f>
        <v>0</v>
      </c>
      <c r="P35" s="261">
        <v>0</v>
      </c>
      <c r="Q35" s="261">
        <f>ROUND(E35*P35,2)</f>
        <v>0</v>
      </c>
      <c r="R35" s="263"/>
      <c r="S35" s="263" t="s">
        <v>207</v>
      </c>
      <c r="T35" s="264" t="s">
        <v>248</v>
      </c>
      <c r="U35" s="232">
        <v>0</v>
      </c>
      <c r="V35" s="232">
        <f>ROUND(E35*U35,2)</f>
        <v>0</v>
      </c>
      <c r="W35" s="232"/>
      <c r="X35" s="232" t="s">
        <v>422</v>
      </c>
      <c r="Y35" s="232" t="s">
        <v>191</v>
      </c>
      <c r="Z35" s="212"/>
      <c r="AA35" s="212"/>
      <c r="AB35" s="212"/>
      <c r="AC35" s="212"/>
      <c r="AD35" s="212"/>
      <c r="AE35" s="212"/>
      <c r="AF35" s="212"/>
      <c r="AG35" s="212" t="s">
        <v>550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0" outlineLevel="1" x14ac:dyDescent="0.25">
      <c r="A36" s="258">
        <v>26</v>
      </c>
      <c r="B36" s="259" t="s">
        <v>598</v>
      </c>
      <c r="C36" s="269" t="s">
        <v>599</v>
      </c>
      <c r="D36" s="260" t="s">
        <v>285</v>
      </c>
      <c r="E36" s="261">
        <v>4</v>
      </c>
      <c r="F36" s="262"/>
      <c r="G36" s="263">
        <f>ROUND(E36*F36,2)</f>
        <v>0</v>
      </c>
      <c r="H36" s="262"/>
      <c r="I36" s="263">
        <f>ROUND(E36*H36,2)</f>
        <v>0</v>
      </c>
      <c r="J36" s="262"/>
      <c r="K36" s="263">
        <f>ROUND(E36*J36,2)</f>
        <v>0</v>
      </c>
      <c r="L36" s="263">
        <v>21</v>
      </c>
      <c r="M36" s="263">
        <f>G36*(1+L36/100)</f>
        <v>0</v>
      </c>
      <c r="N36" s="261">
        <v>0</v>
      </c>
      <c r="O36" s="261">
        <f>ROUND(E36*N36,2)</f>
        <v>0</v>
      </c>
      <c r="P36" s="261">
        <v>0</v>
      </c>
      <c r="Q36" s="261">
        <f>ROUND(E36*P36,2)</f>
        <v>0</v>
      </c>
      <c r="R36" s="263"/>
      <c r="S36" s="263" t="s">
        <v>207</v>
      </c>
      <c r="T36" s="264" t="s">
        <v>248</v>
      </c>
      <c r="U36" s="232">
        <v>0</v>
      </c>
      <c r="V36" s="232">
        <f>ROUND(E36*U36,2)</f>
        <v>0</v>
      </c>
      <c r="W36" s="232"/>
      <c r="X36" s="232" t="s">
        <v>190</v>
      </c>
      <c r="Y36" s="232" t="s">
        <v>191</v>
      </c>
      <c r="Z36" s="212"/>
      <c r="AA36" s="212"/>
      <c r="AB36" s="212"/>
      <c r="AC36" s="212"/>
      <c r="AD36" s="212"/>
      <c r="AE36" s="212"/>
      <c r="AF36" s="212"/>
      <c r="AG36" s="212" t="s">
        <v>547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58">
        <v>27</v>
      </c>
      <c r="B37" s="259" t="s">
        <v>600</v>
      </c>
      <c r="C37" s="269" t="s">
        <v>601</v>
      </c>
      <c r="D37" s="260" t="s">
        <v>285</v>
      </c>
      <c r="E37" s="261">
        <v>26</v>
      </c>
      <c r="F37" s="262"/>
      <c r="G37" s="263">
        <f>ROUND(E37*F37,2)</f>
        <v>0</v>
      </c>
      <c r="H37" s="262"/>
      <c r="I37" s="263">
        <f>ROUND(E37*H37,2)</f>
        <v>0</v>
      </c>
      <c r="J37" s="262"/>
      <c r="K37" s="263">
        <f>ROUND(E37*J37,2)</f>
        <v>0</v>
      </c>
      <c r="L37" s="263">
        <v>21</v>
      </c>
      <c r="M37" s="263">
        <f>G37*(1+L37/100)</f>
        <v>0</v>
      </c>
      <c r="N37" s="261">
        <v>0</v>
      </c>
      <c r="O37" s="261">
        <f>ROUND(E37*N37,2)</f>
        <v>0</v>
      </c>
      <c r="P37" s="261">
        <v>0</v>
      </c>
      <c r="Q37" s="261">
        <f>ROUND(E37*P37,2)</f>
        <v>0</v>
      </c>
      <c r="R37" s="263"/>
      <c r="S37" s="263" t="s">
        <v>207</v>
      </c>
      <c r="T37" s="264" t="s">
        <v>248</v>
      </c>
      <c r="U37" s="232">
        <v>0</v>
      </c>
      <c r="V37" s="232">
        <f>ROUND(E37*U37,2)</f>
        <v>0</v>
      </c>
      <c r="W37" s="232"/>
      <c r="X37" s="232" t="s">
        <v>190</v>
      </c>
      <c r="Y37" s="232" t="s">
        <v>191</v>
      </c>
      <c r="Z37" s="212"/>
      <c r="AA37" s="212"/>
      <c r="AB37" s="212"/>
      <c r="AC37" s="212"/>
      <c r="AD37" s="212"/>
      <c r="AE37" s="212"/>
      <c r="AF37" s="212"/>
      <c r="AG37" s="212" t="s">
        <v>547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58">
        <v>28</v>
      </c>
      <c r="B38" s="259" t="s">
        <v>602</v>
      </c>
      <c r="C38" s="269" t="s">
        <v>603</v>
      </c>
      <c r="D38" s="260" t="s">
        <v>285</v>
      </c>
      <c r="E38" s="261">
        <v>22</v>
      </c>
      <c r="F38" s="262"/>
      <c r="G38" s="263">
        <f>ROUND(E38*F38,2)</f>
        <v>0</v>
      </c>
      <c r="H38" s="262"/>
      <c r="I38" s="263">
        <f>ROUND(E38*H38,2)</f>
        <v>0</v>
      </c>
      <c r="J38" s="262"/>
      <c r="K38" s="263">
        <f>ROUND(E38*J38,2)</f>
        <v>0</v>
      </c>
      <c r="L38" s="263">
        <v>21</v>
      </c>
      <c r="M38" s="263">
        <f>G38*(1+L38/100)</f>
        <v>0</v>
      </c>
      <c r="N38" s="261">
        <v>0</v>
      </c>
      <c r="O38" s="261">
        <f>ROUND(E38*N38,2)</f>
        <v>0</v>
      </c>
      <c r="P38" s="261">
        <v>0</v>
      </c>
      <c r="Q38" s="261">
        <f>ROUND(E38*P38,2)</f>
        <v>0</v>
      </c>
      <c r="R38" s="263"/>
      <c r="S38" s="263" t="s">
        <v>207</v>
      </c>
      <c r="T38" s="264" t="s">
        <v>248</v>
      </c>
      <c r="U38" s="232">
        <v>0</v>
      </c>
      <c r="V38" s="232">
        <f>ROUND(E38*U38,2)</f>
        <v>0</v>
      </c>
      <c r="W38" s="232"/>
      <c r="X38" s="232" t="s">
        <v>422</v>
      </c>
      <c r="Y38" s="232" t="s">
        <v>191</v>
      </c>
      <c r="Z38" s="212"/>
      <c r="AA38" s="212"/>
      <c r="AB38" s="212"/>
      <c r="AC38" s="212"/>
      <c r="AD38" s="212"/>
      <c r="AE38" s="212"/>
      <c r="AF38" s="212"/>
      <c r="AG38" s="212" t="s">
        <v>550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58">
        <v>29</v>
      </c>
      <c r="B39" s="259" t="s">
        <v>604</v>
      </c>
      <c r="C39" s="269" t="s">
        <v>605</v>
      </c>
      <c r="D39" s="260" t="s">
        <v>285</v>
      </c>
      <c r="E39" s="261">
        <v>4</v>
      </c>
      <c r="F39" s="262"/>
      <c r="G39" s="263">
        <f>ROUND(E39*F39,2)</f>
        <v>0</v>
      </c>
      <c r="H39" s="262"/>
      <c r="I39" s="263">
        <f>ROUND(E39*H39,2)</f>
        <v>0</v>
      </c>
      <c r="J39" s="262"/>
      <c r="K39" s="263">
        <f>ROUND(E39*J39,2)</f>
        <v>0</v>
      </c>
      <c r="L39" s="263">
        <v>21</v>
      </c>
      <c r="M39" s="263">
        <f>G39*(1+L39/100)</f>
        <v>0</v>
      </c>
      <c r="N39" s="261">
        <v>0</v>
      </c>
      <c r="O39" s="261">
        <f>ROUND(E39*N39,2)</f>
        <v>0</v>
      </c>
      <c r="P39" s="261">
        <v>0</v>
      </c>
      <c r="Q39" s="261">
        <f>ROUND(E39*P39,2)</f>
        <v>0</v>
      </c>
      <c r="R39" s="263"/>
      <c r="S39" s="263" t="s">
        <v>207</v>
      </c>
      <c r="T39" s="264" t="s">
        <v>248</v>
      </c>
      <c r="U39" s="232">
        <v>0</v>
      </c>
      <c r="V39" s="232">
        <f>ROUND(E39*U39,2)</f>
        <v>0</v>
      </c>
      <c r="W39" s="232"/>
      <c r="X39" s="232" t="s">
        <v>422</v>
      </c>
      <c r="Y39" s="232" t="s">
        <v>191</v>
      </c>
      <c r="Z39" s="212"/>
      <c r="AA39" s="212"/>
      <c r="AB39" s="212"/>
      <c r="AC39" s="212"/>
      <c r="AD39" s="212"/>
      <c r="AE39" s="212"/>
      <c r="AF39" s="212"/>
      <c r="AG39" s="212" t="s">
        <v>550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" outlineLevel="1" x14ac:dyDescent="0.25">
      <c r="A40" s="258">
        <v>30</v>
      </c>
      <c r="B40" s="259" t="s">
        <v>606</v>
      </c>
      <c r="C40" s="269" t="s">
        <v>607</v>
      </c>
      <c r="D40" s="260" t="s">
        <v>285</v>
      </c>
      <c r="E40" s="261">
        <v>8</v>
      </c>
      <c r="F40" s="262"/>
      <c r="G40" s="263">
        <f>ROUND(E40*F40,2)</f>
        <v>0</v>
      </c>
      <c r="H40" s="262"/>
      <c r="I40" s="263">
        <f>ROUND(E40*H40,2)</f>
        <v>0</v>
      </c>
      <c r="J40" s="262"/>
      <c r="K40" s="263">
        <f>ROUND(E40*J40,2)</f>
        <v>0</v>
      </c>
      <c r="L40" s="263">
        <v>21</v>
      </c>
      <c r="M40" s="263">
        <f>G40*(1+L40/100)</f>
        <v>0</v>
      </c>
      <c r="N40" s="261">
        <v>0</v>
      </c>
      <c r="O40" s="261">
        <f>ROUND(E40*N40,2)</f>
        <v>0</v>
      </c>
      <c r="P40" s="261">
        <v>0</v>
      </c>
      <c r="Q40" s="261">
        <f>ROUND(E40*P40,2)</f>
        <v>0</v>
      </c>
      <c r="R40" s="263"/>
      <c r="S40" s="263" t="s">
        <v>207</v>
      </c>
      <c r="T40" s="264" t="s">
        <v>248</v>
      </c>
      <c r="U40" s="232">
        <v>0</v>
      </c>
      <c r="V40" s="232">
        <f>ROUND(E40*U40,2)</f>
        <v>0</v>
      </c>
      <c r="W40" s="232"/>
      <c r="X40" s="232" t="s">
        <v>190</v>
      </c>
      <c r="Y40" s="232" t="s">
        <v>191</v>
      </c>
      <c r="Z40" s="212"/>
      <c r="AA40" s="212"/>
      <c r="AB40" s="212"/>
      <c r="AC40" s="212"/>
      <c r="AD40" s="212"/>
      <c r="AE40" s="212"/>
      <c r="AF40" s="212"/>
      <c r="AG40" s="212" t="s">
        <v>547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58">
        <v>31</v>
      </c>
      <c r="B41" s="259" t="s">
        <v>608</v>
      </c>
      <c r="C41" s="269" t="s">
        <v>609</v>
      </c>
      <c r="D41" s="260" t="s">
        <v>285</v>
      </c>
      <c r="E41" s="261">
        <v>10</v>
      </c>
      <c r="F41" s="262"/>
      <c r="G41" s="263">
        <f>ROUND(E41*F41,2)</f>
        <v>0</v>
      </c>
      <c r="H41" s="262"/>
      <c r="I41" s="263">
        <f>ROUND(E41*H41,2)</f>
        <v>0</v>
      </c>
      <c r="J41" s="262"/>
      <c r="K41" s="263">
        <f>ROUND(E41*J41,2)</f>
        <v>0</v>
      </c>
      <c r="L41" s="263">
        <v>21</v>
      </c>
      <c r="M41" s="263">
        <f>G41*(1+L41/100)</f>
        <v>0</v>
      </c>
      <c r="N41" s="261">
        <v>0</v>
      </c>
      <c r="O41" s="261">
        <f>ROUND(E41*N41,2)</f>
        <v>0</v>
      </c>
      <c r="P41" s="261">
        <v>0</v>
      </c>
      <c r="Q41" s="261">
        <f>ROUND(E41*P41,2)</f>
        <v>0</v>
      </c>
      <c r="R41" s="263"/>
      <c r="S41" s="263" t="s">
        <v>207</v>
      </c>
      <c r="T41" s="264" t="s">
        <v>248</v>
      </c>
      <c r="U41" s="232">
        <v>0</v>
      </c>
      <c r="V41" s="232">
        <f>ROUND(E41*U41,2)</f>
        <v>0</v>
      </c>
      <c r="W41" s="232"/>
      <c r="X41" s="232" t="s">
        <v>190</v>
      </c>
      <c r="Y41" s="232" t="s">
        <v>191</v>
      </c>
      <c r="Z41" s="212"/>
      <c r="AA41" s="212"/>
      <c r="AB41" s="212"/>
      <c r="AC41" s="212"/>
      <c r="AD41" s="212"/>
      <c r="AE41" s="212"/>
      <c r="AF41" s="212"/>
      <c r="AG41" s="212" t="s">
        <v>547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40" outlineLevel="1" x14ac:dyDescent="0.25">
      <c r="A42" s="258">
        <v>32</v>
      </c>
      <c r="B42" s="259" t="s">
        <v>610</v>
      </c>
      <c r="C42" s="269" t="s">
        <v>611</v>
      </c>
      <c r="D42" s="260" t="s">
        <v>285</v>
      </c>
      <c r="E42" s="261">
        <v>1</v>
      </c>
      <c r="F42" s="262"/>
      <c r="G42" s="263">
        <f>ROUND(E42*F42,2)</f>
        <v>0</v>
      </c>
      <c r="H42" s="262"/>
      <c r="I42" s="263">
        <f>ROUND(E42*H42,2)</f>
        <v>0</v>
      </c>
      <c r="J42" s="262"/>
      <c r="K42" s="263">
        <f>ROUND(E42*J42,2)</f>
        <v>0</v>
      </c>
      <c r="L42" s="263">
        <v>21</v>
      </c>
      <c r="M42" s="263">
        <f>G42*(1+L42/100)</f>
        <v>0</v>
      </c>
      <c r="N42" s="261">
        <v>0</v>
      </c>
      <c r="O42" s="261">
        <f>ROUND(E42*N42,2)</f>
        <v>0</v>
      </c>
      <c r="P42" s="261">
        <v>0</v>
      </c>
      <c r="Q42" s="261">
        <f>ROUND(E42*P42,2)</f>
        <v>0</v>
      </c>
      <c r="R42" s="263"/>
      <c r="S42" s="263" t="s">
        <v>207</v>
      </c>
      <c r="T42" s="264" t="s">
        <v>248</v>
      </c>
      <c r="U42" s="232">
        <v>0</v>
      </c>
      <c r="V42" s="232">
        <f>ROUND(E42*U42,2)</f>
        <v>0</v>
      </c>
      <c r="W42" s="232"/>
      <c r="X42" s="232" t="s">
        <v>422</v>
      </c>
      <c r="Y42" s="232" t="s">
        <v>191</v>
      </c>
      <c r="Z42" s="212"/>
      <c r="AA42" s="212"/>
      <c r="AB42" s="212"/>
      <c r="AC42" s="212"/>
      <c r="AD42" s="212"/>
      <c r="AE42" s="212"/>
      <c r="AF42" s="212"/>
      <c r="AG42" s="212" t="s">
        <v>550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30" outlineLevel="1" x14ac:dyDescent="0.25">
      <c r="A43" s="258">
        <v>33</v>
      </c>
      <c r="B43" s="259" t="s">
        <v>612</v>
      </c>
      <c r="C43" s="269" t="s">
        <v>613</v>
      </c>
      <c r="D43" s="260" t="s">
        <v>285</v>
      </c>
      <c r="E43" s="261">
        <v>9</v>
      </c>
      <c r="F43" s="262"/>
      <c r="G43" s="263">
        <f>ROUND(E43*F43,2)</f>
        <v>0</v>
      </c>
      <c r="H43" s="262"/>
      <c r="I43" s="263">
        <f>ROUND(E43*H43,2)</f>
        <v>0</v>
      </c>
      <c r="J43" s="262"/>
      <c r="K43" s="263">
        <f>ROUND(E43*J43,2)</f>
        <v>0</v>
      </c>
      <c r="L43" s="263">
        <v>21</v>
      </c>
      <c r="M43" s="263">
        <f>G43*(1+L43/100)</f>
        <v>0</v>
      </c>
      <c r="N43" s="261">
        <v>0</v>
      </c>
      <c r="O43" s="261">
        <f>ROUND(E43*N43,2)</f>
        <v>0</v>
      </c>
      <c r="P43" s="261">
        <v>0</v>
      </c>
      <c r="Q43" s="261">
        <f>ROUND(E43*P43,2)</f>
        <v>0</v>
      </c>
      <c r="R43" s="263"/>
      <c r="S43" s="263" t="s">
        <v>207</v>
      </c>
      <c r="T43" s="264" t="s">
        <v>248</v>
      </c>
      <c r="U43" s="232">
        <v>0</v>
      </c>
      <c r="V43" s="232">
        <f>ROUND(E43*U43,2)</f>
        <v>0</v>
      </c>
      <c r="W43" s="232"/>
      <c r="X43" s="232" t="s">
        <v>422</v>
      </c>
      <c r="Y43" s="232" t="s">
        <v>191</v>
      </c>
      <c r="Z43" s="212"/>
      <c r="AA43" s="212"/>
      <c r="AB43" s="212"/>
      <c r="AC43" s="212"/>
      <c r="AD43" s="212"/>
      <c r="AE43" s="212"/>
      <c r="AF43" s="212"/>
      <c r="AG43" s="212" t="s">
        <v>550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58">
        <v>34</v>
      </c>
      <c r="B44" s="259" t="s">
        <v>614</v>
      </c>
      <c r="C44" s="269" t="s">
        <v>615</v>
      </c>
      <c r="D44" s="260" t="s">
        <v>285</v>
      </c>
      <c r="E44" s="261">
        <v>4</v>
      </c>
      <c r="F44" s="262"/>
      <c r="G44" s="263">
        <f>ROUND(E44*F44,2)</f>
        <v>0</v>
      </c>
      <c r="H44" s="262"/>
      <c r="I44" s="263">
        <f>ROUND(E44*H44,2)</f>
        <v>0</v>
      </c>
      <c r="J44" s="262"/>
      <c r="K44" s="263">
        <f>ROUND(E44*J44,2)</f>
        <v>0</v>
      </c>
      <c r="L44" s="263">
        <v>21</v>
      </c>
      <c r="M44" s="263">
        <f>G44*(1+L44/100)</f>
        <v>0</v>
      </c>
      <c r="N44" s="261">
        <v>0</v>
      </c>
      <c r="O44" s="261">
        <f>ROUND(E44*N44,2)</f>
        <v>0</v>
      </c>
      <c r="P44" s="261">
        <v>0</v>
      </c>
      <c r="Q44" s="261">
        <f>ROUND(E44*P44,2)</f>
        <v>0</v>
      </c>
      <c r="R44" s="263"/>
      <c r="S44" s="263" t="s">
        <v>207</v>
      </c>
      <c r="T44" s="264" t="s">
        <v>248</v>
      </c>
      <c r="U44" s="232">
        <v>0</v>
      </c>
      <c r="V44" s="232">
        <f>ROUND(E44*U44,2)</f>
        <v>0</v>
      </c>
      <c r="W44" s="232"/>
      <c r="X44" s="232" t="s">
        <v>422</v>
      </c>
      <c r="Y44" s="232" t="s">
        <v>191</v>
      </c>
      <c r="Z44" s="212"/>
      <c r="AA44" s="212"/>
      <c r="AB44" s="212"/>
      <c r="AC44" s="212"/>
      <c r="AD44" s="212"/>
      <c r="AE44" s="212"/>
      <c r="AF44" s="212"/>
      <c r="AG44" s="212" t="s">
        <v>550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30" outlineLevel="1" x14ac:dyDescent="0.25">
      <c r="A45" s="258">
        <v>35</v>
      </c>
      <c r="B45" s="259" t="s">
        <v>616</v>
      </c>
      <c r="C45" s="269" t="s">
        <v>617</v>
      </c>
      <c r="D45" s="260" t="s">
        <v>285</v>
      </c>
      <c r="E45" s="261">
        <v>1</v>
      </c>
      <c r="F45" s="262"/>
      <c r="G45" s="263">
        <f>ROUND(E45*F45,2)</f>
        <v>0</v>
      </c>
      <c r="H45" s="262"/>
      <c r="I45" s="263">
        <f>ROUND(E45*H45,2)</f>
        <v>0</v>
      </c>
      <c r="J45" s="262"/>
      <c r="K45" s="263">
        <f>ROUND(E45*J45,2)</f>
        <v>0</v>
      </c>
      <c r="L45" s="263">
        <v>21</v>
      </c>
      <c r="M45" s="263">
        <f>G45*(1+L45/100)</f>
        <v>0</v>
      </c>
      <c r="N45" s="261">
        <v>0</v>
      </c>
      <c r="O45" s="261">
        <f>ROUND(E45*N45,2)</f>
        <v>0</v>
      </c>
      <c r="P45" s="261">
        <v>0</v>
      </c>
      <c r="Q45" s="261">
        <f>ROUND(E45*P45,2)</f>
        <v>0</v>
      </c>
      <c r="R45" s="263"/>
      <c r="S45" s="263" t="s">
        <v>207</v>
      </c>
      <c r="T45" s="264" t="s">
        <v>248</v>
      </c>
      <c r="U45" s="232">
        <v>0</v>
      </c>
      <c r="V45" s="232">
        <f>ROUND(E45*U45,2)</f>
        <v>0</v>
      </c>
      <c r="W45" s="232"/>
      <c r="X45" s="232" t="s">
        <v>190</v>
      </c>
      <c r="Y45" s="232" t="s">
        <v>191</v>
      </c>
      <c r="Z45" s="212"/>
      <c r="AA45" s="212"/>
      <c r="AB45" s="212"/>
      <c r="AC45" s="212"/>
      <c r="AD45" s="212"/>
      <c r="AE45" s="212"/>
      <c r="AF45" s="212"/>
      <c r="AG45" s="212" t="s">
        <v>547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58">
        <v>36</v>
      </c>
      <c r="B46" s="259" t="s">
        <v>618</v>
      </c>
      <c r="C46" s="269" t="s">
        <v>619</v>
      </c>
      <c r="D46" s="260" t="s">
        <v>285</v>
      </c>
      <c r="E46" s="261">
        <v>56</v>
      </c>
      <c r="F46" s="262"/>
      <c r="G46" s="263">
        <f>ROUND(E46*F46,2)</f>
        <v>0</v>
      </c>
      <c r="H46" s="262"/>
      <c r="I46" s="263">
        <f>ROUND(E46*H46,2)</f>
        <v>0</v>
      </c>
      <c r="J46" s="262"/>
      <c r="K46" s="263">
        <f>ROUND(E46*J46,2)</f>
        <v>0</v>
      </c>
      <c r="L46" s="263">
        <v>21</v>
      </c>
      <c r="M46" s="263">
        <f>G46*(1+L46/100)</f>
        <v>0</v>
      </c>
      <c r="N46" s="261">
        <v>0</v>
      </c>
      <c r="O46" s="261">
        <f>ROUND(E46*N46,2)</f>
        <v>0</v>
      </c>
      <c r="P46" s="261">
        <v>0</v>
      </c>
      <c r="Q46" s="261">
        <f>ROUND(E46*P46,2)</f>
        <v>0</v>
      </c>
      <c r="R46" s="263"/>
      <c r="S46" s="263" t="s">
        <v>207</v>
      </c>
      <c r="T46" s="264" t="s">
        <v>248</v>
      </c>
      <c r="U46" s="232">
        <v>0</v>
      </c>
      <c r="V46" s="232">
        <f>ROUND(E46*U46,2)</f>
        <v>0</v>
      </c>
      <c r="W46" s="232"/>
      <c r="X46" s="232" t="s">
        <v>190</v>
      </c>
      <c r="Y46" s="232" t="s">
        <v>191</v>
      </c>
      <c r="Z46" s="212"/>
      <c r="AA46" s="212"/>
      <c r="AB46" s="212"/>
      <c r="AC46" s="212"/>
      <c r="AD46" s="212"/>
      <c r="AE46" s="212"/>
      <c r="AF46" s="212"/>
      <c r="AG46" s="212" t="s">
        <v>547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58">
        <v>37</v>
      </c>
      <c r="B47" s="259" t="s">
        <v>620</v>
      </c>
      <c r="C47" s="269" t="s">
        <v>621</v>
      </c>
      <c r="D47" s="260" t="s">
        <v>285</v>
      </c>
      <c r="E47" s="261">
        <v>56</v>
      </c>
      <c r="F47" s="262"/>
      <c r="G47" s="263">
        <f>ROUND(E47*F47,2)</f>
        <v>0</v>
      </c>
      <c r="H47" s="262"/>
      <c r="I47" s="263">
        <f>ROUND(E47*H47,2)</f>
        <v>0</v>
      </c>
      <c r="J47" s="262"/>
      <c r="K47" s="263">
        <f>ROUND(E47*J47,2)</f>
        <v>0</v>
      </c>
      <c r="L47" s="263">
        <v>21</v>
      </c>
      <c r="M47" s="263">
        <f>G47*(1+L47/100)</f>
        <v>0</v>
      </c>
      <c r="N47" s="261">
        <v>0</v>
      </c>
      <c r="O47" s="261">
        <f>ROUND(E47*N47,2)</f>
        <v>0</v>
      </c>
      <c r="P47" s="261">
        <v>0</v>
      </c>
      <c r="Q47" s="261">
        <f>ROUND(E47*P47,2)</f>
        <v>0</v>
      </c>
      <c r="R47" s="263"/>
      <c r="S47" s="263" t="s">
        <v>207</v>
      </c>
      <c r="T47" s="264" t="s">
        <v>248</v>
      </c>
      <c r="U47" s="232">
        <v>0</v>
      </c>
      <c r="V47" s="232">
        <f>ROUND(E47*U47,2)</f>
        <v>0</v>
      </c>
      <c r="W47" s="232"/>
      <c r="X47" s="232" t="s">
        <v>422</v>
      </c>
      <c r="Y47" s="232" t="s">
        <v>191</v>
      </c>
      <c r="Z47" s="212"/>
      <c r="AA47" s="212"/>
      <c r="AB47" s="212"/>
      <c r="AC47" s="212"/>
      <c r="AD47" s="212"/>
      <c r="AE47" s="212"/>
      <c r="AF47" s="212"/>
      <c r="AG47" s="212" t="s">
        <v>550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58">
        <v>38</v>
      </c>
      <c r="B48" s="259" t="s">
        <v>622</v>
      </c>
      <c r="C48" s="269" t="s">
        <v>623</v>
      </c>
      <c r="D48" s="260" t="s">
        <v>285</v>
      </c>
      <c r="E48" s="261">
        <v>23</v>
      </c>
      <c r="F48" s="262"/>
      <c r="G48" s="263">
        <f>ROUND(E48*F48,2)</f>
        <v>0</v>
      </c>
      <c r="H48" s="262"/>
      <c r="I48" s="263">
        <f>ROUND(E48*H48,2)</f>
        <v>0</v>
      </c>
      <c r="J48" s="262"/>
      <c r="K48" s="263">
        <f>ROUND(E48*J48,2)</f>
        <v>0</v>
      </c>
      <c r="L48" s="263">
        <v>21</v>
      </c>
      <c r="M48" s="263">
        <f>G48*(1+L48/100)</f>
        <v>0</v>
      </c>
      <c r="N48" s="261">
        <v>0</v>
      </c>
      <c r="O48" s="261">
        <f>ROUND(E48*N48,2)</f>
        <v>0</v>
      </c>
      <c r="P48" s="261">
        <v>0</v>
      </c>
      <c r="Q48" s="261">
        <f>ROUND(E48*P48,2)</f>
        <v>0</v>
      </c>
      <c r="R48" s="263"/>
      <c r="S48" s="263" t="s">
        <v>207</v>
      </c>
      <c r="T48" s="264" t="s">
        <v>248</v>
      </c>
      <c r="U48" s="232">
        <v>0</v>
      </c>
      <c r="V48" s="232">
        <f>ROUND(E48*U48,2)</f>
        <v>0</v>
      </c>
      <c r="W48" s="232"/>
      <c r="X48" s="232" t="s">
        <v>190</v>
      </c>
      <c r="Y48" s="232" t="s">
        <v>191</v>
      </c>
      <c r="Z48" s="212"/>
      <c r="AA48" s="212"/>
      <c r="AB48" s="212"/>
      <c r="AC48" s="212"/>
      <c r="AD48" s="212"/>
      <c r="AE48" s="212"/>
      <c r="AF48" s="212"/>
      <c r="AG48" s="212" t="s">
        <v>547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0" outlineLevel="1" x14ac:dyDescent="0.25">
      <c r="A49" s="258">
        <v>39</v>
      </c>
      <c r="B49" s="259" t="s">
        <v>624</v>
      </c>
      <c r="C49" s="269" t="s">
        <v>625</v>
      </c>
      <c r="D49" s="260" t="s">
        <v>285</v>
      </c>
      <c r="E49" s="261">
        <v>19</v>
      </c>
      <c r="F49" s="262"/>
      <c r="G49" s="263">
        <f>ROUND(E49*F49,2)</f>
        <v>0</v>
      </c>
      <c r="H49" s="262"/>
      <c r="I49" s="263">
        <f>ROUND(E49*H49,2)</f>
        <v>0</v>
      </c>
      <c r="J49" s="262"/>
      <c r="K49" s="263">
        <f>ROUND(E49*J49,2)</f>
        <v>0</v>
      </c>
      <c r="L49" s="263">
        <v>21</v>
      </c>
      <c r="M49" s="263">
        <f>G49*(1+L49/100)</f>
        <v>0</v>
      </c>
      <c r="N49" s="261">
        <v>0</v>
      </c>
      <c r="O49" s="261">
        <f>ROUND(E49*N49,2)</f>
        <v>0</v>
      </c>
      <c r="P49" s="261">
        <v>0</v>
      </c>
      <c r="Q49" s="261">
        <f>ROUND(E49*P49,2)</f>
        <v>0</v>
      </c>
      <c r="R49" s="263"/>
      <c r="S49" s="263" t="s">
        <v>207</v>
      </c>
      <c r="T49" s="264" t="s">
        <v>248</v>
      </c>
      <c r="U49" s="232">
        <v>0</v>
      </c>
      <c r="V49" s="232">
        <f>ROUND(E49*U49,2)</f>
        <v>0</v>
      </c>
      <c r="W49" s="232"/>
      <c r="X49" s="232" t="s">
        <v>422</v>
      </c>
      <c r="Y49" s="232" t="s">
        <v>191</v>
      </c>
      <c r="Z49" s="212"/>
      <c r="AA49" s="212"/>
      <c r="AB49" s="212"/>
      <c r="AC49" s="212"/>
      <c r="AD49" s="212"/>
      <c r="AE49" s="212"/>
      <c r="AF49" s="212"/>
      <c r="AG49" s="212" t="s">
        <v>550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0" outlineLevel="1" x14ac:dyDescent="0.25">
      <c r="A50" s="258">
        <v>40</v>
      </c>
      <c r="B50" s="259" t="s">
        <v>626</v>
      </c>
      <c r="C50" s="269" t="s">
        <v>627</v>
      </c>
      <c r="D50" s="260" t="s">
        <v>285</v>
      </c>
      <c r="E50" s="261">
        <v>4</v>
      </c>
      <c r="F50" s="262"/>
      <c r="G50" s="263">
        <f>ROUND(E50*F50,2)</f>
        <v>0</v>
      </c>
      <c r="H50" s="262"/>
      <c r="I50" s="263">
        <f>ROUND(E50*H50,2)</f>
        <v>0</v>
      </c>
      <c r="J50" s="262"/>
      <c r="K50" s="263">
        <f>ROUND(E50*J50,2)</f>
        <v>0</v>
      </c>
      <c r="L50" s="263">
        <v>21</v>
      </c>
      <c r="M50" s="263">
        <f>G50*(1+L50/100)</f>
        <v>0</v>
      </c>
      <c r="N50" s="261">
        <v>0</v>
      </c>
      <c r="O50" s="261">
        <f>ROUND(E50*N50,2)</f>
        <v>0</v>
      </c>
      <c r="P50" s="261">
        <v>0</v>
      </c>
      <c r="Q50" s="261">
        <f>ROUND(E50*P50,2)</f>
        <v>0</v>
      </c>
      <c r="R50" s="263"/>
      <c r="S50" s="263" t="s">
        <v>207</v>
      </c>
      <c r="T50" s="264" t="s">
        <v>248</v>
      </c>
      <c r="U50" s="232">
        <v>0</v>
      </c>
      <c r="V50" s="232">
        <f>ROUND(E50*U50,2)</f>
        <v>0</v>
      </c>
      <c r="W50" s="232"/>
      <c r="X50" s="232" t="s">
        <v>422</v>
      </c>
      <c r="Y50" s="232" t="s">
        <v>191</v>
      </c>
      <c r="Z50" s="212"/>
      <c r="AA50" s="212"/>
      <c r="AB50" s="212"/>
      <c r="AC50" s="212"/>
      <c r="AD50" s="212"/>
      <c r="AE50" s="212"/>
      <c r="AF50" s="212"/>
      <c r="AG50" s="212" t="s">
        <v>550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58">
        <v>41</v>
      </c>
      <c r="B51" s="259" t="s">
        <v>628</v>
      </c>
      <c r="C51" s="269" t="s">
        <v>629</v>
      </c>
      <c r="D51" s="260" t="s">
        <v>285</v>
      </c>
      <c r="E51" s="261">
        <v>1</v>
      </c>
      <c r="F51" s="262"/>
      <c r="G51" s="263">
        <f>ROUND(E51*F51,2)</f>
        <v>0</v>
      </c>
      <c r="H51" s="262"/>
      <c r="I51" s="263">
        <f>ROUND(E51*H51,2)</f>
        <v>0</v>
      </c>
      <c r="J51" s="262"/>
      <c r="K51" s="263">
        <f>ROUND(E51*J51,2)</f>
        <v>0</v>
      </c>
      <c r="L51" s="263">
        <v>21</v>
      </c>
      <c r="M51" s="263">
        <f>G51*(1+L51/100)</f>
        <v>0</v>
      </c>
      <c r="N51" s="261">
        <v>0</v>
      </c>
      <c r="O51" s="261">
        <f>ROUND(E51*N51,2)</f>
        <v>0</v>
      </c>
      <c r="P51" s="261">
        <v>0</v>
      </c>
      <c r="Q51" s="261">
        <f>ROUND(E51*P51,2)</f>
        <v>0</v>
      </c>
      <c r="R51" s="263"/>
      <c r="S51" s="263" t="s">
        <v>207</v>
      </c>
      <c r="T51" s="264" t="s">
        <v>248</v>
      </c>
      <c r="U51" s="232">
        <v>0</v>
      </c>
      <c r="V51" s="232">
        <f>ROUND(E51*U51,2)</f>
        <v>0</v>
      </c>
      <c r="W51" s="232"/>
      <c r="X51" s="232" t="s">
        <v>190</v>
      </c>
      <c r="Y51" s="232" t="s">
        <v>191</v>
      </c>
      <c r="Z51" s="212"/>
      <c r="AA51" s="212"/>
      <c r="AB51" s="212"/>
      <c r="AC51" s="212"/>
      <c r="AD51" s="212"/>
      <c r="AE51" s="212"/>
      <c r="AF51" s="212"/>
      <c r="AG51" s="212" t="s">
        <v>547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58">
        <v>42</v>
      </c>
      <c r="B52" s="259" t="s">
        <v>630</v>
      </c>
      <c r="C52" s="269" t="s">
        <v>631</v>
      </c>
      <c r="D52" s="260" t="s">
        <v>285</v>
      </c>
      <c r="E52" s="261">
        <v>1</v>
      </c>
      <c r="F52" s="262"/>
      <c r="G52" s="263">
        <f>ROUND(E52*F52,2)</f>
        <v>0</v>
      </c>
      <c r="H52" s="262"/>
      <c r="I52" s="263">
        <f>ROUND(E52*H52,2)</f>
        <v>0</v>
      </c>
      <c r="J52" s="262"/>
      <c r="K52" s="263">
        <f>ROUND(E52*J52,2)</f>
        <v>0</v>
      </c>
      <c r="L52" s="263">
        <v>21</v>
      </c>
      <c r="M52" s="263">
        <f>G52*(1+L52/100)</f>
        <v>0</v>
      </c>
      <c r="N52" s="261">
        <v>0</v>
      </c>
      <c r="O52" s="261">
        <f>ROUND(E52*N52,2)</f>
        <v>0</v>
      </c>
      <c r="P52" s="261">
        <v>0</v>
      </c>
      <c r="Q52" s="261">
        <f>ROUND(E52*P52,2)</f>
        <v>0</v>
      </c>
      <c r="R52" s="263"/>
      <c r="S52" s="263" t="s">
        <v>207</v>
      </c>
      <c r="T52" s="264" t="s">
        <v>248</v>
      </c>
      <c r="U52" s="232">
        <v>0</v>
      </c>
      <c r="V52" s="232">
        <f>ROUND(E52*U52,2)</f>
        <v>0</v>
      </c>
      <c r="W52" s="232"/>
      <c r="X52" s="232" t="s">
        <v>422</v>
      </c>
      <c r="Y52" s="232" t="s">
        <v>191</v>
      </c>
      <c r="Z52" s="212"/>
      <c r="AA52" s="212"/>
      <c r="AB52" s="212"/>
      <c r="AC52" s="212"/>
      <c r="AD52" s="212"/>
      <c r="AE52" s="212"/>
      <c r="AF52" s="212"/>
      <c r="AG52" s="212" t="s">
        <v>550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58">
        <v>43</v>
      </c>
      <c r="B53" s="259" t="s">
        <v>632</v>
      </c>
      <c r="C53" s="269" t="s">
        <v>633</v>
      </c>
      <c r="D53" s="260" t="s">
        <v>285</v>
      </c>
      <c r="E53" s="261">
        <v>1</v>
      </c>
      <c r="F53" s="262"/>
      <c r="G53" s="263">
        <f>ROUND(E53*F53,2)</f>
        <v>0</v>
      </c>
      <c r="H53" s="262"/>
      <c r="I53" s="263">
        <f>ROUND(E53*H53,2)</f>
        <v>0</v>
      </c>
      <c r="J53" s="262"/>
      <c r="K53" s="263">
        <f>ROUND(E53*J53,2)</f>
        <v>0</v>
      </c>
      <c r="L53" s="263">
        <v>21</v>
      </c>
      <c r="M53" s="263">
        <f>G53*(1+L53/100)</f>
        <v>0</v>
      </c>
      <c r="N53" s="261">
        <v>0</v>
      </c>
      <c r="O53" s="261">
        <f>ROUND(E53*N53,2)</f>
        <v>0</v>
      </c>
      <c r="P53" s="261">
        <v>0</v>
      </c>
      <c r="Q53" s="261">
        <f>ROUND(E53*P53,2)</f>
        <v>0</v>
      </c>
      <c r="R53" s="263"/>
      <c r="S53" s="263" t="s">
        <v>207</v>
      </c>
      <c r="T53" s="264" t="s">
        <v>248</v>
      </c>
      <c r="U53" s="232">
        <v>0</v>
      </c>
      <c r="V53" s="232">
        <f>ROUND(E53*U53,2)</f>
        <v>0</v>
      </c>
      <c r="W53" s="232"/>
      <c r="X53" s="232" t="s">
        <v>190</v>
      </c>
      <c r="Y53" s="232" t="s">
        <v>191</v>
      </c>
      <c r="Z53" s="212"/>
      <c r="AA53" s="212"/>
      <c r="AB53" s="212"/>
      <c r="AC53" s="212"/>
      <c r="AD53" s="212"/>
      <c r="AE53" s="212"/>
      <c r="AF53" s="212"/>
      <c r="AG53" s="212" t="s">
        <v>547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58">
        <v>44</v>
      </c>
      <c r="B54" s="259" t="s">
        <v>634</v>
      </c>
      <c r="C54" s="269" t="s">
        <v>635</v>
      </c>
      <c r="D54" s="260" t="s">
        <v>285</v>
      </c>
      <c r="E54" s="261">
        <v>1</v>
      </c>
      <c r="F54" s="262"/>
      <c r="G54" s="263">
        <f>ROUND(E54*F54,2)</f>
        <v>0</v>
      </c>
      <c r="H54" s="262"/>
      <c r="I54" s="263">
        <f>ROUND(E54*H54,2)</f>
        <v>0</v>
      </c>
      <c r="J54" s="262"/>
      <c r="K54" s="263">
        <f>ROUND(E54*J54,2)</f>
        <v>0</v>
      </c>
      <c r="L54" s="263">
        <v>21</v>
      </c>
      <c r="M54" s="263">
        <f>G54*(1+L54/100)</f>
        <v>0</v>
      </c>
      <c r="N54" s="261">
        <v>0</v>
      </c>
      <c r="O54" s="261">
        <f>ROUND(E54*N54,2)</f>
        <v>0</v>
      </c>
      <c r="P54" s="261">
        <v>0</v>
      </c>
      <c r="Q54" s="261">
        <f>ROUND(E54*P54,2)</f>
        <v>0</v>
      </c>
      <c r="R54" s="263"/>
      <c r="S54" s="263" t="s">
        <v>207</v>
      </c>
      <c r="T54" s="264" t="s">
        <v>248</v>
      </c>
      <c r="U54" s="232">
        <v>0</v>
      </c>
      <c r="V54" s="232">
        <f>ROUND(E54*U54,2)</f>
        <v>0</v>
      </c>
      <c r="W54" s="232"/>
      <c r="X54" s="232" t="s">
        <v>422</v>
      </c>
      <c r="Y54" s="232" t="s">
        <v>191</v>
      </c>
      <c r="Z54" s="212"/>
      <c r="AA54" s="212"/>
      <c r="AB54" s="212"/>
      <c r="AC54" s="212"/>
      <c r="AD54" s="212"/>
      <c r="AE54" s="212"/>
      <c r="AF54" s="212"/>
      <c r="AG54" s="212" t="s">
        <v>423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0" outlineLevel="1" x14ac:dyDescent="0.25">
      <c r="A55" s="258">
        <v>45</v>
      </c>
      <c r="B55" s="259" t="s">
        <v>636</v>
      </c>
      <c r="C55" s="269" t="s">
        <v>637</v>
      </c>
      <c r="D55" s="260" t="s">
        <v>285</v>
      </c>
      <c r="E55" s="261">
        <v>1</v>
      </c>
      <c r="F55" s="262"/>
      <c r="G55" s="263">
        <f>ROUND(E55*F55,2)</f>
        <v>0</v>
      </c>
      <c r="H55" s="262"/>
      <c r="I55" s="263">
        <f>ROUND(E55*H55,2)</f>
        <v>0</v>
      </c>
      <c r="J55" s="262"/>
      <c r="K55" s="263">
        <f>ROUND(E55*J55,2)</f>
        <v>0</v>
      </c>
      <c r="L55" s="263">
        <v>21</v>
      </c>
      <c r="M55" s="263">
        <f>G55*(1+L55/100)</f>
        <v>0</v>
      </c>
      <c r="N55" s="261">
        <v>0</v>
      </c>
      <c r="O55" s="261">
        <f>ROUND(E55*N55,2)</f>
        <v>0</v>
      </c>
      <c r="P55" s="261">
        <v>0</v>
      </c>
      <c r="Q55" s="261">
        <f>ROUND(E55*P55,2)</f>
        <v>0</v>
      </c>
      <c r="R55" s="263"/>
      <c r="S55" s="263" t="s">
        <v>207</v>
      </c>
      <c r="T55" s="264" t="s">
        <v>248</v>
      </c>
      <c r="U55" s="232">
        <v>0</v>
      </c>
      <c r="V55" s="232">
        <f>ROUND(E55*U55,2)</f>
        <v>0</v>
      </c>
      <c r="W55" s="232"/>
      <c r="X55" s="232" t="s">
        <v>422</v>
      </c>
      <c r="Y55" s="232" t="s">
        <v>191</v>
      </c>
      <c r="Z55" s="212"/>
      <c r="AA55" s="212"/>
      <c r="AB55" s="212"/>
      <c r="AC55" s="212"/>
      <c r="AD55" s="212"/>
      <c r="AE55" s="212"/>
      <c r="AF55" s="212"/>
      <c r="AG55" s="212" t="s">
        <v>550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58">
        <v>46</v>
      </c>
      <c r="B56" s="259" t="s">
        <v>638</v>
      </c>
      <c r="C56" s="269" t="s">
        <v>639</v>
      </c>
      <c r="D56" s="260" t="s">
        <v>285</v>
      </c>
      <c r="E56" s="261">
        <v>1</v>
      </c>
      <c r="F56" s="262"/>
      <c r="G56" s="263">
        <f>ROUND(E56*F56,2)</f>
        <v>0</v>
      </c>
      <c r="H56" s="262"/>
      <c r="I56" s="263">
        <f>ROUND(E56*H56,2)</f>
        <v>0</v>
      </c>
      <c r="J56" s="262"/>
      <c r="K56" s="263">
        <f>ROUND(E56*J56,2)</f>
        <v>0</v>
      </c>
      <c r="L56" s="263">
        <v>21</v>
      </c>
      <c r="M56" s="263">
        <f>G56*(1+L56/100)</f>
        <v>0</v>
      </c>
      <c r="N56" s="261">
        <v>0</v>
      </c>
      <c r="O56" s="261">
        <f>ROUND(E56*N56,2)</f>
        <v>0</v>
      </c>
      <c r="P56" s="261">
        <v>0</v>
      </c>
      <c r="Q56" s="261">
        <f>ROUND(E56*P56,2)</f>
        <v>0</v>
      </c>
      <c r="R56" s="263"/>
      <c r="S56" s="263" t="s">
        <v>207</v>
      </c>
      <c r="T56" s="264" t="s">
        <v>248</v>
      </c>
      <c r="U56" s="232">
        <v>0</v>
      </c>
      <c r="V56" s="232">
        <f>ROUND(E56*U56,2)</f>
        <v>0</v>
      </c>
      <c r="W56" s="232"/>
      <c r="X56" s="232" t="s">
        <v>190</v>
      </c>
      <c r="Y56" s="232" t="s">
        <v>191</v>
      </c>
      <c r="Z56" s="212"/>
      <c r="AA56" s="212"/>
      <c r="AB56" s="212"/>
      <c r="AC56" s="212"/>
      <c r="AD56" s="212"/>
      <c r="AE56" s="212"/>
      <c r="AF56" s="212"/>
      <c r="AG56" s="212" t="s">
        <v>547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58">
        <v>47</v>
      </c>
      <c r="B57" s="259" t="s">
        <v>640</v>
      </c>
      <c r="C57" s="269" t="s">
        <v>641</v>
      </c>
      <c r="D57" s="260" t="s">
        <v>571</v>
      </c>
      <c r="E57" s="261">
        <v>14249.003000000001</v>
      </c>
      <c r="F57" s="262"/>
      <c r="G57" s="263">
        <f>ROUND(E57*F57,2)</f>
        <v>0</v>
      </c>
      <c r="H57" s="262"/>
      <c r="I57" s="263">
        <f>ROUND(E57*H57,2)</f>
        <v>0</v>
      </c>
      <c r="J57" s="262"/>
      <c r="K57" s="263">
        <f>ROUND(E57*J57,2)</f>
        <v>0</v>
      </c>
      <c r="L57" s="263">
        <v>21</v>
      </c>
      <c r="M57" s="263">
        <f>G57*(1+L57/100)</f>
        <v>0</v>
      </c>
      <c r="N57" s="261">
        <v>0</v>
      </c>
      <c r="O57" s="261">
        <f>ROUND(E57*N57,2)</f>
        <v>0</v>
      </c>
      <c r="P57" s="261">
        <v>0</v>
      </c>
      <c r="Q57" s="261">
        <f>ROUND(E57*P57,2)</f>
        <v>0</v>
      </c>
      <c r="R57" s="263"/>
      <c r="S57" s="263" t="s">
        <v>207</v>
      </c>
      <c r="T57" s="264" t="s">
        <v>248</v>
      </c>
      <c r="U57" s="232">
        <v>0</v>
      </c>
      <c r="V57" s="232">
        <f>ROUND(E57*U57,2)</f>
        <v>0</v>
      </c>
      <c r="W57" s="232"/>
      <c r="X57" s="232" t="s">
        <v>190</v>
      </c>
      <c r="Y57" s="232" t="s">
        <v>191</v>
      </c>
      <c r="Z57" s="212"/>
      <c r="AA57" s="212"/>
      <c r="AB57" s="212"/>
      <c r="AC57" s="212"/>
      <c r="AD57" s="212"/>
      <c r="AE57" s="212"/>
      <c r="AF57" s="212"/>
      <c r="AG57" s="212" t="s">
        <v>547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13" x14ac:dyDescent="0.25">
      <c r="A58" s="244" t="s">
        <v>183</v>
      </c>
      <c r="B58" s="245" t="s">
        <v>126</v>
      </c>
      <c r="C58" s="265" t="s">
        <v>125</v>
      </c>
      <c r="D58" s="246"/>
      <c r="E58" s="247"/>
      <c r="F58" s="248"/>
      <c r="G58" s="248">
        <f>SUMIF(AG59:AG71,"&lt;&gt;NOR",G59:G71)</f>
        <v>0</v>
      </c>
      <c r="H58" s="248"/>
      <c r="I58" s="248">
        <f>SUM(I59:I71)</f>
        <v>0</v>
      </c>
      <c r="J58" s="248"/>
      <c r="K58" s="248">
        <f>SUM(K59:K71)</f>
        <v>0</v>
      </c>
      <c r="L58" s="248"/>
      <c r="M58" s="248">
        <f>SUM(M59:M71)</f>
        <v>0</v>
      </c>
      <c r="N58" s="247"/>
      <c r="O58" s="247">
        <f>SUM(O59:O71)</f>
        <v>0</v>
      </c>
      <c r="P58" s="247"/>
      <c r="Q58" s="247">
        <f>SUM(Q59:Q71)</f>
        <v>0</v>
      </c>
      <c r="R58" s="248"/>
      <c r="S58" s="248"/>
      <c r="T58" s="249"/>
      <c r="U58" s="243"/>
      <c r="V58" s="243">
        <f>SUM(V59:V71)</f>
        <v>0</v>
      </c>
      <c r="W58" s="243"/>
      <c r="X58" s="243"/>
      <c r="Y58" s="243"/>
      <c r="AG58" t="s">
        <v>184</v>
      </c>
    </row>
    <row r="59" spans="1:60" outlineLevel="1" x14ac:dyDescent="0.25">
      <c r="A59" s="258">
        <v>48</v>
      </c>
      <c r="B59" s="259" t="s">
        <v>642</v>
      </c>
      <c r="C59" s="269" t="s">
        <v>643</v>
      </c>
      <c r="D59" s="260" t="s">
        <v>247</v>
      </c>
      <c r="E59" s="261">
        <v>1</v>
      </c>
      <c r="F59" s="262"/>
      <c r="G59" s="263">
        <f>ROUND(E59*F59,2)</f>
        <v>0</v>
      </c>
      <c r="H59" s="262"/>
      <c r="I59" s="263">
        <f>ROUND(E59*H59,2)</f>
        <v>0</v>
      </c>
      <c r="J59" s="262"/>
      <c r="K59" s="263">
        <f>ROUND(E59*J59,2)</f>
        <v>0</v>
      </c>
      <c r="L59" s="263">
        <v>21</v>
      </c>
      <c r="M59" s="263">
        <f>G59*(1+L59/100)</f>
        <v>0</v>
      </c>
      <c r="N59" s="261">
        <v>0</v>
      </c>
      <c r="O59" s="261">
        <f>ROUND(E59*N59,2)</f>
        <v>0</v>
      </c>
      <c r="P59" s="261">
        <v>0</v>
      </c>
      <c r="Q59" s="261">
        <f>ROUND(E59*P59,2)</f>
        <v>0</v>
      </c>
      <c r="R59" s="263"/>
      <c r="S59" s="263" t="s">
        <v>207</v>
      </c>
      <c r="T59" s="264" t="s">
        <v>248</v>
      </c>
      <c r="U59" s="232">
        <v>0</v>
      </c>
      <c r="V59" s="232">
        <f>ROUND(E59*U59,2)</f>
        <v>0</v>
      </c>
      <c r="W59" s="232"/>
      <c r="X59" s="232" t="s">
        <v>190</v>
      </c>
      <c r="Y59" s="232" t="s">
        <v>191</v>
      </c>
      <c r="Z59" s="212"/>
      <c r="AA59" s="212"/>
      <c r="AB59" s="212"/>
      <c r="AC59" s="212"/>
      <c r="AD59" s="212"/>
      <c r="AE59" s="212"/>
      <c r="AF59" s="212"/>
      <c r="AG59" s="212" t="s">
        <v>192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58">
        <v>49</v>
      </c>
      <c r="B60" s="259" t="s">
        <v>644</v>
      </c>
      <c r="C60" s="269" t="s">
        <v>645</v>
      </c>
      <c r="D60" s="260" t="s">
        <v>247</v>
      </c>
      <c r="E60" s="261">
        <v>1</v>
      </c>
      <c r="F60" s="262"/>
      <c r="G60" s="263">
        <f>ROUND(E60*F60,2)</f>
        <v>0</v>
      </c>
      <c r="H60" s="262"/>
      <c r="I60" s="263">
        <f>ROUND(E60*H60,2)</f>
        <v>0</v>
      </c>
      <c r="J60" s="262"/>
      <c r="K60" s="263">
        <f>ROUND(E60*J60,2)</f>
        <v>0</v>
      </c>
      <c r="L60" s="263">
        <v>21</v>
      </c>
      <c r="M60" s="263">
        <f>G60*(1+L60/100)</f>
        <v>0</v>
      </c>
      <c r="N60" s="261">
        <v>0</v>
      </c>
      <c r="O60" s="261">
        <f>ROUND(E60*N60,2)</f>
        <v>0</v>
      </c>
      <c r="P60" s="261">
        <v>0</v>
      </c>
      <c r="Q60" s="261">
        <f>ROUND(E60*P60,2)</f>
        <v>0</v>
      </c>
      <c r="R60" s="263"/>
      <c r="S60" s="263" t="s">
        <v>207</v>
      </c>
      <c r="T60" s="264" t="s">
        <v>248</v>
      </c>
      <c r="U60" s="232">
        <v>0</v>
      </c>
      <c r="V60" s="232">
        <f>ROUND(E60*U60,2)</f>
        <v>0</v>
      </c>
      <c r="W60" s="232"/>
      <c r="X60" s="232" t="s">
        <v>190</v>
      </c>
      <c r="Y60" s="232" t="s">
        <v>191</v>
      </c>
      <c r="Z60" s="212"/>
      <c r="AA60" s="212"/>
      <c r="AB60" s="212"/>
      <c r="AC60" s="212"/>
      <c r="AD60" s="212"/>
      <c r="AE60" s="212"/>
      <c r="AF60" s="212"/>
      <c r="AG60" s="212" t="s">
        <v>192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58">
        <v>50</v>
      </c>
      <c r="B61" s="259" t="s">
        <v>646</v>
      </c>
      <c r="C61" s="269" t="s">
        <v>647</v>
      </c>
      <c r="D61" s="260" t="s">
        <v>285</v>
      </c>
      <c r="E61" s="261">
        <v>1</v>
      </c>
      <c r="F61" s="262"/>
      <c r="G61" s="263">
        <f>ROUND(E61*F61,2)</f>
        <v>0</v>
      </c>
      <c r="H61" s="262"/>
      <c r="I61" s="263">
        <f>ROUND(E61*H61,2)</f>
        <v>0</v>
      </c>
      <c r="J61" s="262"/>
      <c r="K61" s="263">
        <f>ROUND(E61*J61,2)</f>
        <v>0</v>
      </c>
      <c r="L61" s="263">
        <v>21</v>
      </c>
      <c r="M61" s="263">
        <f>G61*(1+L61/100)</f>
        <v>0</v>
      </c>
      <c r="N61" s="261">
        <v>0</v>
      </c>
      <c r="O61" s="261">
        <f>ROUND(E61*N61,2)</f>
        <v>0</v>
      </c>
      <c r="P61" s="261">
        <v>0</v>
      </c>
      <c r="Q61" s="261">
        <f>ROUND(E61*P61,2)</f>
        <v>0</v>
      </c>
      <c r="R61" s="263"/>
      <c r="S61" s="263" t="s">
        <v>207</v>
      </c>
      <c r="T61" s="264" t="s">
        <v>248</v>
      </c>
      <c r="U61" s="232">
        <v>0</v>
      </c>
      <c r="V61" s="232">
        <f>ROUND(E61*U61,2)</f>
        <v>0</v>
      </c>
      <c r="W61" s="232"/>
      <c r="X61" s="232" t="s">
        <v>190</v>
      </c>
      <c r="Y61" s="232" t="s">
        <v>191</v>
      </c>
      <c r="Z61" s="212"/>
      <c r="AA61" s="212"/>
      <c r="AB61" s="212"/>
      <c r="AC61" s="212"/>
      <c r="AD61" s="212"/>
      <c r="AE61" s="212"/>
      <c r="AF61" s="212"/>
      <c r="AG61" s="212" t="s">
        <v>192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58">
        <v>51</v>
      </c>
      <c r="B62" s="259" t="s">
        <v>648</v>
      </c>
      <c r="C62" s="269" t="s">
        <v>649</v>
      </c>
      <c r="D62" s="260" t="s">
        <v>285</v>
      </c>
      <c r="E62" s="261">
        <v>4</v>
      </c>
      <c r="F62" s="262"/>
      <c r="G62" s="263">
        <f>ROUND(E62*F62,2)</f>
        <v>0</v>
      </c>
      <c r="H62" s="262"/>
      <c r="I62" s="263">
        <f>ROUND(E62*H62,2)</f>
        <v>0</v>
      </c>
      <c r="J62" s="262"/>
      <c r="K62" s="263">
        <f>ROUND(E62*J62,2)</f>
        <v>0</v>
      </c>
      <c r="L62" s="263">
        <v>21</v>
      </c>
      <c r="M62" s="263">
        <f>G62*(1+L62/100)</f>
        <v>0</v>
      </c>
      <c r="N62" s="261">
        <v>0</v>
      </c>
      <c r="O62" s="261">
        <f>ROUND(E62*N62,2)</f>
        <v>0</v>
      </c>
      <c r="P62" s="261">
        <v>0</v>
      </c>
      <c r="Q62" s="261">
        <f>ROUND(E62*P62,2)</f>
        <v>0</v>
      </c>
      <c r="R62" s="263"/>
      <c r="S62" s="263" t="s">
        <v>207</v>
      </c>
      <c r="T62" s="264" t="s">
        <v>248</v>
      </c>
      <c r="U62" s="232">
        <v>0</v>
      </c>
      <c r="V62" s="232">
        <f>ROUND(E62*U62,2)</f>
        <v>0</v>
      </c>
      <c r="W62" s="232"/>
      <c r="X62" s="232" t="s">
        <v>190</v>
      </c>
      <c r="Y62" s="232" t="s">
        <v>191</v>
      </c>
      <c r="Z62" s="212"/>
      <c r="AA62" s="212"/>
      <c r="AB62" s="212"/>
      <c r="AC62" s="212"/>
      <c r="AD62" s="212"/>
      <c r="AE62" s="212"/>
      <c r="AF62" s="212"/>
      <c r="AG62" s="212" t="s">
        <v>192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58">
        <v>52</v>
      </c>
      <c r="B63" s="259" t="s">
        <v>650</v>
      </c>
      <c r="C63" s="269" t="s">
        <v>651</v>
      </c>
      <c r="D63" s="260" t="s">
        <v>285</v>
      </c>
      <c r="E63" s="261">
        <v>4</v>
      </c>
      <c r="F63" s="262"/>
      <c r="G63" s="263">
        <f>ROUND(E63*F63,2)</f>
        <v>0</v>
      </c>
      <c r="H63" s="262"/>
      <c r="I63" s="263">
        <f>ROUND(E63*H63,2)</f>
        <v>0</v>
      </c>
      <c r="J63" s="262"/>
      <c r="K63" s="263">
        <f>ROUND(E63*J63,2)</f>
        <v>0</v>
      </c>
      <c r="L63" s="263">
        <v>21</v>
      </c>
      <c r="M63" s="263">
        <f>G63*(1+L63/100)</f>
        <v>0</v>
      </c>
      <c r="N63" s="261">
        <v>0</v>
      </c>
      <c r="O63" s="261">
        <f>ROUND(E63*N63,2)</f>
        <v>0</v>
      </c>
      <c r="P63" s="261">
        <v>0</v>
      </c>
      <c r="Q63" s="261">
        <f>ROUND(E63*P63,2)</f>
        <v>0</v>
      </c>
      <c r="R63" s="263"/>
      <c r="S63" s="263" t="s">
        <v>207</v>
      </c>
      <c r="T63" s="264" t="s">
        <v>248</v>
      </c>
      <c r="U63" s="232">
        <v>0</v>
      </c>
      <c r="V63" s="232">
        <f>ROUND(E63*U63,2)</f>
        <v>0</v>
      </c>
      <c r="W63" s="232"/>
      <c r="X63" s="232" t="s">
        <v>190</v>
      </c>
      <c r="Y63" s="232" t="s">
        <v>191</v>
      </c>
      <c r="Z63" s="212"/>
      <c r="AA63" s="212"/>
      <c r="AB63" s="212"/>
      <c r="AC63" s="212"/>
      <c r="AD63" s="212"/>
      <c r="AE63" s="212"/>
      <c r="AF63" s="212"/>
      <c r="AG63" s="212" t="s">
        <v>192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58">
        <v>53</v>
      </c>
      <c r="B64" s="259" t="s">
        <v>652</v>
      </c>
      <c r="C64" s="269" t="s">
        <v>653</v>
      </c>
      <c r="D64" s="260" t="s">
        <v>285</v>
      </c>
      <c r="E64" s="261">
        <v>1</v>
      </c>
      <c r="F64" s="262"/>
      <c r="G64" s="263">
        <f>ROUND(E64*F64,2)</f>
        <v>0</v>
      </c>
      <c r="H64" s="262"/>
      <c r="I64" s="263">
        <f>ROUND(E64*H64,2)</f>
        <v>0</v>
      </c>
      <c r="J64" s="262"/>
      <c r="K64" s="263">
        <f>ROUND(E64*J64,2)</f>
        <v>0</v>
      </c>
      <c r="L64" s="263">
        <v>21</v>
      </c>
      <c r="M64" s="263">
        <f>G64*(1+L64/100)</f>
        <v>0</v>
      </c>
      <c r="N64" s="261">
        <v>0</v>
      </c>
      <c r="O64" s="261">
        <f>ROUND(E64*N64,2)</f>
        <v>0</v>
      </c>
      <c r="P64" s="261">
        <v>0</v>
      </c>
      <c r="Q64" s="261">
        <f>ROUND(E64*P64,2)</f>
        <v>0</v>
      </c>
      <c r="R64" s="263"/>
      <c r="S64" s="263" t="s">
        <v>207</v>
      </c>
      <c r="T64" s="264" t="s">
        <v>248</v>
      </c>
      <c r="U64" s="232">
        <v>0</v>
      </c>
      <c r="V64" s="232">
        <f>ROUND(E64*U64,2)</f>
        <v>0</v>
      </c>
      <c r="W64" s="232"/>
      <c r="X64" s="232" t="s">
        <v>190</v>
      </c>
      <c r="Y64" s="232" t="s">
        <v>191</v>
      </c>
      <c r="Z64" s="212"/>
      <c r="AA64" s="212"/>
      <c r="AB64" s="212"/>
      <c r="AC64" s="212"/>
      <c r="AD64" s="212"/>
      <c r="AE64" s="212"/>
      <c r="AF64" s="212"/>
      <c r="AG64" s="212" t="s">
        <v>192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30" outlineLevel="1" x14ac:dyDescent="0.25">
      <c r="A65" s="258">
        <v>54</v>
      </c>
      <c r="B65" s="259" t="s">
        <v>654</v>
      </c>
      <c r="C65" s="269" t="s">
        <v>655</v>
      </c>
      <c r="D65" s="260" t="s">
        <v>285</v>
      </c>
      <c r="E65" s="261">
        <v>12</v>
      </c>
      <c r="F65" s="262"/>
      <c r="G65" s="263">
        <f>ROUND(E65*F65,2)</f>
        <v>0</v>
      </c>
      <c r="H65" s="262"/>
      <c r="I65" s="263">
        <f>ROUND(E65*H65,2)</f>
        <v>0</v>
      </c>
      <c r="J65" s="262"/>
      <c r="K65" s="263">
        <f>ROUND(E65*J65,2)</f>
        <v>0</v>
      </c>
      <c r="L65" s="263">
        <v>21</v>
      </c>
      <c r="M65" s="263">
        <f>G65*(1+L65/100)</f>
        <v>0</v>
      </c>
      <c r="N65" s="261">
        <v>0</v>
      </c>
      <c r="O65" s="261">
        <f>ROUND(E65*N65,2)</f>
        <v>0</v>
      </c>
      <c r="P65" s="261">
        <v>0</v>
      </c>
      <c r="Q65" s="261">
        <f>ROUND(E65*P65,2)</f>
        <v>0</v>
      </c>
      <c r="R65" s="263"/>
      <c r="S65" s="263" t="s">
        <v>207</v>
      </c>
      <c r="T65" s="264" t="s">
        <v>248</v>
      </c>
      <c r="U65" s="232">
        <v>0</v>
      </c>
      <c r="V65" s="232">
        <f>ROUND(E65*U65,2)</f>
        <v>0</v>
      </c>
      <c r="W65" s="232"/>
      <c r="X65" s="232" t="s">
        <v>190</v>
      </c>
      <c r="Y65" s="232" t="s">
        <v>191</v>
      </c>
      <c r="Z65" s="212"/>
      <c r="AA65" s="212"/>
      <c r="AB65" s="212"/>
      <c r="AC65" s="212"/>
      <c r="AD65" s="212"/>
      <c r="AE65" s="212"/>
      <c r="AF65" s="212"/>
      <c r="AG65" s="212" t="s">
        <v>192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0" outlineLevel="1" x14ac:dyDescent="0.25">
      <c r="A66" s="258">
        <v>55</v>
      </c>
      <c r="B66" s="259" t="s">
        <v>656</v>
      </c>
      <c r="C66" s="269" t="s">
        <v>657</v>
      </c>
      <c r="D66" s="260" t="s">
        <v>247</v>
      </c>
      <c r="E66" s="261">
        <v>1</v>
      </c>
      <c r="F66" s="262"/>
      <c r="G66" s="263">
        <f>ROUND(E66*F66,2)</f>
        <v>0</v>
      </c>
      <c r="H66" s="262"/>
      <c r="I66" s="263">
        <f>ROUND(E66*H66,2)</f>
        <v>0</v>
      </c>
      <c r="J66" s="262"/>
      <c r="K66" s="263">
        <f>ROUND(E66*J66,2)</f>
        <v>0</v>
      </c>
      <c r="L66" s="263">
        <v>21</v>
      </c>
      <c r="M66" s="263">
        <f>G66*(1+L66/100)</f>
        <v>0</v>
      </c>
      <c r="N66" s="261">
        <v>0</v>
      </c>
      <c r="O66" s="261">
        <f>ROUND(E66*N66,2)</f>
        <v>0</v>
      </c>
      <c r="P66" s="261">
        <v>0</v>
      </c>
      <c r="Q66" s="261">
        <f>ROUND(E66*P66,2)</f>
        <v>0</v>
      </c>
      <c r="R66" s="263"/>
      <c r="S66" s="263" t="s">
        <v>207</v>
      </c>
      <c r="T66" s="264" t="s">
        <v>248</v>
      </c>
      <c r="U66" s="232">
        <v>0</v>
      </c>
      <c r="V66" s="232">
        <f>ROUND(E66*U66,2)</f>
        <v>0</v>
      </c>
      <c r="W66" s="232"/>
      <c r="X66" s="232" t="s">
        <v>190</v>
      </c>
      <c r="Y66" s="232" t="s">
        <v>191</v>
      </c>
      <c r="Z66" s="212"/>
      <c r="AA66" s="212"/>
      <c r="AB66" s="212"/>
      <c r="AC66" s="212"/>
      <c r="AD66" s="212"/>
      <c r="AE66" s="212"/>
      <c r="AF66" s="212"/>
      <c r="AG66" s="212" t="s">
        <v>192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0" outlineLevel="1" x14ac:dyDescent="0.25">
      <c r="A67" s="258">
        <v>56</v>
      </c>
      <c r="B67" s="259" t="s">
        <v>658</v>
      </c>
      <c r="C67" s="269" t="s">
        <v>659</v>
      </c>
      <c r="D67" s="260" t="s">
        <v>285</v>
      </c>
      <c r="E67" s="261">
        <v>1</v>
      </c>
      <c r="F67" s="262"/>
      <c r="G67" s="263">
        <f>ROUND(E67*F67,2)</f>
        <v>0</v>
      </c>
      <c r="H67" s="262"/>
      <c r="I67" s="263">
        <f>ROUND(E67*H67,2)</f>
        <v>0</v>
      </c>
      <c r="J67" s="262"/>
      <c r="K67" s="263">
        <f>ROUND(E67*J67,2)</f>
        <v>0</v>
      </c>
      <c r="L67" s="263">
        <v>21</v>
      </c>
      <c r="M67" s="263">
        <f>G67*(1+L67/100)</f>
        <v>0</v>
      </c>
      <c r="N67" s="261">
        <v>0</v>
      </c>
      <c r="O67" s="261">
        <f>ROUND(E67*N67,2)</f>
        <v>0</v>
      </c>
      <c r="P67" s="261">
        <v>0</v>
      </c>
      <c r="Q67" s="261">
        <f>ROUND(E67*P67,2)</f>
        <v>0</v>
      </c>
      <c r="R67" s="263"/>
      <c r="S67" s="263" t="s">
        <v>207</v>
      </c>
      <c r="T67" s="264" t="s">
        <v>248</v>
      </c>
      <c r="U67" s="232">
        <v>0</v>
      </c>
      <c r="V67" s="232">
        <f>ROUND(E67*U67,2)</f>
        <v>0</v>
      </c>
      <c r="W67" s="232"/>
      <c r="X67" s="232" t="s">
        <v>190</v>
      </c>
      <c r="Y67" s="232" t="s">
        <v>191</v>
      </c>
      <c r="Z67" s="212"/>
      <c r="AA67" s="212"/>
      <c r="AB67" s="212"/>
      <c r="AC67" s="212"/>
      <c r="AD67" s="212"/>
      <c r="AE67" s="212"/>
      <c r="AF67" s="212"/>
      <c r="AG67" s="212" t="s">
        <v>192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30" outlineLevel="1" x14ac:dyDescent="0.25">
      <c r="A68" s="258">
        <v>57</v>
      </c>
      <c r="B68" s="259" t="s">
        <v>660</v>
      </c>
      <c r="C68" s="269" t="s">
        <v>661</v>
      </c>
      <c r="D68" s="260" t="s">
        <v>285</v>
      </c>
      <c r="E68" s="261">
        <v>1</v>
      </c>
      <c r="F68" s="262"/>
      <c r="G68" s="263">
        <f>ROUND(E68*F68,2)</f>
        <v>0</v>
      </c>
      <c r="H68" s="262"/>
      <c r="I68" s="263">
        <f>ROUND(E68*H68,2)</f>
        <v>0</v>
      </c>
      <c r="J68" s="262"/>
      <c r="K68" s="263">
        <f>ROUND(E68*J68,2)</f>
        <v>0</v>
      </c>
      <c r="L68" s="263">
        <v>21</v>
      </c>
      <c r="M68" s="263">
        <f>G68*(1+L68/100)</f>
        <v>0</v>
      </c>
      <c r="N68" s="261">
        <v>0</v>
      </c>
      <c r="O68" s="261">
        <f>ROUND(E68*N68,2)</f>
        <v>0</v>
      </c>
      <c r="P68" s="261">
        <v>0</v>
      </c>
      <c r="Q68" s="261">
        <f>ROUND(E68*P68,2)</f>
        <v>0</v>
      </c>
      <c r="R68" s="263"/>
      <c r="S68" s="263" t="s">
        <v>207</v>
      </c>
      <c r="T68" s="264" t="s">
        <v>248</v>
      </c>
      <c r="U68" s="232">
        <v>0</v>
      </c>
      <c r="V68" s="232">
        <f>ROUND(E68*U68,2)</f>
        <v>0</v>
      </c>
      <c r="W68" s="232"/>
      <c r="X68" s="232" t="s">
        <v>190</v>
      </c>
      <c r="Y68" s="232" t="s">
        <v>191</v>
      </c>
      <c r="Z68" s="212"/>
      <c r="AA68" s="212"/>
      <c r="AB68" s="212"/>
      <c r="AC68" s="212"/>
      <c r="AD68" s="212"/>
      <c r="AE68" s="212"/>
      <c r="AF68" s="212"/>
      <c r="AG68" s="212" t="s">
        <v>192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58">
        <v>58</v>
      </c>
      <c r="B69" s="259" t="s">
        <v>662</v>
      </c>
      <c r="C69" s="269" t="s">
        <v>663</v>
      </c>
      <c r="D69" s="260" t="s">
        <v>285</v>
      </c>
      <c r="E69" s="261">
        <v>36</v>
      </c>
      <c r="F69" s="262"/>
      <c r="G69" s="263">
        <f>ROUND(E69*F69,2)</f>
        <v>0</v>
      </c>
      <c r="H69" s="262"/>
      <c r="I69" s="263">
        <f>ROUND(E69*H69,2)</f>
        <v>0</v>
      </c>
      <c r="J69" s="262"/>
      <c r="K69" s="263">
        <f>ROUND(E69*J69,2)</f>
        <v>0</v>
      </c>
      <c r="L69" s="263">
        <v>21</v>
      </c>
      <c r="M69" s="263">
        <f>G69*(1+L69/100)</f>
        <v>0</v>
      </c>
      <c r="N69" s="261">
        <v>0</v>
      </c>
      <c r="O69" s="261">
        <f>ROUND(E69*N69,2)</f>
        <v>0</v>
      </c>
      <c r="P69" s="261">
        <v>0</v>
      </c>
      <c r="Q69" s="261">
        <f>ROUND(E69*P69,2)</f>
        <v>0</v>
      </c>
      <c r="R69" s="263"/>
      <c r="S69" s="263" t="s">
        <v>207</v>
      </c>
      <c r="T69" s="264" t="s">
        <v>248</v>
      </c>
      <c r="U69" s="232">
        <v>0</v>
      </c>
      <c r="V69" s="232">
        <f>ROUND(E69*U69,2)</f>
        <v>0</v>
      </c>
      <c r="W69" s="232"/>
      <c r="X69" s="232" t="s">
        <v>190</v>
      </c>
      <c r="Y69" s="232" t="s">
        <v>191</v>
      </c>
      <c r="Z69" s="212"/>
      <c r="AA69" s="212"/>
      <c r="AB69" s="212"/>
      <c r="AC69" s="212"/>
      <c r="AD69" s="212"/>
      <c r="AE69" s="212"/>
      <c r="AF69" s="212"/>
      <c r="AG69" s="212" t="s">
        <v>192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58">
        <v>59</v>
      </c>
      <c r="B70" s="259" t="s">
        <v>664</v>
      </c>
      <c r="C70" s="269" t="s">
        <v>665</v>
      </c>
      <c r="D70" s="260" t="s">
        <v>247</v>
      </c>
      <c r="E70" s="261">
        <v>1</v>
      </c>
      <c r="F70" s="262"/>
      <c r="G70" s="263">
        <f>ROUND(E70*F70,2)</f>
        <v>0</v>
      </c>
      <c r="H70" s="262"/>
      <c r="I70" s="263">
        <f>ROUND(E70*H70,2)</f>
        <v>0</v>
      </c>
      <c r="J70" s="262"/>
      <c r="K70" s="263">
        <f>ROUND(E70*J70,2)</f>
        <v>0</v>
      </c>
      <c r="L70" s="263">
        <v>21</v>
      </c>
      <c r="M70" s="263">
        <f>G70*(1+L70/100)</f>
        <v>0</v>
      </c>
      <c r="N70" s="261">
        <v>0</v>
      </c>
      <c r="O70" s="261">
        <f>ROUND(E70*N70,2)</f>
        <v>0</v>
      </c>
      <c r="P70" s="261">
        <v>0</v>
      </c>
      <c r="Q70" s="261">
        <f>ROUND(E70*P70,2)</f>
        <v>0</v>
      </c>
      <c r="R70" s="263"/>
      <c r="S70" s="263" t="s">
        <v>207</v>
      </c>
      <c r="T70" s="264" t="s">
        <v>248</v>
      </c>
      <c r="U70" s="232">
        <v>0</v>
      </c>
      <c r="V70" s="232">
        <f>ROUND(E70*U70,2)</f>
        <v>0</v>
      </c>
      <c r="W70" s="232"/>
      <c r="X70" s="232" t="s">
        <v>190</v>
      </c>
      <c r="Y70" s="232" t="s">
        <v>191</v>
      </c>
      <c r="Z70" s="212"/>
      <c r="AA70" s="212"/>
      <c r="AB70" s="212"/>
      <c r="AC70" s="212"/>
      <c r="AD70" s="212"/>
      <c r="AE70" s="212"/>
      <c r="AF70" s="212"/>
      <c r="AG70" s="212" t="s">
        <v>192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51">
        <v>60</v>
      </c>
      <c r="B71" s="252" t="s">
        <v>666</v>
      </c>
      <c r="C71" s="266" t="s">
        <v>667</v>
      </c>
      <c r="D71" s="253" t="s">
        <v>285</v>
      </c>
      <c r="E71" s="254">
        <v>1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21</v>
      </c>
      <c r="M71" s="256">
        <f>G71*(1+L71/100)</f>
        <v>0</v>
      </c>
      <c r="N71" s="254">
        <v>0</v>
      </c>
      <c r="O71" s="254">
        <f>ROUND(E71*N71,2)</f>
        <v>0</v>
      </c>
      <c r="P71" s="254">
        <v>0</v>
      </c>
      <c r="Q71" s="254">
        <f>ROUND(E71*P71,2)</f>
        <v>0</v>
      </c>
      <c r="R71" s="256"/>
      <c r="S71" s="256" t="s">
        <v>207</v>
      </c>
      <c r="T71" s="257" t="s">
        <v>248</v>
      </c>
      <c r="U71" s="232">
        <v>0</v>
      </c>
      <c r="V71" s="232">
        <f>ROUND(E71*U71,2)</f>
        <v>0</v>
      </c>
      <c r="W71" s="232"/>
      <c r="X71" s="232" t="s">
        <v>190</v>
      </c>
      <c r="Y71" s="232" t="s">
        <v>191</v>
      </c>
      <c r="Z71" s="212"/>
      <c r="AA71" s="212"/>
      <c r="AB71" s="212"/>
      <c r="AC71" s="212"/>
      <c r="AD71" s="212"/>
      <c r="AE71" s="212"/>
      <c r="AF71" s="212"/>
      <c r="AG71" s="212" t="s">
        <v>192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x14ac:dyDescent="0.25">
      <c r="A72" s="3"/>
      <c r="B72" s="4"/>
      <c r="C72" s="274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v>15</v>
      </c>
      <c r="AF72">
        <v>21</v>
      </c>
      <c r="AG72" t="s">
        <v>169</v>
      </c>
    </row>
    <row r="73" spans="1:60" ht="13" x14ac:dyDescent="0.25">
      <c r="A73" s="215"/>
      <c r="B73" s="216" t="s">
        <v>31</v>
      </c>
      <c r="C73" s="275"/>
      <c r="D73" s="217"/>
      <c r="E73" s="218"/>
      <c r="F73" s="218"/>
      <c r="G73" s="250">
        <f>G8+G21+G32+G58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f>SUMIF(L7:L71,AE72,G7:G71)</f>
        <v>0</v>
      </c>
      <c r="AF73">
        <f>SUMIF(L7:L71,AF72,G7:G71)</f>
        <v>0</v>
      </c>
      <c r="AG73" t="s">
        <v>541</v>
      </c>
    </row>
    <row r="74" spans="1:60" x14ac:dyDescent="0.25">
      <c r="A74" s="3"/>
      <c r="B74" s="4"/>
      <c r="C74" s="27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3"/>
      <c r="B75" s="4"/>
      <c r="C75" s="274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219" t="s">
        <v>542</v>
      </c>
      <c r="B76" s="219"/>
      <c r="C76" s="27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220"/>
      <c r="B77" s="221"/>
      <c r="C77" s="277"/>
      <c r="D77" s="221"/>
      <c r="E77" s="221"/>
      <c r="F77" s="221"/>
      <c r="G77" s="2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G77" t="s">
        <v>543</v>
      </c>
    </row>
    <row r="78" spans="1:60" x14ac:dyDescent="0.25">
      <c r="A78" s="223"/>
      <c r="B78" s="224"/>
      <c r="C78" s="278"/>
      <c r="D78" s="224"/>
      <c r="E78" s="224"/>
      <c r="F78" s="224"/>
      <c r="G78" s="22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A79" s="223"/>
      <c r="B79" s="224"/>
      <c r="C79" s="278"/>
      <c r="D79" s="224"/>
      <c r="E79" s="224"/>
      <c r="F79" s="224"/>
      <c r="G79" s="22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5">
      <c r="A80" s="223"/>
      <c r="B80" s="224"/>
      <c r="C80" s="278"/>
      <c r="D80" s="224"/>
      <c r="E80" s="224"/>
      <c r="F80" s="224"/>
      <c r="G80" s="22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5">
      <c r="A81" s="226"/>
      <c r="B81" s="227"/>
      <c r="C81" s="279"/>
      <c r="D81" s="227"/>
      <c r="E81" s="227"/>
      <c r="F81" s="227"/>
      <c r="G81" s="228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5">
      <c r="A82" s="3"/>
      <c r="B82" s="4"/>
      <c r="C82" s="274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5">
      <c r="C83" s="280"/>
      <c r="D83" s="10"/>
      <c r="AG83" t="s">
        <v>544</v>
      </c>
    </row>
    <row r="84" spans="1:33" x14ac:dyDescent="0.25">
      <c r="D84" s="10"/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rVdz7LYiFlpdZshqo26hWdsLbJOXuaiJuk+XlL1RTyhafhCA79CbRttxK2S5Y3iNcHUmh7VHla4VyUTzUrRCw==" saltValue="jCScaOKZfCtU0QNCrGNMOw==" spinCount="100000" sheet="1" formatRows="0"/>
  <mergeCells count="6">
    <mergeCell ref="A1:G1"/>
    <mergeCell ref="C2:G2"/>
    <mergeCell ref="C3:G3"/>
    <mergeCell ref="C4:G4"/>
    <mergeCell ref="A76:C76"/>
    <mergeCell ref="A77:G8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ABF4-32A4-41D1-A089-07A92DA0C27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157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158</v>
      </c>
    </row>
    <row r="3" spans="1:60" ht="25" customHeight="1" x14ac:dyDescent="0.25">
      <c r="A3" s="198" t="s">
        <v>9</v>
      </c>
      <c r="B3" s="49" t="s">
        <v>48</v>
      </c>
      <c r="C3" s="201" t="s">
        <v>49</v>
      </c>
      <c r="D3" s="199"/>
      <c r="E3" s="199"/>
      <c r="F3" s="199"/>
      <c r="G3" s="200"/>
      <c r="AC3" s="176" t="s">
        <v>158</v>
      </c>
      <c r="AG3" t="s">
        <v>159</v>
      </c>
    </row>
    <row r="4" spans="1:60" ht="25" customHeight="1" x14ac:dyDescent="0.25">
      <c r="A4" s="202" t="s">
        <v>10</v>
      </c>
      <c r="B4" s="203" t="s">
        <v>51</v>
      </c>
      <c r="C4" s="204" t="s">
        <v>52</v>
      </c>
      <c r="D4" s="205"/>
      <c r="E4" s="205"/>
      <c r="F4" s="205"/>
      <c r="G4" s="206"/>
      <c r="AG4" t="s">
        <v>160</v>
      </c>
    </row>
    <row r="5" spans="1:60" x14ac:dyDescent="0.25">
      <c r="D5" s="10"/>
    </row>
    <row r="6" spans="1:60" ht="37.5" x14ac:dyDescent="0.25">
      <c r="A6" s="208" t="s">
        <v>161</v>
      </c>
      <c r="B6" s="210" t="s">
        <v>162</v>
      </c>
      <c r="C6" s="210" t="s">
        <v>163</v>
      </c>
      <c r="D6" s="209" t="s">
        <v>164</v>
      </c>
      <c r="E6" s="208" t="s">
        <v>165</v>
      </c>
      <c r="F6" s="207" t="s">
        <v>166</v>
      </c>
      <c r="G6" s="208" t="s">
        <v>31</v>
      </c>
      <c r="H6" s="211" t="s">
        <v>32</v>
      </c>
      <c r="I6" s="211" t="s">
        <v>167</v>
      </c>
      <c r="J6" s="211" t="s">
        <v>33</v>
      </c>
      <c r="K6" s="211" t="s">
        <v>168</v>
      </c>
      <c r="L6" s="211" t="s">
        <v>169</v>
      </c>
      <c r="M6" s="211" t="s">
        <v>170</v>
      </c>
      <c r="N6" s="211" t="s">
        <v>171</v>
      </c>
      <c r="O6" s="211" t="s">
        <v>172</v>
      </c>
      <c r="P6" s="211" t="s">
        <v>173</v>
      </c>
      <c r="Q6" s="211" t="s">
        <v>174</v>
      </c>
      <c r="R6" s="211" t="s">
        <v>175</v>
      </c>
      <c r="S6" s="211" t="s">
        <v>176</v>
      </c>
      <c r="T6" s="211" t="s">
        <v>177</v>
      </c>
      <c r="U6" s="211" t="s">
        <v>178</v>
      </c>
      <c r="V6" s="211" t="s">
        <v>179</v>
      </c>
      <c r="W6" s="211" t="s">
        <v>180</v>
      </c>
      <c r="X6" s="211" t="s">
        <v>181</v>
      </c>
      <c r="Y6" s="211" t="s">
        <v>182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44" t="s">
        <v>183</v>
      </c>
      <c r="B8" s="245" t="s">
        <v>106</v>
      </c>
      <c r="C8" s="265" t="s">
        <v>107</v>
      </c>
      <c r="D8" s="246"/>
      <c r="E8" s="247"/>
      <c r="F8" s="248"/>
      <c r="G8" s="248">
        <f>SUMIF(AG9:AG9,"&lt;&gt;NOR",G9:G9)</f>
        <v>0</v>
      </c>
      <c r="H8" s="248"/>
      <c r="I8" s="248">
        <f>SUM(I9:I9)</f>
        <v>0</v>
      </c>
      <c r="J8" s="248"/>
      <c r="K8" s="248">
        <f>SUM(K9:K9)</f>
        <v>0</v>
      </c>
      <c r="L8" s="248"/>
      <c r="M8" s="248">
        <f>SUM(M9:M9)</f>
        <v>0</v>
      </c>
      <c r="N8" s="247"/>
      <c r="O8" s="247">
        <f>SUM(O9:O9)</f>
        <v>0</v>
      </c>
      <c r="P8" s="247"/>
      <c r="Q8" s="247">
        <f>SUM(Q9:Q9)</f>
        <v>0</v>
      </c>
      <c r="R8" s="248"/>
      <c r="S8" s="248"/>
      <c r="T8" s="249"/>
      <c r="U8" s="243"/>
      <c r="V8" s="243">
        <f>SUM(V9:V9)</f>
        <v>0</v>
      </c>
      <c r="W8" s="243"/>
      <c r="X8" s="243"/>
      <c r="Y8" s="243"/>
      <c r="AG8" t="s">
        <v>184</v>
      </c>
    </row>
    <row r="9" spans="1:60" outlineLevel="1" x14ac:dyDescent="0.25">
      <c r="A9" s="258">
        <v>1</v>
      </c>
      <c r="B9" s="259" t="s">
        <v>557</v>
      </c>
      <c r="C9" s="269" t="s">
        <v>558</v>
      </c>
      <c r="D9" s="260" t="s">
        <v>334</v>
      </c>
      <c r="E9" s="261">
        <v>26</v>
      </c>
      <c r="F9" s="262"/>
      <c r="G9" s="263">
        <f>ROUND(E9*F9,2)</f>
        <v>0</v>
      </c>
      <c r="H9" s="262"/>
      <c r="I9" s="263">
        <f>ROUND(E9*H9,2)</f>
        <v>0</v>
      </c>
      <c r="J9" s="262"/>
      <c r="K9" s="263">
        <f>ROUND(E9*J9,2)</f>
        <v>0</v>
      </c>
      <c r="L9" s="263">
        <v>21</v>
      </c>
      <c r="M9" s="263">
        <f>G9*(1+L9/100)</f>
        <v>0</v>
      </c>
      <c r="N9" s="261">
        <v>0</v>
      </c>
      <c r="O9" s="261">
        <f>ROUND(E9*N9,2)</f>
        <v>0</v>
      </c>
      <c r="P9" s="261">
        <v>0</v>
      </c>
      <c r="Q9" s="261">
        <f>ROUND(E9*P9,2)</f>
        <v>0</v>
      </c>
      <c r="R9" s="263"/>
      <c r="S9" s="263" t="s">
        <v>207</v>
      </c>
      <c r="T9" s="264" t="s">
        <v>248</v>
      </c>
      <c r="U9" s="232">
        <v>0</v>
      </c>
      <c r="V9" s="232">
        <f>ROUND(E9*U9,2)</f>
        <v>0</v>
      </c>
      <c r="W9" s="232"/>
      <c r="X9" s="232" t="s">
        <v>190</v>
      </c>
      <c r="Y9" s="232" t="s">
        <v>191</v>
      </c>
      <c r="Z9" s="212"/>
      <c r="AA9" s="212"/>
      <c r="AB9" s="212"/>
      <c r="AC9" s="212"/>
      <c r="AD9" s="212"/>
      <c r="AE9" s="212"/>
      <c r="AF9" s="212"/>
      <c r="AG9" s="212" t="s">
        <v>547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13" x14ac:dyDescent="0.25">
      <c r="A10" s="244" t="s">
        <v>183</v>
      </c>
      <c r="B10" s="245" t="s">
        <v>126</v>
      </c>
      <c r="C10" s="265" t="s">
        <v>125</v>
      </c>
      <c r="D10" s="246"/>
      <c r="E10" s="247"/>
      <c r="F10" s="248"/>
      <c r="G10" s="248">
        <f>SUMIF(AG11:AG11,"&lt;&gt;NOR",G11:G11)</f>
        <v>0</v>
      </c>
      <c r="H10" s="248"/>
      <c r="I10" s="248">
        <f>SUM(I11:I11)</f>
        <v>0</v>
      </c>
      <c r="J10" s="248"/>
      <c r="K10" s="248">
        <f>SUM(K11:K11)</f>
        <v>0</v>
      </c>
      <c r="L10" s="248"/>
      <c r="M10" s="248">
        <f>SUM(M11:M11)</f>
        <v>0</v>
      </c>
      <c r="N10" s="247"/>
      <c r="O10" s="247">
        <f>SUM(O11:O11)</f>
        <v>0</v>
      </c>
      <c r="P10" s="247"/>
      <c r="Q10" s="247">
        <f>SUM(Q11:Q11)</f>
        <v>0</v>
      </c>
      <c r="R10" s="248"/>
      <c r="S10" s="248"/>
      <c r="T10" s="249"/>
      <c r="U10" s="243"/>
      <c r="V10" s="243">
        <f>SUM(V11:V11)</f>
        <v>0</v>
      </c>
      <c r="W10" s="243"/>
      <c r="X10" s="243"/>
      <c r="Y10" s="243"/>
      <c r="AG10" t="s">
        <v>184</v>
      </c>
    </row>
    <row r="11" spans="1:60" outlineLevel="1" x14ac:dyDescent="0.25">
      <c r="A11" s="258">
        <v>2</v>
      </c>
      <c r="B11" s="259" t="s">
        <v>642</v>
      </c>
      <c r="C11" s="269" t="s">
        <v>643</v>
      </c>
      <c r="D11" s="260" t="s">
        <v>247</v>
      </c>
      <c r="E11" s="261">
        <v>1</v>
      </c>
      <c r="F11" s="262"/>
      <c r="G11" s="263">
        <f>ROUND(E11*F11,2)</f>
        <v>0</v>
      </c>
      <c r="H11" s="262"/>
      <c r="I11" s="263">
        <f>ROUND(E11*H11,2)</f>
        <v>0</v>
      </c>
      <c r="J11" s="262"/>
      <c r="K11" s="263">
        <f>ROUND(E11*J11,2)</f>
        <v>0</v>
      </c>
      <c r="L11" s="263">
        <v>21</v>
      </c>
      <c r="M11" s="263">
        <f>G11*(1+L11/100)</f>
        <v>0</v>
      </c>
      <c r="N11" s="261">
        <v>0</v>
      </c>
      <c r="O11" s="261">
        <f>ROUND(E11*N11,2)</f>
        <v>0</v>
      </c>
      <c r="P11" s="261">
        <v>0</v>
      </c>
      <c r="Q11" s="261">
        <f>ROUND(E11*P11,2)</f>
        <v>0</v>
      </c>
      <c r="R11" s="263"/>
      <c r="S11" s="263" t="s">
        <v>207</v>
      </c>
      <c r="T11" s="264" t="s">
        <v>248</v>
      </c>
      <c r="U11" s="232">
        <v>0</v>
      </c>
      <c r="V11" s="232">
        <f>ROUND(E11*U11,2)</f>
        <v>0</v>
      </c>
      <c r="W11" s="232"/>
      <c r="X11" s="232" t="s">
        <v>190</v>
      </c>
      <c r="Y11" s="232" t="s">
        <v>191</v>
      </c>
      <c r="Z11" s="212"/>
      <c r="AA11" s="212"/>
      <c r="AB11" s="212"/>
      <c r="AC11" s="212"/>
      <c r="AD11" s="212"/>
      <c r="AE11" s="212"/>
      <c r="AF11" s="212"/>
      <c r="AG11" s="212" t="s">
        <v>192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13" x14ac:dyDescent="0.25">
      <c r="A12" s="244" t="s">
        <v>183</v>
      </c>
      <c r="B12" s="245" t="s">
        <v>106</v>
      </c>
      <c r="C12" s="265" t="s">
        <v>107</v>
      </c>
      <c r="D12" s="246"/>
      <c r="E12" s="247"/>
      <c r="F12" s="248"/>
      <c r="G12" s="248">
        <f>SUMIF(AG13:AG18,"&lt;&gt;NOR",G13:G18)</f>
        <v>0</v>
      </c>
      <c r="H12" s="248"/>
      <c r="I12" s="248">
        <f>SUM(I13:I18)</f>
        <v>0</v>
      </c>
      <c r="J12" s="248"/>
      <c r="K12" s="248">
        <f>SUM(K13:K18)</f>
        <v>0</v>
      </c>
      <c r="L12" s="248"/>
      <c r="M12" s="248">
        <f>SUM(M13:M18)</f>
        <v>0</v>
      </c>
      <c r="N12" s="247"/>
      <c r="O12" s="247">
        <f>SUM(O13:O18)</f>
        <v>0</v>
      </c>
      <c r="P12" s="247"/>
      <c r="Q12" s="247">
        <f>SUM(Q13:Q18)</f>
        <v>0</v>
      </c>
      <c r="R12" s="248"/>
      <c r="S12" s="248"/>
      <c r="T12" s="249"/>
      <c r="U12" s="243"/>
      <c r="V12" s="243">
        <f>SUM(V13:V18)</f>
        <v>0</v>
      </c>
      <c r="W12" s="243"/>
      <c r="X12" s="243"/>
      <c r="Y12" s="243"/>
      <c r="AG12" t="s">
        <v>184</v>
      </c>
    </row>
    <row r="13" spans="1:60" outlineLevel="1" x14ac:dyDescent="0.25">
      <c r="A13" s="258">
        <v>3</v>
      </c>
      <c r="B13" s="259" t="s">
        <v>668</v>
      </c>
      <c r="C13" s="269" t="s">
        <v>669</v>
      </c>
      <c r="D13" s="260" t="s">
        <v>285</v>
      </c>
      <c r="E13" s="261">
        <v>1</v>
      </c>
      <c r="F13" s="262"/>
      <c r="G13" s="263">
        <f>ROUND(E13*F13,2)</f>
        <v>0</v>
      </c>
      <c r="H13" s="262"/>
      <c r="I13" s="263">
        <f>ROUND(E13*H13,2)</f>
        <v>0</v>
      </c>
      <c r="J13" s="262"/>
      <c r="K13" s="263">
        <f>ROUND(E13*J13,2)</f>
        <v>0</v>
      </c>
      <c r="L13" s="263">
        <v>21</v>
      </c>
      <c r="M13" s="263">
        <f>G13*(1+L13/100)</f>
        <v>0</v>
      </c>
      <c r="N13" s="261">
        <v>0</v>
      </c>
      <c r="O13" s="261">
        <f>ROUND(E13*N13,2)</f>
        <v>0</v>
      </c>
      <c r="P13" s="261">
        <v>0</v>
      </c>
      <c r="Q13" s="261">
        <f>ROUND(E13*P13,2)</f>
        <v>0</v>
      </c>
      <c r="R13" s="263"/>
      <c r="S13" s="263" t="s">
        <v>207</v>
      </c>
      <c r="T13" s="264" t="s">
        <v>248</v>
      </c>
      <c r="U13" s="232">
        <v>0</v>
      </c>
      <c r="V13" s="232">
        <f>ROUND(E13*U13,2)</f>
        <v>0</v>
      </c>
      <c r="W13" s="232"/>
      <c r="X13" s="232" t="s">
        <v>190</v>
      </c>
      <c r="Y13" s="232" t="s">
        <v>191</v>
      </c>
      <c r="Z13" s="212"/>
      <c r="AA13" s="212"/>
      <c r="AB13" s="212"/>
      <c r="AC13" s="212"/>
      <c r="AD13" s="212"/>
      <c r="AE13" s="212"/>
      <c r="AF13" s="212"/>
      <c r="AG13" s="212" t="s">
        <v>547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58">
        <v>4</v>
      </c>
      <c r="B14" s="259" t="s">
        <v>670</v>
      </c>
      <c r="C14" s="269" t="s">
        <v>671</v>
      </c>
      <c r="D14" s="260" t="s">
        <v>285</v>
      </c>
      <c r="E14" s="261">
        <v>1</v>
      </c>
      <c r="F14" s="262"/>
      <c r="G14" s="263">
        <f>ROUND(E14*F14,2)</f>
        <v>0</v>
      </c>
      <c r="H14" s="262"/>
      <c r="I14" s="263">
        <f>ROUND(E14*H14,2)</f>
        <v>0</v>
      </c>
      <c r="J14" s="262"/>
      <c r="K14" s="263">
        <f>ROUND(E14*J14,2)</f>
        <v>0</v>
      </c>
      <c r="L14" s="263">
        <v>21</v>
      </c>
      <c r="M14" s="263">
        <f>G14*(1+L14/100)</f>
        <v>0</v>
      </c>
      <c r="N14" s="261">
        <v>0</v>
      </c>
      <c r="O14" s="261">
        <f>ROUND(E14*N14,2)</f>
        <v>0</v>
      </c>
      <c r="P14" s="261">
        <v>0</v>
      </c>
      <c r="Q14" s="261">
        <f>ROUND(E14*P14,2)</f>
        <v>0</v>
      </c>
      <c r="R14" s="263"/>
      <c r="S14" s="263" t="s">
        <v>207</v>
      </c>
      <c r="T14" s="264" t="s">
        <v>248</v>
      </c>
      <c r="U14" s="232">
        <v>0</v>
      </c>
      <c r="V14" s="232">
        <f>ROUND(E14*U14,2)</f>
        <v>0</v>
      </c>
      <c r="W14" s="232"/>
      <c r="X14" s="232" t="s">
        <v>422</v>
      </c>
      <c r="Y14" s="232" t="s">
        <v>191</v>
      </c>
      <c r="Z14" s="212"/>
      <c r="AA14" s="212"/>
      <c r="AB14" s="212"/>
      <c r="AC14" s="212"/>
      <c r="AD14" s="212"/>
      <c r="AE14" s="212"/>
      <c r="AF14" s="212"/>
      <c r="AG14" s="212" t="s">
        <v>550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58">
        <v>5</v>
      </c>
      <c r="B15" s="259" t="s">
        <v>567</v>
      </c>
      <c r="C15" s="269" t="s">
        <v>568</v>
      </c>
      <c r="D15" s="260" t="s">
        <v>334</v>
      </c>
      <c r="E15" s="261">
        <v>26</v>
      </c>
      <c r="F15" s="262"/>
      <c r="G15" s="263">
        <f>ROUND(E15*F15,2)</f>
        <v>0</v>
      </c>
      <c r="H15" s="262"/>
      <c r="I15" s="263">
        <f>ROUND(E15*H15,2)</f>
        <v>0</v>
      </c>
      <c r="J15" s="262"/>
      <c r="K15" s="263">
        <f>ROUND(E15*J15,2)</f>
        <v>0</v>
      </c>
      <c r="L15" s="263">
        <v>21</v>
      </c>
      <c r="M15" s="263">
        <f>G15*(1+L15/100)</f>
        <v>0</v>
      </c>
      <c r="N15" s="261">
        <v>0</v>
      </c>
      <c r="O15" s="261">
        <f>ROUND(E15*N15,2)</f>
        <v>0</v>
      </c>
      <c r="P15" s="261">
        <v>0</v>
      </c>
      <c r="Q15" s="261">
        <f>ROUND(E15*P15,2)</f>
        <v>0</v>
      </c>
      <c r="R15" s="263"/>
      <c r="S15" s="263" t="s">
        <v>207</v>
      </c>
      <c r="T15" s="264" t="s">
        <v>248</v>
      </c>
      <c r="U15" s="232">
        <v>0</v>
      </c>
      <c r="V15" s="232">
        <f>ROUND(E15*U15,2)</f>
        <v>0</v>
      </c>
      <c r="W15" s="232"/>
      <c r="X15" s="232" t="s">
        <v>190</v>
      </c>
      <c r="Y15" s="232" t="s">
        <v>191</v>
      </c>
      <c r="Z15" s="212"/>
      <c r="AA15" s="212"/>
      <c r="AB15" s="212"/>
      <c r="AC15" s="212"/>
      <c r="AD15" s="212"/>
      <c r="AE15" s="212"/>
      <c r="AF15" s="212"/>
      <c r="AG15" s="212" t="s">
        <v>547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58">
        <v>6</v>
      </c>
      <c r="B16" s="259" t="s">
        <v>672</v>
      </c>
      <c r="C16" s="269" t="s">
        <v>673</v>
      </c>
      <c r="D16" s="260" t="s">
        <v>334</v>
      </c>
      <c r="E16" s="261">
        <v>30</v>
      </c>
      <c r="F16" s="262"/>
      <c r="G16" s="263">
        <f>ROUND(E16*F16,2)</f>
        <v>0</v>
      </c>
      <c r="H16" s="262"/>
      <c r="I16" s="263">
        <f>ROUND(E16*H16,2)</f>
        <v>0</v>
      </c>
      <c r="J16" s="262"/>
      <c r="K16" s="263">
        <f>ROUND(E16*J16,2)</f>
        <v>0</v>
      </c>
      <c r="L16" s="263">
        <v>21</v>
      </c>
      <c r="M16" s="263">
        <f>G16*(1+L16/100)</f>
        <v>0</v>
      </c>
      <c r="N16" s="261">
        <v>0</v>
      </c>
      <c r="O16" s="261">
        <f>ROUND(E16*N16,2)</f>
        <v>0</v>
      </c>
      <c r="P16" s="261">
        <v>0</v>
      </c>
      <c r="Q16" s="261">
        <f>ROUND(E16*P16,2)</f>
        <v>0</v>
      </c>
      <c r="R16" s="263"/>
      <c r="S16" s="263" t="s">
        <v>207</v>
      </c>
      <c r="T16" s="264" t="s">
        <v>248</v>
      </c>
      <c r="U16" s="232">
        <v>0</v>
      </c>
      <c r="V16" s="232">
        <f>ROUND(E16*U16,2)</f>
        <v>0</v>
      </c>
      <c r="W16" s="232"/>
      <c r="X16" s="232" t="s">
        <v>190</v>
      </c>
      <c r="Y16" s="232" t="s">
        <v>191</v>
      </c>
      <c r="Z16" s="212"/>
      <c r="AA16" s="212"/>
      <c r="AB16" s="212"/>
      <c r="AC16" s="212"/>
      <c r="AD16" s="212"/>
      <c r="AE16" s="212"/>
      <c r="AF16" s="212"/>
      <c r="AG16" s="212" t="s">
        <v>547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8">
        <v>7</v>
      </c>
      <c r="B17" s="259" t="s">
        <v>569</v>
      </c>
      <c r="C17" s="269" t="s">
        <v>570</v>
      </c>
      <c r="D17" s="260" t="s">
        <v>571</v>
      </c>
      <c r="E17" s="261">
        <v>432.459</v>
      </c>
      <c r="F17" s="262"/>
      <c r="G17" s="263">
        <f>ROUND(E17*F17,2)</f>
        <v>0</v>
      </c>
      <c r="H17" s="262"/>
      <c r="I17" s="263">
        <f>ROUND(E17*H17,2)</f>
        <v>0</v>
      </c>
      <c r="J17" s="262"/>
      <c r="K17" s="263">
        <f>ROUND(E17*J17,2)</f>
        <v>0</v>
      </c>
      <c r="L17" s="263">
        <v>21</v>
      </c>
      <c r="M17" s="263">
        <f>G17*(1+L17/100)</f>
        <v>0</v>
      </c>
      <c r="N17" s="261">
        <v>0</v>
      </c>
      <c r="O17" s="261">
        <f>ROUND(E17*N17,2)</f>
        <v>0</v>
      </c>
      <c r="P17" s="261">
        <v>0</v>
      </c>
      <c r="Q17" s="261">
        <f>ROUND(E17*P17,2)</f>
        <v>0</v>
      </c>
      <c r="R17" s="263"/>
      <c r="S17" s="263" t="s">
        <v>207</v>
      </c>
      <c r="T17" s="264" t="s">
        <v>248</v>
      </c>
      <c r="U17" s="232">
        <v>0</v>
      </c>
      <c r="V17" s="232">
        <f>ROUND(E17*U17,2)</f>
        <v>0</v>
      </c>
      <c r="W17" s="232"/>
      <c r="X17" s="232" t="s">
        <v>190</v>
      </c>
      <c r="Y17" s="232" t="s">
        <v>191</v>
      </c>
      <c r="Z17" s="212"/>
      <c r="AA17" s="212"/>
      <c r="AB17" s="212"/>
      <c r="AC17" s="212"/>
      <c r="AD17" s="212"/>
      <c r="AE17" s="212"/>
      <c r="AF17" s="212"/>
      <c r="AG17" s="212" t="s">
        <v>547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0" outlineLevel="1" x14ac:dyDescent="0.25">
      <c r="A18" s="258">
        <v>8</v>
      </c>
      <c r="B18" s="259" t="s">
        <v>674</v>
      </c>
      <c r="C18" s="269" t="s">
        <v>675</v>
      </c>
      <c r="D18" s="260" t="s">
        <v>285</v>
      </c>
      <c r="E18" s="261">
        <v>1</v>
      </c>
      <c r="F18" s="262"/>
      <c r="G18" s="263">
        <f>ROUND(E18*F18,2)</f>
        <v>0</v>
      </c>
      <c r="H18" s="262"/>
      <c r="I18" s="263">
        <f>ROUND(E18*H18,2)</f>
        <v>0</v>
      </c>
      <c r="J18" s="262"/>
      <c r="K18" s="263">
        <f>ROUND(E18*J18,2)</f>
        <v>0</v>
      </c>
      <c r="L18" s="263">
        <v>21</v>
      </c>
      <c r="M18" s="263">
        <f>G18*(1+L18/100)</f>
        <v>0</v>
      </c>
      <c r="N18" s="261">
        <v>0</v>
      </c>
      <c r="O18" s="261">
        <f>ROUND(E18*N18,2)</f>
        <v>0</v>
      </c>
      <c r="P18" s="261">
        <v>0</v>
      </c>
      <c r="Q18" s="261">
        <f>ROUND(E18*P18,2)</f>
        <v>0</v>
      </c>
      <c r="R18" s="263"/>
      <c r="S18" s="263" t="s">
        <v>207</v>
      </c>
      <c r="T18" s="264" t="s">
        <v>248</v>
      </c>
      <c r="U18" s="232">
        <v>0</v>
      </c>
      <c r="V18" s="232">
        <f>ROUND(E18*U18,2)</f>
        <v>0</v>
      </c>
      <c r="W18" s="232"/>
      <c r="X18" s="232" t="s">
        <v>190</v>
      </c>
      <c r="Y18" s="232" t="s">
        <v>191</v>
      </c>
      <c r="Z18" s="212"/>
      <c r="AA18" s="212"/>
      <c r="AB18" s="212"/>
      <c r="AC18" s="212"/>
      <c r="AD18" s="212"/>
      <c r="AE18" s="212"/>
      <c r="AF18" s="212"/>
      <c r="AG18" s="212" t="s">
        <v>547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13" x14ac:dyDescent="0.25">
      <c r="A19" s="244" t="s">
        <v>183</v>
      </c>
      <c r="B19" s="245" t="s">
        <v>108</v>
      </c>
      <c r="C19" s="265" t="s">
        <v>109</v>
      </c>
      <c r="D19" s="246"/>
      <c r="E19" s="247"/>
      <c r="F19" s="248"/>
      <c r="G19" s="248">
        <f>SUMIF(AG20:AG28,"&lt;&gt;NOR",G20:G28)</f>
        <v>0</v>
      </c>
      <c r="H19" s="248"/>
      <c r="I19" s="248">
        <f>SUM(I20:I28)</f>
        <v>0</v>
      </c>
      <c r="J19" s="248"/>
      <c r="K19" s="248">
        <f>SUM(K20:K28)</f>
        <v>0</v>
      </c>
      <c r="L19" s="248"/>
      <c r="M19" s="248">
        <f>SUM(M20:M28)</f>
        <v>0</v>
      </c>
      <c r="N19" s="247"/>
      <c r="O19" s="247">
        <f>SUM(O20:O28)</f>
        <v>0</v>
      </c>
      <c r="P19" s="247"/>
      <c r="Q19" s="247">
        <f>SUM(Q20:Q28)</f>
        <v>0</v>
      </c>
      <c r="R19" s="248"/>
      <c r="S19" s="248"/>
      <c r="T19" s="249"/>
      <c r="U19" s="243"/>
      <c r="V19" s="243">
        <f>SUM(V20:V28)</f>
        <v>0</v>
      </c>
      <c r="W19" s="243"/>
      <c r="X19" s="243"/>
      <c r="Y19" s="243"/>
      <c r="AG19" t="s">
        <v>184</v>
      </c>
    </row>
    <row r="20" spans="1:60" ht="20" outlineLevel="1" x14ac:dyDescent="0.25">
      <c r="A20" s="258">
        <v>9</v>
      </c>
      <c r="B20" s="259" t="s">
        <v>572</v>
      </c>
      <c r="C20" s="269" t="s">
        <v>573</v>
      </c>
      <c r="D20" s="260" t="s">
        <v>334</v>
      </c>
      <c r="E20" s="261">
        <v>22</v>
      </c>
      <c r="F20" s="262"/>
      <c r="G20" s="263">
        <f>ROUND(E20*F20,2)</f>
        <v>0</v>
      </c>
      <c r="H20" s="262"/>
      <c r="I20" s="263">
        <f>ROUND(E20*H20,2)</f>
        <v>0</v>
      </c>
      <c r="J20" s="262"/>
      <c r="K20" s="263">
        <f>ROUND(E20*J20,2)</f>
        <v>0</v>
      </c>
      <c r="L20" s="263">
        <v>21</v>
      </c>
      <c r="M20" s="263">
        <f>G20*(1+L20/100)</f>
        <v>0</v>
      </c>
      <c r="N20" s="261">
        <v>0</v>
      </c>
      <c r="O20" s="261">
        <f>ROUND(E20*N20,2)</f>
        <v>0</v>
      </c>
      <c r="P20" s="261">
        <v>0</v>
      </c>
      <c r="Q20" s="261">
        <f>ROUND(E20*P20,2)</f>
        <v>0</v>
      </c>
      <c r="R20" s="263"/>
      <c r="S20" s="263" t="s">
        <v>207</v>
      </c>
      <c r="T20" s="264" t="s">
        <v>248</v>
      </c>
      <c r="U20" s="232">
        <v>0</v>
      </c>
      <c r="V20" s="232">
        <f>ROUND(E20*U20,2)</f>
        <v>0</v>
      </c>
      <c r="W20" s="232"/>
      <c r="X20" s="232" t="s">
        <v>190</v>
      </c>
      <c r="Y20" s="232" t="s">
        <v>191</v>
      </c>
      <c r="Z20" s="212"/>
      <c r="AA20" s="212"/>
      <c r="AB20" s="212"/>
      <c r="AC20" s="212"/>
      <c r="AD20" s="212"/>
      <c r="AE20" s="212"/>
      <c r="AF20" s="212"/>
      <c r="AG20" s="212" t="s">
        <v>547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0" outlineLevel="1" x14ac:dyDescent="0.25">
      <c r="A21" s="258">
        <v>10</v>
      </c>
      <c r="B21" s="259" t="s">
        <v>574</v>
      </c>
      <c r="C21" s="269" t="s">
        <v>575</v>
      </c>
      <c r="D21" s="260" t="s">
        <v>334</v>
      </c>
      <c r="E21" s="261">
        <v>10</v>
      </c>
      <c r="F21" s="262"/>
      <c r="G21" s="263">
        <f>ROUND(E21*F21,2)</f>
        <v>0</v>
      </c>
      <c r="H21" s="262"/>
      <c r="I21" s="263">
        <f>ROUND(E21*H21,2)</f>
        <v>0</v>
      </c>
      <c r="J21" s="262"/>
      <c r="K21" s="263">
        <f>ROUND(E21*J21,2)</f>
        <v>0</v>
      </c>
      <c r="L21" s="263">
        <v>21</v>
      </c>
      <c r="M21" s="263">
        <f>G21*(1+L21/100)</f>
        <v>0</v>
      </c>
      <c r="N21" s="261">
        <v>0</v>
      </c>
      <c r="O21" s="261">
        <f>ROUND(E21*N21,2)</f>
        <v>0</v>
      </c>
      <c r="P21" s="261">
        <v>0</v>
      </c>
      <c r="Q21" s="261">
        <f>ROUND(E21*P21,2)</f>
        <v>0</v>
      </c>
      <c r="R21" s="263"/>
      <c r="S21" s="263" t="s">
        <v>207</v>
      </c>
      <c r="T21" s="264" t="s">
        <v>248</v>
      </c>
      <c r="U21" s="232">
        <v>0</v>
      </c>
      <c r="V21" s="232">
        <f>ROUND(E21*U21,2)</f>
        <v>0</v>
      </c>
      <c r="W21" s="232"/>
      <c r="X21" s="232" t="s">
        <v>190</v>
      </c>
      <c r="Y21" s="232" t="s">
        <v>191</v>
      </c>
      <c r="Z21" s="212"/>
      <c r="AA21" s="212"/>
      <c r="AB21" s="212"/>
      <c r="AC21" s="212"/>
      <c r="AD21" s="212"/>
      <c r="AE21" s="212"/>
      <c r="AF21" s="212"/>
      <c r="AG21" s="212" t="s">
        <v>547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0" outlineLevel="1" x14ac:dyDescent="0.25">
      <c r="A22" s="258">
        <v>11</v>
      </c>
      <c r="B22" s="259" t="s">
        <v>676</v>
      </c>
      <c r="C22" s="269" t="s">
        <v>677</v>
      </c>
      <c r="D22" s="260" t="s">
        <v>334</v>
      </c>
      <c r="E22" s="261">
        <v>40</v>
      </c>
      <c r="F22" s="262"/>
      <c r="G22" s="263">
        <f>ROUND(E22*F22,2)</f>
        <v>0</v>
      </c>
      <c r="H22" s="262"/>
      <c r="I22" s="263">
        <f>ROUND(E22*H22,2)</f>
        <v>0</v>
      </c>
      <c r="J22" s="262"/>
      <c r="K22" s="263">
        <f>ROUND(E22*J22,2)</f>
        <v>0</v>
      </c>
      <c r="L22" s="263">
        <v>21</v>
      </c>
      <c r="M22" s="263">
        <f>G22*(1+L22/100)</f>
        <v>0</v>
      </c>
      <c r="N22" s="261">
        <v>0</v>
      </c>
      <c r="O22" s="261">
        <f>ROUND(E22*N22,2)</f>
        <v>0</v>
      </c>
      <c r="P22" s="261">
        <v>0</v>
      </c>
      <c r="Q22" s="261">
        <f>ROUND(E22*P22,2)</f>
        <v>0</v>
      </c>
      <c r="R22" s="263"/>
      <c r="S22" s="263" t="s">
        <v>207</v>
      </c>
      <c r="T22" s="264" t="s">
        <v>248</v>
      </c>
      <c r="U22" s="232">
        <v>0</v>
      </c>
      <c r="V22" s="232">
        <f>ROUND(E22*U22,2)</f>
        <v>0</v>
      </c>
      <c r="W22" s="232"/>
      <c r="X22" s="232" t="s">
        <v>190</v>
      </c>
      <c r="Y22" s="232" t="s">
        <v>191</v>
      </c>
      <c r="Z22" s="212"/>
      <c r="AA22" s="212"/>
      <c r="AB22" s="212"/>
      <c r="AC22" s="212"/>
      <c r="AD22" s="212"/>
      <c r="AE22" s="212"/>
      <c r="AF22" s="212"/>
      <c r="AG22" s="212" t="s">
        <v>547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" outlineLevel="1" x14ac:dyDescent="0.25">
      <c r="A23" s="258">
        <v>12</v>
      </c>
      <c r="B23" s="259" t="s">
        <v>576</v>
      </c>
      <c r="C23" s="269" t="s">
        <v>577</v>
      </c>
      <c r="D23" s="260" t="s">
        <v>334</v>
      </c>
      <c r="E23" s="261">
        <v>22</v>
      </c>
      <c r="F23" s="262"/>
      <c r="G23" s="263">
        <f>ROUND(E23*F23,2)</f>
        <v>0</v>
      </c>
      <c r="H23" s="262"/>
      <c r="I23" s="263">
        <f>ROUND(E23*H23,2)</f>
        <v>0</v>
      </c>
      <c r="J23" s="262"/>
      <c r="K23" s="263">
        <f>ROUND(E23*J23,2)</f>
        <v>0</v>
      </c>
      <c r="L23" s="263">
        <v>21</v>
      </c>
      <c r="M23" s="263">
        <f>G23*(1+L23/100)</f>
        <v>0</v>
      </c>
      <c r="N23" s="261">
        <v>0</v>
      </c>
      <c r="O23" s="261">
        <f>ROUND(E23*N23,2)</f>
        <v>0</v>
      </c>
      <c r="P23" s="261">
        <v>0</v>
      </c>
      <c r="Q23" s="261">
        <f>ROUND(E23*P23,2)</f>
        <v>0</v>
      </c>
      <c r="R23" s="263"/>
      <c r="S23" s="263" t="s">
        <v>207</v>
      </c>
      <c r="T23" s="264" t="s">
        <v>248</v>
      </c>
      <c r="U23" s="232">
        <v>0</v>
      </c>
      <c r="V23" s="232">
        <f>ROUND(E23*U23,2)</f>
        <v>0</v>
      </c>
      <c r="W23" s="232"/>
      <c r="X23" s="232" t="s">
        <v>190</v>
      </c>
      <c r="Y23" s="232" t="s">
        <v>191</v>
      </c>
      <c r="Z23" s="212"/>
      <c r="AA23" s="212"/>
      <c r="AB23" s="212"/>
      <c r="AC23" s="212"/>
      <c r="AD23" s="212"/>
      <c r="AE23" s="212"/>
      <c r="AF23" s="212"/>
      <c r="AG23" s="212" t="s">
        <v>547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" outlineLevel="1" x14ac:dyDescent="0.25">
      <c r="A24" s="258">
        <v>13</v>
      </c>
      <c r="B24" s="259" t="s">
        <v>578</v>
      </c>
      <c r="C24" s="269" t="s">
        <v>579</v>
      </c>
      <c r="D24" s="260" t="s">
        <v>334</v>
      </c>
      <c r="E24" s="261">
        <v>50</v>
      </c>
      <c r="F24" s="262"/>
      <c r="G24" s="263">
        <f>ROUND(E24*F24,2)</f>
        <v>0</v>
      </c>
      <c r="H24" s="262"/>
      <c r="I24" s="263">
        <f>ROUND(E24*H24,2)</f>
        <v>0</v>
      </c>
      <c r="J24" s="262"/>
      <c r="K24" s="263">
        <f>ROUND(E24*J24,2)</f>
        <v>0</v>
      </c>
      <c r="L24" s="263">
        <v>21</v>
      </c>
      <c r="M24" s="263">
        <f>G24*(1+L24/100)</f>
        <v>0</v>
      </c>
      <c r="N24" s="261">
        <v>0</v>
      </c>
      <c r="O24" s="261">
        <f>ROUND(E24*N24,2)</f>
        <v>0</v>
      </c>
      <c r="P24" s="261">
        <v>0</v>
      </c>
      <c r="Q24" s="261">
        <f>ROUND(E24*P24,2)</f>
        <v>0</v>
      </c>
      <c r="R24" s="263"/>
      <c r="S24" s="263" t="s">
        <v>207</v>
      </c>
      <c r="T24" s="264" t="s">
        <v>248</v>
      </c>
      <c r="U24" s="232">
        <v>0</v>
      </c>
      <c r="V24" s="232">
        <f>ROUND(E24*U24,2)</f>
        <v>0</v>
      </c>
      <c r="W24" s="232"/>
      <c r="X24" s="232" t="s">
        <v>190</v>
      </c>
      <c r="Y24" s="232" t="s">
        <v>191</v>
      </c>
      <c r="Z24" s="212"/>
      <c r="AA24" s="212"/>
      <c r="AB24" s="212"/>
      <c r="AC24" s="212"/>
      <c r="AD24" s="212"/>
      <c r="AE24" s="212"/>
      <c r="AF24" s="212"/>
      <c r="AG24" s="212" t="s">
        <v>547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8">
        <v>14</v>
      </c>
      <c r="B25" s="259" t="s">
        <v>588</v>
      </c>
      <c r="C25" s="269" t="s">
        <v>589</v>
      </c>
      <c r="D25" s="260" t="s">
        <v>334</v>
      </c>
      <c r="E25" s="261">
        <v>72</v>
      </c>
      <c r="F25" s="262"/>
      <c r="G25" s="263">
        <f>ROUND(E25*F25,2)</f>
        <v>0</v>
      </c>
      <c r="H25" s="262"/>
      <c r="I25" s="263">
        <f>ROUND(E25*H25,2)</f>
        <v>0</v>
      </c>
      <c r="J25" s="262"/>
      <c r="K25" s="263">
        <f>ROUND(E25*J25,2)</f>
        <v>0</v>
      </c>
      <c r="L25" s="263">
        <v>21</v>
      </c>
      <c r="M25" s="263">
        <f>G25*(1+L25/100)</f>
        <v>0</v>
      </c>
      <c r="N25" s="261">
        <v>0</v>
      </c>
      <c r="O25" s="261">
        <f>ROUND(E25*N25,2)</f>
        <v>0</v>
      </c>
      <c r="P25" s="261">
        <v>0</v>
      </c>
      <c r="Q25" s="261">
        <f>ROUND(E25*P25,2)</f>
        <v>0</v>
      </c>
      <c r="R25" s="263"/>
      <c r="S25" s="263" t="s">
        <v>207</v>
      </c>
      <c r="T25" s="264" t="s">
        <v>248</v>
      </c>
      <c r="U25" s="232">
        <v>0</v>
      </c>
      <c r="V25" s="232">
        <f>ROUND(E25*U25,2)</f>
        <v>0</v>
      </c>
      <c r="W25" s="232"/>
      <c r="X25" s="232" t="s">
        <v>190</v>
      </c>
      <c r="Y25" s="232" t="s">
        <v>191</v>
      </c>
      <c r="Z25" s="212"/>
      <c r="AA25" s="212"/>
      <c r="AB25" s="212"/>
      <c r="AC25" s="212"/>
      <c r="AD25" s="212"/>
      <c r="AE25" s="212"/>
      <c r="AF25" s="212"/>
      <c r="AG25" s="212" t="s">
        <v>547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58">
        <v>15</v>
      </c>
      <c r="B26" s="259" t="s">
        <v>678</v>
      </c>
      <c r="C26" s="269" t="s">
        <v>679</v>
      </c>
      <c r="D26" s="260" t="s">
        <v>285</v>
      </c>
      <c r="E26" s="261">
        <v>1</v>
      </c>
      <c r="F26" s="262"/>
      <c r="G26" s="263">
        <f>ROUND(E26*F26,2)</f>
        <v>0</v>
      </c>
      <c r="H26" s="262"/>
      <c r="I26" s="263">
        <f>ROUND(E26*H26,2)</f>
        <v>0</v>
      </c>
      <c r="J26" s="262"/>
      <c r="K26" s="263">
        <f>ROUND(E26*J26,2)</f>
        <v>0</v>
      </c>
      <c r="L26" s="263">
        <v>21</v>
      </c>
      <c r="M26" s="263">
        <f>G26*(1+L26/100)</f>
        <v>0</v>
      </c>
      <c r="N26" s="261">
        <v>0</v>
      </c>
      <c r="O26" s="261">
        <f>ROUND(E26*N26,2)</f>
        <v>0</v>
      </c>
      <c r="P26" s="261">
        <v>0</v>
      </c>
      <c r="Q26" s="261">
        <f>ROUND(E26*P26,2)</f>
        <v>0</v>
      </c>
      <c r="R26" s="263"/>
      <c r="S26" s="263" t="s">
        <v>207</v>
      </c>
      <c r="T26" s="264" t="s">
        <v>248</v>
      </c>
      <c r="U26" s="232">
        <v>0</v>
      </c>
      <c r="V26" s="232">
        <f>ROUND(E26*U26,2)</f>
        <v>0</v>
      </c>
      <c r="W26" s="232"/>
      <c r="X26" s="232" t="s">
        <v>190</v>
      </c>
      <c r="Y26" s="232" t="s">
        <v>191</v>
      </c>
      <c r="Z26" s="212"/>
      <c r="AA26" s="212"/>
      <c r="AB26" s="212"/>
      <c r="AC26" s="212"/>
      <c r="AD26" s="212"/>
      <c r="AE26" s="212"/>
      <c r="AF26" s="212"/>
      <c r="AG26" s="212" t="s">
        <v>547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58">
        <v>16</v>
      </c>
      <c r="B27" s="259" t="s">
        <v>680</v>
      </c>
      <c r="C27" s="269" t="s">
        <v>681</v>
      </c>
      <c r="D27" s="260" t="s">
        <v>285</v>
      </c>
      <c r="E27" s="261">
        <v>1</v>
      </c>
      <c r="F27" s="262"/>
      <c r="G27" s="263">
        <f>ROUND(E27*F27,2)</f>
        <v>0</v>
      </c>
      <c r="H27" s="262"/>
      <c r="I27" s="263">
        <f>ROUND(E27*H27,2)</f>
        <v>0</v>
      </c>
      <c r="J27" s="262"/>
      <c r="K27" s="263">
        <f>ROUND(E27*J27,2)</f>
        <v>0</v>
      </c>
      <c r="L27" s="263">
        <v>21</v>
      </c>
      <c r="M27" s="263">
        <f>G27*(1+L27/100)</f>
        <v>0</v>
      </c>
      <c r="N27" s="261">
        <v>0</v>
      </c>
      <c r="O27" s="261">
        <f>ROUND(E27*N27,2)</f>
        <v>0</v>
      </c>
      <c r="P27" s="261">
        <v>0</v>
      </c>
      <c r="Q27" s="261">
        <f>ROUND(E27*P27,2)</f>
        <v>0</v>
      </c>
      <c r="R27" s="263"/>
      <c r="S27" s="263" t="s">
        <v>207</v>
      </c>
      <c r="T27" s="264" t="s">
        <v>248</v>
      </c>
      <c r="U27" s="232">
        <v>0</v>
      </c>
      <c r="V27" s="232">
        <f>ROUND(E27*U27,2)</f>
        <v>0</v>
      </c>
      <c r="W27" s="232"/>
      <c r="X27" s="232" t="s">
        <v>190</v>
      </c>
      <c r="Y27" s="232" t="s">
        <v>191</v>
      </c>
      <c r="Z27" s="212"/>
      <c r="AA27" s="212"/>
      <c r="AB27" s="212"/>
      <c r="AC27" s="212"/>
      <c r="AD27" s="212"/>
      <c r="AE27" s="212"/>
      <c r="AF27" s="212"/>
      <c r="AG27" s="212" t="s">
        <v>192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58">
        <v>17</v>
      </c>
      <c r="B28" s="259" t="s">
        <v>590</v>
      </c>
      <c r="C28" s="269" t="s">
        <v>591</v>
      </c>
      <c r="D28" s="260" t="s">
        <v>571</v>
      </c>
      <c r="E28" s="261">
        <v>869.42100000000005</v>
      </c>
      <c r="F28" s="262"/>
      <c r="G28" s="263">
        <f>ROUND(E28*F28,2)</f>
        <v>0</v>
      </c>
      <c r="H28" s="262"/>
      <c r="I28" s="263">
        <f>ROUND(E28*H28,2)</f>
        <v>0</v>
      </c>
      <c r="J28" s="262"/>
      <c r="K28" s="263">
        <f>ROUND(E28*J28,2)</f>
        <v>0</v>
      </c>
      <c r="L28" s="263">
        <v>21</v>
      </c>
      <c r="M28" s="263">
        <f>G28*(1+L28/100)</f>
        <v>0</v>
      </c>
      <c r="N28" s="261">
        <v>0</v>
      </c>
      <c r="O28" s="261">
        <f>ROUND(E28*N28,2)</f>
        <v>0</v>
      </c>
      <c r="P28" s="261">
        <v>0</v>
      </c>
      <c r="Q28" s="261">
        <f>ROUND(E28*P28,2)</f>
        <v>0</v>
      </c>
      <c r="R28" s="263"/>
      <c r="S28" s="263" t="s">
        <v>207</v>
      </c>
      <c r="T28" s="264" t="s">
        <v>248</v>
      </c>
      <c r="U28" s="232">
        <v>0</v>
      </c>
      <c r="V28" s="232">
        <f>ROUND(E28*U28,2)</f>
        <v>0</v>
      </c>
      <c r="W28" s="232"/>
      <c r="X28" s="232" t="s">
        <v>190</v>
      </c>
      <c r="Y28" s="232" t="s">
        <v>191</v>
      </c>
      <c r="Z28" s="212"/>
      <c r="AA28" s="212"/>
      <c r="AB28" s="212"/>
      <c r="AC28" s="212"/>
      <c r="AD28" s="212"/>
      <c r="AE28" s="212"/>
      <c r="AF28" s="212"/>
      <c r="AG28" s="212" t="s">
        <v>547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13" x14ac:dyDescent="0.25">
      <c r="A29" s="244" t="s">
        <v>183</v>
      </c>
      <c r="B29" s="245" t="s">
        <v>126</v>
      </c>
      <c r="C29" s="265" t="s">
        <v>125</v>
      </c>
      <c r="D29" s="246"/>
      <c r="E29" s="247"/>
      <c r="F29" s="248"/>
      <c r="G29" s="248">
        <f>SUMIF(AG30:AG32,"&lt;&gt;NOR",G30:G32)</f>
        <v>0</v>
      </c>
      <c r="H29" s="248"/>
      <c r="I29" s="248">
        <f>SUM(I30:I32)</f>
        <v>0</v>
      </c>
      <c r="J29" s="248"/>
      <c r="K29" s="248">
        <f>SUM(K30:K32)</f>
        <v>0</v>
      </c>
      <c r="L29" s="248"/>
      <c r="M29" s="248">
        <f>SUM(M30:M32)</f>
        <v>0</v>
      </c>
      <c r="N29" s="247"/>
      <c r="O29" s="247">
        <f>SUM(O30:O32)</f>
        <v>0</v>
      </c>
      <c r="P29" s="247"/>
      <c r="Q29" s="247">
        <f>SUM(Q30:Q32)</f>
        <v>0</v>
      </c>
      <c r="R29" s="248"/>
      <c r="S29" s="248"/>
      <c r="T29" s="249"/>
      <c r="U29" s="243"/>
      <c r="V29" s="243">
        <f>SUM(V30:V32)</f>
        <v>0</v>
      </c>
      <c r="W29" s="243"/>
      <c r="X29" s="243"/>
      <c r="Y29" s="243"/>
      <c r="AG29" t="s">
        <v>184</v>
      </c>
    </row>
    <row r="30" spans="1:60" outlineLevel="1" x14ac:dyDescent="0.25">
      <c r="A30" s="258">
        <v>18</v>
      </c>
      <c r="B30" s="259" t="s">
        <v>644</v>
      </c>
      <c r="C30" s="269" t="s">
        <v>645</v>
      </c>
      <c r="D30" s="260" t="s">
        <v>247</v>
      </c>
      <c r="E30" s="261">
        <v>1</v>
      </c>
      <c r="F30" s="262"/>
      <c r="G30" s="263">
        <f>ROUND(E30*F30,2)</f>
        <v>0</v>
      </c>
      <c r="H30" s="262"/>
      <c r="I30" s="263">
        <f>ROUND(E30*H30,2)</f>
        <v>0</v>
      </c>
      <c r="J30" s="262"/>
      <c r="K30" s="263">
        <f>ROUND(E30*J30,2)</f>
        <v>0</v>
      </c>
      <c r="L30" s="263">
        <v>21</v>
      </c>
      <c r="M30" s="263">
        <f>G30*(1+L30/100)</f>
        <v>0</v>
      </c>
      <c r="N30" s="261">
        <v>0</v>
      </c>
      <c r="O30" s="261">
        <f>ROUND(E30*N30,2)</f>
        <v>0</v>
      </c>
      <c r="P30" s="261">
        <v>0</v>
      </c>
      <c r="Q30" s="261">
        <f>ROUND(E30*P30,2)</f>
        <v>0</v>
      </c>
      <c r="R30" s="263"/>
      <c r="S30" s="263" t="s">
        <v>207</v>
      </c>
      <c r="T30" s="264" t="s">
        <v>248</v>
      </c>
      <c r="U30" s="232">
        <v>0</v>
      </c>
      <c r="V30" s="232">
        <f>ROUND(E30*U30,2)</f>
        <v>0</v>
      </c>
      <c r="W30" s="232"/>
      <c r="X30" s="232" t="s">
        <v>190</v>
      </c>
      <c r="Y30" s="232" t="s">
        <v>191</v>
      </c>
      <c r="Z30" s="212"/>
      <c r="AA30" s="212"/>
      <c r="AB30" s="212"/>
      <c r="AC30" s="212"/>
      <c r="AD30" s="212"/>
      <c r="AE30" s="212"/>
      <c r="AF30" s="212"/>
      <c r="AG30" s="212" t="s">
        <v>192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58">
        <v>19</v>
      </c>
      <c r="B31" s="259" t="s">
        <v>646</v>
      </c>
      <c r="C31" s="269" t="s">
        <v>647</v>
      </c>
      <c r="D31" s="260" t="s">
        <v>285</v>
      </c>
      <c r="E31" s="261">
        <v>1</v>
      </c>
      <c r="F31" s="262"/>
      <c r="G31" s="263">
        <f>ROUND(E31*F31,2)</f>
        <v>0</v>
      </c>
      <c r="H31" s="262"/>
      <c r="I31" s="263">
        <f>ROUND(E31*H31,2)</f>
        <v>0</v>
      </c>
      <c r="J31" s="262"/>
      <c r="K31" s="263">
        <f>ROUND(E31*J31,2)</f>
        <v>0</v>
      </c>
      <c r="L31" s="263">
        <v>21</v>
      </c>
      <c r="M31" s="263">
        <f>G31*(1+L31/100)</f>
        <v>0</v>
      </c>
      <c r="N31" s="261">
        <v>0</v>
      </c>
      <c r="O31" s="261">
        <f>ROUND(E31*N31,2)</f>
        <v>0</v>
      </c>
      <c r="P31" s="261">
        <v>0</v>
      </c>
      <c r="Q31" s="261">
        <f>ROUND(E31*P31,2)</f>
        <v>0</v>
      </c>
      <c r="R31" s="263"/>
      <c r="S31" s="263" t="s">
        <v>207</v>
      </c>
      <c r="T31" s="264" t="s">
        <v>248</v>
      </c>
      <c r="U31" s="232">
        <v>0</v>
      </c>
      <c r="V31" s="232">
        <f>ROUND(E31*U31,2)</f>
        <v>0</v>
      </c>
      <c r="W31" s="232"/>
      <c r="X31" s="232" t="s">
        <v>190</v>
      </c>
      <c r="Y31" s="232" t="s">
        <v>191</v>
      </c>
      <c r="Z31" s="212"/>
      <c r="AA31" s="212"/>
      <c r="AB31" s="212"/>
      <c r="AC31" s="212"/>
      <c r="AD31" s="212"/>
      <c r="AE31" s="212"/>
      <c r="AF31" s="212"/>
      <c r="AG31" s="212" t="s">
        <v>682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51">
        <v>20</v>
      </c>
      <c r="B32" s="252" t="s">
        <v>652</v>
      </c>
      <c r="C32" s="266" t="s">
        <v>653</v>
      </c>
      <c r="D32" s="253" t="s">
        <v>285</v>
      </c>
      <c r="E32" s="254">
        <v>1</v>
      </c>
      <c r="F32" s="255"/>
      <c r="G32" s="256">
        <f>ROUND(E32*F32,2)</f>
        <v>0</v>
      </c>
      <c r="H32" s="255"/>
      <c r="I32" s="256">
        <f>ROUND(E32*H32,2)</f>
        <v>0</v>
      </c>
      <c r="J32" s="255"/>
      <c r="K32" s="256">
        <f>ROUND(E32*J32,2)</f>
        <v>0</v>
      </c>
      <c r="L32" s="256">
        <v>21</v>
      </c>
      <c r="M32" s="256">
        <f>G32*(1+L32/100)</f>
        <v>0</v>
      </c>
      <c r="N32" s="254">
        <v>0</v>
      </c>
      <c r="O32" s="254">
        <f>ROUND(E32*N32,2)</f>
        <v>0</v>
      </c>
      <c r="P32" s="254">
        <v>0</v>
      </c>
      <c r="Q32" s="254">
        <f>ROUND(E32*P32,2)</f>
        <v>0</v>
      </c>
      <c r="R32" s="256"/>
      <c r="S32" s="256" t="s">
        <v>207</v>
      </c>
      <c r="T32" s="257" t="s">
        <v>248</v>
      </c>
      <c r="U32" s="232">
        <v>0</v>
      </c>
      <c r="V32" s="232">
        <f>ROUND(E32*U32,2)</f>
        <v>0</v>
      </c>
      <c r="W32" s="232"/>
      <c r="X32" s="232" t="s">
        <v>190</v>
      </c>
      <c r="Y32" s="232" t="s">
        <v>191</v>
      </c>
      <c r="Z32" s="212"/>
      <c r="AA32" s="212"/>
      <c r="AB32" s="212"/>
      <c r="AC32" s="212"/>
      <c r="AD32" s="212"/>
      <c r="AE32" s="212"/>
      <c r="AF32" s="212"/>
      <c r="AG32" s="212" t="s">
        <v>682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33" x14ac:dyDescent="0.25">
      <c r="A33" s="3"/>
      <c r="B33" s="4"/>
      <c r="C33" s="27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169</v>
      </c>
    </row>
    <row r="34" spans="1:33" ht="13" x14ac:dyDescent="0.25">
      <c r="A34" s="215"/>
      <c r="B34" s="216" t="s">
        <v>31</v>
      </c>
      <c r="C34" s="275"/>
      <c r="D34" s="217"/>
      <c r="E34" s="218"/>
      <c r="F34" s="218"/>
      <c r="G34" s="250">
        <f>G8+G10+G12+G19+G29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541</v>
      </c>
    </row>
    <row r="35" spans="1:33" x14ac:dyDescent="0.25">
      <c r="A35" s="3"/>
      <c r="B35" s="4"/>
      <c r="C35" s="274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3"/>
      <c r="B36" s="4"/>
      <c r="C36" s="27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19" t="s">
        <v>542</v>
      </c>
      <c r="B37" s="219"/>
      <c r="C37" s="27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20"/>
      <c r="B38" s="221"/>
      <c r="C38" s="277"/>
      <c r="D38" s="221"/>
      <c r="E38" s="221"/>
      <c r="F38" s="221"/>
      <c r="G38" s="22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543</v>
      </c>
    </row>
    <row r="39" spans="1:33" x14ac:dyDescent="0.25">
      <c r="A39" s="223"/>
      <c r="B39" s="224"/>
      <c r="C39" s="278"/>
      <c r="D39" s="224"/>
      <c r="E39" s="224"/>
      <c r="F39" s="224"/>
      <c r="G39" s="22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23"/>
      <c r="B40" s="224"/>
      <c r="C40" s="278"/>
      <c r="D40" s="224"/>
      <c r="E40" s="224"/>
      <c r="F40" s="224"/>
      <c r="G40" s="22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223"/>
      <c r="B41" s="224"/>
      <c r="C41" s="278"/>
      <c r="D41" s="224"/>
      <c r="E41" s="224"/>
      <c r="F41" s="224"/>
      <c r="G41" s="22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A42" s="226"/>
      <c r="B42" s="227"/>
      <c r="C42" s="279"/>
      <c r="D42" s="227"/>
      <c r="E42" s="227"/>
      <c r="F42" s="227"/>
      <c r="G42" s="22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5">
      <c r="A43" s="3"/>
      <c r="B43" s="4"/>
      <c r="C43" s="27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5">
      <c r="C44" s="280"/>
      <c r="D44" s="10"/>
      <c r="AG44" t="s">
        <v>544</v>
      </c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ndEBYiLE272yXYt9yeTFlwJSM358tGQln9UAsRpLDrSV6leHjDJDN3cpaqFbGwfF1B8XCM+cSy8i4OhMw/cMQ==" saltValue="6wsoDxjiKliglzrVIKemVg==" spinCount="100000" sheet="1" formatRows="0"/>
  <mergeCells count="6">
    <mergeCell ref="A1:G1"/>
    <mergeCell ref="C2:G2"/>
    <mergeCell ref="C3:G3"/>
    <mergeCell ref="C4:G4"/>
    <mergeCell ref="A37:C37"/>
    <mergeCell ref="A38:G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0CA1-73C8-4C9A-BA78-E7D8A46D87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157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158</v>
      </c>
    </row>
    <row r="3" spans="1:60" ht="25" customHeight="1" x14ac:dyDescent="0.25">
      <c r="A3" s="198" t="s">
        <v>9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158</v>
      </c>
      <c r="AG3" t="s">
        <v>159</v>
      </c>
    </row>
    <row r="4" spans="1:60" ht="25" customHeight="1" x14ac:dyDescent="0.25">
      <c r="A4" s="202" t="s">
        <v>10</v>
      </c>
      <c r="B4" s="203" t="s">
        <v>55</v>
      </c>
      <c r="C4" s="204" t="s">
        <v>56</v>
      </c>
      <c r="D4" s="205"/>
      <c r="E4" s="205"/>
      <c r="F4" s="205"/>
      <c r="G4" s="206"/>
      <c r="AG4" t="s">
        <v>160</v>
      </c>
    </row>
    <row r="5" spans="1:60" x14ac:dyDescent="0.25">
      <c r="D5" s="10"/>
    </row>
    <row r="6" spans="1:60" ht="37.5" x14ac:dyDescent="0.25">
      <c r="A6" s="208" t="s">
        <v>161</v>
      </c>
      <c r="B6" s="210" t="s">
        <v>162</v>
      </c>
      <c r="C6" s="210" t="s">
        <v>163</v>
      </c>
      <c r="D6" s="209" t="s">
        <v>164</v>
      </c>
      <c r="E6" s="208" t="s">
        <v>165</v>
      </c>
      <c r="F6" s="207" t="s">
        <v>166</v>
      </c>
      <c r="G6" s="208" t="s">
        <v>31</v>
      </c>
      <c r="H6" s="211" t="s">
        <v>32</v>
      </c>
      <c r="I6" s="211" t="s">
        <v>167</v>
      </c>
      <c r="J6" s="211" t="s">
        <v>33</v>
      </c>
      <c r="K6" s="211" t="s">
        <v>168</v>
      </c>
      <c r="L6" s="211" t="s">
        <v>169</v>
      </c>
      <c r="M6" s="211" t="s">
        <v>170</v>
      </c>
      <c r="N6" s="211" t="s">
        <v>171</v>
      </c>
      <c r="O6" s="211" t="s">
        <v>172</v>
      </c>
      <c r="P6" s="211" t="s">
        <v>173</v>
      </c>
      <c r="Q6" s="211" t="s">
        <v>174</v>
      </c>
      <c r="R6" s="211" t="s">
        <v>175</v>
      </c>
      <c r="S6" s="211" t="s">
        <v>176</v>
      </c>
      <c r="T6" s="211" t="s">
        <v>177</v>
      </c>
      <c r="U6" s="211" t="s">
        <v>178</v>
      </c>
      <c r="V6" s="211" t="s">
        <v>179</v>
      </c>
      <c r="W6" s="211" t="s">
        <v>180</v>
      </c>
      <c r="X6" s="211" t="s">
        <v>181</v>
      </c>
      <c r="Y6" s="211" t="s">
        <v>182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26" x14ac:dyDescent="0.25">
      <c r="A8" s="244" t="s">
        <v>183</v>
      </c>
      <c r="B8" s="245" t="s">
        <v>127</v>
      </c>
      <c r="C8" s="265" t="s">
        <v>128</v>
      </c>
      <c r="D8" s="246"/>
      <c r="E8" s="247"/>
      <c r="F8" s="248"/>
      <c r="G8" s="248">
        <f>SUMIF(AG9:AG10,"&lt;&gt;NOR",G9:G10)</f>
        <v>0</v>
      </c>
      <c r="H8" s="248"/>
      <c r="I8" s="248">
        <f>SUM(I9:I10)</f>
        <v>0</v>
      </c>
      <c r="J8" s="248"/>
      <c r="K8" s="248">
        <f>SUM(K9:K10)</f>
        <v>0</v>
      </c>
      <c r="L8" s="248"/>
      <c r="M8" s="248">
        <f>SUM(M9:M10)</f>
        <v>0</v>
      </c>
      <c r="N8" s="247"/>
      <c r="O8" s="247">
        <f>SUM(O9:O10)</f>
        <v>0</v>
      </c>
      <c r="P8" s="247"/>
      <c r="Q8" s="247">
        <f>SUM(Q9:Q10)</f>
        <v>0</v>
      </c>
      <c r="R8" s="248"/>
      <c r="S8" s="248"/>
      <c r="T8" s="249"/>
      <c r="U8" s="243"/>
      <c r="V8" s="243">
        <f>SUM(V9:V10)</f>
        <v>0</v>
      </c>
      <c r="W8" s="243"/>
      <c r="X8" s="243"/>
      <c r="Y8" s="243"/>
      <c r="AG8" t="s">
        <v>184</v>
      </c>
    </row>
    <row r="9" spans="1:60" ht="20" outlineLevel="1" x14ac:dyDescent="0.25">
      <c r="A9" s="258">
        <v>1</v>
      </c>
      <c r="B9" s="259" t="s">
        <v>683</v>
      </c>
      <c r="C9" s="269" t="s">
        <v>684</v>
      </c>
      <c r="D9" s="260" t="s">
        <v>685</v>
      </c>
      <c r="E9" s="261">
        <v>5</v>
      </c>
      <c r="F9" s="262"/>
      <c r="G9" s="263">
        <f>ROUND(E9*F9,2)</f>
        <v>0</v>
      </c>
      <c r="H9" s="262"/>
      <c r="I9" s="263">
        <f>ROUND(E9*H9,2)</f>
        <v>0</v>
      </c>
      <c r="J9" s="262"/>
      <c r="K9" s="263">
        <f>ROUND(E9*J9,2)</f>
        <v>0</v>
      </c>
      <c r="L9" s="263">
        <v>21</v>
      </c>
      <c r="M9" s="263">
        <f>G9*(1+L9/100)</f>
        <v>0</v>
      </c>
      <c r="N9" s="261">
        <v>0</v>
      </c>
      <c r="O9" s="261">
        <f>ROUND(E9*N9,2)</f>
        <v>0</v>
      </c>
      <c r="P9" s="261">
        <v>0</v>
      </c>
      <c r="Q9" s="261">
        <f>ROUND(E9*P9,2)</f>
        <v>0</v>
      </c>
      <c r="R9" s="263"/>
      <c r="S9" s="263" t="s">
        <v>207</v>
      </c>
      <c r="T9" s="264" t="s">
        <v>248</v>
      </c>
      <c r="U9" s="232">
        <v>0</v>
      </c>
      <c r="V9" s="232">
        <f>ROUND(E9*U9,2)</f>
        <v>0</v>
      </c>
      <c r="W9" s="232"/>
      <c r="X9" s="232" t="s">
        <v>422</v>
      </c>
      <c r="Y9" s="232" t="s">
        <v>191</v>
      </c>
      <c r="Z9" s="212"/>
      <c r="AA9" s="212"/>
      <c r="AB9" s="212"/>
      <c r="AC9" s="212"/>
      <c r="AD9" s="212"/>
      <c r="AE9" s="212"/>
      <c r="AF9" s="212"/>
      <c r="AG9" s="212" t="s">
        <v>550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58">
        <v>2</v>
      </c>
      <c r="B10" s="259" t="s">
        <v>686</v>
      </c>
      <c r="C10" s="269" t="s">
        <v>687</v>
      </c>
      <c r="D10" s="260" t="s">
        <v>688</v>
      </c>
      <c r="E10" s="261">
        <v>19</v>
      </c>
      <c r="F10" s="262"/>
      <c r="G10" s="263">
        <f>ROUND(E10*F10,2)</f>
        <v>0</v>
      </c>
      <c r="H10" s="262"/>
      <c r="I10" s="263">
        <f>ROUND(E10*H10,2)</f>
        <v>0</v>
      </c>
      <c r="J10" s="262"/>
      <c r="K10" s="263">
        <f>ROUND(E10*J10,2)</f>
        <v>0</v>
      </c>
      <c r="L10" s="263">
        <v>21</v>
      </c>
      <c r="M10" s="263">
        <f>G10*(1+L10/100)</f>
        <v>0</v>
      </c>
      <c r="N10" s="261">
        <v>0</v>
      </c>
      <c r="O10" s="261">
        <f>ROUND(E10*N10,2)</f>
        <v>0</v>
      </c>
      <c r="P10" s="261">
        <v>0</v>
      </c>
      <c r="Q10" s="261">
        <f>ROUND(E10*P10,2)</f>
        <v>0</v>
      </c>
      <c r="R10" s="263"/>
      <c r="S10" s="263" t="s">
        <v>207</v>
      </c>
      <c r="T10" s="264" t="s">
        <v>248</v>
      </c>
      <c r="U10" s="232">
        <v>0</v>
      </c>
      <c r="V10" s="232">
        <f>ROUND(E10*U10,2)</f>
        <v>0</v>
      </c>
      <c r="W10" s="232"/>
      <c r="X10" s="232" t="s">
        <v>422</v>
      </c>
      <c r="Y10" s="232" t="s">
        <v>191</v>
      </c>
      <c r="Z10" s="212"/>
      <c r="AA10" s="212"/>
      <c r="AB10" s="212"/>
      <c r="AC10" s="212"/>
      <c r="AD10" s="212"/>
      <c r="AE10" s="212"/>
      <c r="AF10" s="212"/>
      <c r="AG10" s="212" t="s">
        <v>550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13" x14ac:dyDescent="0.25">
      <c r="A11" s="244" t="s">
        <v>183</v>
      </c>
      <c r="B11" s="245" t="s">
        <v>129</v>
      </c>
      <c r="C11" s="265" t="s">
        <v>130</v>
      </c>
      <c r="D11" s="246"/>
      <c r="E11" s="247"/>
      <c r="F11" s="248"/>
      <c r="G11" s="248">
        <f>SUMIF(AG12:AG12,"&lt;&gt;NOR",G12:G12)</f>
        <v>0</v>
      </c>
      <c r="H11" s="248"/>
      <c r="I11" s="248">
        <f>SUM(I12:I12)</f>
        <v>0</v>
      </c>
      <c r="J11" s="248"/>
      <c r="K11" s="248">
        <f>SUM(K12:K12)</f>
        <v>0</v>
      </c>
      <c r="L11" s="248"/>
      <c r="M11" s="248">
        <f>SUM(M12:M12)</f>
        <v>0</v>
      </c>
      <c r="N11" s="247"/>
      <c r="O11" s="247">
        <f>SUM(O12:O12)</f>
        <v>0</v>
      </c>
      <c r="P11" s="247"/>
      <c r="Q11" s="247">
        <f>SUM(Q12:Q12)</f>
        <v>0</v>
      </c>
      <c r="R11" s="248"/>
      <c r="S11" s="248"/>
      <c r="T11" s="249"/>
      <c r="U11" s="243"/>
      <c r="V11" s="243">
        <f>SUM(V12:V12)</f>
        <v>0</v>
      </c>
      <c r="W11" s="243"/>
      <c r="X11" s="243"/>
      <c r="Y11" s="243"/>
      <c r="AG11" t="s">
        <v>184</v>
      </c>
    </row>
    <row r="12" spans="1:60" outlineLevel="1" x14ac:dyDescent="0.25">
      <c r="A12" s="258">
        <v>3</v>
      </c>
      <c r="B12" s="259" t="s">
        <v>689</v>
      </c>
      <c r="C12" s="269" t="s">
        <v>690</v>
      </c>
      <c r="D12" s="260" t="s">
        <v>685</v>
      </c>
      <c r="E12" s="261">
        <v>1</v>
      </c>
      <c r="F12" s="262"/>
      <c r="G12" s="263">
        <f>ROUND(E12*F12,2)</f>
        <v>0</v>
      </c>
      <c r="H12" s="262"/>
      <c r="I12" s="263">
        <f>ROUND(E12*H12,2)</f>
        <v>0</v>
      </c>
      <c r="J12" s="262"/>
      <c r="K12" s="263">
        <f>ROUND(E12*J12,2)</f>
        <v>0</v>
      </c>
      <c r="L12" s="263">
        <v>21</v>
      </c>
      <c r="M12" s="263">
        <f>G12*(1+L12/100)</f>
        <v>0</v>
      </c>
      <c r="N12" s="261">
        <v>0</v>
      </c>
      <c r="O12" s="261">
        <f>ROUND(E12*N12,2)</f>
        <v>0</v>
      </c>
      <c r="P12" s="261">
        <v>0</v>
      </c>
      <c r="Q12" s="261">
        <f>ROUND(E12*P12,2)</f>
        <v>0</v>
      </c>
      <c r="R12" s="263"/>
      <c r="S12" s="263" t="s">
        <v>207</v>
      </c>
      <c r="T12" s="264" t="s">
        <v>248</v>
      </c>
      <c r="U12" s="232">
        <v>0</v>
      </c>
      <c r="V12" s="232">
        <f>ROUND(E12*U12,2)</f>
        <v>0</v>
      </c>
      <c r="W12" s="232"/>
      <c r="X12" s="232" t="s">
        <v>422</v>
      </c>
      <c r="Y12" s="232" t="s">
        <v>191</v>
      </c>
      <c r="Z12" s="212"/>
      <c r="AA12" s="212"/>
      <c r="AB12" s="212"/>
      <c r="AC12" s="212"/>
      <c r="AD12" s="212"/>
      <c r="AE12" s="212"/>
      <c r="AF12" s="212"/>
      <c r="AG12" s="212" t="s">
        <v>550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13" x14ac:dyDescent="0.25">
      <c r="A13" s="244" t="s">
        <v>183</v>
      </c>
      <c r="B13" s="245" t="s">
        <v>131</v>
      </c>
      <c r="C13" s="265" t="s">
        <v>132</v>
      </c>
      <c r="D13" s="246"/>
      <c r="E13" s="247"/>
      <c r="F13" s="248"/>
      <c r="G13" s="248">
        <f>SUMIF(AG14:AG22,"&lt;&gt;NOR",G14:G22)</f>
        <v>0</v>
      </c>
      <c r="H13" s="248"/>
      <c r="I13" s="248">
        <f>SUM(I14:I22)</f>
        <v>0</v>
      </c>
      <c r="J13" s="248"/>
      <c r="K13" s="248">
        <f>SUM(K14:K22)</f>
        <v>0</v>
      </c>
      <c r="L13" s="248"/>
      <c r="M13" s="248">
        <f>SUM(M14:M22)</f>
        <v>0</v>
      </c>
      <c r="N13" s="247"/>
      <c r="O13" s="247">
        <f>SUM(O14:O22)</f>
        <v>0</v>
      </c>
      <c r="P13" s="247"/>
      <c r="Q13" s="247">
        <f>SUM(Q14:Q22)</f>
        <v>0</v>
      </c>
      <c r="R13" s="248"/>
      <c r="S13" s="248"/>
      <c r="T13" s="249"/>
      <c r="U13" s="243"/>
      <c r="V13" s="243">
        <f>SUM(V14:V22)</f>
        <v>0</v>
      </c>
      <c r="W13" s="243"/>
      <c r="X13" s="243"/>
      <c r="Y13" s="243"/>
      <c r="AG13" t="s">
        <v>184</v>
      </c>
    </row>
    <row r="14" spans="1:60" outlineLevel="1" x14ac:dyDescent="0.25">
      <c r="A14" s="251">
        <v>4</v>
      </c>
      <c r="B14" s="252" t="s">
        <v>691</v>
      </c>
      <c r="C14" s="266" t="s">
        <v>692</v>
      </c>
      <c r="D14" s="253" t="s">
        <v>685</v>
      </c>
      <c r="E14" s="254">
        <v>48</v>
      </c>
      <c r="F14" s="255"/>
      <c r="G14" s="256">
        <f>ROUND(E14*F14,2)</f>
        <v>0</v>
      </c>
      <c r="H14" s="255"/>
      <c r="I14" s="256">
        <f>ROUND(E14*H14,2)</f>
        <v>0</v>
      </c>
      <c r="J14" s="255"/>
      <c r="K14" s="256">
        <f>ROUND(E14*J14,2)</f>
        <v>0</v>
      </c>
      <c r="L14" s="256">
        <v>21</v>
      </c>
      <c r="M14" s="256">
        <f>G14*(1+L14/100)</f>
        <v>0</v>
      </c>
      <c r="N14" s="254">
        <v>0</v>
      </c>
      <c r="O14" s="254">
        <f>ROUND(E14*N14,2)</f>
        <v>0</v>
      </c>
      <c r="P14" s="254">
        <v>0</v>
      </c>
      <c r="Q14" s="254">
        <f>ROUND(E14*P14,2)</f>
        <v>0</v>
      </c>
      <c r="R14" s="256"/>
      <c r="S14" s="256" t="s">
        <v>207</v>
      </c>
      <c r="T14" s="257" t="s">
        <v>248</v>
      </c>
      <c r="U14" s="232">
        <v>0</v>
      </c>
      <c r="V14" s="232">
        <f>ROUND(E14*U14,2)</f>
        <v>0</v>
      </c>
      <c r="W14" s="232"/>
      <c r="X14" s="232" t="s">
        <v>422</v>
      </c>
      <c r="Y14" s="232" t="s">
        <v>191</v>
      </c>
      <c r="Z14" s="212"/>
      <c r="AA14" s="212"/>
      <c r="AB14" s="212"/>
      <c r="AC14" s="212"/>
      <c r="AD14" s="212"/>
      <c r="AE14" s="212"/>
      <c r="AF14" s="212"/>
      <c r="AG14" s="212" t="s">
        <v>550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5">
      <c r="A15" s="229"/>
      <c r="B15" s="230"/>
      <c r="C15" s="267" t="s">
        <v>693</v>
      </c>
      <c r="D15" s="233"/>
      <c r="E15" s="234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194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29"/>
      <c r="B16" s="230"/>
      <c r="C16" s="267" t="s">
        <v>694</v>
      </c>
      <c r="D16" s="233"/>
      <c r="E16" s="234">
        <v>48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194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1">
        <v>5</v>
      </c>
      <c r="B17" s="252" t="s">
        <v>695</v>
      </c>
      <c r="C17" s="266" t="s">
        <v>696</v>
      </c>
      <c r="D17" s="253" t="s">
        <v>685</v>
      </c>
      <c r="E17" s="254">
        <v>14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21</v>
      </c>
      <c r="M17" s="256">
        <f>G17*(1+L17/100)</f>
        <v>0</v>
      </c>
      <c r="N17" s="254">
        <v>0</v>
      </c>
      <c r="O17" s="254">
        <f>ROUND(E17*N17,2)</f>
        <v>0</v>
      </c>
      <c r="P17" s="254">
        <v>0</v>
      </c>
      <c r="Q17" s="254">
        <f>ROUND(E17*P17,2)</f>
        <v>0</v>
      </c>
      <c r="R17" s="256"/>
      <c r="S17" s="256" t="s">
        <v>207</v>
      </c>
      <c r="T17" s="257" t="s">
        <v>248</v>
      </c>
      <c r="U17" s="232">
        <v>0</v>
      </c>
      <c r="V17" s="232">
        <f>ROUND(E17*U17,2)</f>
        <v>0</v>
      </c>
      <c r="W17" s="232"/>
      <c r="X17" s="232" t="s">
        <v>422</v>
      </c>
      <c r="Y17" s="232" t="s">
        <v>191</v>
      </c>
      <c r="Z17" s="212"/>
      <c r="AA17" s="212"/>
      <c r="AB17" s="212"/>
      <c r="AC17" s="212"/>
      <c r="AD17" s="212"/>
      <c r="AE17" s="212"/>
      <c r="AF17" s="212"/>
      <c r="AG17" s="212" t="s">
        <v>550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29"/>
      <c r="B18" s="230"/>
      <c r="C18" s="267" t="s">
        <v>693</v>
      </c>
      <c r="D18" s="233"/>
      <c r="E18" s="234"/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194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29"/>
      <c r="B19" s="230"/>
      <c r="C19" s="267" t="s">
        <v>697</v>
      </c>
      <c r="D19" s="233"/>
      <c r="E19" s="234">
        <v>14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194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51">
        <v>6</v>
      </c>
      <c r="B20" s="252" t="s">
        <v>698</v>
      </c>
      <c r="C20" s="266" t="s">
        <v>696</v>
      </c>
      <c r="D20" s="253" t="s">
        <v>685</v>
      </c>
      <c r="E20" s="254">
        <v>14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21</v>
      </c>
      <c r="M20" s="256">
        <f>G20*(1+L20/100)</f>
        <v>0</v>
      </c>
      <c r="N20" s="254">
        <v>0</v>
      </c>
      <c r="O20" s="254">
        <f>ROUND(E20*N20,2)</f>
        <v>0</v>
      </c>
      <c r="P20" s="254">
        <v>0</v>
      </c>
      <c r="Q20" s="254">
        <f>ROUND(E20*P20,2)</f>
        <v>0</v>
      </c>
      <c r="R20" s="256"/>
      <c r="S20" s="256" t="s">
        <v>207</v>
      </c>
      <c r="T20" s="257" t="s">
        <v>248</v>
      </c>
      <c r="U20" s="232">
        <v>0</v>
      </c>
      <c r="V20" s="232">
        <f>ROUND(E20*U20,2)</f>
        <v>0</v>
      </c>
      <c r="W20" s="232"/>
      <c r="X20" s="232" t="s">
        <v>422</v>
      </c>
      <c r="Y20" s="232" t="s">
        <v>191</v>
      </c>
      <c r="Z20" s="212"/>
      <c r="AA20" s="212"/>
      <c r="AB20" s="212"/>
      <c r="AC20" s="212"/>
      <c r="AD20" s="212"/>
      <c r="AE20" s="212"/>
      <c r="AF20" s="212"/>
      <c r="AG20" s="212" t="s">
        <v>550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29"/>
      <c r="B21" s="230"/>
      <c r="C21" s="267" t="s">
        <v>693</v>
      </c>
      <c r="D21" s="233"/>
      <c r="E21" s="234"/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194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29"/>
      <c r="B22" s="230"/>
      <c r="C22" s="267" t="s">
        <v>697</v>
      </c>
      <c r="D22" s="233"/>
      <c r="E22" s="234">
        <v>14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194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13" x14ac:dyDescent="0.25">
      <c r="A23" s="244" t="s">
        <v>183</v>
      </c>
      <c r="B23" s="245" t="s">
        <v>133</v>
      </c>
      <c r="C23" s="265" t="s">
        <v>134</v>
      </c>
      <c r="D23" s="246"/>
      <c r="E23" s="247"/>
      <c r="F23" s="248"/>
      <c r="G23" s="248">
        <f>SUMIF(AG24:AG29,"&lt;&gt;NOR",G24:G29)</f>
        <v>0</v>
      </c>
      <c r="H23" s="248"/>
      <c r="I23" s="248">
        <f>SUM(I24:I29)</f>
        <v>0</v>
      </c>
      <c r="J23" s="248"/>
      <c r="K23" s="248">
        <f>SUM(K24:K29)</f>
        <v>0</v>
      </c>
      <c r="L23" s="248"/>
      <c r="M23" s="248">
        <f>SUM(M24:M29)</f>
        <v>0</v>
      </c>
      <c r="N23" s="247"/>
      <c r="O23" s="247">
        <f>SUM(O24:O29)</f>
        <v>0</v>
      </c>
      <c r="P23" s="247"/>
      <c r="Q23" s="247">
        <f>SUM(Q24:Q29)</f>
        <v>0</v>
      </c>
      <c r="R23" s="248"/>
      <c r="S23" s="248"/>
      <c r="T23" s="249"/>
      <c r="U23" s="243"/>
      <c r="V23" s="243">
        <f>SUM(V24:V29)</f>
        <v>0</v>
      </c>
      <c r="W23" s="243"/>
      <c r="X23" s="243"/>
      <c r="Y23" s="243"/>
      <c r="AG23" t="s">
        <v>184</v>
      </c>
    </row>
    <row r="24" spans="1:60" outlineLevel="1" x14ac:dyDescent="0.25">
      <c r="A24" s="258">
        <v>7</v>
      </c>
      <c r="B24" s="259" t="s">
        <v>699</v>
      </c>
      <c r="C24" s="269" t="s">
        <v>700</v>
      </c>
      <c r="D24" s="260" t="s">
        <v>334</v>
      </c>
      <c r="E24" s="261">
        <v>10</v>
      </c>
      <c r="F24" s="262"/>
      <c r="G24" s="263">
        <f>ROUND(E24*F24,2)</f>
        <v>0</v>
      </c>
      <c r="H24" s="262"/>
      <c r="I24" s="263">
        <f>ROUND(E24*H24,2)</f>
        <v>0</v>
      </c>
      <c r="J24" s="262"/>
      <c r="K24" s="263">
        <f>ROUND(E24*J24,2)</f>
        <v>0</v>
      </c>
      <c r="L24" s="263">
        <v>21</v>
      </c>
      <c r="M24" s="263">
        <f>G24*(1+L24/100)</f>
        <v>0</v>
      </c>
      <c r="N24" s="261">
        <v>0</v>
      </c>
      <c r="O24" s="261">
        <f>ROUND(E24*N24,2)</f>
        <v>0</v>
      </c>
      <c r="P24" s="261">
        <v>0</v>
      </c>
      <c r="Q24" s="261">
        <f>ROUND(E24*P24,2)</f>
        <v>0</v>
      </c>
      <c r="R24" s="263"/>
      <c r="S24" s="263" t="s">
        <v>207</v>
      </c>
      <c r="T24" s="264" t="s">
        <v>248</v>
      </c>
      <c r="U24" s="232">
        <v>0</v>
      </c>
      <c r="V24" s="232">
        <f>ROUND(E24*U24,2)</f>
        <v>0</v>
      </c>
      <c r="W24" s="232"/>
      <c r="X24" s="232" t="s">
        <v>422</v>
      </c>
      <c r="Y24" s="232" t="s">
        <v>191</v>
      </c>
      <c r="Z24" s="212"/>
      <c r="AA24" s="212"/>
      <c r="AB24" s="212"/>
      <c r="AC24" s="212"/>
      <c r="AD24" s="212"/>
      <c r="AE24" s="212"/>
      <c r="AF24" s="212"/>
      <c r="AG24" s="212" t="s">
        <v>550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8">
        <v>8</v>
      </c>
      <c r="B25" s="259" t="s">
        <v>701</v>
      </c>
      <c r="C25" s="269" t="s">
        <v>702</v>
      </c>
      <c r="D25" s="260" t="s">
        <v>334</v>
      </c>
      <c r="E25" s="261">
        <v>80</v>
      </c>
      <c r="F25" s="262"/>
      <c r="G25" s="263">
        <f>ROUND(E25*F25,2)</f>
        <v>0</v>
      </c>
      <c r="H25" s="262"/>
      <c r="I25" s="263">
        <f>ROUND(E25*H25,2)</f>
        <v>0</v>
      </c>
      <c r="J25" s="262"/>
      <c r="K25" s="263">
        <f>ROUND(E25*J25,2)</f>
        <v>0</v>
      </c>
      <c r="L25" s="263">
        <v>21</v>
      </c>
      <c r="M25" s="263">
        <f>G25*(1+L25/100)</f>
        <v>0</v>
      </c>
      <c r="N25" s="261">
        <v>0</v>
      </c>
      <c r="O25" s="261">
        <f>ROUND(E25*N25,2)</f>
        <v>0</v>
      </c>
      <c r="P25" s="261">
        <v>0</v>
      </c>
      <c r="Q25" s="261">
        <f>ROUND(E25*P25,2)</f>
        <v>0</v>
      </c>
      <c r="R25" s="263"/>
      <c r="S25" s="263" t="s">
        <v>207</v>
      </c>
      <c r="T25" s="264" t="s">
        <v>248</v>
      </c>
      <c r="U25" s="232">
        <v>0</v>
      </c>
      <c r="V25" s="232">
        <f>ROUND(E25*U25,2)</f>
        <v>0</v>
      </c>
      <c r="W25" s="232"/>
      <c r="X25" s="232" t="s">
        <v>422</v>
      </c>
      <c r="Y25" s="232" t="s">
        <v>191</v>
      </c>
      <c r="Z25" s="212"/>
      <c r="AA25" s="212"/>
      <c r="AB25" s="212"/>
      <c r="AC25" s="212"/>
      <c r="AD25" s="212"/>
      <c r="AE25" s="212"/>
      <c r="AF25" s="212"/>
      <c r="AG25" s="212" t="s">
        <v>550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58">
        <v>9</v>
      </c>
      <c r="B26" s="259" t="s">
        <v>703</v>
      </c>
      <c r="C26" s="269" t="s">
        <v>704</v>
      </c>
      <c r="D26" s="260" t="s">
        <v>334</v>
      </c>
      <c r="E26" s="261">
        <v>250</v>
      </c>
      <c r="F26" s="262"/>
      <c r="G26" s="263">
        <f>ROUND(E26*F26,2)</f>
        <v>0</v>
      </c>
      <c r="H26" s="262"/>
      <c r="I26" s="263">
        <f>ROUND(E26*H26,2)</f>
        <v>0</v>
      </c>
      <c r="J26" s="262"/>
      <c r="K26" s="263">
        <f>ROUND(E26*J26,2)</f>
        <v>0</v>
      </c>
      <c r="L26" s="263">
        <v>21</v>
      </c>
      <c r="M26" s="263">
        <f>G26*(1+L26/100)</f>
        <v>0</v>
      </c>
      <c r="N26" s="261">
        <v>0</v>
      </c>
      <c r="O26" s="261">
        <f>ROUND(E26*N26,2)</f>
        <v>0</v>
      </c>
      <c r="P26" s="261">
        <v>0</v>
      </c>
      <c r="Q26" s="261">
        <f>ROUND(E26*P26,2)</f>
        <v>0</v>
      </c>
      <c r="R26" s="263"/>
      <c r="S26" s="263" t="s">
        <v>207</v>
      </c>
      <c r="T26" s="264" t="s">
        <v>248</v>
      </c>
      <c r="U26" s="232">
        <v>0</v>
      </c>
      <c r="V26" s="232">
        <f>ROUND(E26*U26,2)</f>
        <v>0</v>
      </c>
      <c r="W26" s="232"/>
      <c r="X26" s="232" t="s">
        <v>422</v>
      </c>
      <c r="Y26" s="232" t="s">
        <v>191</v>
      </c>
      <c r="Z26" s="212"/>
      <c r="AA26" s="212"/>
      <c r="AB26" s="212"/>
      <c r="AC26" s="212"/>
      <c r="AD26" s="212"/>
      <c r="AE26" s="212"/>
      <c r="AF26" s="212"/>
      <c r="AG26" s="212" t="s">
        <v>550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58">
        <v>10</v>
      </c>
      <c r="B27" s="259" t="s">
        <v>705</v>
      </c>
      <c r="C27" s="269" t="s">
        <v>706</v>
      </c>
      <c r="D27" s="260" t="s">
        <v>334</v>
      </c>
      <c r="E27" s="261">
        <v>10</v>
      </c>
      <c r="F27" s="262"/>
      <c r="G27" s="263">
        <f>ROUND(E27*F27,2)</f>
        <v>0</v>
      </c>
      <c r="H27" s="262"/>
      <c r="I27" s="263">
        <f>ROUND(E27*H27,2)</f>
        <v>0</v>
      </c>
      <c r="J27" s="262"/>
      <c r="K27" s="263">
        <f>ROUND(E27*J27,2)</f>
        <v>0</v>
      </c>
      <c r="L27" s="263">
        <v>21</v>
      </c>
      <c r="M27" s="263">
        <f>G27*(1+L27/100)</f>
        <v>0</v>
      </c>
      <c r="N27" s="261">
        <v>0</v>
      </c>
      <c r="O27" s="261">
        <f>ROUND(E27*N27,2)</f>
        <v>0</v>
      </c>
      <c r="P27" s="261">
        <v>0</v>
      </c>
      <c r="Q27" s="261">
        <f>ROUND(E27*P27,2)</f>
        <v>0</v>
      </c>
      <c r="R27" s="263"/>
      <c r="S27" s="263" t="s">
        <v>207</v>
      </c>
      <c r="T27" s="264" t="s">
        <v>248</v>
      </c>
      <c r="U27" s="232">
        <v>0</v>
      </c>
      <c r="V27" s="232">
        <f>ROUND(E27*U27,2)</f>
        <v>0</v>
      </c>
      <c r="W27" s="232"/>
      <c r="X27" s="232" t="s">
        <v>422</v>
      </c>
      <c r="Y27" s="232" t="s">
        <v>191</v>
      </c>
      <c r="Z27" s="212"/>
      <c r="AA27" s="212"/>
      <c r="AB27" s="212"/>
      <c r="AC27" s="212"/>
      <c r="AD27" s="212"/>
      <c r="AE27" s="212"/>
      <c r="AF27" s="212"/>
      <c r="AG27" s="212" t="s">
        <v>550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58">
        <v>11</v>
      </c>
      <c r="B28" s="259" t="s">
        <v>707</v>
      </c>
      <c r="C28" s="269" t="s">
        <v>708</v>
      </c>
      <c r="D28" s="260" t="s">
        <v>334</v>
      </c>
      <c r="E28" s="261">
        <v>50</v>
      </c>
      <c r="F28" s="262"/>
      <c r="G28" s="263">
        <f>ROUND(E28*F28,2)</f>
        <v>0</v>
      </c>
      <c r="H28" s="262"/>
      <c r="I28" s="263">
        <f>ROUND(E28*H28,2)</f>
        <v>0</v>
      </c>
      <c r="J28" s="262"/>
      <c r="K28" s="263">
        <f>ROUND(E28*J28,2)</f>
        <v>0</v>
      </c>
      <c r="L28" s="263">
        <v>21</v>
      </c>
      <c r="M28" s="263">
        <f>G28*(1+L28/100)</f>
        <v>0</v>
      </c>
      <c r="N28" s="261">
        <v>0</v>
      </c>
      <c r="O28" s="261">
        <f>ROUND(E28*N28,2)</f>
        <v>0</v>
      </c>
      <c r="P28" s="261">
        <v>0</v>
      </c>
      <c r="Q28" s="261">
        <f>ROUND(E28*P28,2)</f>
        <v>0</v>
      </c>
      <c r="R28" s="263"/>
      <c r="S28" s="263" t="s">
        <v>207</v>
      </c>
      <c r="T28" s="264" t="s">
        <v>248</v>
      </c>
      <c r="U28" s="232">
        <v>0</v>
      </c>
      <c r="V28" s="232">
        <f>ROUND(E28*U28,2)</f>
        <v>0</v>
      </c>
      <c r="W28" s="232"/>
      <c r="X28" s="232" t="s">
        <v>422</v>
      </c>
      <c r="Y28" s="232" t="s">
        <v>191</v>
      </c>
      <c r="Z28" s="212"/>
      <c r="AA28" s="212"/>
      <c r="AB28" s="212"/>
      <c r="AC28" s="212"/>
      <c r="AD28" s="212"/>
      <c r="AE28" s="212"/>
      <c r="AF28" s="212"/>
      <c r="AG28" s="212" t="s">
        <v>550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58">
        <v>12</v>
      </c>
      <c r="B29" s="259" t="s">
        <v>709</v>
      </c>
      <c r="C29" s="269" t="s">
        <v>710</v>
      </c>
      <c r="D29" s="260" t="s">
        <v>334</v>
      </c>
      <c r="E29" s="261">
        <v>25</v>
      </c>
      <c r="F29" s="262"/>
      <c r="G29" s="263">
        <f>ROUND(E29*F29,2)</f>
        <v>0</v>
      </c>
      <c r="H29" s="262"/>
      <c r="I29" s="263">
        <f>ROUND(E29*H29,2)</f>
        <v>0</v>
      </c>
      <c r="J29" s="262"/>
      <c r="K29" s="263">
        <f>ROUND(E29*J29,2)</f>
        <v>0</v>
      </c>
      <c r="L29" s="263">
        <v>21</v>
      </c>
      <c r="M29" s="263">
        <f>G29*(1+L29/100)</f>
        <v>0</v>
      </c>
      <c r="N29" s="261">
        <v>0</v>
      </c>
      <c r="O29" s="261">
        <f>ROUND(E29*N29,2)</f>
        <v>0</v>
      </c>
      <c r="P29" s="261">
        <v>0</v>
      </c>
      <c r="Q29" s="261">
        <f>ROUND(E29*P29,2)</f>
        <v>0</v>
      </c>
      <c r="R29" s="263"/>
      <c r="S29" s="263" t="s">
        <v>207</v>
      </c>
      <c r="T29" s="264" t="s">
        <v>248</v>
      </c>
      <c r="U29" s="232">
        <v>0</v>
      </c>
      <c r="V29" s="232">
        <f>ROUND(E29*U29,2)</f>
        <v>0</v>
      </c>
      <c r="W29" s="232"/>
      <c r="X29" s="232" t="s">
        <v>422</v>
      </c>
      <c r="Y29" s="232" t="s">
        <v>191</v>
      </c>
      <c r="Z29" s="212"/>
      <c r="AA29" s="212"/>
      <c r="AB29" s="212"/>
      <c r="AC29" s="212"/>
      <c r="AD29" s="212"/>
      <c r="AE29" s="212"/>
      <c r="AF29" s="212"/>
      <c r="AG29" s="212" t="s">
        <v>550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13" x14ac:dyDescent="0.25">
      <c r="A30" s="244" t="s">
        <v>183</v>
      </c>
      <c r="B30" s="245" t="s">
        <v>135</v>
      </c>
      <c r="C30" s="265" t="s">
        <v>136</v>
      </c>
      <c r="D30" s="246"/>
      <c r="E30" s="247"/>
      <c r="F30" s="248"/>
      <c r="G30" s="248">
        <f>SUMIF(AG31:AG31,"&lt;&gt;NOR",G31:G31)</f>
        <v>0</v>
      </c>
      <c r="H30" s="248"/>
      <c r="I30" s="248">
        <f>SUM(I31:I31)</f>
        <v>0</v>
      </c>
      <c r="J30" s="248"/>
      <c r="K30" s="248">
        <f>SUM(K31:K31)</f>
        <v>0</v>
      </c>
      <c r="L30" s="248"/>
      <c r="M30" s="248">
        <f>SUM(M31:M31)</f>
        <v>0</v>
      </c>
      <c r="N30" s="247"/>
      <c r="O30" s="247">
        <f>SUM(O31:O31)</f>
        <v>0</v>
      </c>
      <c r="P30" s="247"/>
      <c r="Q30" s="247">
        <f>SUM(Q31:Q31)</f>
        <v>0</v>
      </c>
      <c r="R30" s="248"/>
      <c r="S30" s="248"/>
      <c r="T30" s="249"/>
      <c r="U30" s="243"/>
      <c r="V30" s="243">
        <f>SUM(V31:V31)</f>
        <v>0</v>
      </c>
      <c r="W30" s="243"/>
      <c r="X30" s="243"/>
      <c r="Y30" s="243"/>
      <c r="AG30" t="s">
        <v>184</v>
      </c>
    </row>
    <row r="31" spans="1:60" outlineLevel="1" x14ac:dyDescent="0.25">
      <c r="A31" s="258">
        <v>13</v>
      </c>
      <c r="B31" s="259" t="s">
        <v>711</v>
      </c>
      <c r="C31" s="269" t="s">
        <v>712</v>
      </c>
      <c r="D31" s="260" t="s">
        <v>685</v>
      </c>
      <c r="E31" s="261">
        <v>41</v>
      </c>
      <c r="F31" s="262"/>
      <c r="G31" s="263">
        <f>ROUND(E31*F31,2)</f>
        <v>0</v>
      </c>
      <c r="H31" s="262"/>
      <c r="I31" s="263">
        <f>ROUND(E31*H31,2)</f>
        <v>0</v>
      </c>
      <c r="J31" s="262"/>
      <c r="K31" s="263">
        <f>ROUND(E31*J31,2)</f>
        <v>0</v>
      </c>
      <c r="L31" s="263">
        <v>21</v>
      </c>
      <c r="M31" s="263">
        <f>G31*(1+L31/100)</f>
        <v>0</v>
      </c>
      <c r="N31" s="261">
        <v>0</v>
      </c>
      <c r="O31" s="261">
        <f>ROUND(E31*N31,2)</f>
        <v>0</v>
      </c>
      <c r="P31" s="261">
        <v>0</v>
      </c>
      <c r="Q31" s="261">
        <f>ROUND(E31*P31,2)</f>
        <v>0</v>
      </c>
      <c r="R31" s="263"/>
      <c r="S31" s="263" t="s">
        <v>207</v>
      </c>
      <c r="T31" s="264" t="s">
        <v>248</v>
      </c>
      <c r="U31" s="232">
        <v>0</v>
      </c>
      <c r="V31" s="232">
        <f>ROUND(E31*U31,2)</f>
        <v>0</v>
      </c>
      <c r="W31" s="232"/>
      <c r="X31" s="232" t="s">
        <v>422</v>
      </c>
      <c r="Y31" s="232" t="s">
        <v>191</v>
      </c>
      <c r="Z31" s="212"/>
      <c r="AA31" s="212"/>
      <c r="AB31" s="212"/>
      <c r="AC31" s="212"/>
      <c r="AD31" s="212"/>
      <c r="AE31" s="212"/>
      <c r="AF31" s="212"/>
      <c r="AG31" s="212" t="s">
        <v>550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13" x14ac:dyDescent="0.25">
      <c r="A32" s="244" t="s">
        <v>183</v>
      </c>
      <c r="B32" s="245" t="s">
        <v>137</v>
      </c>
      <c r="C32" s="265" t="s">
        <v>138</v>
      </c>
      <c r="D32" s="246"/>
      <c r="E32" s="247"/>
      <c r="F32" s="248"/>
      <c r="G32" s="248">
        <f>SUMIF(AG33:AG35,"&lt;&gt;NOR",G33:G35)</f>
        <v>0</v>
      </c>
      <c r="H32" s="248"/>
      <c r="I32" s="248">
        <f>SUM(I33:I35)</f>
        <v>0</v>
      </c>
      <c r="J32" s="248"/>
      <c r="K32" s="248">
        <f>SUM(K33:K35)</f>
        <v>0</v>
      </c>
      <c r="L32" s="248"/>
      <c r="M32" s="248">
        <f>SUM(M33:M35)</f>
        <v>0</v>
      </c>
      <c r="N32" s="247"/>
      <c r="O32" s="247">
        <f>SUM(O33:O35)</f>
        <v>0</v>
      </c>
      <c r="P32" s="247"/>
      <c r="Q32" s="247">
        <f>SUM(Q33:Q35)</f>
        <v>0</v>
      </c>
      <c r="R32" s="248"/>
      <c r="S32" s="248"/>
      <c r="T32" s="249"/>
      <c r="U32" s="243"/>
      <c r="V32" s="243">
        <f>SUM(V33:V35)</f>
        <v>0</v>
      </c>
      <c r="W32" s="243"/>
      <c r="X32" s="243"/>
      <c r="Y32" s="243"/>
      <c r="AG32" t="s">
        <v>184</v>
      </c>
    </row>
    <row r="33" spans="1:60" ht="20" outlineLevel="1" x14ac:dyDescent="0.25">
      <c r="A33" s="258">
        <v>14</v>
      </c>
      <c r="B33" s="259" t="s">
        <v>713</v>
      </c>
      <c r="C33" s="269" t="s">
        <v>714</v>
      </c>
      <c r="D33" s="260" t="s">
        <v>685</v>
      </c>
      <c r="E33" s="261">
        <v>19</v>
      </c>
      <c r="F33" s="262"/>
      <c r="G33" s="263">
        <f>ROUND(E33*F33,2)</f>
        <v>0</v>
      </c>
      <c r="H33" s="262"/>
      <c r="I33" s="263">
        <f>ROUND(E33*H33,2)</f>
        <v>0</v>
      </c>
      <c r="J33" s="262"/>
      <c r="K33" s="263">
        <f>ROUND(E33*J33,2)</f>
        <v>0</v>
      </c>
      <c r="L33" s="263">
        <v>21</v>
      </c>
      <c r="M33" s="263">
        <f>G33*(1+L33/100)</f>
        <v>0</v>
      </c>
      <c r="N33" s="261">
        <v>0</v>
      </c>
      <c r="O33" s="261">
        <f>ROUND(E33*N33,2)</f>
        <v>0</v>
      </c>
      <c r="P33" s="261">
        <v>0</v>
      </c>
      <c r="Q33" s="261">
        <f>ROUND(E33*P33,2)</f>
        <v>0</v>
      </c>
      <c r="R33" s="263"/>
      <c r="S33" s="263" t="s">
        <v>207</v>
      </c>
      <c r="T33" s="264" t="s">
        <v>248</v>
      </c>
      <c r="U33" s="232">
        <v>0</v>
      </c>
      <c r="V33" s="232">
        <f>ROUND(E33*U33,2)</f>
        <v>0</v>
      </c>
      <c r="W33" s="232"/>
      <c r="X33" s="232" t="s">
        <v>422</v>
      </c>
      <c r="Y33" s="232" t="s">
        <v>191</v>
      </c>
      <c r="Z33" s="212"/>
      <c r="AA33" s="212"/>
      <c r="AB33" s="212"/>
      <c r="AC33" s="212"/>
      <c r="AD33" s="212"/>
      <c r="AE33" s="212"/>
      <c r="AF33" s="212"/>
      <c r="AG33" s="212" t="s">
        <v>550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58">
        <v>15</v>
      </c>
      <c r="B34" s="259" t="s">
        <v>715</v>
      </c>
      <c r="C34" s="269" t="s">
        <v>716</v>
      </c>
      <c r="D34" s="260" t="s">
        <v>685</v>
      </c>
      <c r="E34" s="261">
        <v>1</v>
      </c>
      <c r="F34" s="262"/>
      <c r="G34" s="263">
        <f>ROUND(E34*F34,2)</f>
        <v>0</v>
      </c>
      <c r="H34" s="262"/>
      <c r="I34" s="263">
        <f>ROUND(E34*H34,2)</f>
        <v>0</v>
      </c>
      <c r="J34" s="262"/>
      <c r="K34" s="263">
        <f>ROUND(E34*J34,2)</f>
        <v>0</v>
      </c>
      <c r="L34" s="263">
        <v>21</v>
      </c>
      <c r="M34" s="263">
        <f>G34*(1+L34/100)</f>
        <v>0</v>
      </c>
      <c r="N34" s="261">
        <v>0</v>
      </c>
      <c r="O34" s="261">
        <f>ROUND(E34*N34,2)</f>
        <v>0</v>
      </c>
      <c r="P34" s="261">
        <v>0</v>
      </c>
      <c r="Q34" s="261">
        <f>ROUND(E34*P34,2)</f>
        <v>0</v>
      </c>
      <c r="R34" s="263"/>
      <c r="S34" s="263" t="s">
        <v>207</v>
      </c>
      <c r="T34" s="264" t="s">
        <v>248</v>
      </c>
      <c r="U34" s="232">
        <v>0</v>
      </c>
      <c r="V34" s="232">
        <f>ROUND(E34*U34,2)</f>
        <v>0</v>
      </c>
      <c r="W34" s="232"/>
      <c r="X34" s="232" t="s">
        <v>422</v>
      </c>
      <c r="Y34" s="232" t="s">
        <v>191</v>
      </c>
      <c r="Z34" s="212"/>
      <c r="AA34" s="212"/>
      <c r="AB34" s="212"/>
      <c r="AC34" s="212"/>
      <c r="AD34" s="212"/>
      <c r="AE34" s="212"/>
      <c r="AF34" s="212"/>
      <c r="AG34" s="212" t="s">
        <v>550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58">
        <v>16</v>
      </c>
      <c r="B35" s="259" t="s">
        <v>717</v>
      </c>
      <c r="C35" s="269" t="s">
        <v>718</v>
      </c>
      <c r="D35" s="260" t="s">
        <v>685</v>
      </c>
      <c r="E35" s="261">
        <v>1</v>
      </c>
      <c r="F35" s="262"/>
      <c r="G35" s="263">
        <f>ROUND(E35*F35,2)</f>
        <v>0</v>
      </c>
      <c r="H35" s="262"/>
      <c r="I35" s="263">
        <f>ROUND(E35*H35,2)</f>
        <v>0</v>
      </c>
      <c r="J35" s="262"/>
      <c r="K35" s="263">
        <f>ROUND(E35*J35,2)</f>
        <v>0</v>
      </c>
      <c r="L35" s="263">
        <v>21</v>
      </c>
      <c r="M35" s="263">
        <f>G35*(1+L35/100)</f>
        <v>0</v>
      </c>
      <c r="N35" s="261">
        <v>0</v>
      </c>
      <c r="O35" s="261">
        <f>ROUND(E35*N35,2)</f>
        <v>0</v>
      </c>
      <c r="P35" s="261">
        <v>0</v>
      </c>
      <c r="Q35" s="261">
        <f>ROUND(E35*P35,2)</f>
        <v>0</v>
      </c>
      <c r="R35" s="263"/>
      <c r="S35" s="263" t="s">
        <v>207</v>
      </c>
      <c r="T35" s="264" t="s">
        <v>248</v>
      </c>
      <c r="U35" s="232">
        <v>0</v>
      </c>
      <c r="V35" s="232">
        <f>ROUND(E35*U35,2)</f>
        <v>0</v>
      </c>
      <c r="W35" s="232"/>
      <c r="X35" s="232" t="s">
        <v>422</v>
      </c>
      <c r="Y35" s="232" t="s">
        <v>191</v>
      </c>
      <c r="Z35" s="212"/>
      <c r="AA35" s="212"/>
      <c r="AB35" s="212"/>
      <c r="AC35" s="212"/>
      <c r="AD35" s="212"/>
      <c r="AE35" s="212"/>
      <c r="AF35" s="212"/>
      <c r="AG35" s="212" t="s">
        <v>550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13" x14ac:dyDescent="0.25">
      <c r="A36" s="244" t="s">
        <v>183</v>
      </c>
      <c r="B36" s="245" t="s">
        <v>139</v>
      </c>
      <c r="C36" s="265" t="s">
        <v>140</v>
      </c>
      <c r="D36" s="246"/>
      <c r="E36" s="247"/>
      <c r="F36" s="248"/>
      <c r="G36" s="248">
        <f>SUMIF(AG37:AG52,"&lt;&gt;NOR",G37:G52)</f>
        <v>0</v>
      </c>
      <c r="H36" s="248"/>
      <c r="I36" s="248">
        <f>SUM(I37:I52)</f>
        <v>0</v>
      </c>
      <c r="J36" s="248"/>
      <c r="K36" s="248">
        <f>SUM(K37:K52)</f>
        <v>0</v>
      </c>
      <c r="L36" s="248"/>
      <c r="M36" s="248">
        <f>SUM(M37:M52)</f>
        <v>0</v>
      </c>
      <c r="N36" s="247"/>
      <c r="O36" s="247">
        <f>SUM(O37:O52)</f>
        <v>0</v>
      </c>
      <c r="P36" s="247"/>
      <c r="Q36" s="247">
        <f>SUM(Q37:Q52)</f>
        <v>0</v>
      </c>
      <c r="R36" s="248"/>
      <c r="S36" s="248"/>
      <c r="T36" s="249"/>
      <c r="U36" s="243"/>
      <c r="V36" s="243">
        <f>SUM(V37:V52)</f>
        <v>0</v>
      </c>
      <c r="W36" s="243"/>
      <c r="X36" s="243"/>
      <c r="Y36" s="243"/>
      <c r="AG36" t="s">
        <v>184</v>
      </c>
    </row>
    <row r="37" spans="1:60" outlineLevel="1" x14ac:dyDescent="0.25">
      <c r="A37" s="258">
        <v>17</v>
      </c>
      <c r="B37" s="259" t="s">
        <v>719</v>
      </c>
      <c r="C37" s="269" t="s">
        <v>720</v>
      </c>
      <c r="D37" s="260" t="s">
        <v>685</v>
      </c>
      <c r="E37" s="261">
        <v>1</v>
      </c>
      <c r="F37" s="262"/>
      <c r="G37" s="263">
        <f>ROUND(E37*F37,2)</f>
        <v>0</v>
      </c>
      <c r="H37" s="262"/>
      <c r="I37" s="263">
        <f>ROUND(E37*H37,2)</f>
        <v>0</v>
      </c>
      <c r="J37" s="262"/>
      <c r="K37" s="263">
        <f>ROUND(E37*J37,2)</f>
        <v>0</v>
      </c>
      <c r="L37" s="263">
        <v>21</v>
      </c>
      <c r="M37" s="263">
        <f>G37*(1+L37/100)</f>
        <v>0</v>
      </c>
      <c r="N37" s="261">
        <v>0</v>
      </c>
      <c r="O37" s="261">
        <f>ROUND(E37*N37,2)</f>
        <v>0</v>
      </c>
      <c r="P37" s="261">
        <v>0</v>
      </c>
      <c r="Q37" s="261">
        <f>ROUND(E37*P37,2)</f>
        <v>0</v>
      </c>
      <c r="R37" s="263"/>
      <c r="S37" s="263" t="s">
        <v>207</v>
      </c>
      <c r="T37" s="264" t="s">
        <v>248</v>
      </c>
      <c r="U37" s="232">
        <v>0</v>
      </c>
      <c r="V37" s="232">
        <f>ROUND(E37*U37,2)</f>
        <v>0</v>
      </c>
      <c r="W37" s="232"/>
      <c r="X37" s="232" t="s">
        <v>190</v>
      </c>
      <c r="Y37" s="232" t="s">
        <v>191</v>
      </c>
      <c r="Z37" s="212"/>
      <c r="AA37" s="212"/>
      <c r="AB37" s="212"/>
      <c r="AC37" s="212"/>
      <c r="AD37" s="212"/>
      <c r="AE37" s="212"/>
      <c r="AF37" s="212"/>
      <c r="AG37" s="212" t="s">
        <v>192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51">
        <v>18</v>
      </c>
      <c r="B38" s="252" t="s">
        <v>721</v>
      </c>
      <c r="C38" s="266" t="s">
        <v>722</v>
      </c>
      <c r="D38" s="253" t="s">
        <v>685</v>
      </c>
      <c r="E38" s="254">
        <v>8</v>
      </c>
      <c r="F38" s="255"/>
      <c r="G38" s="256">
        <f>ROUND(E38*F38,2)</f>
        <v>0</v>
      </c>
      <c r="H38" s="255"/>
      <c r="I38" s="256">
        <f>ROUND(E38*H38,2)</f>
        <v>0</v>
      </c>
      <c r="J38" s="255"/>
      <c r="K38" s="256">
        <f>ROUND(E38*J38,2)</f>
        <v>0</v>
      </c>
      <c r="L38" s="256">
        <v>21</v>
      </c>
      <c r="M38" s="256">
        <f>G38*(1+L38/100)</f>
        <v>0</v>
      </c>
      <c r="N38" s="254">
        <v>0</v>
      </c>
      <c r="O38" s="254">
        <f>ROUND(E38*N38,2)</f>
        <v>0</v>
      </c>
      <c r="P38" s="254">
        <v>0</v>
      </c>
      <c r="Q38" s="254">
        <f>ROUND(E38*P38,2)</f>
        <v>0</v>
      </c>
      <c r="R38" s="256"/>
      <c r="S38" s="256" t="s">
        <v>207</v>
      </c>
      <c r="T38" s="257" t="s">
        <v>248</v>
      </c>
      <c r="U38" s="232">
        <v>0</v>
      </c>
      <c r="V38" s="232">
        <f>ROUND(E38*U38,2)</f>
        <v>0</v>
      </c>
      <c r="W38" s="232"/>
      <c r="X38" s="232" t="s">
        <v>190</v>
      </c>
      <c r="Y38" s="232" t="s">
        <v>191</v>
      </c>
      <c r="Z38" s="212"/>
      <c r="AA38" s="212"/>
      <c r="AB38" s="212"/>
      <c r="AC38" s="212"/>
      <c r="AD38" s="212"/>
      <c r="AE38" s="212"/>
      <c r="AF38" s="212"/>
      <c r="AG38" s="212" t="s">
        <v>192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40" outlineLevel="2" x14ac:dyDescent="0.25">
      <c r="A39" s="229"/>
      <c r="B39" s="230"/>
      <c r="C39" s="267" t="s">
        <v>723</v>
      </c>
      <c r="D39" s="233"/>
      <c r="E39" s="234"/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194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29"/>
      <c r="B40" s="230"/>
      <c r="C40" s="267" t="s">
        <v>724</v>
      </c>
      <c r="D40" s="233"/>
      <c r="E40" s="234">
        <v>8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194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58">
        <v>19</v>
      </c>
      <c r="B41" s="259" t="s">
        <v>725</v>
      </c>
      <c r="C41" s="269" t="s">
        <v>726</v>
      </c>
      <c r="D41" s="260" t="s">
        <v>685</v>
      </c>
      <c r="E41" s="261">
        <v>1</v>
      </c>
      <c r="F41" s="262"/>
      <c r="G41" s="263">
        <f>ROUND(E41*F41,2)</f>
        <v>0</v>
      </c>
      <c r="H41" s="262"/>
      <c r="I41" s="263">
        <f>ROUND(E41*H41,2)</f>
        <v>0</v>
      </c>
      <c r="J41" s="262"/>
      <c r="K41" s="263">
        <f>ROUND(E41*J41,2)</f>
        <v>0</v>
      </c>
      <c r="L41" s="263">
        <v>21</v>
      </c>
      <c r="M41" s="263">
        <f>G41*(1+L41/100)</f>
        <v>0</v>
      </c>
      <c r="N41" s="261">
        <v>0</v>
      </c>
      <c r="O41" s="261">
        <f>ROUND(E41*N41,2)</f>
        <v>0</v>
      </c>
      <c r="P41" s="261">
        <v>0</v>
      </c>
      <c r="Q41" s="261">
        <f>ROUND(E41*P41,2)</f>
        <v>0</v>
      </c>
      <c r="R41" s="263"/>
      <c r="S41" s="263" t="s">
        <v>207</v>
      </c>
      <c r="T41" s="264" t="s">
        <v>248</v>
      </c>
      <c r="U41" s="232">
        <v>0</v>
      </c>
      <c r="V41" s="232">
        <f>ROUND(E41*U41,2)</f>
        <v>0</v>
      </c>
      <c r="W41" s="232"/>
      <c r="X41" s="232" t="s">
        <v>190</v>
      </c>
      <c r="Y41" s="232" t="s">
        <v>191</v>
      </c>
      <c r="Z41" s="212"/>
      <c r="AA41" s="212"/>
      <c r="AB41" s="212"/>
      <c r="AC41" s="212"/>
      <c r="AD41" s="212"/>
      <c r="AE41" s="212"/>
      <c r="AF41" s="212"/>
      <c r="AG41" s="212" t="s">
        <v>192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51">
        <v>20</v>
      </c>
      <c r="B42" s="252" t="s">
        <v>727</v>
      </c>
      <c r="C42" s="266" t="s">
        <v>728</v>
      </c>
      <c r="D42" s="253" t="s">
        <v>685</v>
      </c>
      <c r="E42" s="254">
        <v>15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21</v>
      </c>
      <c r="M42" s="256">
        <f>G42*(1+L42/100)</f>
        <v>0</v>
      </c>
      <c r="N42" s="254">
        <v>0</v>
      </c>
      <c r="O42" s="254">
        <f>ROUND(E42*N42,2)</f>
        <v>0</v>
      </c>
      <c r="P42" s="254">
        <v>0</v>
      </c>
      <c r="Q42" s="254">
        <f>ROUND(E42*P42,2)</f>
        <v>0</v>
      </c>
      <c r="R42" s="256"/>
      <c r="S42" s="256" t="s">
        <v>207</v>
      </c>
      <c r="T42" s="257" t="s">
        <v>248</v>
      </c>
      <c r="U42" s="232">
        <v>0</v>
      </c>
      <c r="V42" s="232">
        <f>ROUND(E42*U42,2)</f>
        <v>0</v>
      </c>
      <c r="W42" s="232"/>
      <c r="X42" s="232" t="s">
        <v>190</v>
      </c>
      <c r="Y42" s="232" t="s">
        <v>191</v>
      </c>
      <c r="Z42" s="212"/>
      <c r="AA42" s="212"/>
      <c r="AB42" s="212"/>
      <c r="AC42" s="212"/>
      <c r="AD42" s="212"/>
      <c r="AE42" s="212"/>
      <c r="AF42" s="212"/>
      <c r="AG42" s="212" t="s">
        <v>192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29"/>
      <c r="B43" s="230"/>
      <c r="C43" s="267" t="s">
        <v>729</v>
      </c>
      <c r="D43" s="233"/>
      <c r="E43" s="234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194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29"/>
      <c r="B44" s="230"/>
      <c r="C44" s="267" t="s">
        <v>730</v>
      </c>
      <c r="D44" s="233"/>
      <c r="E44" s="234">
        <v>15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194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58">
        <v>21</v>
      </c>
      <c r="B45" s="259" t="s">
        <v>731</v>
      </c>
      <c r="C45" s="269" t="s">
        <v>732</v>
      </c>
      <c r="D45" s="260" t="s">
        <v>685</v>
      </c>
      <c r="E45" s="261">
        <v>24</v>
      </c>
      <c r="F45" s="262"/>
      <c r="G45" s="263">
        <f>ROUND(E45*F45,2)</f>
        <v>0</v>
      </c>
      <c r="H45" s="262"/>
      <c r="I45" s="263">
        <f>ROUND(E45*H45,2)</f>
        <v>0</v>
      </c>
      <c r="J45" s="262"/>
      <c r="K45" s="263">
        <f>ROUND(E45*J45,2)</f>
        <v>0</v>
      </c>
      <c r="L45" s="263">
        <v>21</v>
      </c>
      <c r="M45" s="263">
        <f>G45*(1+L45/100)</f>
        <v>0</v>
      </c>
      <c r="N45" s="261">
        <v>0</v>
      </c>
      <c r="O45" s="261">
        <f>ROUND(E45*N45,2)</f>
        <v>0</v>
      </c>
      <c r="P45" s="261">
        <v>0</v>
      </c>
      <c r="Q45" s="261">
        <f>ROUND(E45*P45,2)</f>
        <v>0</v>
      </c>
      <c r="R45" s="263"/>
      <c r="S45" s="263" t="s">
        <v>207</v>
      </c>
      <c r="T45" s="264" t="s">
        <v>248</v>
      </c>
      <c r="U45" s="232">
        <v>0</v>
      </c>
      <c r="V45" s="232">
        <f>ROUND(E45*U45,2)</f>
        <v>0</v>
      </c>
      <c r="W45" s="232"/>
      <c r="X45" s="232" t="s">
        <v>190</v>
      </c>
      <c r="Y45" s="232" t="s">
        <v>191</v>
      </c>
      <c r="Z45" s="212"/>
      <c r="AA45" s="212"/>
      <c r="AB45" s="212"/>
      <c r="AC45" s="212"/>
      <c r="AD45" s="212"/>
      <c r="AE45" s="212"/>
      <c r="AF45" s="212"/>
      <c r="AG45" s="212" t="s">
        <v>192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58">
        <v>22</v>
      </c>
      <c r="B46" s="259" t="s">
        <v>733</v>
      </c>
      <c r="C46" s="269" t="s">
        <v>734</v>
      </c>
      <c r="D46" s="260" t="s">
        <v>685</v>
      </c>
      <c r="E46" s="261">
        <v>1</v>
      </c>
      <c r="F46" s="262"/>
      <c r="G46" s="263">
        <f>ROUND(E46*F46,2)</f>
        <v>0</v>
      </c>
      <c r="H46" s="262"/>
      <c r="I46" s="263">
        <f>ROUND(E46*H46,2)</f>
        <v>0</v>
      </c>
      <c r="J46" s="262"/>
      <c r="K46" s="263">
        <f>ROUND(E46*J46,2)</f>
        <v>0</v>
      </c>
      <c r="L46" s="263">
        <v>21</v>
      </c>
      <c r="M46" s="263">
        <f>G46*(1+L46/100)</f>
        <v>0</v>
      </c>
      <c r="N46" s="261">
        <v>0</v>
      </c>
      <c r="O46" s="261">
        <f>ROUND(E46*N46,2)</f>
        <v>0</v>
      </c>
      <c r="P46" s="261">
        <v>0</v>
      </c>
      <c r="Q46" s="261">
        <f>ROUND(E46*P46,2)</f>
        <v>0</v>
      </c>
      <c r="R46" s="263"/>
      <c r="S46" s="263" t="s">
        <v>207</v>
      </c>
      <c r="T46" s="264" t="s">
        <v>248</v>
      </c>
      <c r="U46" s="232">
        <v>0</v>
      </c>
      <c r="V46" s="232">
        <f>ROUND(E46*U46,2)</f>
        <v>0</v>
      </c>
      <c r="W46" s="232"/>
      <c r="X46" s="232" t="s">
        <v>190</v>
      </c>
      <c r="Y46" s="232" t="s">
        <v>191</v>
      </c>
      <c r="Z46" s="212"/>
      <c r="AA46" s="212"/>
      <c r="AB46" s="212"/>
      <c r="AC46" s="212"/>
      <c r="AD46" s="212"/>
      <c r="AE46" s="212"/>
      <c r="AF46" s="212"/>
      <c r="AG46" s="212" t="s">
        <v>192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0" outlineLevel="1" x14ac:dyDescent="0.25">
      <c r="A47" s="258">
        <v>23</v>
      </c>
      <c r="B47" s="259" t="s">
        <v>735</v>
      </c>
      <c r="C47" s="269" t="s">
        <v>736</v>
      </c>
      <c r="D47" s="260" t="s">
        <v>685</v>
      </c>
      <c r="E47" s="261">
        <v>45</v>
      </c>
      <c r="F47" s="262"/>
      <c r="G47" s="263">
        <f>ROUND(E47*F47,2)</f>
        <v>0</v>
      </c>
      <c r="H47" s="262"/>
      <c r="I47" s="263">
        <f>ROUND(E47*H47,2)</f>
        <v>0</v>
      </c>
      <c r="J47" s="262"/>
      <c r="K47" s="263">
        <f>ROUND(E47*J47,2)</f>
        <v>0</v>
      </c>
      <c r="L47" s="263">
        <v>21</v>
      </c>
      <c r="M47" s="263">
        <f>G47*(1+L47/100)</f>
        <v>0</v>
      </c>
      <c r="N47" s="261">
        <v>0</v>
      </c>
      <c r="O47" s="261">
        <f>ROUND(E47*N47,2)</f>
        <v>0</v>
      </c>
      <c r="P47" s="261">
        <v>0</v>
      </c>
      <c r="Q47" s="261">
        <f>ROUND(E47*P47,2)</f>
        <v>0</v>
      </c>
      <c r="R47" s="263"/>
      <c r="S47" s="263" t="s">
        <v>207</v>
      </c>
      <c r="T47" s="264" t="s">
        <v>248</v>
      </c>
      <c r="U47" s="232">
        <v>0</v>
      </c>
      <c r="V47" s="232">
        <f>ROUND(E47*U47,2)</f>
        <v>0</v>
      </c>
      <c r="W47" s="232"/>
      <c r="X47" s="232" t="s">
        <v>190</v>
      </c>
      <c r="Y47" s="232" t="s">
        <v>191</v>
      </c>
      <c r="Z47" s="212"/>
      <c r="AA47" s="212"/>
      <c r="AB47" s="212"/>
      <c r="AC47" s="212"/>
      <c r="AD47" s="212"/>
      <c r="AE47" s="212"/>
      <c r="AF47" s="212"/>
      <c r="AG47" s="212" t="s">
        <v>192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58">
        <v>24</v>
      </c>
      <c r="B48" s="259" t="s">
        <v>737</v>
      </c>
      <c r="C48" s="269" t="s">
        <v>738</v>
      </c>
      <c r="D48" s="260" t="s">
        <v>685</v>
      </c>
      <c r="E48" s="261">
        <v>1</v>
      </c>
      <c r="F48" s="262"/>
      <c r="G48" s="263">
        <f>ROUND(E48*F48,2)</f>
        <v>0</v>
      </c>
      <c r="H48" s="262"/>
      <c r="I48" s="263">
        <f>ROUND(E48*H48,2)</f>
        <v>0</v>
      </c>
      <c r="J48" s="262"/>
      <c r="K48" s="263">
        <f>ROUND(E48*J48,2)</f>
        <v>0</v>
      </c>
      <c r="L48" s="263">
        <v>21</v>
      </c>
      <c r="M48" s="263">
        <f>G48*(1+L48/100)</f>
        <v>0</v>
      </c>
      <c r="N48" s="261">
        <v>0</v>
      </c>
      <c r="O48" s="261">
        <f>ROUND(E48*N48,2)</f>
        <v>0</v>
      </c>
      <c r="P48" s="261">
        <v>0</v>
      </c>
      <c r="Q48" s="261">
        <f>ROUND(E48*P48,2)</f>
        <v>0</v>
      </c>
      <c r="R48" s="263"/>
      <c r="S48" s="263" t="s">
        <v>207</v>
      </c>
      <c r="T48" s="264" t="s">
        <v>248</v>
      </c>
      <c r="U48" s="232">
        <v>0</v>
      </c>
      <c r="V48" s="232">
        <f>ROUND(E48*U48,2)</f>
        <v>0</v>
      </c>
      <c r="W48" s="232"/>
      <c r="X48" s="232" t="s">
        <v>190</v>
      </c>
      <c r="Y48" s="232" t="s">
        <v>191</v>
      </c>
      <c r="Z48" s="212"/>
      <c r="AA48" s="212"/>
      <c r="AB48" s="212"/>
      <c r="AC48" s="212"/>
      <c r="AD48" s="212"/>
      <c r="AE48" s="212"/>
      <c r="AF48" s="212"/>
      <c r="AG48" s="212" t="s">
        <v>192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0" outlineLevel="1" x14ac:dyDescent="0.25">
      <c r="A49" s="258">
        <v>25</v>
      </c>
      <c r="B49" s="259" t="s">
        <v>739</v>
      </c>
      <c r="C49" s="269" t="s">
        <v>740</v>
      </c>
      <c r="D49" s="260" t="s">
        <v>685</v>
      </c>
      <c r="E49" s="261">
        <v>5</v>
      </c>
      <c r="F49" s="262"/>
      <c r="G49" s="263">
        <f>ROUND(E49*F49,2)</f>
        <v>0</v>
      </c>
      <c r="H49" s="262"/>
      <c r="I49" s="263">
        <f>ROUND(E49*H49,2)</f>
        <v>0</v>
      </c>
      <c r="J49" s="262"/>
      <c r="K49" s="263">
        <f>ROUND(E49*J49,2)</f>
        <v>0</v>
      </c>
      <c r="L49" s="263">
        <v>21</v>
      </c>
      <c r="M49" s="263">
        <f>G49*(1+L49/100)</f>
        <v>0</v>
      </c>
      <c r="N49" s="261">
        <v>0</v>
      </c>
      <c r="O49" s="261">
        <f>ROUND(E49*N49,2)</f>
        <v>0</v>
      </c>
      <c r="P49" s="261">
        <v>0</v>
      </c>
      <c r="Q49" s="261">
        <f>ROUND(E49*P49,2)</f>
        <v>0</v>
      </c>
      <c r="R49" s="263"/>
      <c r="S49" s="263" t="s">
        <v>207</v>
      </c>
      <c r="T49" s="264" t="s">
        <v>248</v>
      </c>
      <c r="U49" s="232">
        <v>0</v>
      </c>
      <c r="V49" s="232">
        <f>ROUND(E49*U49,2)</f>
        <v>0</v>
      </c>
      <c r="W49" s="232"/>
      <c r="X49" s="232" t="s">
        <v>190</v>
      </c>
      <c r="Y49" s="232" t="s">
        <v>191</v>
      </c>
      <c r="Z49" s="212"/>
      <c r="AA49" s="212"/>
      <c r="AB49" s="212"/>
      <c r="AC49" s="212"/>
      <c r="AD49" s="212"/>
      <c r="AE49" s="212"/>
      <c r="AF49" s="212"/>
      <c r="AG49" s="212" t="s">
        <v>192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58">
        <v>26</v>
      </c>
      <c r="B50" s="259" t="s">
        <v>741</v>
      </c>
      <c r="C50" s="269" t="s">
        <v>742</v>
      </c>
      <c r="D50" s="260" t="s">
        <v>685</v>
      </c>
      <c r="E50" s="261">
        <v>5</v>
      </c>
      <c r="F50" s="262"/>
      <c r="G50" s="263">
        <f>ROUND(E50*F50,2)</f>
        <v>0</v>
      </c>
      <c r="H50" s="262"/>
      <c r="I50" s="263">
        <f>ROUND(E50*H50,2)</f>
        <v>0</v>
      </c>
      <c r="J50" s="262"/>
      <c r="K50" s="263">
        <f>ROUND(E50*J50,2)</f>
        <v>0</v>
      </c>
      <c r="L50" s="263">
        <v>21</v>
      </c>
      <c r="M50" s="263">
        <f>G50*(1+L50/100)</f>
        <v>0</v>
      </c>
      <c r="N50" s="261">
        <v>0</v>
      </c>
      <c r="O50" s="261">
        <f>ROUND(E50*N50,2)</f>
        <v>0</v>
      </c>
      <c r="P50" s="261">
        <v>0</v>
      </c>
      <c r="Q50" s="261">
        <f>ROUND(E50*P50,2)</f>
        <v>0</v>
      </c>
      <c r="R50" s="263"/>
      <c r="S50" s="263" t="s">
        <v>207</v>
      </c>
      <c r="T50" s="264" t="s">
        <v>248</v>
      </c>
      <c r="U50" s="232">
        <v>0</v>
      </c>
      <c r="V50" s="232">
        <f>ROUND(E50*U50,2)</f>
        <v>0</v>
      </c>
      <c r="W50" s="232"/>
      <c r="X50" s="232" t="s">
        <v>190</v>
      </c>
      <c r="Y50" s="232" t="s">
        <v>191</v>
      </c>
      <c r="Z50" s="212"/>
      <c r="AA50" s="212"/>
      <c r="AB50" s="212"/>
      <c r="AC50" s="212"/>
      <c r="AD50" s="212"/>
      <c r="AE50" s="212"/>
      <c r="AF50" s="212"/>
      <c r="AG50" s="212" t="s">
        <v>192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58">
        <v>27</v>
      </c>
      <c r="B51" s="259" t="s">
        <v>743</v>
      </c>
      <c r="C51" s="269" t="s">
        <v>744</v>
      </c>
      <c r="D51" s="260" t="s">
        <v>685</v>
      </c>
      <c r="E51" s="261">
        <v>4</v>
      </c>
      <c r="F51" s="262"/>
      <c r="G51" s="263">
        <f>ROUND(E51*F51,2)</f>
        <v>0</v>
      </c>
      <c r="H51" s="262"/>
      <c r="I51" s="263">
        <f>ROUND(E51*H51,2)</f>
        <v>0</v>
      </c>
      <c r="J51" s="262"/>
      <c r="K51" s="263">
        <f>ROUND(E51*J51,2)</f>
        <v>0</v>
      </c>
      <c r="L51" s="263">
        <v>21</v>
      </c>
      <c r="M51" s="263">
        <f>G51*(1+L51/100)</f>
        <v>0</v>
      </c>
      <c r="N51" s="261">
        <v>0</v>
      </c>
      <c r="O51" s="261">
        <f>ROUND(E51*N51,2)</f>
        <v>0</v>
      </c>
      <c r="P51" s="261">
        <v>0</v>
      </c>
      <c r="Q51" s="261">
        <f>ROUND(E51*P51,2)</f>
        <v>0</v>
      </c>
      <c r="R51" s="263"/>
      <c r="S51" s="263" t="s">
        <v>207</v>
      </c>
      <c r="T51" s="264" t="s">
        <v>248</v>
      </c>
      <c r="U51" s="232">
        <v>0</v>
      </c>
      <c r="V51" s="232">
        <f>ROUND(E51*U51,2)</f>
        <v>0</v>
      </c>
      <c r="W51" s="232"/>
      <c r="X51" s="232" t="s">
        <v>190</v>
      </c>
      <c r="Y51" s="232" t="s">
        <v>191</v>
      </c>
      <c r="Z51" s="212"/>
      <c r="AA51" s="212"/>
      <c r="AB51" s="212"/>
      <c r="AC51" s="212"/>
      <c r="AD51" s="212"/>
      <c r="AE51" s="212"/>
      <c r="AF51" s="212"/>
      <c r="AG51" s="212" t="s">
        <v>192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0" outlineLevel="1" x14ac:dyDescent="0.25">
      <c r="A52" s="258">
        <v>28</v>
      </c>
      <c r="B52" s="259" t="s">
        <v>745</v>
      </c>
      <c r="C52" s="269" t="s">
        <v>746</v>
      </c>
      <c r="D52" s="260" t="s">
        <v>685</v>
      </c>
      <c r="E52" s="261">
        <v>1</v>
      </c>
      <c r="F52" s="262"/>
      <c r="G52" s="263">
        <f>ROUND(E52*F52,2)</f>
        <v>0</v>
      </c>
      <c r="H52" s="262"/>
      <c r="I52" s="263">
        <f>ROUND(E52*H52,2)</f>
        <v>0</v>
      </c>
      <c r="J52" s="262"/>
      <c r="K52" s="263">
        <f>ROUND(E52*J52,2)</f>
        <v>0</v>
      </c>
      <c r="L52" s="263">
        <v>21</v>
      </c>
      <c r="M52" s="263">
        <f>G52*(1+L52/100)</f>
        <v>0</v>
      </c>
      <c r="N52" s="261">
        <v>0</v>
      </c>
      <c r="O52" s="261">
        <f>ROUND(E52*N52,2)</f>
        <v>0</v>
      </c>
      <c r="P52" s="261">
        <v>0</v>
      </c>
      <c r="Q52" s="261">
        <f>ROUND(E52*P52,2)</f>
        <v>0</v>
      </c>
      <c r="R52" s="263"/>
      <c r="S52" s="263" t="s">
        <v>207</v>
      </c>
      <c r="T52" s="264" t="s">
        <v>248</v>
      </c>
      <c r="U52" s="232">
        <v>0</v>
      </c>
      <c r="V52" s="232">
        <f>ROUND(E52*U52,2)</f>
        <v>0</v>
      </c>
      <c r="W52" s="232"/>
      <c r="X52" s="232" t="s">
        <v>190</v>
      </c>
      <c r="Y52" s="232" t="s">
        <v>191</v>
      </c>
      <c r="Z52" s="212"/>
      <c r="AA52" s="212"/>
      <c r="AB52" s="212"/>
      <c r="AC52" s="212"/>
      <c r="AD52" s="212"/>
      <c r="AE52" s="212"/>
      <c r="AF52" s="212"/>
      <c r="AG52" s="212" t="s">
        <v>192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13" x14ac:dyDescent="0.25">
      <c r="A53" s="244" t="s">
        <v>183</v>
      </c>
      <c r="B53" s="245" t="s">
        <v>141</v>
      </c>
      <c r="C53" s="265" t="s">
        <v>142</v>
      </c>
      <c r="D53" s="246"/>
      <c r="E53" s="247"/>
      <c r="F53" s="248"/>
      <c r="G53" s="248">
        <f>SUMIF(AG54:AG54,"&lt;&gt;NOR",G54:G54)</f>
        <v>0</v>
      </c>
      <c r="H53" s="248"/>
      <c r="I53" s="248">
        <f>SUM(I54:I54)</f>
        <v>0</v>
      </c>
      <c r="J53" s="248"/>
      <c r="K53" s="248">
        <f>SUM(K54:K54)</f>
        <v>0</v>
      </c>
      <c r="L53" s="248"/>
      <c r="M53" s="248">
        <f>SUM(M54:M54)</f>
        <v>0</v>
      </c>
      <c r="N53" s="247"/>
      <c r="O53" s="247">
        <f>SUM(O54:O54)</f>
        <v>0</v>
      </c>
      <c r="P53" s="247"/>
      <c r="Q53" s="247">
        <f>SUM(Q54:Q54)</f>
        <v>0</v>
      </c>
      <c r="R53" s="248"/>
      <c r="S53" s="248"/>
      <c r="T53" s="249"/>
      <c r="U53" s="243"/>
      <c r="V53" s="243">
        <f>SUM(V54:V54)</f>
        <v>0</v>
      </c>
      <c r="W53" s="243"/>
      <c r="X53" s="243"/>
      <c r="Y53" s="243"/>
      <c r="AG53" t="s">
        <v>184</v>
      </c>
    </row>
    <row r="54" spans="1:60" outlineLevel="1" x14ac:dyDescent="0.25">
      <c r="A54" s="258">
        <v>29</v>
      </c>
      <c r="B54" s="259" t="s">
        <v>747</v>
      </c>
      <c r="C54" s="269" t="s">
        <v>748</v>
      </c>
      <c r="D54" s="260" t="s">
        <v>685</v>
      </c>
      <c r="E54" s="261">
        <v>1</v>
      </c>
      <c r="F54" s="262"/>
      <c r="G54" s="263">
        <f>ROUND(E54*F54,2)</f>
        <v>0</v>
      </c>
      <c r="H54" s="262"/>
      <c r="I54" s="263">
        <f>ROUND(E54*H54,2)</f>
        <v>0</v>
      </c>
      <c r="J54" s="262"/>
      <c r="K54" s="263">
        <f>ROUND(E54*J54,2)</f>
        <v>0</v>
      </c>
      <c r="L54" s="263">
        <v>21</v>
      </c>
      <c r="M54" s="263">
        <f>G54*(1+L54/100)</f>
        <v>0</v>
      </c>
      <c r="N54" s="261">
        <v>0</v>
      </c>
      <c r="O54" s="261">
        <f>ROUND(E54*N54,2)</f>
        <v>0</v>
      </c>
      <c r="P54" s="261">
        <v>0</v>
      </c>
      <c r="Q54" s="261">
        <f>ROUND(E54*P54,2)</f>
        <v>0</v>
      </c>
      <c r="R54" s="263"/>
      <c r="S54" s="263" t="s">
        <v>207</v>
      </c>
      <c r="T54" s="264" t="s">
        <v>248</v>
      </c>
      <c r="U54" s="232">
        <v>0</v>
      </c>
      <c r="V54" s="232">
        <f>ROUND(E54*U54,2)</f>
        <v>0</v>
      </c>
      <c r="W54" s="232"/>
      <c r="X54" s="232" t="s">
        <v>190</v>
      </c>
      <c r="Y54" s="232" t="s">
        <v>191</v>
      </c>
      <c r="Z54" s="212"/>
      <c r="AA54" s="212"/>
      <c r="AB54" s="212"/>
      <c r="AC54" s="212"/>
      <c r="AD54" s="212"/>
      <c r="AE54" s="212"/>
      <c r="AF54" s="212"/>
      <c r="AG54" s="212" t="s">
        <v>749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13" x14ac:dyDescent="0.25">
      <c r="A55" s="244" t="s">
        <v>183</v>
      </c>
      <c r="B55" s="245" t="s">
        <v>143</v>
      </c>
      <c r="C55" s="265" t="s">
        <v>144</v>
      </c>
      <c r="D55" s="246"/>
      <c r="E55" s="247"/>
      <c r="F55" s="248"/>
      <c r="G55" s="248">
        <f>SUMIF(AG56:AG70,"&lt;&gt;NOR",G56:G70)</f>
        <v>0</v>
      </c>
      <c r="H55" s="248"/>
      <c r="I55" s="248">
        <f>SUM(I56:I70)</f>
        <v>0</v>
      </c>
      <c r="J55" s="248"/>
      <c r="K55" s="248">
        <f>SUM(K56:K70)</f>
        <v>0</v>
      </c>
      <c r="L55" s="248"/>
      <c r="M55" s="248">
        <f>SUM(M56:M70)</f>
        <v>0</v>
      </c>
      <c r="N55" s="247"/>
      <c r="O55" s="247">
        <f>SUM(O56:O70)</f>
        <v>0</v>
      </c>
      <c r="P55" s="247"/>
      <c r="Q55" s="247">
        <f>SUM(Q56:Q70)</f>
        <v>0</v>
      </c>
      <c r="R55" s="248"/>
      <c r="S55" s="248"/>
      <c r="T55" s="249"/>
      <c r="U55" s="243"/>
      <c r="V55" s="243">
        <f>SUM(V56:V70)</f>
        <v>0</v>
      </c>
      <c r="W55" s="243"/>
      <c r="X55" s="243"/>
      <c r="Y55" s="243"/>
      <c r="AG55" t="s">
        <v>184</v>
      </c>
    </row>
    <row r="56" spans="1:60" outlineLevel="1" x14ac:dyDescent="0.25">
      <c r="A56" s="258">
        <v>30</v>
      </c>
      <c r="B56" s="259" t="s">
        <v>750</v>
      </c>
      <c r="C56" s="269" t="s">
        <v>751</v>
      </c>
      <c r="D56" s="260" t="s">
        <v>685</v>
      </c>
      <c r="E56" s="261">
        <v>4</v>
      </c>
      <c r="F56" s="262"/>
      <c r="G56" s="263">
        <f>ROUND(E56*F56,2)</f>
        <v>0</v>
      </c>
      <c r="H56" s="262"/>
      <c r="I56" s="263">
        <f>ROUND(E56*H56,2)</f>
        <v>0</v>
      </c>
      <c r="J56" s="262"/>
      <c r="K56" s="263">
        <f>ROUND(E56*J56,2)</f>
        <v>0</v>
      </c>
      <c r="L56" s="263">
        <v>21</v>
      </c>
      <c r="M56" s="263">
        <f>G56*(1+L56/100)</f>
        <v>0</v>
      </c>
      <c r="N56" s="261">
        <v>0</v>
      </c>
      <c r="O56" s="261">
        <f>ROUND(E56*N56,2)</f>
        <v>0</v>
      </c>
      <c r="P56" s="261">
        <v>0</v>
      </c>
      <c r="Q56" s="261">
        <f>ROUND(E56*P56,2)</f>
        <v>0</v>
      </c>
      <c r="R56" s="263"/>
      <c r="S56" s="263" t="s">
        <v>207</v>
      </c>
      <c r="T56" s="264" t="s">
        <v>248</v>
      </c>
      <c r="U56" s="232">
        <v>0</v>
      </c>
      <c r="V56" s="232">
        <f>ROUND(E56*U56,2)</f>
        <v>0</v>
      </c>
      <c r="W56" s="232"/>
      <c r="X56" s="232" t="s">
        <v>190</v>
      </c>
      <c r="Y56" s="232" t="s">
        <v>191</v>
      </c>
      <c r="Z56" s="212"/>
      <c r="AA56" s="212"/>
      <c r="AB56" s="212"/>
      <c r="AC56" s="212"/>
      <c r="AD56" s="212"/>
      <c r="AE56" s="212"/>
      <c r="AF56" s="212"/>
      <c r="AG56" s="212" t="s">
        <v>749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58">
        <v>31</v>
      </c>
      <c r="B57" s="259" t="s">
        <v>752</v>
      </c>
      <c r="C57" s="269" t="s">
        <v>753</v>
      </c>
      <c r="D57" s="260" t="s">
        <v>685</v>
      </c>
      <c r="E57" s="261">
        <v>1</v>
      </c>
      <c r="F57" s="262"/>
      <c r="G57" s="263">
        <f>ROUND(E57*F57,2)</f>
        <v>0</v>
      </c>
      <c r="H57" s="262"/>
      <c r="I57" s="263">
        <f>ROUND(E57*H57,2)</f>
        <v>0</v>
      </c>
      <c r="J57" s="262"/>
      <c r="K57" s="263">
        <f>ROUND(E57*J57,2)</f>
        <v>0</v>
      </c>
      <c r="L57" s="263">
        <v>21</v>
      </c>
      <c r="M57" s="263">
        <f>G57*(1+L57/100)</f>
        <v>0</v>
      </c>
      <c r="N57" s="261">
        <v>0</v>
      </c>
      <c r="O57" s="261">
        <f>ROUND(E57*N57,2)</f>
        <v>0</v>
      </c>
      <c r="P57" s="261">
        <v>0</v>
      </c>
      <c r="Q57" s="261">
        <f>ROUND(E57*P57,2)</f>
        <v>0</v>
      </c>
      <c r="R57" s="263"/>
      <c r="S57" s="263" t="s">
        <v>207</v>
      </c>
      <c r="T57" s="264" t="s">
        <v>248</v>
      </c>
      <c r="U57" s="232">
        <v>0</v>
      </c>
      <c r="V57" s="232">
        <f>ROUND(E57*U57,2)</f>
        <v>0</v>
      </c>
      <c r="W57" s="232"/>
      <c r="X57" s="232" t="s">
        <v>190</v>
      </c>
      <c r="Y57" s="232" t="s">
        <v>191</v>
      </c>
      <c r="Z57" s="212"/>
      <c r="AA57" s="212"/>
      <c r="AB57" s="212"/>
      <c r="AC57" s="212"/>
      <c r="AD57" s="212"/>
      <c r="AE57" s="212"/>
      <c r="AF57" s="212"/>
      <c r="AG57" s="212" t="s">
        <v>749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58">
        <v>32</v>
      </c>
      <c r="B58" s="259" t="s">
        <v>754</v>
      </c>
      <c r="C58" s="269" t="s">
        <v>755</v>
      </c>
      <c r="D58" s="260" t="s">
        <v>685</v>
      </c>
      <c r="E58" s="261">
        <v>4</v>
      </c>
      <c r="F58" s="262"/>
      <c r="G58" s="263">
        <f>ROUND(E58*F58,2)</f>
        <v>0</v>
      </c>
      <c r="H58" s="262"/>
      <c r="I58" s="263">
        <f>ROUND(E58*H58,2)</f>
        <v>0</v>
      </c>
      <c r="J58" s="262"/>
      <c r="K58" s="263">
        <f>ROUND(E58*J58,2)</f>
        <v>0</v>
      </c>
      <c r="L58" s="263">
        <v>21</v>
      </c>
      <c r="M58" s="263">
        <f>G58*(1+L58/100)</f>
        <v>0</v>
      </c>
      <c r="N58" s="261">
        <v>0</v>
      </c>
      <c r="O58" s="261">
        <f>ROUND(E58*N58,2)</f>
        <v>0</v>
      </c>
      <c r="P58" s="261">
        <v>0</v>
      </c>
      <c r="Q58" s="261">
        <f>ROUND(E58*P58,2)</f>
        <v>0</v>
      </c>
      <c r="R58" s="263"/>
      <c r="S58" s="263" t="s">
        <v>207</v>
      </c>
      <c r="T58" s="264" t="s">
        <v>248</v>
      </c>
      <c r="U58" s="232">
        <v>0</v>
      </c>
      <c r="V58" s="232">
        <f>ROUND(E58*U58,2)</f>
        <v>0</v>
      </c>
      <c r="W58" s="232"/>
      <c r="X58" s="232" t="s">
        <v>190</v>
      </c>
      <c r="Y58" s="232" t="s">
        <v>191</v>
      </c>
      <c r="Z58" s="212"/>
      <c r="AA58" s="212"/>
      <c r="AB58" s="212"/>
      <c r="AC58" s="212"/>
      <c r="AD58" s="212"/>
      <c r="AE58" s="212"/>
      <c r="AF58" s="212"/>
      <c r="AG58" s="212" t="s">
        <v>749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0" outlineLevel="1" x14ac:dyDescent="0.25">
      <c r="A59" s="258">
        <v>33</v>
      </c>
      <c r="B59" s="259" t="s">
        <v>756</v>
      </c>
      <c r="C59" s="269" t="s">
        <v>757</v>
      </c>
      <c r="D59" s="260" t="s">
        <v>685</v>
      </c>
      <c r="E59" s="261">
        <v>48</v>
      </c>
      <c r="F59" s="262"/>
      <c r="G59" s="263">
        <f>ROUND(E59*F59,2)</f>
        <v>0</v>
      </c>
      <c r="H59" s="262"/>
      <c r="I59" s="263">
        <f>ROUND(E59*H59,2)</f>
        <v>0</v>
      </c>
      <c r="J59" s="262"/>
      <c r="K59" s="263">
        <f>ROUND(E59*J59,2)</f>
        <v>0</v>
      </c>
      <c r="L59" s="263">
        <v>21</v>
      </c>
      <c r="M59" s="263">
        <f>G59*(1+L59/100)</f>
        <v>0</v>
      </c>
      <c r="N59" s="261">
        <v>0</v>
      </c>
      <c r="O59" s="261">
        <f>ROUND(E59*N59,2)</f>
        <v>0</v>
      </c>
      <c r="P59" s="261">
        <v>0</v>
      </c>
      <c r="Q59" s="261">
        <f>ROUND(E59*P59,2)</f>
        <v>0</v>
      </c>
      <c r="R59" s="263"/>
      <c r="S59" s="263" t="s">
        <v>207</v>
      </c>
      <c r="T59" s="264" t="s">
        <v>248</v>
      </c>
      <c r="U59" s="232">
        <v>0</v>
      </c>
      <c r="V59" s="232">
        <f>ROUND(E59*U59,2)</f>
        <v>0</v>
      </c>
      <c r="W59" s="232"/>
      <c r="X59" s="232" t="s">
        <v>190</v>
      </c>
      <c r="Y59" s="232" t="s">
        <v>191</v>
      </c>
      <c r="Z59" s="212"/>
      <c r="AA59" s="212"/>
      <c r="AB59" s="212"/>
      <c r="AC59" s="212"/>
      <c r="AD59" s="212"/>
      <c r="AE59" s="212"/>
      <c r="AF59" s="212"/>
      <c r="AG59" s="212" t="s">
        <v>749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58">
        <v>34</v>
      </c>
      <c r="B60" s="259" t="s">
        <v>758</v>
      </c>
      <c r="C60" s="269" t="s">
        <v>759</v>
      </c>
      <c r="D60" s="260" t="s">
        <v>685</v>
      </c>
      <c r="E60" s="261">
        <v>41</v>
      </c>
      <c r="F60" s="262"/>
      <c r="G60" s="263">
        <f>ROUND(E60*F60,2)</f>
        <v>0</v>
      </c>
      <c r="H60" s="262"/>
      <c r="I60" s="263">
        <f>ROUND(E60*H60,2)</f>
        <v>0</v>
      </c>
      <c r="J60" s="262"/>
      <c r="K60" s="263">
        <f>ROUND(E60*J60,2)</f>
        <v>0</v>
      </c>
      <c r="L60" s="263">
        <v>21</v>
      </c>
      <c r="M60" s="263">
        <f>G60*(1+L60/100)</f>
        <v>0</v>
      </c>
      <c r="N60" s="261">
        <v>0</v>
      </c>
      <c r="O60" s="261">
        <f>ROUND(E60*N60,2)</f>
        <v>0</v>
      </c>
      <c r="P60" s="261">
        <v>0</v>
      </c>
      <c r="Q60" s="261">
        <f>ROUND(E60*P60,2)</f>
        <v>0</v>
      </c>
      <c r="R60" s="263"/>
      <c r="S60" s="263" t="s">
        <v>207</v>
      </c>
      <c r="T60" s="264" t="s">
        <v>248</v>
      </c>
      <c r="U60" s="232">
        <v>0</v>
      </c>
      <c r="V60" s="232">
        <f>ROUND(E60*U60,2)</f>
        <v>0</v>
      </c>
      <c r="W60" s="232"/>
      <c r="X60" s="232" t="s">
        <v>190</v>
      </c>
      <c r="Y60" s="232" t="s">
        <v>191</v>
      </c>
      <c r="Z60" s="212"/>
      <c r="AA60" s="212"/>
      <c r="AB60" s="212"/>
      <c r="AC60" s="212"/>
      <c r="AD60" s="212"/>
      <c r="AE60" s="212"/>
      <c r="AF60" s="212"/>
      <c r="AG60" s="212" t="s">
        <v>749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0" outlineLevel="1" x14ac:dyDescent="0.25">
      <c r="A61" s="258">
        <v>35</v>
      </c>
      <c r="B61" s="259" t="s">
        <v>760</v>
      </c>
      <c r="C61" s="269" t="s">
        <v>761</v>
      </c>
      <c r="D61" s="260" t="s">
        <v>685</v>
      </c>
      <c r="E61" s="261">
        <v>5</v>
      </c>
      <c r="F61" s="262"/>
      <c r="G61" s="263">
        <f>ROUND(E61*F61,2)</f>
        <v>0</v>
      </c>
      <c r="H61" s="262"/>
      <c r="I61" s="263">
        <f>ROUND(E61*H61,2)</f>
        <v>0</v>
      </c>
      <c r="J61" s="262"/>
      <c r="K61" s="263">
        <f>ROUND(E61*J61,2)</f>
        <v>0</v>
      </c>
      <c r="L61" s="263">
        <v>21</v>
      </c>
      <c r="M61" s="263">
        <f>G61*(1+L61/100)</f>
        <v>0</v>
      </c>
      <c r="N61" s="261">
        <v>0</v>
      </c>
      <c r="O61" s="261">
        <f>ROUND(E61*N61,2)</f>
        <v>0</v>
      </c>
      <c r="P61" s="261">
        <v>0</v>
      </c>
      <c r="Q61" s="261">
        <f>ROUND(E61*P61,2)</f>
        <v>0</v>
      </c>
      <c r="R61" s="263"/>
      <c r="S61" s="263" t="s">
        <v>207</v>
      </c>
      <c r="T61" s="264" t="s">
        <v>248</v>
      </c>
      <c r="U61" s="232">
        <v>0</v>
      </c>
      <c r="V61" s="232">
        <f>ROUND(E61*U61,2)</f>
        <v>0</v>
      </c>
      <c r="W61" s="232"/>
      <c r="X61" s="232" t="s">
        <v>190</v>
      </c>
      <c r="Y61" s="232" t="s">
        <v>191</v>
      </c>
      <c r="Z61" s="212"/>
      <c r="AA61" s="212"/>
      <c r="AB61" s="212"/>
      <c r="AC61" s="212"/>
      <c r="AD61" s="212"/>
      <c r="AE61" s="212"/>
      <c r="AF61" s="212"/>
      <c r="AG61" s="212" t="s">
        <v>749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0" outlineLevel="1" x14ac:dyDescent="0.25">
      <c r="A62" s="258">
        <v>36</v>
      </c>
      <c r="B62" s="259" t="s">
        <v>762</v>
      </c>
      <c r="C62" s="269" t="s">
        <v>763</v>
      </c>
      <c r="D62" s="260" t="s">
        <v>685</v>
      </c>
      <c r="E62" s="261">
        <v>14</v>
      </c>
      <c r="F62" s="262"/>
      <c r="G62" s="263">
        <f>ROUND(E62*F62,2)</f>
        <v>0</v>
      </c>
      <c r="H62" s="262"/>
      <c r="I62" s="263">
        <f>ROUND(E62*H62,2)</f>
        <v>0</v>
      </c>
      <c r="J62" s="262"/>
      <c r="K62" s="263">
        <f>ROUND(E62*J62,2)</f>
        <v>0</v>
      </c>
      <c r="L62" s="263">
        <v>21</v>
      </c>
      <c r="M62" s="263">
        <f>G62*(1+L62/100)</f>
        <v>0</v>
      </c>
      <c r="N62" s="261">
        <v>0</v>
      </c>
      <c r="O62" s="261">
        <f>ROUND(E62*N62,2)</f>
        <v>0</v>
      </c>
      <c r="P62" s="261">
        <v>0</v>
      </c>
      <c r="Q62" s="261">
        <f>ROUND(E62*P62,2)</f>
        <v>0</v>
      </c>
      <c r="R62" s="263"/>
      <c r="S62" s="263" t="s">
        <v>207</v>
      </c>
      <c r="T62" s="264" t="s">
        <v>248</v>
      </c>
      <c r="U62" s="232">
        <v>0</v>
      </c>
      <c r="V62" s="232">
        <f>ROUND(E62*U62,2)</f>
        <v>0</v>
      </c>
      <c r="W62" s="232"/>
      <c r="X62" s="232" t="s">
        <v>190</v>
      </c>
      <c r="Y62" s="232" t="s">
        <v>191</v>
      </c>
      <c r="Z62" s="212"/>
      <c r="AA62" s="212"/>
      <c r="AB62" s="212"/>
      <c r="AC62" s="212"/>
      <c r="AD62" s="212"/>
      <c r="AE62" s="212"/>
      <c r="AF62" s="212"/>
      <c r="AG62" s="212" t="s">
        <v>749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58">
        <v>37</v>
      </c>
      <c r="B63" s="259" t="s">
        <v>764</v>
      </c>
      <c r="C63" s="269" t="s">
        <v>765</v>
      </c>
      <c r="D63" s="260" t="s">
        <v>685</v>
      </c>
      <c r="E63" s="261">
        <v>34</v>
      </c>
      <c r="F63" s="262"/>
      <c r="G63" s="263">
        <f>ROUND(E63*F63,2)</f>
        <v>0</v>
      </c>
      <c r="H63" s="262"/>
      <c r="I63" s="263">
        <f>ROUND(E63*H63,2)</f>
        <v>0</v>
      </c>
      <c r="J63" s="262"/>
      <c r="K63" s="263">
        <f>ROUND(E63*J63,2)</f>
        <v>0</v>
      </c>
      <c r="L63" s="263">
        <v>21</v>
      </c>
      <c r="M63" s="263">
        <f>G63*(1+L63/100)</f>
        <v>0</v>
      </c>
      <c r="N63" s="261">
        <v>0</v>
      </c>
      <c r="O63" s="261">
        <f>ROUND(E63*N63,2)</f>
        <v>0</v>
      </c>
      <c r="P63" s="261">
        <v>0</v>
      </c>
      <c r="Q63" s="261">
        <f>ROUND(E63*P63,2)</f>
        <v>0</v>
      </c>
      <c r="R63" s="263"/>
      <c r="S63" s="263" t="s">
        <v>207</v>
      </c>
      <c r="T63" s="264" t="s">
        <v>248</v>
      </c>
      <c r="U63" s="232">
        <v>0</v>
      </c>
      <c r="V63" s="232">
        <f>ROUND(E63*U63,2)</f>
        <v>0</v>
      </c>
      <c r="W63" s="232"/>
      <c r="X63" s="232" t="s">
        <v>190</v>
      </c>
      <c r="Y63" s="232" t="s">
        <v>191</v>
      </c>
      <c r="Z63" s="212"/>
      <c r="AA63" s="212"/>
      <c r="AB63" s="212"/>
      <c r="AC63" s="212"/>
      <c r="AD63" s="212"/>
      <c r="AE63" s="212"/>
      <c r="AF63" s="212"/>
      <c r="AG63" s="212" t="s">
        <v>192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58">
        <v>38</v>
      </c>
      <c r="B64" s="259" t="s">
        <v>766</v>
      </c>
      <c r="C64" s="269" t="s">
        <v>767</v>
      </c>
      <c r="D64" s="260" t="s">
        <v>685</v>
      </c>
      <c r="E64" s="261">
        <v>19</v>
      </c>
      <c r="F64" s="262"/>
      <c r="G64" s="263">
        <f>ROUND(E64*F64,2)</f>
        <v>0</v>
      </c>
      <c r="H64" s="262"/>
      <c r="I64" s="263">
        <f>ROUND(E64*H64,2)</f>
        <v>0</v>
      </c>
      <c r="J64" s="262"/>
      <c r="K64" s="263">
        <f>ROUND(E64*J64,2)</f>
        <v>0</v>
      </c>
      <c r="L64" s="263">
        <v>21</v>
      </c>
      <c r="M64" s="263">
        <f>G64*(1+L64/100)</f>
        <v>0</v>
      </c>
      <c r="N64" s="261">
        <v>0</v>
      </c>
      <c r="O64" s="261">
        <f>ROUND(E64*N64,2)</f>
        <v>0</v>
      </c>
      <c r="P64" s="261">
        <v>0</v>
      </c>
      <c r="Q64" s="261">
        <f>ROUND(E64*P64,2)</f>
        <v>0</v>
      </c>
      <c r="R64" s="263"/>
      <c r="S64" s="263" t="s">
        <v>207</v>
      </c>
      <c r="T64" s="264" t="s">
        <v>248</v>
      </c>
      <c r="U64" s="232">
        <v>0</v>
      </c>
      <c r="V64" s="232">
        <f>ROUND(E64*U64,2)</f>
        <v>0</v>
      </c>
      <c r="W64" s="232"/>
      <c r="X64" s="232" t="s">
        <v>190</v>
      </c>
      <c r="Y64" s="232" t="s">
        <v>191</v>
      </c>
      <c r="Z64" s="212"/>
      <c r="AA64" s="212"/>
      <c r="AB64" s="212"/>
      <c r="AC64" s="212"/>
      <c r="AD64" s="212"/>
      <c r="AE64" s="212"/>
      <c r="AF64" s="212"/>
      <c r="AG64" s="212" t="s">
        <v>749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58">
        <v>39</v>
      </c>
      <c r="B65" s="259" t="s">
        <v>768</v>
      </c>
      <c r="C65" s="269" t="s">
        <v>769</v>
      </c>
      <c r="D65" s="260" t="s">
        <v>334</v>
      </c>
      <c r="E65" s="261">
        <v>425</v>
      </c>
      <c r="F65" s="262"/>
      <c r="G65" s="263">
        <f>ROUND(E65*F65,2)</f>
        <v>0</v>
      </c>
      <c r="H65" s="262"/>
      <c r="I65" s="263">
        <f>ROUND(E65*H65,2)</f>
        <v>0</v>
      </c>
      <c r="J65" s="262"/>
      <c r="K65" s="263">
        <f>ROUND(E65*J65,2)</f>
        <v>0</v>
      </c>
      <c r="L65" s="263">
        <v>21</v>
      </c>
      <c r="M65" s="263">
        <f>G65*(1+L65/100)</f>
        <v>0</v>
      </c>
      <c r="N65" s="261">
        <v>0</v>
      </c>
      <c r="O65" s="261">
        <f>ROUND(E65*N65,2)</f>
        <v>0</v>
      </c>
      <c r="P65" s="261">
        <v>0</v>
      </c>
      <c r="Q65" s="261">
        <f>ROUND(E65*P65,2)</f>
        <v>0</v>
      </c>
      <c r="R65" s="263"/>
      <c r="S65" s="263" t="s">
        <v>207</v>
      </c>
      <c r="T65" s="264" t="s">
        <v>248</v>
      </c>
      <c r="U65" s="232">
        <v>0</v>
      </c>
      <c r="V65" s="232">
        <f>ROUND(E65*U65,2)</f>
        <v>0</v>
      </c>
      <c r="W65" s="232"/>
      <c r="X65" s="232" t="s">
        <v>190</v>
      </c>
      <c r="Y65" s="232" t="s">
        <v>191</v>
      </c>
      <c r="Z65" s="212"/>
      <c r="AA65" s="212"/>
      <c r="AB65" s="212"/>
      <c r="AC65" s="212"/>
      <c r="AD65" s="212"/>
      <c r="AE65" s="212"/>
      <c r="AF65" s="212"/>
      <c r="AG65" s="212" t="s">
        <v>749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51">
        <v>40</v>
      </c>
      <c r="B66" s="252" t="s">
        <v>770</v>
      </c>
      <c r="C66" s="266" t="s">
        <v>771</v>
      </c>
      <c r="D66" s="253" t="s">
        <v>685</v>
      </c>
      <c r="E66" s="254">
        <v>50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21</v>
      </c>
      <c r="M66" s="256">
        <f>G66*(1+L66/100)</f>
        <v>0</v>
      </c>
      <c r="N66" s="254">
        <v>0</v>
      </c>
      <c r="O66" s="254">
        <f>ROUND(E66*N66,2)</f>
        <v>0</v>
      </c>
      <c r="P66" s="254">
        <v>0</v>
      </c>
      <c r="Q66" s="254">
        <f>ROUND(E66*P66,2)</f>
        <v>0</v>
      </c>
      <c r="R66" s="256"/>
      <c r="S66" s="256" t="s">
        <v>207</v>
      </c>
      <c r="T66" s="257" t="s">
        <v>248</v>
      </c>
      <c r="U66" s="232">
        <v>0</v>
      </c>
      <c r="V66" s="232">
        <f>ROUND(E66*U66,2)</f>
        <v>0</v>
      </c>
      <c r="W66" s="232"/>
      <c r="X66" s="232" t="s">
        <v>190</v>
      </c>
      <c r="Y66" s="232" t="s">
        <v>191</v>
      </c>
      <c r="Z66" s="212"/>
      <c r="AA66" s="212"/>
      <c r="AB66" s="212"/>
      <c r="AC66" s="212"/>
      <c r="AD66" s="212"/>
      <c r="AE66" s="212"/>
      <c r="AF66" s="212"/>
      <c r="AG66" s="212" t="s">
        <v>749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0" outlineLevel="2" x14ac:dyDescent="0.25">
      <c r="A67" s="229"/>
      <c r="B67" s="230"/>
      <c r="C67" s="267" t="s">
        <v>772</v>
      </c>
      <c r="D67" s="233"/>
      <c r="E67" s="234"/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194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29"/>
      <c r="B68" s="230"/>
      <c r="C68" s="267" t="s">
        <v>773</v>
      </c>
      <c r="D68" s="233"/>
      <c r="E68" s="234">
        <v>50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194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5">
      <c r="A69" s="258">
        <v>41</v>
      </c>
      <c r="B69" s="259" t="s">
        <v>774</v>
      </c>
      <c r="C69" s="269" t="s">
        <v>775</v>
      </c>
      <c r="D69" s="260" t="s">
        <v>685</v>
      </c>
      <c r="E69" s="261">
        <v>10</v>
      </c>
      <c r="F69" s="262"/>
      <c r="G69" s="263">
        <f>ROUND(E69*F69,2)</f>
        <v>0</v>
      </c>
      <c r="H69" s="262"/>
      <c r="I69" s="263">
        <f>ROUND(E69*H69,2)</f>
        <v>0</v>
      </c>
      <c r="J69" s="262"/>
      <c r="K69" s="263">
        <f>ROUND(E69*J69,2)</f>
        <v>0</v>
      </c>
      <c r="L69" s="263">
        <v>21</v>
      </c>
      <c r="M69" s="263">
        <f>G69*(1+L69/100)</f>
        <v>0</v>
      </c>
      <c r="N69" s="261">
        <v>0</v>
      </c>
      <c r="O69" s="261">
        <f>ROUND(E69*N69,2)</f>
        <v>0</v>
      </c>
      <c r="P69" s="261">
        <v>0</v>
      </c>
      <c r="Q69" s="261">
        <f>ROUND(E69*P69,2)</f>
        <v>0</v>
      </c>
      <c r="R69" s="263"/>
      <c r="S69" s="263" t="s">
        <v>207</v>
      </c>
      <c r="T69" s="264" t="s">
        <v>248</v>
      </c>
      <c r="U69" s="232">
        <v>0</v>
      </c>
      <c r="V69" s="232">
        <f>ROUND(E69*U69,2)</f>
        <v>0</v>
      </c>
      <c r="W69" s="232"/>
      <c r="X69" s="232" t="s">
        <v>190</v>
      </c>
      <c r="Y69" s="232" t="s">
        <v>191</v>
      </c>
      <c r="Z69" s="212"/>
      <c r="AA69" s="212"/>
      <c r="AB69" s="212"/>
      <c r="AC69" s="212"/>
      <c r="AD69" s="212"/>
      <c r="AE69" s="212"/>
      <c r="AF69" s="212"/>
      <c r="AG69" s="212" t="s">
        <v>749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58">
        <v>42</v>
      </c>
      <c r="B70" s="259" t="s">
        <v>776</v>
      </c>
      <c r="C70" s="269" t="s">
        <v>777</v>
      </c>
      <c r="D70" s="260" t="s">
        <v>685</v>
      </c>
      <c r="E70" s="261">
        <v>21</v>
      </c>
      <c r="F70" s="262"/>
      <c r="G70" s="263">
        <f>ROUND(E70*F70,2)</f>
        <v>0</v>
      </c>
      <c r="H70" s="262"/>
      <c r="I70" s="263">
        <f>ROUND(E70*H70,2)</f>
        <v>0</v>
      </c>
      <c r="J70" s="262"/>
      <c r="K70" s="263">
        <f>ROUND(E70*J70,2)</f>
        <v>0</v>
      </c>
      <c r="L70" s="263">
        <v>21</v>
      </c>
      <c r="M70" s="263">
        <f>G70*(1+L70/100)</f>
        <v>0</v>
      </c>
      <c r="N70" s="261">
        <v>0</v>
      </c>
      <c r="O70" s="261">
        <f>ROUND(E70*N70,2)</f>
        <v>0</v>
      </c>
      <c r="P70" s="261">
        <v>0</v>
      </c>
      <c r="Q70" s="261">
        <f>ROUND(E70*P70,2)</f>
        <v>0</v>
      </c>
      <c r="R70" s="263"/>
      <c r="S70" s="263" t="s">
        <v>207</v>
      </c>
      <c r="T70" s="264" t="s">
        <v>248</v>
      </c>
      <c r="U70" s="232">
        <v>0</v>
      </c>
      <c r="V70" s="232">
        <f>ROUND(E70*U70,2)</f>
        <v>0</v>
      </c>
      <c r="W70" s="232"/>
      <c r="X70" s="232" t="s">
        <v>190</v>
      </c>
      <c r="Y70" s="232" t="s">
        <v>191</v>
      </c>
      <c r="Z70" s="212"/>
      <c r="AA70" s="212"/>
      <c r="AB70" s="212"/>
      <c r="AC70" s="212"/>
      <c r="AD70" s="212"/>
      <c r="AE70" s="212"/>
      <c r="AF70" s="212"/>
      <c r="AG70" s="212" t="s">
        <v>749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13" x14ac:dyDescent="0.25">
      <c r="A71" s="244" t="s">
        <v>183</v>
      </c>
      <c r="B71" s="245" t="s">
        <v>145</v>
      </c>
      <c r="C71" s="265" t="s">
        <v>146</v>
      </c>
      <c r="D71" s="246"/>
      <c r="E71" s="247"/>
      <c r="F71" s="248"/>
      <c r="G71" s="248">
        <f>SUMIF(AG72:AG72,"&lt;&gt;NOR",G72:G72)</f>
        <v>0</v>
      </c>
      <c r="H71" s="248"/>
      <c r="I71" s="248">
        <f>SUM(I72:I72)</f>
        <v>0</v>
      </c>
      <c r="J71" s="248"/>
      <c r="K71" s="248">
        <f>SUM(K72:K72)</f>
        <v>0</v>
      </c>
      <c r="L71" s="248"/>
      <c r="M71" s="248">
        <f>SUM(M72:M72)</f>
        <v>0</v>
      </c>
      <c r="N71" s="247"/>
      <c r="O71" s="247">
        <f>SUM(O72:O72)</f>
        <v>0</v>
      </c>
      <c r="P71" s="247"/>
      <c r="Q71" s="247">
        <f>SUM(Q72:Q72)</f>
        <v>0</v>
      </c>
      <c r="R71" s="248"/>
      <c r="S71" s="248"/>
      <c r="T71" s="249"/>
      <c r="U71" s="243"/>
      <c r="V71" s="243">
        <f>SUM(V72:V72)</f>
        <v>0</v>
      </c>
      <c r="W71" s="243"/>
      <c r="X71" s="243"/>
      <c r="Y71" s="243"/>
      <c r="AG71" t="s">
        <v>184</v>
      </c>
    </row>
    <row r="72" spans="1:60" outlineLevel="1" x14ac:dyDescent="0.25">
      <c r="A72" s="251">
        <v>43</v>
      </c>
      <c r="B72" s="252" t="s">
        <v>778</v>
      </c>
      <c r="C72" s="266" t="s">
        <v>779</v>
      </c>
      <c r="D72" s="253" t="s">
        <v>685</v>
      </c>
      <c r="E72" s="254">
        <v>4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21</v>
      </c>
      <c r="M72" s="256">
        <f>G72*(1+L72/100)</f>
        <v>0</v>
      </c>
      <c r="N72" s="254">
        <v>0</v>
      </c>
      <c r="O72" s="254">
        <f>ROUND(E72*N72,2)</f>
        <v>0</v>
      </c>
      <c r="P72" s="254">
        <v>0</v>
      </c>
      <c r="Q72" s="254">
        <f>ROUND(E72*P72,2)</f>
        <v>0</v>
      </c>
      <c r="R72" s="256"/>
      <c r="S72" s="256" t="s">
        <v>207</v>
      </c>
      <c r="T72" s="257" t="s">
        <v>248</v>
      </c>
      <c r="U72" s="232">
        <v>0</v>
      </c>
      <c r="V72" s="232">
        <f>ROUND(E72*U72,2)</f>
        <v>0</v>
      </c>
      <c r="W72" s="232"/>
      <c r="X72" s="232" t="s">
        <v>190</v>
      </c>
      <c r="Y72" s="232" t="s">
        <v>191</v>
      </c>
      <c r="Z72" s="212"/>
      <c r="AA72" s="212"/>
      <c r="AB72" s="212"/>
      <c r="AC72" s="212"/>
      <c r="AD72" s="212"/>
      <c r="AE72" s="212"/>
      <c r="AF72" s="212"/>
      <c r="AG72" s="212" t="s">
        <v>749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x14ac:dyDescent="0.25">
      <c r="A73" s="3"/>
      <c r="B73" s="4"/>
      <c r="C73" s="274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v>15</v>
      </c>
      <c r="AF73">
        <v>21</v>
      </c>
      <c r="AG73" t="s">
        <v>169</v>
      </c>
    </row>
    <row r="74" spans="1:60" ht="13" x14ac:dyDescent="0.25">
      <c r="A74" s="215"/>
      <c r="B74" s="216" t="s">
        <v>31</v>
      </c>
      <c r="C74" s="275"/>
      <c r="D74" s="217"/>
      <c r="E74" s="218"/>
      <c r="F74" s="218"/>
      <c r="G74" s="250">
        <f>G8+G11+G13+G23+G30+G32+G36+G53+G55+G71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f>SUMIF(L7:L72,AE73,G7:G72)</f>
        <v>0</v>
      </c>
      <c r="AF74">
        <f>SUMIF(L7:L72,AF73,G7:G72)</f>
        <v>0</v>
      </c>
      <c r="AG74" t="s">
        <v>541</v>
      </c>
    </row>
    <row r="75" spans="1:60" x14ac:dyDescent="0.25">
      <c r="A75" s="3"/>
      <c r="B75" s="4"/>
      <c r="C75" s="274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3"/>
      <c r="B76" s="4"/>
      <c r="C76" s="274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219" t="s">
        <v>542</v>
      </c>
      <c r="B77" s="219"/>
      <c r="C77" s="276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220"/>
      <c r="B78" s="221"/>
      <c r="C78" s="277"/>
      <c r="D78" s="221"/>
      <c r="E78" s="221"/>
      <c r="F78" s="221"/>
      <c r="G78" s="2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G78" t="s">
        <v>543</v>
      </c>
    </row>
    <row r="79" spans="1:60" x14ac:dyDescent="0.25">
      <c r="A79" s="223"/>
      <c r="B79" s="224"/>
      <c r="C79" s="278"/>
      <c r="D79" s="224"/>
      <c r="E79" s="224"/>
      <c r="F79" s="224"/>
      <c r="G79" s="22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5">
      <c r="A80" s="223"/>
      <c r="B80" s="224"/>
      <c r="C80" s="278"/>
      <c r="D80" s="224"/>
      <c r="E80" s="224"/>
      <c r="F80" s="224"/>
      <c r="G80" s="22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5">
      <c r="A81" s="223"/>
      <c r="B81" s="224"/>
      <c r="C81" s="278"/>
      <c r="D81" s="224"/>
      <c r="E81" s="224"/>
      <c r="F81" s="224"/>
      <c r="G81" s="22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5">
      <c r="A82" s="226"/>
      <c r="B82" s="227"/>
      <c r="C82" s="279"/>
      <c r="D82" s="227"/>
      <c r="E82" s="227"/>
      <c r="F82" s="227"/>
      <c r="G82" s="22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5">
      <c r="A83" s="3"/>
      <c r="B83" s="4"/>
      <c r="C83" s="274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5">
      <c r="C84" s="280"/>
      <c r="D84" s="10"/>
      <c r="AG84" t="s">
        <v>544</v>
      </c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DBlmi+faQY60u01/YTGcTCePmveqDo0NV0d+TZYZnZrK3Ur8rDyTuiudEtgM5hzSd3HBQ4vhVfPr3OlaQRjpA==" saltValue="3dmC+to7XiJ1IXcNqAme7g==" spinCount="100000" sheet="1" formatRows="0"/>
  <mergeCells count="6">
    <mergeCell ref="A1:G1"/>
    <mergeCell ref="C2:G2"/>
    <mergeCell ref="C3:G3"/>
    <mergeCell ref="C4:G4"/>
    <mergeCell ref="A77:C77"/>
    <mergeCell ref="A78:G8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CD47C-F889-47FD-9B4C-367599280C3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157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158</v>
      </c>
    </row>
    <row r="3" spans="1:60" ht="25" customHeight="1" x14ac:dyDescent="0.25">
      <c r="A3" s="198" t="s">
        <v>9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158</v>
      </c>
      <c r="AG3" t="s">
        <v>159</v>
      </c>
    </row>
    <row r="4" spans="1:60" ht="25" customHeight="1" x14ac:dyDescent="0.25">
      <c r="A4" s="202" t="s">
        <v>10</v>
      </c>
      <c r="B4" s="203" t="s">
        <v>57</v>
      </c>
      <c r="C4" s="204" t="s">
        <v>58</v>
      </c>
      <c r="D4" s="205"/>
      <c r="E4" s="205"/>
      <c r="F4" s="205"/>
      <c r="G4" s="206"/>
      <c r="AG4" t="s">
        <v>160</v>
      </c>
    </row>
    <row r="5" spans="1:60" x14ac:dyDescent="0.25">
      <c r="D5" s="10"/>
    </row>
    <row r="6" spans="1:60" ht="37.5" x14ac:dyDescent="0.25">
      <c r="A6" s="208" t="s">
        <v>161</v>
      </c>
      <c r="B6" s="210" t="s">
        <v>162</v>
      </c>
      <c r="C6" s="210" t="s">
        <v>163</v>
      </c>
      <c r="D6" s="209" t="s">
        <v>164</v>
      </c>
      <c r="E6" s="208" t="s">
        <v>165</v>
      </c>
      <c r="F6" s="207" t="s">
        <v>166</v>
      </c>
      <c r="G6" s="208" t="s">
        <v>31</v>
      </c>
      <c r="H6" s="211" t="s">
        <v>32</v>
      </c>
      <c r="I6" s="211" t="s">
        <v>167</v>
      </c>
      <c r="J6" s="211" t="s">
        <v>33</v>
      </c>
      <c r="K6" s="211" t="s">
        <v>168</v>
      </c>
      <c r="L6" s="211" t="s">
        <v>169</v>
      </c>
      <c r="M6" s="211" t="s">
        <v>170</v>
      </c>
      <c r="N6" s="211" t="s">
        <v>171</v>
      </c>
      <c r="O6" s="211" t="s">
        <v>172</v>
      </c>
      <c r="P6" s="211" t="s">
        <v>173</v>
      </c>
      <c r="Q6" s="211" t="s">
        <v>174</v>
      </c>
      <c r="R6" s="211" t="s">
        <v>175</v>
      </c>
      <c r="S6" s="211" t="s">
        <v>176</v>
      </c>
      <c r="T6" s="211" t="s">
        <v>177</v>
      </c>
      <c r="U6" s="211" t="s">
        <v>178</v>
      </c>
      <c r="V6" s="211" t="s">
        <v>179</v>
      </c>
      <c r="W6" s="211" t="s">
        <v>180</v>
      </c>
      <c r="X6" s="211" t="s">
        <v>181</v>
      </c>
      <c r="Y6" s="211" t="s">
        <v>182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44" t="s">
        <v>183</v>
      </c>
      <c r="B8" s="245" t="s">
        <v>147</v>
      </c>
      <c r="C8" s="265" t="s">
        <v>130</v>
      </c>
      <c r="D8" s="246"/>
      <c r="E8" s="247"/>
      <c r="F8" s="248"/>
      <c r="G8" s="248">
        <f>SUMIF(AG9:AG13,"&lt;&gt;NOR",G9:G13)</f>
        <v>0</v>
      </c>
      <c r="H8" s="248"/>
      <c r="I8" s="248">
        <f>SUM(I9:I13)</f>
        <v>0</v>
      </c>
      <c r="J8" s="248"/>
      <c r="K8" s="248">
        <f>SUM(K9:K13)</f>
        <v>0</v>
      </c>
      <c r="L8" s="248"/>
      <c r="M8" s="248">
        <f>SUM(M9:M13)</f>
        <v>0</v>
      </c>
      <c r="N8" s="247"/>
      <c r="O8" s="247">
        <f>SUM(O9:O13)</f>
        <v>0</v>
      </c>
      <c r="P8" s="247"/>
      <c r="Q8" s="247">
        <f>SUM(Q9:Q13)</f>
        <v>0</v>
      </c>
      <c r="R8" s="248"/>
      <c r="S8" s="248"/>
      <c r="T8" s="249"/>
      <c r="U8" s="243"/>
      <c r="V8" s="243">
        <f>SUM(V9:V13)</f>
        <v>0</v>
      </c>
      <c r="W8" s="243"/>
      <c r="X8" s="243"/>
      <c r="Y8" s="243"/>
      <c r="AG8" t="s">
        <v>184</v>
      </c>
    </row>
    <row r="9" spans="1:60" outlineLevel="1" x14ac:dyDescent="0.25">
      <c r="A9" s="258">
        <v>1</v>
      </c>
      <c r="B9" s="259" t="s">
        <v>780</v>
      </c>
      <c r="C9" s="269" t="s">
        <v>781</v>
      </c>
      <c r="D9" s="260" t="s">
        <v>685</v>
      </c>
      <c r="E9" s="261">
        <v>1</v>
      </c>
      <c r="F9" s="262"/>
      <c r="G9" s="263">
        <f>ROUND(E9*F9,2)</f>
        <v>0</v>
      </c>
      <c r="H9" s="262"/>
      <c r="I9" s="263">
        <f>ROUND(E9*H9,2)</f>
        <v>0</v>
      </c>
      <c r="J9" s="262"/>
      <c r="K9" s="263">
        <f>ROUND(E9*J9,2)</f>
        <v>0</v>
      </c>
      <c r="L9" s="263">
        <v>21</v>
      </c>
      <c r="M9" s="263">
        <f>G9*(1+L9/100)</f>
        <v>0</v>
      </c>
      <c r="N9" s="261">
        <v>0</v>
      </c>
      <c r="O9" s="261">
        <f>ROUND(E9*N9,2)</f>
        <v>0</v>
      </c>
      <c r="P9" s="261">
        <v>0</v>
      </c>
      <c r="Q9" s="261">
        <f>ROUND(E9*P9,2)</f>
        <v>0</v>
      </c>
      <c r="R9" s="263"/>
      <c r="S9" s="263" t="s">
        <v>207</v>
      </c>
      <c r="T9" s="264" t="s">
        <v>248</v>
      </c>
      <c r="U9" s="232">
        <v>0</v>
      </c>
      <c r="V9" s="232">
        <f>ROUND(E9*U9,2)</f>
        <v>0</v>
      </c>
      <c r="W9" s="232"/>
      <c r="X9" s="232" t="s">
        <v>422</v>
      </c>
      <c r="Y9" s="232" t="s">
        <v>191</v>
      </c>
      <c r="Z9" s="212"/>
      <c r="AA9" s="212"/>
      <c r="AB9" s="212"/>
      <c r="AC9" s="212"/>
      <c r="AD9" s="212"/>
      <c r="AE9" s="212"/>
      <c r="AF9" s="212"/>
      <c r="AG9" s="212" t="s">
        <v>550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58">
        <v>2</v>
      </c>
      <c r="B10" s="259" t="s">
        <v>782</v>
      </c>
      <c r="C10" s="269" t="s">
        <v>783</v>
      </c>
      <c r="D10" s="260" t="s">
        <v>685</v>
      </c>
      <c r="E10" s="261">
        <v>10</v>
      </c>
      <c r="F10" s="262"/>
      <c r="G10" s="263">
        <f>ROUND(E10*F10,2)</f>
        <v>0</v>
      </c>
      <c r="H10" s="262"/>
      <c r="I10" s="263">
        <f>ROUND(E10*H10,2)</f>
        <v>0</v>
      </c>
      <c r="J10" s="262"/>
      <c r="K10" s="263">
        <f>ROUND(E10*J10,2)</f>
        <v>0</v>
      </c>
      <c r="L10" s="263">
        <v>21</v>
      </c>
      <c r="M10" s="263">
        <f>G10*(1+L10/100)</f>
        <v>0</v>
      </c>
      <c r="N10" s="261">
        <v>0</v>
      </c>
      <c r="O10" s="261">
        <f>ROUND(E10*N10,2)</f>
        <v>0</v>
      </c>
      <c r="P10" s="261">
        <v>0</v>
      </c>
      <c r="Q10" s="261">
        <f>ROUND(E10*P10,2)</f>
        <v>0</v>
      </c>
      <c r="R10" s="263"/>
      <c r="S10" s="263" t="s">
        <v>207</v>
      </c>
      <c r="T10" s="264" t="s">
        <v>248</v>
      </c>
      <c r="U10" s="232">
        <v>0</v>
      </c>
      <c r="V10" s="232">
        <f>ROUND(E10*U10,2)</f>
        <v>0</v>
      </c>
      <c r="W10" s="232"/>
      <c r="X10" s="232" t="s">
        <v>422</v>
      </c>
      <c r="Y10" s="232" t="s">
        <v>191</v>
      </c>
      <c r="Z10" s="212"/>
      <c r="AA10" s="212"/>
      <c r="AB10" s="212"/>
      <c r="AC10" s="212"/>
      <c r="AD10" s="212"/>
      <c r="AE10" s="212"/>
      <c r="AF10" s="212"/>
      <c r="AG10" s="212" t="s">
        <v>550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58">
        <v>3</v>
      </c>
      <c r="B11" s="259" t="s">
        <v>784</v>
      </c>
      <c r="C11" s="269" t="s">
        <v>785</v>
      </c>
      <c r="D11" s="260" t="s">
        <v>685</v>
      </c>
      <c r="E11" s="261">
        <v>1</v>
      </c>
      <c r="F11" s="262"/>
      <c r="G11" s="263">
        <f>ROUND(E11*F11,2)</f>
        <v>0</v>
      </c>
      <c r="H11" s="262"/>
      <c r="I11" s="263">
        <f>ROUND(E11*H11,2)</f>
        <v>0</v>
      </c>
      <c r="J11" s="262"/>
      <c r="K11" s="263">
        <f>ROUND(E11*J11,2)</f>
        <v>0</v>
      </c>
      <c r="L11" s="263">
        <v>21</v>
      </c>
      <c r="M11" s="263">
        <f>G11*(1+L11/100)</f>
        <v>0</v>
      </c>
      <c r="N11" s="261">
        <v>0</v>
      </c>
      <c r="O11" s="261">
        <f>ROUND(E11*N11,2)</f>
        <v>0</v>
      </c>
      <c r="P11" s="261">
        <v>0</v>
      </c>
      <c r="Q11" s="261">
        <f>ROUND(E11*P11,2)</f>
        <v>0</v>
      </c>
      <c r="R11" s="263"/>
      <c r="S11" s="263" t="s">
        <v>207</v>
      </c>
      <c r="T11" s="264" t="s">
        <v>248</v>
      </c>
      <c r="U11" s="232">
        <v>0</v>
      </c>
      <c r="V11" s="232">
        <f>ROUND(E11*U11,2)</f>
        <v>0</v>
      </c>
      <c r="W11" s="232"/>
      <c r="X11" s="232" t="s">
        <v>422</v>
      </c>
      <c r="Y11" s="232" t="s">
        <v>191</v>
      </c>
      <c r="Z11" s="212"/>
      <c r="AA11" s="212"/>
      <c r="AB11" s="212"/>
      <c r="AC11" s="212"/>
      <c r="AD11" s="212"/>
      <c r="AE11" s="212"/>
      <c r="AF11" s="212"/>
      <c r="AG11" s="212" t="s">
        <v>550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58">
        <v>4</v>
      </c>
      <c r="B12" s="259" t="s">
        <v>786</v>
      </c>
      <c r="C12" s="269" t="s">
        <v>787</v>
      </c>
      <c r="D12" s="260" t="s">
        <v>685</v>
      </c>
      <c r="E12" s="261">
        <v>1</v>
      </c>
      <c r="F12" s="262"/>
      <c r="G12" s="263">
        <f>ROUND(E12*F12,2)</f>
        <v>0</v>
      </c>
      <c r="H12" s="262"/>
      <c r="I12" s="263">
        <f>ROUND(E12*H12,2)</f>
        <v>0</v>
      </c>
      <c r="J12" s="262"/>
      <c r="K12" s="263">
        <f>ROUND(E12*J12,2)</f>
        <v>0</v>
      </c>
      <c r="L12" s="263">
        <v>21</v>
      </c>
      <c r="M12" s="263">
        <f>G12*(1+L12/100)</f>
        <v>0</v>
      </c>
      <c r="N12" s="261">
        <v>0</v>
      </c>
      <c r="O12" s="261">
        <f>ROUND(E12*N12,2)</f>
        <v>0</v>
      </c>
      <c r="P12" s="261">
        <v>0</v>
      </c>
      <c r="Q12" s="261">
        <f>ROUND(E12*P12,2)</f>
        <v>0</v>
      </c>
      <c r="R12" s="263"/>
      <c r="S12" s="263" t="s">
        <v>207</v>
      </c>
      <c r="T12" s="264" t="s">
        <v>248</v>
      </c>
      <c r="U12" s="232">
        <v>0</v>
      </c>
      <c r="V12" s="232">
        <f>ROUND(E12*U12,2)</f>
        <v>0</v>
      </c>
      <c r="W12" s="232"/>
      <c r="X12" s="232" t="s">
        <v>422</v>
      </c>
      <c r="Y12" s="232" t="s">
        <v>191</v>
      </c>
      <c r="Z12" s="212"/>
      <c r="AA12" s="212"/>
      <c r="AB12" s="212"/>
      <c r="AC12" s="212"/>
      <c r="AD12" s="212"/>
      <c r="AE12" s="212"/>
      <c r="AF12" s="212"/>
      <c r="AG12" s="212" t="s">
        <v>550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58">
        <v>5</v>
      </c>
      <c r="B13" s="259" t="s">
        <v>788</v>
      </c>
      <c r="C13" s="269" t="s">
        <v>789</v>
      </c>
      <c r="D13" s="260" t="s">
        <v>685</v>
      </c>
      <c r="E13" s="261">
        <v>1</v>
      </c>
      <c r="F13" s="262"/>
      <c r="G13" s="263">
        <f>ROUND(E13*F13,2)</f>
        <v>0</v>
      </c>
      <c r="H13" s="262"/>
      <c r="I13" s="263">
        <f>ROUND(E13*H13,2)</f>
        <v>0</v>
      </c>
      <c r="J13" s="262"/>
      <c r="K13" s="263">
        <f>ROUND(E13*J13,2)</f>
        <v>0</v>
      </c>
      <c r="L13" s="263">
        <v>21</v>
      </c>
      <c r="M13" s="263">
        <f>G13*(1+L13/100)</f>
        <v>0</v>
      </c>
      <c r="N13" s="261">
        <v>0</v>
      </c>
      <c r="O13" s="261">
        <f>ROUND(E13*N13,2)</f>
        <v>0</v>
      </c>
      <c r="P13" s="261">
        <v>0</v>
      </c>
      <c r="Q13" s="261">
        <f>ROUND(E13*P13,2)</f>
        <v>0</v>
      </c>
      <c r="R13" s="263"/>
      <c r="S13" s="263" t="s">
        <v>207</v>
      </c>
      <c r="T13" s="264" t="s">
        <v>248</v>
      </c>
      <c r="U13" s="232">
        <v>0</v>
      </c>
      <c r="V13" s="232">
        <f>ROUND(E13*U13,2)</f>
        <v>0</v>
      </c>
      <c r="W13" s="232"/>
      <c r="X13" s="232" t="s">
        <v>422</v>
      </c>
      <c r="Y13" s="232" t="s">
        <v>191</v>
      </c>
      <c r="Z13" s="212"/>
      <c r="AA13" s="212"/>
      <c r="AB13" s="212"/>
      <c r="AC13" s="212"/>
      <c r="AD13" s="212"/>
      <c r="AE13" s="212"/>
      <c r="AF13" s="212"/>
      <c r="AG13" s="212" t="s">
        <v>550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13" x14ac:dyDescent="0.25">
      <c r="A14" s="244" t="s">
        <v>183</v>
      </c>
      <c r="B14" s="245" t="s">
        <v>148</v>
      </c>
      <c r="C14" s="265" t="s">
        <v>149</v>
      </c>
      <c r="D14" s="246"/>
      <c r="E14" s="247"/>
      <c r="F14" s="248"/>
      <c r="G14" s="248">
        <f>SUMIF(AG15:AG15,"&lt;&gt;NOR",G15:G15)</f>
        <v>0</v>
      </c>
      <c r="H14" s="248"/>
      <c r="I14" s="248">
        <f>SUM(I15:I15)</f>
        <v>0</v>
      </c>
      <c r="J14" s="248"/>
      <c r="K14" s="248">
        <f>SUM(K15:K15)</f>
        <v>0</v>
      </c>
      <c r="L14" s="248"/>
      <c r="M14" s="248">
        <f>SUM(M15:M15)</f>
        <v>0</v>
      </c>
      <c r="N14" s="247"/>
      <c r="O14" s="247">
        <f>SUM(O15:O15)</f>
        <v>0</v>
      </c>
      <c r="P14" s="247"/>
      <c r="Q14" s="247">
        <f>SUM(Q15:Q15)</f>
        <v>0</v>
      </c>
      <c r="R14" s="248"/>
      <c r="S14" s="248"/>
      <c r="T14" s="249"/>
      <c r="U14" s="243"/>
      <c r="V14" s="243">
        <f>SUM(V15:V15)</f>
        <v>0</v>
      </c>
      <c r="W14" s="243"/>
      <c r="X14" s="243"/>
      <c r="Y14" s="243"/>
      <c r="AG14" t="s">
        <v>184</v>
      </c>
    </row>
    <row r="15" spans="1:60" outlineLevel="1" x14ac:dyDescent="0.25">
      <c r="A15" s="258">
        <v>6</v>
      </c>
      <c r="B15" s="259" t="s">
        <v>790</v>
      </c>
      <c r="C15" s="269" t="s">
        <v>791</v>
      </c>
      <c r="D15" s="260" t="s">
        <v>685</v>
      </c>
      <c r="E15" s="261">
        <v>1</v>
      </c>
      <c r="F15" s="262"/>
      <c r="G15" s="263">
        <f>ROUND(E15*F15,2)</f>
        <v>0</v>
      </c>
      <c r="H15" s="262"/>
      <c r="I15" s="263">
        <f>ROUND(E15*H15,2)</f>
        <v>0</v>
      </c>
      <c r="J15" s="262"/>
      <c r="K15" s="263">
        <f>ROUND(E15*J15,2)</f>
        <v>0</v>
      </c>
      <c r="L15" s="263">
        <v>21</v>
      </c>
      <c r="M15" s="263">
        <f>G15*(1+L15/100)</f>
        <v>0</v>
      </c>
      <c r="N15" s="261">
        <v>0</v>
      </c>
      <c r="O15" s="261">
        <f>ROUND(E15*N15,2)</f>
        <v>0</v>
      </c>
      <c r="P15" s="261">
        <v>0</v>
      </c>
      <c r="Q15" s="261">
        <f>ROUND(E15*P15,2)</f>
        <v>0</v>
      </c>
      <c r="R15" s="263"/>
      <c r="S15" s="263" t="s">
        <v>207</v>
      </c>
      <c r="T15" s="264" t="s">
        <v>248</v>
      </c>
      <c r="U15" s="232">
        <v>0</v>
      </c>
      <c r="V15" s="232">
        <f>ROUND(E15*U15,2)</f>
        <v>0</v>
      </c>
      <c r="W15" s="232"/>
      <c r="X15" s="232" t="s">
        <v>190</v>
      </c>
      <c r="Y15" s="232" t="s">
        <v>191</v>
      </c>
      <c r="Z15" s="212"/>
      <c r="AA15" s="212"/>
      <c r="AB15" s="212"/>
      <c r="AC15" s="212"/>
      <c r="AD15" s="212"/>
      <c r="AE15" s="212"/>
      <c r="AF15" s="212"/>
      <c r="AG15" s="212" t="s">
        <v>682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6" x14ac:dyDescent="0.25">
      <c r="A16" s="244" t="s">
        <v>183</v>
      </c>
      <c r="B16" s="245" t="s">
        <v>150</v>
      </c>
      <c r="C16" s="265" t="s">
        <v>151</v>
      </c>
      <c r="D16" s="246"/>
      <c r="E16" s="247"/>
      <c r="F16" s="248"/>
      <c r="G16" s="248">
        <f>SUMIF(AG17:AG26,"&lt;&gt;NOR",G17:G26)</f>
        <v>0</v>
      </c>
      <c r="H16" s="248"/>
      <c r="I16" s="248">
        <f>SUM(I17:I26)</f>
        <v>0</v>
      </c>
      <c r="J16" s="248"/>
      <c r="K16" s="248">
        <f>SUM(K17:K26)</f>
        <v>0</v>
      </c>
      <c r="L16" s="248"/>
      <c r="M16" s="248">
        <f>SUM(M17:M26)</f>
        <v>0</v>
      </c>
      <c r="N16" s="247"/>
      <c r="O16" s="247">
        <f>SUM(O17:O26)</f>
        <v>0</v>
      </c>
      <c r="P16" s="247"/>
      <c r="Q16" s="247">
        <f>SUM(Q17:Q26)</f>
        <v>0</v>
      </c>
      <c r="R16" s="248"/>
      <c r="S16" s="248"/>
      <c r="T16" s="249"/>
      <c r="U16" s="243"/>
      <c r="V16" s="243">
        <f>SUM(V17:V26)</f>
        <v>0</v>
      </c>
      <c r="W16" s="243"/>
      <c r="X16" s="243"/>
      <c r="Y16" s="243"/>
      <c r="AG16" t="s">
        <v>184</v>
      </c>
    </row>
    <row r="17" spans="1:60" outlineLevel="1" x14ac:dyDescent="0.25">
      <c r="A17" s="258">
        <v>7</v>
      </c>
      <c r="B17" s="259" t="s">
        <v>792</v>
      </c>
      <c r="C17" s="269" t="s">
        <v>793</v>
      </c>
      <c r="D17" s="260" t="s">
        <v>685</v>
      </c>
      <c r="E17" s="261">
        <v>11</v>
      </c>
      <c r="F17" s="262"/>
      <c r="G17" s="263">
        <f>ROUND(E17*F17,2)</f>
        <v>0</v>
      </c>
      <c r="H17" s="262"/>
      <c r="I17" s="263">
        <f>ROUND(E17*H17,2)</f>
        <v>0</v>
      </c>
      <c r="J17" s="262"/>
      <c r="K17" s="263">
        <f>ROUND(E17*J17,2)</f>
        <v>0</v>
      </c>
      <c r="L17" s="263">
        <v>21</v>
      </c>
      <c r="M17" s="263">
        <f>G17*(1+L17/100)</f>
        <v>0</v>
      </c>
      <c r="N17" s="261">
        <v>0</v>
      </c>
      <c r="O17" s="261">
        <f>ROUND(E17*N17,2)</f>
        <v>0</v>
      </c>
      <c r="P17" s="261">
        <v>0</v>
      </c>
      <c r="Q17" s="261">
        <f>ROUND(E17*P17,2)</f>
        <v>0</v>
      </c>
      <c r="R17" s="263"/>
      <c r="S17" s="263" t="s">
        <v>207</v>
      </c>
      <c r="T17" s="264" t="s">
        <v>248</v>
      </c>
      <c r="U17" s="232">
        <v>0</v>
      </c>
      <c r="V17" s="232">
        <f>ROUND(E17*U17,2)</f>
        <v>0</v>
      </c>
      <c r="W17" s="232"/>
      <c r="X17" s="232" t="s">
        <v>190</v>
      </c>
      <c r="Y17" s="232" t="s">
        <v>191</v>
      </c>
      <c r="Z17" s="212"/>
      <c r="AA17" s="212"/>
      <c r="AB17" s="212"/>
      <c r="AC17" s="212"/>
      <c r="AD17" s="212"/>
      <c r="AE17" s="212"/>
      <c r="AF17" s="212"/>
      <c r="AG17" s="212" t="s">
        <v>192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58">
        <v>8</v>
      </c>
      <c r="B18" s="259" t="s">
        <v>794</v>
      </c>
      <c r="C18" s="269" t="s">
        <v>795</v>
      </c>
      <c r="D18" s="260" t="s">
        <v>685</v>
      </c>
      <c r="E18" s="261">
        <v>1</v>
      </c>
      <c r="F18" s="262"/>
      <c r="G18" s="263">
        <f>ROUND(E18*F18,2)</f>
        <v>0</v>
      </c>
      <c r="H18" s="262"/>
      <c r="I18" s="263">
        <f>ROUND(E18*H18,2)</f>
        <v>0</v>
      </c>
      <c r="J18" s="262"/>
      <c r="K18" s="263">
        <f>ROUND(E18*J18,2)</f>
        <v>0</v>
      </c>
      <c r="L18" s="263">
        <v>21</v>
      </c>
      <c r="M18" s="263">
        <f>G18*(1+L18/100)</f>
        <v>0</v>
      </c>
      <c r="N18" s="261">
        <v>0</v>
      </c>
      <c r="O18" s="261">
        <f>ROUND(E18*N18,2)</f>
        <v>0</v>
      </c>
      <c r="P18" s="261">
        <v>0</v>
      </c>
      <c r="Q18" s="261">
        <f>ROUND(E18*P18,2)</f>
        <v>0</v>
      </c>
      <c r="R18" s="263"/>
      <c r="S18" s="263" t="s">
        <v>207</v>
      </c>
      <c r="T18" s="264" t="s">
        <v>248</v>
      </c>
      <c r="U18" s="232">
        <v>0</v>
      </c>
      <c r="V18" s="232">
        <f>ROUND(E18*U18,2)</f>
        <v>0</v>
      </c>
      <c r="W18" s="232"/>
      <c r="X18" s="232" t="s">
        <v>190</v>
      </c>
      <c r="Y18" s="232" t="s">
        <v>191</v>
      </c>
      <c r="Z18" s="212"/>
      <c r="AA18" s="212"/>
      <c r="AB18" s="212"/>
      <c r="AC18" s="212"/>
      <c r="AD18" s="212"/>
      <c r="AE18" s="212"/>
      <c r="AF18" s="212"/>
      <c r="AG18" s="212" t="s">
        <v>192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58">
        <v>9</v>
      </c>
      <c r="B19" s="259" t="s">
        <v>796</v>
      </c>
      <c r="C19" s="269" t="s">
        <v>797</v>
      </c>
      <c r="D19" s="260" t="s">
        <v>685</v>
      </c>
      <c r="E19" s="261">
        <v>1</v>
      </c>
      <c r="F19" s="262"/>
      <c r="G19" s="263">
        <f>ROUND(E19*F19,2)</f>
        <v>0</v>
      </c>
      <c r="H19" s="262"/>
      <c r="I19" s="263">
        <f>ROUND(E19*H19,2)</f>
        <v>0</v>
      </c>
      <c r="J19" s="262"/>
      <c r="K19" s="263">
        <f>ROUND(E19*J19,2)</f>
        <v>0</v>
      </c>
      <c r="L19" s="263">
        <v>21</v>
      </c>
      <c r="M19" s="263">
        <f>G19*(1+L19/100)</f>
        <v>0</v>
      </c>
      <c r="N19" s="261">
        <v>0</v>
      </c>
      <c r="O19" s="261">
        <f>ROUND(E19*N19,2)</f>
        <v>0</v>
      </c>
      <c r="P19" s="261">
        <v>0</v>
      </c>
      <c r="Q19" s="261">
        <f>ROUND(E19*P19,2)</f>
        <v>0</v>
      </c>
      <c r="R19" s="263"/>
      <c r="S19" s="263" t="s">
        <v>207</v>
      </c>
      <c r="T19" s="264" t="s">
        <v>248</v>
      </c>
      <c r="U19" s="232">
        <v>0</v>
      </c>
      <c r="V19" s="232">
        <f>ROUND(E19*U19,2)</f>
        <v>0</v>
      </c>
      <c r="W19" s="232"/>
      <c r="X19" s="232" t="s">
        <v>190</v>
      </c>
      <c r="Y19" s="232" t="s">
        <v>191</v>
      </c>
      <c r="Z19" s="212"/>
      <c r="AA19" s="212"/>
      <c r="AB19" s="212"/>
      <c r="AC19" s="212"/>
      <c r="AD19" s="212"/>
      <c r="AE19" s="212"/>
      <c r="AF19" s="212"/>
      <c r="AG19" s="212" t="s">
        <v>192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58">
        <v>10</v>
      </c>
      <c r="B20" s="259" t="s">
        <v>798</v>
      </c>
      <c r="C20" s="269" t="s">
        <v>799</v>
      </c>
      <c r="D20" s="260" t="s">
        <v>685</v>
      </c>
      <c r="E20" s="261">
        <v>1</v>
      </c>
      <c r="F20" s="262"/>
      <c r="G20" s="263">
        <f>ROUND(E20*F20,2)</f>
        <v>0</v>
      </c>
      <c r="H20" s="262"/>
      <c r="I20" s="263">
        <f>ROUND(E20*H20,2)</f>
        <v>0</v>
      </c>
      <c r="J20" s="262"/>
      <c r="K20" s="263">
        <f>ROUND(E20*J20,2)</f>
        <v>0</v>
      </c>
      <c r="L20" s="263">
        <v>21</v>
      </c>
      <c r="M20" s="263">
        <f>G20*(1+L20/100)</f>
        <v>0</v>
      </c>
      <c r="N20" s="261">
        <v>0</v>
      </c>
      <c r="O20" s="261">
        <f>ROUND(E20*N20,2)</f>
        <v>0</v>
      </c>
      <c r="P20" s="261">
        <v>0</v>
      </c>
      <c r="Q20" s="261">
        <f>ROUND(E20*P20,2)</f>
        <v>0</v>
      </c>
      <c r="R20" s="263"/>
      <c r="S20" s="263" t="s">
        <v>207</v>
      </c>
      <c r="T20" s="264" t="s">
        <v>248</v>
      </c>
      <c r="U20" s="232">
        <v>0</v>
      </c>
      <c r="V20" s="232">
        <f>ROUND(E20*U20,2)</f>
        <v>0</v>
      </c>
      <c r="W20" s="232"/>
      <c r="X20" s="232" t="s">
        <v>190</v>
      </c>
      <c r="Y20" s="232" t="s">
        <v>191</v>
      </c>
      <c r="Z20" s="212"/>
      <c r="AA20" s="212"/>
      <c r="AB20" s="212"/>
      <c r="AC20" s="212"/>
      <c r="AD20" s="212"/>
      <c r="AE20" s="212"/>
      <c r="AF20" s="212"/>
      <c r="AG20" s="212" t="s">
        <v>192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58">
        <v>11</v>
      </c>
      <c r="B21" s="259" t="s">
        <v>800</v>
      </c>
      <c r="C21" s="269" t="s">
        <v>801</v>
      </c>
      <c r="D21" s="260" t="s">
        <v>685</v>
      </c>
      <c r="E21" s="261">
        <v>1</v>
      </c>
      <c r="F21" s="262"/>
      <c r="G21" s="263">
        <f>ROUND(E21*F21,2)</f>
        <v>0</v>
      </c>
      <c r="H21" s="262"/>
      <c r="I21" s="263">
        <f>ROUND(E21*H21,2)</f>
        <v>0</v>
      </c>
      <c r="J21" s="262"/>
      <c r="K21" s="263">
        <f>ROUND(E21*J21,2)</f>
        <v>0</v>
      </c>
      <c r="L21" s="263">
        <v>21</v>
      </c>
      <c r="M21" s="263">
        <f>G21*(1+L21/100)</f>
        <v>0</v>
      </c>
      <c r="N21" s="261">
        <v>0</v>
      </c>
      <c r="O21" s="261">
        <f>ROUND(E21*N21,2)</f>
        <v>0</v>
      </c>
      <c r="P21" s="261">
        <v>0</v>
      </c>
      <c r="Q21" s="261">
        <f>ROUND(E21*P21,2)</f>
        <v>0</v>
      </c>
      <c r="R21" s="263"/>
      <c r="S21" s="263" t="s">
        <v>207</v>
      </c>
      <c r="T21" s="264" t="s">
        <v>248</v>
      </c>
      <c r="U21" s="232">
        <v>0</v>
      </c>
      <c r="V21" s="232">
        <f>ROUND(E21*U21,2)</f>
        <v>0</v>
      </c>
      <c r="W21" s="232"/>
      <c r="X21" s="232" t="s">
        <v>190</v>
      </c>
      <c r="Y21" s="232" t="s">
        <v>191</v>
      </c>
      <c r="Z21" s="212"/>
      <c r="AA21" s="212"/>
      <c r="AB21" s="212"/>
      <c r="AC21" s="212"/>
      <c r="AD21" s="212"/>
      <c r="AE21" s="212"/>
      <c r="AF21" s="212"/>
      <c r="AG21" s="212" t="s">
        <v>192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58">
        <v>12</v>
      </c>
      <c r="B22" s="259" t="s">
        <v>802</v>
      </c>
      <c r="C22" s="269" t="s">
        <v>803</v>
      </c>
      <c r="D22" s="260" t="s">
        <v>804</v>
      </c>
      <c r="E22" s="261">
        <v>1</v>
      </c>
      <c r="F22" s="262"/>
      <c r="G22" s="263">
        <f>ROUND(E22*F22,2)</f>
        <v>0</v>
      </c>
      <c r="H22" s="262"/>
      <c r="I22" s="263">
        <f>ROUND(E22*H22,2)</f>
        <v>0</v>
      </c>
      <c r="J22" s="262"/>
      <c r="K22" s="263">
        <f>ROUND(E22*J22,2)</f>
        <v>0</v>
      </c>
      <c r="L22" s="263">
        <v>21</v>
      </c>
      <c r="M22" s="263">
        <f>G22*(1+L22/100)</f>
        <v>0</v>
      </c>
      <c r="N22" s="261">
        <v>0</v>
      </c>
      <c r="O22" s="261">
        <f>ROUND(E22*N22,2)</f>
        <v>0</v>
      </c>
      <c r="P22" s="261">
        <v>0</v>
      </c>
      <c r="Q22" s="261">
        <f>ROUND(E22*P22,2)</f>
        <v>0</v>
      </c>
      <c r="R22" s="263"/>
      <c r="S22" s="263" t="s">
        <v>207</v>
      </c>
      <c r="T22" s="264" t="s">
        <v>248</v>
      </c>
      <c r="U22" s="232">
        <v>0</v>
      </c>
      <c r="V22" s="232">
        <f>ROUND(E22*U22,2)</f>
        <v>0</v>
      </c>
      <c r="W22" s="232"/>
      <c r="X22" s="232" t="s">
        <v>190</v>
      </c>
      <c r="Y22" s="232" t="s">
        <v>191</v>
      </c>
      <c r="Z22" s="212"/>
      <c r="AA22" s="212"/>
      <c r="AB22" s="212"/>
      <c r="AC22" s="212"/>
      <c r="AD22" s="212"/>
      <c r="AE22" s="212"/>
      <c r="AF22" s="212"/>
      <c r="AG22" s="212" t="s">
        <v>192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58">
        <v>13</v>
      </c>
      <c r="B23" s="259" t="s">
        <v>805</v>
      </c>
      <c r="C23" s="269" t="s">
        <v>806</v>
      </c>
      <c r="D23" s="260" t="s">
        <v>685</v>
      </c>
      <c r="E23" s="261">
        <v>1</v>
      </c>
      <c r="F23" s="262"/>
      <c r="G23" s="263">
        <f>ROUND(E23*F23,2)</f>
        <v>0</v>
      </c>
      <c r="H23" s="262"/>
      <c r="I23" s="263">
        <f>ROUND(E23*H23,2)</f>
        <v>0</v>
      </c>
      <c r="J23" s="262"/>
      <c r="K23" s="263">
        <f>ROUND(E23*J23,2)</f>
        <v>0</v>
      </c>
      <c r="L23" s="263">
        <v>21</v>
      </c>
      <c r="M23" s="263">
        <f>G23*(1+L23/100)</f>
        <v>0</v>
      </c>
      <c r="N23" s="261">
        <v>0</v>
      </c>
      <c r="O23" s="261">
        <f>ROUND(E23*N23,2)</f>
        <v>0</v>
      </c>
      <c r="P23" s="261">
        <v>0</v>
      </c>
      <c r="Q23" s="261">
        <f>ROUND(E23*P23,2)</f>
        <v>0</v>
      </c>
      <c r="R23" s="263"/>
      <c r="S23" s="263" t="s">
        <v>207</v>
      </c>
      <c r="T23" s="264" t="s">
        <v>248</v>
      </c>
      <c r="U23" s="232">
        <v>0</v>
      </c>
      <c r="V23" s="232">
        <f>ROUND(E23*U23,2)</f>
        <v>0</v>
      </c>
      <c r="W23" s="232"/>
      <c r="X23" s="232" t="s">
        <v>190</v>
      </c>
      <c r="Y23" s="232" t="s">
        <v>191</v>
      </c>
      <c r="Z23" s="212"/>
      <c r="AA23" s="212"/>
      <c r="AB23" s="212"/>
      <c r="AC23" s="212"/>
      <c r="AD23" s="212"/>
      <c r="AE23" s="212"/>
      <c r="AF23" s="212"/>
      <c r="AG23" s="212" t="s">
        <v>192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0" outlineLevel="1" x14ac:dyDescent="0.25">
      <c r="A24" s="258">
        <v>14</v>
      </c>
      <c r="B24" s="259" t="s">
        <v>807</v>
      </c>
      <c r="C24" s="269" t="s">
        <v>808</v>
      </c>
      <c r="D24" s="260" t="s">
        <v>685</v>
      </c>
      <c r="E24" s="261">
        <v>1</v>
      </c>
      <c r="F24" s="262"/>
      <c r="G24" s="263">
        <f>ROUND(E24*F24,2)</f>
        <v>0</v>
      </c>
      <c r="H24" s="262"/>
      <c r="I24" s="263">
        <f>ROUND(E24*H24,2)</f>
        <v>0</v>
      </c>
      <c r="J24" s="262"/>
      <c r="K24" s="263">
        <f>ROUND(E24*J24,2)</f>
        <v>0</v>
      </c>
      <c r="L24" s="263">
        <v>21</v>
      </c>
      <c r="M24" s="263">
        <f>G24*(1+L24/100)</f>
        <v>0</v>
      </c>
      <c r="N24" s="261">
        <v>0</v>
      </c>
      <c r="O24" s="261">
        <f>ROUND(E24*N24,2)</f>
        <v>0</v>
      </c>
      <c r="P24" s="261">
        <v>0</v>
      </c>
      <c r="Q24" s="261">
        <f>ROUND(E24*P24,2)</f>
        <v>0</v>
      </c>
      <c r="R24" s="263"/>
      <c r="S24" s="263" t="s">
        <v>207</v>
      </c>
      <c r="T24" s="264" t="s">
        <v>248</v>
      </c>
      <c r="U24" s="232">
        <v>0</v>
      </c>
      <c r="V24" s="232">
        <f>ROUND(E24*U24,2)</f>
        <v>0</v>
      </c>
      <c r="W24" s="232"/>
      <c r="X24" s="232" t="s">
        <v>190</v>
      </c>
      <c r="Y24" s="232" t="s">
        <v>191</v>
      </c>
      <c r="Z24" s="212"/>
      <c r="AA24" s="212"/>
      <c r="AB24" s="212"/>
      <c r="AC24" s="212"/>
      <c r="AD24" s="212"/>
      <c r="AE24" s="212"/>
      <c r="AF24" s="212"/>
      <c r="AG24" s="212" t="s">
        <v>192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8">
        <v>15</v>
      </c>
      <c r="B25" s="259" t="s">
        <v>809</v>
      </c>
      <c r="C25" s="269" t="s">
        <v>810</v>
      </c>
      <c r="D25" s="260" t="s">
        <v>685</v>
      </c>
      <c r="E25" s="261">
        <v>1</v>
      </c>
      <c r="F25" s="262"/>
      <c r="G25" s="263">
        <f>ROUND(E25*F25,2)</f>
        <v>0</v>
      </c>
      <c r="H25" s="262"/>
      <c r="I25" s="263">
        <f>ROUND(E25*H25,2)</f>
        <v>0</v>
      </c>
      <c r="J25" s="262"/>
      <c r="K25" s="263">
        <f>ROUND(E25*J25,2)</f>
        <v>0</v>
      </c>
      <c r="L25" s="263">
        <v>21</v>
      </c>
      <c r="M25" s="263">
        <f>G25*(1+L25/100)</f>
        <v>0</v>
      </c>
      <c r="N25" s="261">
        <v>0</v>
      </c>
      <c r="O25" s="261">
        <f>ROUND(E25*N25,2)</f>
        <v>0</v>
      </c>
      <c r="P25" s="261">
        <v>0</v>
      </c>
      <c r="Q25" s="261">
        <f>ROUND(E25*P25,2)</f>
        <v>0</v>
      </c>
      <c r="R25" s="263"/>
      <c r="S25" s="263" t="s">
        <v>207</v>
      </c>
      <c r="T25" s="264" t="s">
        <v>248</v>
      </c>
      <c r="U25" s="232">
        <v>0</v>
      </c>
      <c r="V25" s="232">
        <f>ROUND(E25*U25,2)</f>
        <v>0</v>
      </c>
      <c r="W25" s="232"/>
      <c r="X25" s="232" t="s">
        <v>190</v>
      </c>
      <c r="Y25" s="232" t="s">
        <v>191</v>
      </c>
      <c r="Z25" s="212"/>
      <c r="AA25" s="212"/>
      <c r="AB25" s="212"/>
      <c r="AC25" s="212"/>
      <c r="AD25" s="212"/>
      <c r="AE25" s="212"/>
      <c r="AF25" s="212"/>
      <c r="AG25" s="212" t="s">
        <v>192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51">
        <v>16</v>
      </c>
      <c r="B26" s="252" t="s">
        <v>811</v>
      </c>
      <c r="C26" s="266" t="s">
        <v>812</v>
      </c>
      <c r="D26" s="253" t="s">
        <v>685</v>
      </c>
      <c r="E26" s="254">
        <v>1</v>
      </c>
      <c r="F26" s="255"/>
      <c r="G26" s="256">
        <f>ROUND(E26*F26,2)</f>
        <v>0</v>
      </c>
      <c r="H26" s="255"/>
      <c r="I26" s="256">
        <f>ROUND(E26*H26,2)</f>
        <v>0</v>
      </c>
      <c r="J26" s="255"/>
      <c r="K26" s="256">
        <f>ROUND(E26*J26,2)</f>
        <v>0</v>
      </c>
      <c r="L26" s="256">
        <v>21</v>
      </c>
      <c r="M26" s="256">
        <f>G26*(1+L26/100)</f>
        <v>0</v>
      </c>
      <c r="N26" s="254">
        <v>0</v>
      </c>
      <c r="O26" s="254">
        <f>ROUND(E26*N26,2)</f>
        <v>0</v>
      </c>
      <c r="P26" s="254">
        <v>0</v>
      </c>
      <c r="Q26" s="254">
        <f>ROUND(E26*P26,2)</f>
        <v>0</v>
      </c>
      <c r="R26" s="256"/>
      <c r="S26" s="256" t="s">
        <v>207</v>
      </c>
      <c r="T26" s="257" t="s">
        <v>248</v>
      </c>
      <c r="U26" s="232">
        <v>0</v>
      </c>
      <c r="V26" s="232">
        <f>ROUND(E26*U26,2)</f>
        <v>0</v>
      </c>
      <c r="W26" s="232"/>
      <c r="X26" s="232" t="s">
        <v>190</v>
      </c>
      <c r="Y26" s="232" t="s">
        <v>191</v>
      </c>
      <c r="Z26" s="212"/>
      <c r="AA26" s="212"/>
      <c r="AB26" s="212"/>
      <c r="AC26" s="212"/>
      <c r="AD26" s="212"/>
      <c r="AE26" s="212"/>
      <c r="AF26" s="212"/>
      <c r="AG26" s="212" t="s">
        <v>192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x14ac:dyDescent="0.25">
      <c r="A27" s="3"/>
      <c r="B27" s="4"/>
      <c r="C27" s="27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15</v>
      </c>
      <c r="AF27">
        <v>21</v>
      </c>
      <c r="AG27" t="s">
        <v>169</v>
      </c>
    </row>
    <row r="28" spans="1:60" ht="13" x14ac:dyDescent="0.25">
      <c r="A28" s="215"/>
      <c r="B28" s="216" t="s">
        <v>31</v>
      </c>
      <c r="C28" s="275"/>
      <c r="D28" s="217"/>
      <c r="E28" s="218"/>
      <c r="F28" s="218"/>
      <c r="G28" s="250">
        <f>G8+G14+G16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541</v>
      </c>
    </row>
    <row r="29" spans="1:60" x14ac:dyDescent="0.25">
      <c r="A29" s="3"/>
      <c r="B29" s="4"/>
      <c r="C29" s="27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3"/>
      <c r="B30" s="4"/>
      <c r="C30" s="27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19" t="s">
        <v>542</v>
      </c>
      <c r="B31" s="219"/>
      <c r="C31" s="276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20"/>
      <c r="B32" s="221"/>
      <c r="C32" s="277"/>
      <c r="D32" s="221"/>
      <c r="E32" s="221"/>
      <c r="F32" s="221"/>
      <c r="G32" s="2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543</v>
      </c>
    </row>
    <row r="33" spans="1:33" x14ac:dyDescent="0.25">
      <c r="A33" s="223"/>
      <c r="B33" s="224"/>
      <c r="C33" s="278"/>
      <c r="D33" s="224"/>
      <c r="E33" s="224"/>
      <c r="F33" s="224"/>
      <c r="G33" s="22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23"/>
      <c r="B34" s="224"/>
      <c r="C34" s="278"/>
      <c r="D34" s="224"/>
      <c r="E34" s="224"/>
      <c r="F34" s="224"/>
      <c r="G34" s="22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23"/>
      <c r="B35" s="224"/>
      <c r="C35" s="278"/>
      <c r="D35" s="224"/>
      <c r="E35" s="224"/>
      <c r="F35" s="224"/>
      <c r="G35" s="22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26"/>
      <c r="B36" s="227"/>
      <c r="C36" s="279"/>
      <c r="D36" s="227"/>
      <c r="E36" s="227"/>
      <c r="F36" s="227"/>
      <c r="G36" s="22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3"/>
      <c r="B37" s="4"/>
      <c r="C37" s="274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C38" s="280"/>
      <c r="D38" s="10"/>
      <c r="AG38" t="s">
        <v>544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VDwXcJ8ZQsYDc73QYdZTsv6SCv4b894VJgZKfI+ECR07nL0KSPRZPO2YxX6UItdQ525ze0l9sV3QhhScsGGKg==" saltValue="gcpG9v3zHLEb7PEvNQiJPA==" spinCount="100000" sheet="1" formatRows="0"/>
  <mergeCells count="6">
    <mergeCell ref="A1:G1"/>
    <mergeCell ref="C2:G2"/>
    <mergeCell ref="C3:G3"/>
    <mergeCell ref="C4:G4"/>
    <mergeCell ref="A31:C31"/>
    <mergeCell ref="A32:G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0FF8-90BA-4BA9-A9DD-39D15368B76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157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158</v>
      </c>
    </row>
    <row r="3" spans="1:60" ht="25" customHeight="1" x14ac:dyDescent="0.25">
      <c r="A3" s="198" t="s">
        <v>9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158</v>
      </c>
      <c r="AG3" t="s">
        <v>159</v>
      </c>
    </row>
    <row r="4" spans="1:60" ht="25" customHeight="1" x14ac:dyDescent="0.25">
      <c r="A4" s="202" t="s">
        <v>10</v>
      </c>
      <c r="B4" s="203" t="s">
        <v>59</v>
      </c>
      <c r="C4" s="204" t="s">
        <v>60</v>
      </c>
      <c r="D4" s="205"/>
      <c r="E4" s="205"/>
      <c r="F4" s="205"/>
      <c r="G4" s="206"/>
      <c r="AG4" t="s">
        <v>160</v>
      </c>
    </row>
    <row r="5" spans="1:60" x14ac:dyDescent="0.25">
      <c r="D5" s="10"/>
    </row>
    <row r="6" spans="1:60" ht="37.5" x14ac:dyDescent="0.25">
      <c r="A6" s="208" t="s">
        <v>161</v>
      </c>
      <c r="B6" s="210" t="s">
        <v>162</v>
      </c>
      <c r="C6" s="210" t="s">
        <v>163</v>
      </c>
      <c r="D6" s="209" t="s">
        <v>164</v>
      </c>
      <c r="E6" s="208" t="s">
        <v>165</v>
      </c>
      <c r="F6" s="207" t="s">
        <v>166</v>
      </c>
      <c r="G6" s="208" t="s">
        <v>31</v>
      </c>
      <c r="H6" s="211" t="s">
        <v>32</v>
      </c>
      <c r="I6" s="211" t="s">
        <v>167</v>
      </c>
      <c r="J6" s="211" t="s">
        <v>33</v>
      </c>
      <c r="K6" s="211" t="s">
        <v>168</v>
      </c>
      <c r="L6" s="211" t="s">
        <v>169</v>
      </c>
      <c r="M6" s="211" t="s">
        <v>170</v>
      </c>
      <c r="N6" s="211" t="s">
        <v>171</v>
      </c>
      <c r="O6" s="211" t="s">
        <v>172</v>
      </c>
      <c r="P6" s="211" t="s">
        <v>173</v>
      </c>
      <c r="Q6" s="211" t="s">
        <v>174</v>
      </c>
      <c r="R6" s="211" t="s">
        <v>175</v>
      </c>
      <c r="S6" s="211" t="s">
        <v>176</v>
      </c>
      <c r="T6" s="211" t="s">
        <v>177</v>
      </c>
      <c r="U6" s="211" t="s">
        <v>178</v>
      </c>
      <c r="V6" s="211" t="s">
        <v>179</v>
      </c>
      <c r="W6" s="211" t="s">
        <v>180</v>
      </c>
      <c r="X6" s="211" t="s">
        <v>181</v>
      </c>
      <c r="Y6" s="211" t="s">
        <v>182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44" t="s">
        <v>183</v>
      </c>
      <c r="B8" s="245" t="s">
        <v>86</v>
      </c>
      <c r="C8" s="265" t="s">
        <v>87</v>
      </c>
      <c r="D8" s="246"/>
      <c r="E8" s="247"/>
      <c r="F8" s="248"/>
      <c r="G8" s="248">
        <f>SUMIF(AG9:AG11,"&lt;&gt;NOR",G9:G11)</f>
        <v>0</v>
      </c>
      <c r="H8" s="248"/>
      <c r="I8" s="248">
        <f>SUM(I9:I11)</f>
        <v>0</v>
      </c>
      <c r="J8" s="248"/>
      <c r="K8" s="248">
        <f>SUM(K9:K11)</f>
        <v>0</v>
      </c>
      <c r="L8" s="248"/>
      <c r="M8" s="248">
        <f>SUM(M9:M11)</f>
        <v>0</v>
      </c>
      <c r="N8" s="247"/>
      <c r="O8" s="247">
        <f>SUM(O9:O11)</f>
        <v>0</v>
      </c>
      <c r="P8" s="247"/>
      <c r="Q8" s="247">
        <f>SUM(Q9:Q11)</f>
        <v>0</v>
      </c>
      <c r="R8" s="248"/>
      <c r="S8" s="248"/>
      <c r="T8" s="249"/>
      <c r="U8" s="243"/>
      <c r="V8" s="243">
        <f>SUM(V9:V11)</f>
        <v>0</v>
      </c>
      <c r="W8" s="243"/>
      <c r="X8" s="243"/>
      <c r="Y8" s="243"/>
      <c r="AG8" t="s">
        <v>184</v>
      </c>
    </row>
    <row r="9" spans="1:60" ht="20" outlineLevel="1" x14ac:dyDescent="0.25">
      <c r="A9" s="258">
        <v>1</v>
      </c>
      <c r="B9" s="259" t="s">
        <v>813</v>
      </c>
      <c r="C9" s="269" t="s">
        <v>814</v>
      </c>
      <c r="D9" s="260" t="s">
        <v>685</v>
      </c>
      <c r="E9" s="261">
        <v>8</v>
      </c>
      <c r="F9" s="262"/>
      <c r="G9" s="263">
        <f>ROUND(E9*F9,2)</f>
        <v>0</v>
      </c>
      <c r="H9" s="262"/>
      <c r="I9" s="263">
        <f>ROUND(E9*H9,2)</f>
        <v>0</v>
      </c>
      <c r="J9" s="262"/>
      <c r="K9" s="263">
        <f>ROUND(E9*J9,2)</f>
        <v>0</v>
      </c>
      <c r="L9" s="263">
        <v>21</v>
      </c>
      <c r="M9" s="263">
        <f>G9*(1+L9/100)</f>
        <v>0</v>
      </c>
      <c r="N9" s="261">
        <v>0</v>
      </c>
      <c r="O9" s="261">
        <f>ROUND(E9*N9,2)</f>
        <v>0</v>
      </c>
      <c r="P9" s="261">
        <v>0</v>
      </c>
      <c r="Q9" s="261">
        <f>ROUND(E9*P9,2)</f>
        <v>0</v>
      </c>
      <c r="R9" s="263"/>
      <c r="S9" s="263" t="s">
        <v>207</v>
      </c>
      <c r="T9" s="264" t="s">
        <v>248</v>
      </c>
      <c r="U9" s="232">
        <v>0</v>
      </c>
      <c r="V9" s="232">
        <f>ROUND(E9*U9,2)</f>
        <v>0</v>
      </c>
      <c r="W9" s="232"/>
      <c r="X9" s="232" t="s">
        <v>422</v>
      </c>
      <c r="Y9" s="232" t="s">
        <v>191</v>
      </c>
      <c r="Z9" s="212"/>
      <c r="AA9" s="212"/>
      <c r="AB9" s="212"/>
      <c r="AC9" s="212"/>
      <c r="AD9" s="212"/>
      <c r="AE9" s="212"/>
      <c r="AF9" s="212"/>
      <c r="AG9" s="212" t="s">
        <v>550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58">
        <v>2</v>
      </c>
      <c r="B10" s="259" t="s">
        <v>815</v>
      </c>
      <c r="C10" s="269" t="s">
        <v>816</v>
      </c>
      <c r="D10" s="260" t="s">
        <v>685</v>
      </c>
      <c r="E10" s="261">
        <v>4</v>
      </c>
      <c r="F10" s="262"/>
      <c r="G10" s="263">
        <f>ROUND(E10*F10,2)</f>
        <v>0</v>
      </c>
      <c r="H10" s="262"/>
      <c r="I10" s="263">
        <f>ROUND(E10*H10,2)</f>
        <v>0</v>
      </c>
      <c r="J10" s="262"/>
      <c r="K10" s="263">
        <f>ROUND(E10*J10,2)</f>
        <v>0</v>
      </c>
      <c r="L10" s="263">
        <v>21</v>
      </c>
      <c r="M10" s="263">
        <f>G10*(1+L10/100)</f>
        <v>0</v>
      </c>
      <c r="N10" s="261">
        <v>0</v>
      </c>
      <c r="O10" s="261">
        <f>ROUND(E10*N10,2)</f>
        <v>0</v>
      </c>
      <c r="P10" s="261">
        <v>0</v>
      </c>
      <c r="Q10" s="261">
        <f>ROUND(E10*P10,2)</f>
        <v>0</v>
      </c>
      <c r="R10" s="263"/>
      <c r="S10" s="263" t="s">
        <v>207</v>
      </c>
      <c r="T10" s="264" t="s">
        <v>248</v>
      </c>
      <c r="U10" s="232">
        <v>0</v>
      </c>
      <c r="V10" s="232">
        <f>ROUND(E10*U10,2)</f>
        <v>0</v>
      </c>
      <c r="W10" s="232"/>
      <c r="X10" s="232" t="s">
        <v>422</v>
      </c>
      <c r="Y10" s="232" t="s">
        <v>191</v>
      </c>
      <c r="Z10" s="212"/>
      <c r="AA10" s="212"/>
      <c r="AB10" s="212"/>
      <c r="AC10" s="212"/>
      <c r="AD10" s="212"/>
      <c r="AE10" s="212"/>
      <c r="AF10" s="212"/>
      <c r="AG10" s="212" t="s">
        <v>550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58">
        <v>3</v>
      </c>
      <c r="B11" s="259" t="s">
        <v>817</v>
      </c>
      <c r="C11" s="269" t="s">
        <v>818</v>
      </c>
      <c r="D11" s="260" t="s">
        <v>685</v>
      </c>
      <c r="E11" s="261">
        <v>12</v>
      </c>
      <c r="F11" s="262"/>
      <c r="G11" s="263">
        <f>ROUND(E11*F11,2)</f>
        <v>0</v>
      </c>
      <c r="H11" s="262"/>
      <c r="I11" s="263">
        <f>ROUND(E11*H11,2)</f>
        <v>0</v>
      </c>
      <c r="J11" s="262"/>
      <c r="K11" s="263">
        <f>ROUND(E11*J11,2)</f>
        <v>0</v>
      </c>
      <c r="L11" s="263">
        <v>21</v>
      </c>
      <c r="M11" s="263">
        <f>G11*(1+L11/100)</f>
        <v>0</v>
      </c>
      <c r="N11" s="261">
        <v>0</v>
      </c>
      <c r="O11" s="261">
        <f>ROUND(E11*N11,2)</f>
        <v>0</v>
      </c>
      <c r="P11" s="261">
        <v>0</v>
      </c>
      <c r="Q11" s="261">
        <f>ROUND(E11*P11,2)</f>
        <v>0</v>
      </c>
      <c r="R11" s="263"/>
      <c r="S11" s="263" t="s">
        <v>207</v>
      </c>
      <c r="T11" s="264" t="s">
        <v>248</v>
      </c>
      <c r="U11" s="232">
        <v>0</v>
      </c>
      <c r="V11" s="232">
        <f>ROUND(E11*U11,2)</f>
        <v>0</v>
      </c>
      <c r="W11" s="232"/>
      <c r="X11" s="232" t="s">
        <v>422</v>
      </c>
      <c r="Y11" s="232" t="s">
        <v>191</v>
      </c>
      <c r="Z11" s="212"/>
      <c r="AA11" s="212"/>
      <c r="AB11" s="212"/>
      <c r="AC11" s="212"/>
      <c r="AD11" s="212"/>
      <c r="AE11" s="212"/>
      <c r="AF11" s="212"/>
      <c r="AG11" s="212" t="s">
        <v>550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13" x14ac:dyDescent="0.25">
      <c r="A12" s="244" t="s">
        <v>183</v>
      </c>
      <c r="B12" s="245" t="s">
        <v>88</v>
      </c>
      <c r="C12" s="265" t="s">
        <v>89</v>
      </c>
      <c r="D12" s="246"/>
      <c r="E12" s="247"/>
      <c r="F12" s="248"/>
      <c r="G12" s="248">
        <f>SUMIF(AG13:AG17,"&lt;&gt;NOR",G13:G17)</f>
        <v>0</v>
      </c>
      <c r="H12" s="248"/>
      <c r="I12" s="248">
        <f>SUM(I13:I17)</f>
        <v>0</v>
      </c>
      <c r="J12" s="248"/>
      <c r="K12" s="248">
        <f>SUM(K13:K17)</f>
        <v>0</v>
      </c>
      <c r="L12" s="248"/>
      <c r="M12" s="248">
        <f>SUM(M13:M17)</f>
        <v>0</v>
      </c>
      <c r="N12" s="247"/>
      <c r="O12" s="247">
        <f>SUM(O13:O17)</f>
        <v>0</v>
      </c>
      <c r="P12" s="247"/>
      <c r="Q12" s="247">
        <f>SUM(Q13:Q17)</f>
        <v>0</v>
      </c>
      <c r="R12" s="248"/>
      <c r="S12" s="248"/>
      <c r="T12" s="249"/>
      <c r="U12" s="243"/>
      <c r="V12" s="243">
        <f>SUM(V13:V17)</f>
        <v>0</v>
      </c>
      <c r="W12" s="243"/>
      <c r="X12" s="243"/>
      <c r="Y12" s="243"/>
      <c r="AG12" t="s">
        <v>184</v>
      </c>
    </row>
    <row r="13" spans="1:60" outlineLevel="1" x14ac:dyDescent="0.25">
      <c r="A13" s="258">
        <v>4</v>
      </c>
      <c r="B13" s="259" t="s">
        <v>819</v>
      </c>
      <c r="C13" s="269" t="s">
        <v>820</v>
      </c>
      <c r="D13" s="260" t="s">
        <v>685</v>
      </c>
      <c r="E13" s="261">
        <v>1</v>
      </c>
      <c r="F13" s="262"/>
      <c r="G13" s="263">
        <f>ROUND(E13*F13,2)</f>
        <v>0</v>
      </c>
      <c r="H13" s="262"/>
      <c r="I13" s="263">
        <f>ROUND(E13*H13,2)</f>
        <v>0</v>
      </c>
      <c r="J13" s="262"/>
      <c r="K13" s="263">
        <f>ROUND(E13*J13,2)</f>
        <v>0</v>
      </c>
      <c r="L13" s="263">
        <v>21</v>
      </c>
      <c r="M13" s="263">
        <f>G13*(1+L13/100)</f>
        <v>0</v>
      </c>
      <c r="N13" s="261">
        <v>0</v>
      </c>
      <c r="O13" s="261">
        <f>ROUND(E13*N13,2)</f>
        <v>0</v>
      </c>
      <c r="P13" s="261">
        <v>0</v>
      </c>
      <c r="Q13" s="261">
        <f>ROUND(E13*P13,2)</f>
        <v>0</v>
      </c>
      <c r="R13" s="263"/>
      <c r="S13" s="263" t="s">
        <v>207</v>
      </c>
      <c r="T13" s="264" t="s">
        <v>248</v>
      </c>
      <c r="U13" s="232">
        <v>0</v>
      </c>
      <c r="V13" s="232">
        <f>ROUND(E13*U13,2)</f>
        <v>0</v>
      </c>
      <c r="W13" s="232"/>
      <c r="X13" s="232" t="s">
        <v>422</v>
      </c>
      <c r="Y13" s="232" t="s">
        <v>191</v>
      </c>
      <c r="Z13" s="212"/>
      <c r="AA13" s="212"/>
      <c r="AB13" s="212"/>
      <c r="AC13" s="212"/>
      <c r="AD13" s="212"/>
      <c r="AE13" s="212"/>
      <c r="AF13" s="212"/>
      <c r="AG13" s="212" t="s">
        <v>550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58">
        <v>5</v>
      </c>
      <c r="B14" s="259" t="s">
        <v>821</v>
      </c>
      <c r="C14" s="269" t="s">
        <v>822</v>
      </c>
      <c r="D14" s="260" t="s">
        <v>685</v>
      </c>
      <c r="E14" s="261">
        <v>1</v>
      </c>
      <c r="F14" s="262"/>
      <c r="G14" s="263">
        <f>ROUND(E14*F14,2)</f>
        <v>0</v>
      </c>
      <c r="H14" s="262"/>
      <c r="I14" s="263">
        <f>ROUND(E14*H14,2)</f>
        <v>0</v>
      </c>
      <c r="J14" s="262"/>
      <c r="K14" s="263">
        <f>ROUND(E14*J14,2)</f>
        <v>0</v>
      </c>
      <c r="L14" s="263">
        <v>21</v>
      </c>
      <c r="M14" s="263">
        <f>G14*(1+L14/100)</f>
        <v>0</v>
      </c>
      <c r="N14" s="261">
        <v>0</v>
      </c>
      <c r="O14" s="261">
        <f>ROUND(E14*N14,2)</f>
        <v>0</v>
      </c>
      <c r="P14" s="261">
        <v>0</v>
      </c>
      <c r="Q14" s="261">
        <f>ROUND(E14*P14,2)</f>
        <v>0</v>
      </c>
      <c r="R14" s="263"/>
      <c r="S14" s="263" t="s">
        <v>207</v>
      </c>
      <c r="T14" s="264" t="s">
        <v>248</v>
      </c>
      <c r="U14" s="232">
        <v>0</v>
      </c>
      <c r="V14" s="232">
        <f>ROUND(E14*U14,2)</f>
        <v>0</v>
      </c>
      <c r="W14" s="232"/>
      <c r="X14" s="232" t="s">
        <v>422</v>
      </c>
      <c r="Y14" s="232" t="s">
        <v>191</v>
      </c>
      <c r="Z14" s="212"/>
      <c r="AA14" s="212"/>
      <c r="AB14" s="212"/>
      <c r="AC14" s="212"/>
      <c r="AD14" s="212"/>
      <c r="AE14" s="212"/>
      <c r="AF14" s="212"/>
      <c r="AG14" s="212" t="s">
        <v>550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58">
        <v>6</v>
      </c>
      <c r="B15" s="259" t="s">
        <v>823</v>
      </c>
      <c r="C15" s="269" t="s">
        <v>824</v>
      </c>
      <c r="D15" s="260" t="s">
        <v>685</v>
      </c>
      <c r="E15" s="261">
        <v>1</v>
      </c>
      <c r="F15" s="262"/>
      <c r="G15" s="263">
        <f>ROUND(E15*F15,2)</f>
        <v>0</v>
      </c>
      <c r="H15" s="262"/>
      <c r="I15" s="263">
        <f>ROUND(E15*H15,2)</f>
        <v>0</v>
      </c>
      <c r="J15" s="262"/>
      <c r="K15" s="263">
        <f>ROUND(E15*J15,2)</f>
        <v>0</v>
      </c>
      <c r="L15" s="263">
        <v>21</v>
      </c>
      <c r="M15" s="263">
        <f>G15*(1+L15/100)</f>
        <v>0</v>
      </c>
      <c r="N15" s="261">
        <v>0</v>
      </c>
      <c r="O15" s="261">
        <f>ROUND(E15*N15,2)</f>
        <v>0</v>
      </c>
      <c r="P15" s="261">
        <v>0</v>
      </c>
      <c r="Q15" s="261">
        <f>ROUND(E15*P15,2)</f>
        <v>0</v>
      </c>
      <c r="R15" s="263"/>
      <c r="S15" s="263" t="s">
        <v>207</v>
      </c>
      <c r="T15" s="264" t="s">
        <v>248</v>
      </c>
      <c r="U15" s="232">
        <v>0</v>
      </c>
      <c r="V15" s="232">
        <f>ROUND(E15*U15,2)</f>
        <v>0</v>
      </c>
      <c r="W15" s="232"/>
      <c r="X15" s="232" t="s">
        <v>422</v>
      </c>
      <c r="Y15" s="232" t="s">
        <v>191</v>
      </c>
      <c r="Z15" s="212"/>
      <c r="AA15" s="212"/>
      <c r="AB15" s="212"/>
      <c r="AC15" s="212"/>
      <c r="AD15" s="212"/>
      <c r="AE15" s="212"/>
      <c r="AF15" s="212"/>
      <c r="AG15" s="212" t="s">
        <v>550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58">
        <v>7</v>
      </c>
      <c r="B16" s="259" t="s">
        <v>825</v>
      </c>
      <c r="C16" s="269" t="s">
        <v>826</v>
      </c>
      <c r="D16" s="260" t="s">
        <v>685</v>
      </c>
      <c r="E16" s="261">
        <v>1</v>
      </c>
      <c r="F16" s="262"/>
      <c r="G16" s="263">
        <f>ROUND(E16*F16,2)</f>
        <v>0</v>
      </c>
      <c r="H16" s="262"/>
      <c r="I16" s="263">
        <f>ROUND(E16*H16,2)</f>
        <v>0</v>
      </c>
      <c r="J16" s="262"/>
      <c r="K16" s="263">
        <f>ROUND(E16*J16,2)</f>
        <v>0</v>
      </c>
      <c r="L16" s="263">
        <v>21</v>
      </c>
      <c r="M16" s="263">
        <f>G16*(1+L16/100)</f>
        <v>0</v>
      </c>
      <c r="N16" s="261">
        <v>0</v>
      </c>
      <c r="O16" s="261">
        <f>ROUND(E16*N16,2)</f>
        <v>0</v>
      </c>
      <c r="P16" s="261">
        <v>0</v>
      </c>
      <c r="Q16" s="261">
        <f>ROUND(E16*P16,2)</f>
        <v>0</v>
      </c>
      <c r="R16" s="263"/>
      <c r="S16" s="263" t="s">
        <v>207</v>
      </c>
      <c r="T16" s="264" t="s">
        <v>248</v>
      </c>
      <c r="U16" s="232">
        <v>0</v>
      </c>
      <c r="V16" s="232">
        <f>ROUND(E16*U16,2)</f>
        <v>0</v>
      </c>
      <c r="W16" s="232"/>
      <c r="X16" s="232" t="s">
        <v>422</v>
      </c>
      <c r="Y16" s="232" t="s">
        <v>191</v>
      </c>
      <c r="Z16" s="212"/>
      <c r="AA16" s="212"/>
      <c r="AB16" s="212"/>
      <c r="AC16" s="212"/>
      <c r="AD16" s="212"/>
      <c r="AE16" s="212"/>
      <c r="AF16" s="212"/>
      <c r="AG16" s="212" t="s">
        <v>550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1">
        <v>8</v>
      </c>
      <c r="B17" s="252" t="s">
        <v>827</v>
      </c>
      <c r="C17" s="266" t="s">
        <v>828</v>
      </c>
      <c r="D17" s="253" t="s">
        <v>685</v>
      </c>
      <c r="E17" s="254">
        <v>1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21</v>
      </c>
      <c r="M17" s="256">
        <f>G17*(1+L17/100)</f>
        <v>0</v>
      </c>
      <c r="N17" s="254">
        <v>0</v>
      </c>
      <c r="O17" s="254">
        <f>ROUND(E17*N17,2)</f>
        <v>0</v>
      </c>
      <c r="P17" s="254">
        <v>0</v>
      </c>
      <c r="Q17" s="254">
        <f>ROUND(E17*P17,2)</f>
        <v>0</v>
      </c>
      <c r="R17" s="256"/>
      <c r="S17" s="256" t="s">
        <v>207</v>
      </c>
      <c r="T17" s="257" t="s">
        <v>248</v>
      </c>
      <c r="U17" s="232">
        <v>0</v>
      </c>
      <c r="V17" s="232">
        <f>ROUND(E17*U17,2)</f>
        <v>0</v>
      </c>
      <c r="W17" s="232"/>
      <c r="X17" s="232" t="s">
        <v>422</v>
      </c>
      <c r="Y17" s="232" t="s">
        <v>191</v>
      </c>
      <c r="Z17" s="212"/>
      <c r="AA17" s="212"/>
      <c r="AB17" s="212"/>
      <c r="AC17" s="212"/>
      <c r="AD17" s="212"/>
      <c r="AE17" s="212"/>
      <c r="AF17" s="212"/>
      <c r="AG17" s="212" t="s">
        <v>550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5">
      <c r="A18" s="3"/>
      <c r="B18" s="4"/>
      <c r="C18" s="274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15</v>
      </c>
      <c r="AF18">
        <v>21</v>
      </c>
      <c r="AG18" t="s">
        <v>169</v>
      </c>
    </row>
    <row r="19" spans="1:60" ht="13" x14ac:dyDescent="0.25">
      <c r="A19" s="215"/>
      <c r="B19" s="216" t="s">
        <v>31</v>
      </c>
      <c r="C19" s="275"/>
      <c r="D19" s="217"/>
      <c r="E19" s="218"/>
      <c r="F19" s="218"/>
      <c r="G19" s="250">
        <f>G8+G12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541</v>
      </c>
    </row>
    <row r="20" spans="1:60" x14ac:dyDescent="0.25">
      <c r="A20" s="3"/>
      <c r="B20" s="4"/>
      <c r="C20" s="27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60" x14ac:dyDescent="0.25">
      <c r="A21" s="3"/>
      <c r="B21" s="4"/>
      <c r="C21" s="27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5">
      <c r="A22" s="219" t="s">
        <v>542</v>
      </c>
      <c r="B22" s="219"/>
      <c r="C22" s="27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220"/>
      <c r="B23" s="221"/>
      <c r="C23" s="277"/>
      <c r="D23" s="221"/>
      <c r="E23" s="221"/>
      <c r="F23" s="221"/>
      <c r="G23" s="22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G23" t="s">
        <v>543</v>
      </c>
    </row>
    <row r="24" spans="1:60" x14ac:dyDescent="0.25">
      <c r="A24" s="223"/>
      <c r="B24" s="224"/>
      <c r="C24" s="278"/>
      <c r="D24" s="224"/>
      <c r="E24" s="224"/>
      <c r="F24" s="224"/>
      <c r="G24" s="22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23"/>
      <c r="B25" s="224"/>
      <c r="C25" s="278"/>
      <c r="D25" s="224"/>
      <c r="E25" s="224"/>
      <c r="F25" s="224"/>
      <c r="G25" s="2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5">
      <c r="A26" s="223"/>
      <c r="B26" s="224"/>
      <c r="C26" s="278"/>
      <c r="D26" s="224"/>
      <c r="E26" s="224"/>
      <c r="F26" s="224"/>
      <c r="G26" s="22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26"/>
      <c r="B27" s="227"/>
      <c r="C27" s="279"/>
      <c r="D27" s="227"/>
      <c r="E27" s="227"/>
      <c r="F27" s="227"/>
      <c r="G27" s="22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3"/>
      <c r="B28" s="4"/>
      <c r="C28" s="27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C29" s="280"/>
      <c r="D29" s="10"/>
      <c r="AG29" t="s">
        <v>544</v>
      </c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2MLY4fwScCayNVlcrhbfqTJCPtHbgnEwfEhzpwMrXkyJFe36Q+WW278L1o+St45ALd11maghxAo1Z/VpaTfag==" saltValue="rm7xB6NwQDFt/1+vXTgLIA==" spinCount="100000" sheet="1" formatRows="0"/>
  <mergeCells count="6">
    <mergeCell ref="A1:G1"/>
    <mergeCell ref="C2:G2"/>
    <mergeCell ref="C3:G3"/>
    <mergeCell ref="C4:G4"/>
    <mergeCell ref="A22:C22"/>
    <mergeCell ref="A23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5BD7-242B-4C5D-B371-B1EF1E05345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157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158</v>
      </c>
    </row>
    <row r="3" spans="1:60" ht="25" customHeight="1" x14ac:dyDescent="0.25">
      <c r="A3" s="198" t="s">
        <v>9</v>
      </c>
      <c r="B3" s="49" t="s">
        <v>61</v>
      </c>
      <c r="C3" s="201" t="s">
        <v>62</v>
      </c>
      <c r="D3" s="199"/>
      <c r="E3" s="199"/>
      <c r="F3" s="199"/>
      <c r="G3" s="200"/>
      <c r="AC3" s="176" t="s">
        <v>158</v>
      </c>
      <c r="AG3" t="s">
        <v>159</v>
      </c>
    </row>
    <row r="4" spans="1:60" ht="25" customHeight="1" x14ac:dyDescent="0.25">
      <c r="A4" s="202" t="s">
        <v>10</v>
      </c>
      <c r="B4" s="203" t="s">
        <v>61</v>
      </c>
      <c r="C4" s="204" t="s">
        <v>63</v>
      </c>
      <c r="D4" s="205"/>
      <c r="E4" s="205"/>
      <c r="F4" s="205"/>
      <c r="G4" s="206"/>
      <c r="AG4" t="s">
        <v>160</v>
      </c>
    </row>
    <row r="5" spans="1:60" x14ac:dyDescent="0.25">
      <c r="D5" s="10"/>
    </row>
    <row r="6" spans="1:60" ht="37.5" x14ac:dyDescent="0.25">
      <c r="A6" s="208" t="s">
        <v>161</v>
      </c>
      <c r="B6" s="210" t="s">
        <v>162</v>
      </c>
      <c r="C6" s="210" t="s">
        <v>163</v>
      </c>
      <c r="D6" s="209" t="s">
        <v>164</v>
      </c>
      <c r="E6" s="208" t="s">
        <v>165</v>
      </c>
      <c r="F6" s="207" t="s">
        <v>166</v>
      </c>
      <c r="G6" s="208" t="s">
        <v>31</v>
      </c>
      <c r="H6" s="211" t="s">
        <v>32</v>
      </c>
      <c r="I6" s="211" t="s">
        <v>167</v>
      </c>
      <c r="J6" s="211" t="s">
        <v>33</v>
      </c>
      <c r="K6" s="211" t="s">
        <v>168</v>
      </c>
      <c r="L6" s="211" t="s">
        <v>169</v>
      </c>
      <c r="M6" s="211" t="s">
        <v>170</v>
      </c>
      <c r="N6" s="211" t="s">
        <v>171</v>
      </c>
      <c r="O6" s="211" t="s">
        <v>172</v>
      </c>
      <c r="P6" s="211" t="s">
        <v>173</v>
      </c>
      <c r="Q6" s="211" t="s">
        <v>174</v>
      </c>
      <c r="R6" s="211" t="s">
        <v>175</v>
      </c>
      <c r="S6" s="211" t="s">
        <v>176</v>
      </c>
      <c r="T6" s="211" t="s">
        <v>177</v>
      </c>
      <c r="U6" s="211" t="s">
        <v>178</v>
      </c>
      <c r="V6" s="211" t="s">
        <v>179</v>
      </c>
      <c r="W6" s="211" t="s">
        <v>180</v>
      </c>
      <c r="X6" s="211" t="s">
        <v>181</v>
      </c>
      <c r="Y6" s="211" t="s">
        <v>182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44" t="s">
        <v>183</v>
      </c>
      <c r="B8" s="245" t="s">
        <v>155</v>
      </c>
      <c r="C8" s="265" t="s">
        <v>29</v>
      </c>
      <c r="D8" s="246"/>
      <c r="E8" s="247"/>
      <c r="F8" s="248"/>
      <c r="G8" s="248">
        <f>SUMIF(AG9:AG18,"&lt;&gt;NOR",G9:G18)</f>
        <v>0</v>
      </c>
      <c r="H8" s="248"/>
      <c r="I8" s="248">
        <f>SUM(I9:I18)</f>
        <v>0</v>
      </c>
      <c r="J8" s="248"/>
      <c r="K8" s="248">
        <f>SUM(K9:K18)</f>
        <v>0</v>
      </c>
      <c r="L8" s="248"/>
      <c r="M8" s="248">
        <f>SUM(M9:M18)</f>
        <v>0</v>
      </c>
      <c r="N8" s="247"/>
      <c r="O8" s="247">
        <f>SUM(O9:O18)</f>
        <v>0</v>
      </c>
      <c r="P8" s="247"/>
      <c r="Q8" s="247">
        <f>SUM(Q9:Q18)</f>
        <v>0</v>
      </c>
      <c r="R8" s="248"/>
      <c r="S8" s="248"/>
      <c r="T8" s="249"/>
      <c r="U8" s="243"/>
      <c r="V8" s="243">
        <f>SUM(V9:V18)</f>
        <v>0</v>
      </c>
      <c r="W8" s="243"/>
      <c r="X8" s="243"/>
      <c r="Y8" s="243"/>
      <c r="AG8" t="s">
        <v>184</v>
      </c>
    </row>
    <row r="9" spans="1:60" outlineLevel="1" x14ac:dyDescent="0.25">
      <c r="A9" s="258">
        <v>1</v>
      </c>
      <c r="B9" s="259" t="s">
        <v>829</v>
      </c>
      <c r="C9" s="269" t="s">
        <v>830</v>
      </c>
      <c r="D9" s="260" t="s">
        <v>831</v>
      </c>
      <c r="E9" s="261">
        <v>1</v>
      </c>
      <c r="F9" s="262"/>
      <c r="G9" s="263">
        <f>ROUND(E9*F9,2)</f>
        <v>0</v>
      </c>
      <c r="H9" s="262"/>
      <c r="I9" s="263">
        <f>ROUND(E9*H9,2)</f>
        <v>0</v>
      </c>
      <c r="J9" s="262"/>
      <c r="K9" s="263">
        <f>ROUND(E9*J9,2)</f>
        <v>0</v>
      </c>
      <c r="L9" s="263">
        <v>21</v>
      </c>
      <c r="M9" s="263">
        <f>G9*(1+L9/100)</f>
        <v>0</v>
      </c>
      <c r="N9" s="261">
        <v>0</v>
      </c>
      <c r="O9" s="261">
        <f>ROUND(E9*N9,2)</f>
        <v>0</v>
      </c>
      <c r="P9" s="261">
        <v>0</v>
      </c>
      <c r="Q9" s="261">
        <f>ROUND(E9*P9,2)</f>
        <v>0</v>
      </c>
      <c r="R9" s="263"/>
      <c r="S9" s="263" t="s">
        <v>188</v>
      </c>
      <c r="T9" s="264" t="s">
        <v>248</v>
      </c>
      <c r="U9" s="232">
        <v>0</v>
      </c>
      <c r="V9" s="232">
        <f>ROUND(E9*U9,2)</f>
        <v>0</v>
      </c>
      <c r="W9" s="232"/>
      <c r="X9" s="232" t="s">
        <v>832</v>
      </c>
      <c r="Y9" s="232" t="s">
        <v>191</v>
      </c>
      <c r="Z9" s="212"/>
      <c r="AA9" s="212"/>
      <c r="AB9" s="212"/>
      <c r="AC9" s="212"/>
      <c r="AD9" s="212"/>
      <c r="AE9" s="212"/>
      <c r="AF9" s="212"/>
      <c r="AG9" s="212" t="s">
        <v>833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58">
        <v>2</v>
      </c>
      <c r="B10" s="259" t="s">
        <v>834</v>
      </c>
      <c r="C10" s="269" t="s">
        <v>835</v>
      </c>
      <c r="D10" s="260" t="s">
        <v>831</v>
      </c>
      <c r="E10" s="261">
        <v>1</v>
      </c>
      <c r="F10" s="262"/>
      <c r="G10" s="263">
        <f>ROUND(E10*F10,2)</f>
        <v>0</v>
      </c>
      <c r="H10" s="262"/>
      <c r="I10" s="263">
        <f>ROUND(E10*H10,2)</f>
        <v>0</v>
      </c>
      <c r="J10" s="262"/>
      <c r="K10" s="263">
        <f>ROUND(E10*J10,2)</f>
        <v>0</v>
      </c>
      <c r="L10" s="263">
        <v>21</v>
      </c>
      <c r="M10" s="263">
        <f>G10*(1+L10/100)</f>
        <v>0</v>
      </c>
      <c r="N10" s="261">
        <v>0</v>
      </c>
      <c r="O10" s="261">
        <f>ROUND(E10*N10,2)</f>
        <v>0</v>
      </c>
      <c r="P10" s="261">
        <v>0</v>
      </c>
      <c r="Q10" s="261">
        <f>ROUND(E10*P10,2)</f>
        <v>0</v>
      </c>
      <c r="R10" s="263"/>
      <c r="S10" s="263" t="s">
        <v>188</v>
      </c>
      <c r="T10" s="264" t="s">
        <v>248</v>
      </c>
      <c r="U10" s="232">
        <v>0</v>
      </c>
      <c r="V10" s="232">
        <f>ROUND(E10*U10,2)</f>
        <v>0</v>
      </c>
      <c r="W10" s="232"/>
      <c r="X10" s="232" t="s">
        <v>832</v>
      </c>
      <c r="Y10" s="232" t="s">
        <v>191</v>
      </c>
      <c r="Z10" s="212"/>
      <c r="AA10" s="212"/>
      <c r="AB10" s="212"/>
      <c r="AC10" s="212"/>
      <c r="AD10" s="212"/>
      <c r="AE10" s="212"/>
      <c r="AF10" s="212"/>
      <c r="AG10" s="212" t="s">
        <v>833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58">
        <v>3</v>
      </c>
      <c r="B11" s="259" t="s">
        <v>836</v>
      </c>
      <c r="C11" s="269" t="s">
        <v>837</v>
      </c>
      <c r="D11" s="260" t="s">
        <v>831</v>
      </c>
      <c r="E11" s="261">
        <v>1</v>
      </c>
      <c r="F11" s="262"/>
      <c r="G11" s="263">
        <f>ROUND(E11*F11,2)</f>
        <v>0</v>
      </c>
      <c r="H11" s="262"/>
      <c r="I11" s="263">
        <f>ROUND(E11*H11,2)</f>
        <v>0</v>
      </c>
      <c r="J11" s="262"/>
      <c r="K11" s="263">
        <f>ROUND(E11*J11,2)</f>
        <v>0</v>
      </c>
      <c r="L11" s="263">
        <v>21</v>
      </c>
      <c r="M11" s="263">
        <f>G11*(1+L11/100)</f>
        <v>0</v>
      </c>
      <c r="N11" s="261">
        <v>0</v>
      </c>
      <c r="O11" s="261">
        <f>ROUND(E11*N11,2)</f>
        <v>0</v>
      </c>
      <c r="P11" s="261">
        <v>0</v>
      </c>
      <c r="Q11" s="261">
        <f>ROUND(E11*P11,2)</f>
        <v>0</v>
      </c>
      <c r="R11" s="263"/>
      <c r="S11" s="263" t="s">
        <v>188</v>
      </c>
      <c r="T11" s="264" t="s">
        <v>248</v>
      </c>
      <c r="U11" s="232">
        <v>0</v>
      </c>
      <c r="V11" s="232">
        <f>ROUND(E11*U11,2)</f>
        <v>0</v>
      </c>
      <c r="W11" s="232"/>
      <c r="X11" s="232" t="s">
        <v>832</v>
      </c>
      <c r="Y11" s="232" t="s">
        <v>191</v>
      </c>
      <c r="Z11" s="212"/>
      <c r="AA11" s="212"/>
      <c r="AB11" s="212"/>
      <c r="AC11" s="212"/>
      <c r="AD11" s="212"/>
      <c r="AE11" s="212"/>
      <c r="AF11" s="212"/>
      <c r="AG11" s="212" t="s">
        <v>833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51">
        <v>4</v>
      </c>
      <c r="B12" s="252" t="s">
        <v>838</v>
      </c>
      <c r="C12" s="266" t="s">
        <v>839</v>
      </c>
      <c r="D12" s="253" t="s">
        <v>831</v>
      </c>
      <c r="E12" s="254">
        <v>1</v>
      </c>
      <c r="F12" s="255"/>
      <c r="G12" s="256">
        <f>ROUND(E12*F12,2)</f>
        <v>0</v>
      </c>
      <c r="H12" s="255"/>
      <c r="I12" s="256">
        <f>ROUND(E12*H12,2)</f>
        <v>0</v>
      </c>
      <c r="J12" s="255"/>
      <c r="K12" s="256">
        <f>ROUND(E12*J12,2)</f>
        <v>0</v>
      </c>
      <c r="L12" s="256">
        <v>21</v>
      </c>
      <c r="M12" s="256">
        <f>G12*(1+L12/100)</f>
        <v>0</v>
      </c>
      <c r="N12" s="254">
        <v>0</v>
      </c>
      <c r="O12" s="254">
        <f>ROUND(E12*N12,2)</f>
        <v>0</v>
      </c>
      <c r="P12" s="254">
        <v>0</v>
      </c>
      <c r="Q12" s="254">
        <f>ROUND(E12*P12,2)</f>
        <v>0</v>
      </c>
      <c r="R12" s="256"/>
      <c r="S12" s="256" t="s">
        <v>207</v>
      </c>
      <c r="T12" s="257" t="s">
        <v>248</v>
      </c>
      <c r="U12" s="232">
        <v>0</v>
      </c>
      <c r="V12" s="232">
        <f>ROUND(E12*U12,2)</f>
        <v>0</v>
      </c>
      <c r="W12" s="232"/>
      <c r="X12" s="232" t="s">
        <v>832</v>
      </c>
      <c r="Y12" s="232" t="s">
        <v>191</v>
      </c>
      <c r="Z12" s="212"/>
      <c r="AA12" s="212"/>
      <c r="AB12" s="212"/>
      <c r="AC12" s="212"/>
      <c r="AD12" s="212"/>
      <c r="AE12" s="212"/>
      <c r="AF12" s="212"/>
      <c r="AG12" s="212" t="s">
        <v>833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29"/>
      <c r="B13" s="230"/>
      <c r="C13" s="267" t="s">
        <v>840</v>
      </c>
      <c r="D13" s="233"/>
      <c r="E13" s="234"/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194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29"/>
      <c r="B14" s="230"/>
      <c r="C14" s="267" t="s">
        <v>841</v>
      </c>
      <c r="D14" s="233"/>
      <c r="E14" s="234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194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67" t="s">
        <v>842</v>
      </c>
      <c r="D15" s="233"/>
      <c r="E15" s="234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194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29"/>
      <c r="B16" s="230"/>
      <c r="C16" s="267" t="s">
        <v>843</v>
      </c>
      <c r="D16" s="233"/>
      <c r="E16" s="234"/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194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29"/>
      <c r="B17" s="230"/>
      <c r="C17" s="267" t="s">
        <v>844</v>
      </c>
      <c r="D17" s="233"/>
      <c r="E17" s="234"/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194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29"/>
      <c r="B18" s="230"/>
      <c r="C18" s="267" t="s">
        <v>845</v>
      </c>
      <c r="D18" s="233"/>
      <c r="E18" s="234">
        <v>1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194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13" x14ac:dyDescent="0.25">
      <c r="A19" s="244" t="s">
        <v>183</v>
      </c>
      <c r="B19" s="245" t="s">
        <v>156</v>
      </c>
      <c r="C19" s="265" t="s">
        <v>30</v>
      </c>
      <c r="D19" s="246"/>
      <c r="E19" s="247"/>
      <c r="F19" s="248"/>
      <c r="G19" s="248">
        <f>SUMIF(AG20:AG25,"&lt;&gt;NOR",G20:G25)</f>
        <v>0</v>
      </c>
      <c r="H19" s="248"/>
      <c r="I19" s="248">
        <f>SUM(I20:I25)</f>
        <v>0</v>
      </c>
      <c r="J19" s="248"/>
      <c r="K19" s="248">
        <f>SUM(K20:K25)</f>
        <v>0</v>
      </c>
      <c r="L19" s="248"/>
      <c r="M19" s="248">
        <f>SUM(M20:M25)</f>
        <v>0</v>
      </c>
      <c r="N19" s="247"/>
      <c r="O19" s="247">
        <f>SUM(O20:O25)</f>
        <v>0</v>
      </c>
      <c r="P19" s="247"/>
      <c r="Q19" s="247">
        <f>SUM(Q20:Q25)</f>
        <v>0</v>
      </c>
      <c r="R19" s="248"/>
      <c r="S19" s="248"/>
      <c r="T19" s="249"/>
      <c r="U19" s="243"/>
      <c r="V19" s="243">
        <f>SUM(V20:V25)</f>
        <v>0</v>
      </c>
      <c r="W19" s="243"/>
      <c r="X19" s="243"/>
      <c r="Y19" s="243"/>
      <c r="AG19" t="s">
        <v>184</v>
      </c>
    </row>
    <row r="20" spans="1:60" outlineLevel="1" x14ac:dyDescent="0.25">
      <c r="A20" s="258">
        <v>5</v>
      </c>
      <c r="B20" s="259" t="s">
        <v>846</v>
      </c>
      <c r="C20" s="269" t="s">
        <v>847</v>
      </c>
      <c r="D20" s="260" t="s">
        <v>831</v>
      </c>
      <c r="E20" s="261">
        <v>1</v>
      </c>
      <c r="F20" s="262"/>
      <c r="G20" s="263">
        <f>ROUND(E20*F20,2)</f>
        <v>0</v>
      </c>
      <c r="H20" s="262"/>
      <c r="I20" s="263">
        <f>ROUND(E20*H20,2)</f>
        <v>0</v>
      </c>
      <c r="J20" s="262"/>
      <c r="K20" s="263">
        <f>ROUND(E20*J20,2)</f>
        <v>0</v>
      </c>
      <c r="L20" s="263">
        <v>21</v>
      </c>
      <c r="M20" s="263">
        <f>G20*(1+L20/100)</f>
        <v>0</v>
      </c>
      <c r="N20" s="261">
        <v>0</v>
      </c>
      <c r="O20" s="261">
        <f>ROUND(E20*N20,2)</f>
        <v>0</v>
      </c>
      <c r="P20" s="261">
        <v>0</v>
      </c>
      <c r="Q20" s="261">
        <f>ROUND(E20*P20,2)</f>
        <v>0</v>
      </c>
      <c r="R20" s="263"/>
      <c r="S20" s="263" t="s">
        <v>188</v>
      </c>
      <c r="T20" s="264" t="s">
        <v>248</v>
      </c>
      <c r="U20" s="232">
        <v>0</v>
      </c>
      <c r="V20" s="232">
        <f>ROUND(E20*U20,2)</f>
        <v>0</v>
      </c>
      <c r="W20" s="232"/>
      <c r="X20" s="232" t="s">
        <v>832</v>
      </c>
      <c r="Y20" s="232" t="s">
        <v>191</v>
      </c>
      <c r="Z20" s="212"/>
      <c r="AA20" s="212"/>
      <c r="AB20" s="212"/>
      <c r="AC20" s="212"/>
      <c r="AD20" s="212"/>
      <c r="AE20" s="212"/>
      <c r="AF20" s="212"/>
      <c r="AG20" s="212" t="s">
        <v>833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58">
        <v>6</v>
      </c>
      <c r="B21" s="259" t="s">
        <v>848</v>
      </c>
      <c r="C21" s="269" t="s">
        <v>849</v>
      </c>
      <c r="D21" s="260" t="s">
        <v>831</v>
      </c>
      <c r="E21" s="261">
        <v>1</v>
      </c>
      <c r="F21" s="262"/>
      <c r="G21" s="263">
        <f>ROUND(E21*F21,2)</f>
        <v>0</v>
      </c>
      <c r="H21" s="262"/>
      <c r="I21" s="263">
        <f>ROUND(E21*H21,2)</f>
        <v>0</v>
      </c>
      <c r="J21" s="262"/>
      <c r="K21" s="263">
        <f>ROUND(E21*J21,2)</f>
        <v>0</v>
      </c>
      <c r="L21" s="263">
        <v>21</v>
      </c>
      <c r="M21" s="263">
        <f>G21*(1+L21/100)</f>
        <v>0</v>
      </c>
      <c r="N21" s="261">
        <v>0</v>
      </c>
      <c r="O21" s="261">
        <f>ROUND(E21*N21,2)</f>
        <v>0</v>
      </c>
      <c r="P21" s="261">
        <v>0</v>
      </c>
      <c r="Q21" s="261">
        <f>ROUND(E21*P21,2)</f>
        <v>0</v>
      </c>
      <c r="R21" s="263"/>
      <c r="S21" s="263" t="s">
        <v>207</v>
      </c>
      <c r="T21" s="264" t="s">
        <v>248</v>
      </c>
      <c r="U21" s="232">
        <v>0</v>
      </c>
      <c r="V21" s="232">
        <f>ROUND(E21*U21,2)</f>
        <v>0</v>
      </c>
      <c r="W21" s="232"/>
      <c r="X21" s="232" t="s">
        <v>832</v>
      </c>
      <c r="Y21" s="232" t="s">
        <v>191</v>
      </c>
      <c r="Z21" s="212"/>
      <c r="AA21" s="212"/>
      <c r="AB21" s="212"/>
      <c r="AC21" s="212"/>
      <c r="AD21" s="212"/>
      <c r="AE21" s="212"/>
      <c r="AF21" s="212"/>
      <c r="AG21" s="212" t="s">
        <v>833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58">
        <v>7</v>
      </c>
      <c r="B22" s="259" t="s">
        <v>850</v>
      </c>
      <c r="C22" s="269" t="s">
        <v>851</v>
      </c>
      <c r="D22" s="260" t="s">
        <v>831</v>
      </c>
      <c r="E22" s="261">
        <v>1</v>
      </c>
      <c r="F22" s="262"/>
      <c r="G22" s="263">
        <f>ROUND(E22*F22,2)</f>
        <v>0</v>
      </c>
      <c r="H22" s="262"/>
      <c r="I22" s="263">
        <f>ROUND(E22*H22,2)</f>
        <v>0</v>
      </c>
      <c r="J22" s="262"/>
      <c r="K22" s="263">
        <f>ROUND(E22*J22,2)</f>
        <v>0</v>
      </c>
      <c r="L22" s="263">
        <v>21</v>
      </c>
      <c r="M22" s="263">
        <f>G22*(1+L22/100)</f>
        <v>0</v>
      </c>
      <c r="N22" s="261">
        <v>0</v>
      </c>
      <c r="O22" s="261">
        <f>ROUND(E22*N22,2)</f>
        <v>0</v>
      </c>
      <c r="P22" s="261">
        <v>0</v>
      </c>
      <c r="Q22" s="261">
        <f>ROUND(E22*P22,2)</f>
        <v>0</v>
      </c>
      <c r="R22" s="263"/>
      <c r="S22" s="263" t="s">
        <v>207</v>
      </c>
      <c r="T22" s="264" t="s">
        <v>248</v>
      </c>
      <c r="U22" s="232">
        <v>0</v>
      </c>
      <c r="V22" s="232">
        <f>ROUND(E22*U22,2)</f>
        <v>0</v>
      </c>
      <c r="W22" s="232"/>
      <c r="X22" s="232" t="s">
        <v>832</v>
      </c>
      <c r="Y22" s="232" t="s">
        <v>191</v>
      </c>
      <c r="Z22" s="212"/>
      <c r="AA22" s="212"/>
      <c r="AB22" s="212"/>
      <c r="AC22" s="212"/>
      <c r="AD22" s="212"/>
      <c r="AE22" s="212"/>
      <c r="AF22" s="212"/>
      <c r="AG22" s="212" t="s">
        <v>833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58">
        <v>8</v>
      </c>
      <c r="B23" s="259" t="s">
        <v>852</v>
      </c>
      <c r="C23" s="269" t="s">
        <v>853</v>
      </c>
      <c r="D23" s="260" t="s">
        <v>831</v>
      </c>
      <c r="E23" s="261">
        <v>1</v>
      </c>
      <c r="F23" s="262"/>
      <c r="G23" s="263">
        <f>ROUND(E23*F23,2)</f>
        <v>0</v>
      </c>
      <c r="H23" s="262"/>
      <c r="I23" s="263">
        <f>ROUND(E23*H23,2)</f>
        <v>0</v>
      </c>
      <c r="J23" s="262"/>
      <c r="K23" s="263">
        <f>ROUND(E23*J23,2)</f>
        <v>0</v>
      </c>
      <c r="L23" s="263">
        <v>21</v>
      </c>
      <c r="M23" s="263">
        <f>G23*(1+L23/100)</f>
        <v>0</v>
      </c>
      <c r="N23" s="261">
        <v>0</v>
      </c>
      <c r="O23" s="261">
        <f>ROUND(E23*N23,2)</f>
        <v>0</v>
      </c>
      <c r="P23" s="261">
        <v>0</v>
      </c>
      <c r="Q23" s="261">
        <f>ROUND(E23*P23,2)</f>
        <v>0</v>
      </c>
      <c r="R23" s="263"/>
      <c r="S23" s="263" t="s">
        <v>188</v>
      </c>
      <c r="T23" s="264" t="s">
        <v>248</v>
      </c>
      <c r="U23" s="232">
        <v>0</v>
      </c>
      <c r="V23" s="232">
        <f>ROUND(E23*U23,2)</f>
        <v>0</v>
      </c>
      <c r="W23" s="232"/>
      <c r="X23" s="232" t="s">
        <v>832</v>
      </c>
      <c r="Y23" s="232" t="s">
        <v>191</v>
      </c>
      <c r="Z23" s="212"/>
      <c r="AA23" s="212"/>
      <c r="AB23" s="212"/>
      <c r="AC23" s="212"/>
      <c r="AD23" s="212"/>
      <c r="AE23" s="212"/>
      <c r="AF23" s="212"/>
      <c r="AG23" s="212" t="s">
        <v>833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58">
        <v>9</v>
      </c>
      <c r="B24" s="259" t="s">
        <v>854</v>
      </c>
      <c r="C24" s="269" t="s">
        <v>855</v>
      </c>
      <c r="D24" s="260" t="s">
        <v>831</v>
      </c>
      <c r="E24" s="261">
        <v>1</v>
      </c>
      <c r="F24" s="262"/>
      <c r="G24" s="263">
        <f>ROUND(E24*F24,2)</f>
        <v>0</v>
      </c>
      <c r="H24" s="262"/>
      <c r="I24" s="263">
        <f>ROUND(E24*H24,2)</f>
        <v>0</v>
      </c>
      <c r="J24" s="262"/>
      <c r="K24" s="263">
        <f>ROUND(E24*J24,2)</f>
        <v>0</v>
      </c>
      <c r="L24" s="263">
        <v>21</v>
      </c>
      <c r="M24" s="263">
        <f>G24*(1+L24/100)</f>
        <v>0</v>
      </c>
      <c r="N24" s="261">
        <v>0</v>
      </c>
      <c r="O24" s="261">
        <f>ROUND(E24*N24,2)</f>
        <v>0</v>
      </c>
      <c r="P24" s="261">
        <v>0</v>
      </c>
      <c r="Q24" s="261">
        <f>ROUND(E24*P24,2)</f>
        <v>0</v>
      </c>
      <c r="R24" s="263"/>
      <c r="S24" s="263" t="s">
        <v>207</v>
      </c>
      <c r="T24" s="264" t="s">
        <v>248</v>
      </c>
      <c r="U24" s="232">
        <v>0</v>
      </c>
      <c r="V24" s="232">
        <f>ROUND(E24*U24,2)</f>
        <v>0</v>
      </c>
      <c r="W24" s="232"/>
      <c r="X24" s="232" t="s">
        <v>832</v>
      </c>
      <c r="Y24" s="232" t="s">
        <v>191</v>
      </c>
      <c r="Z24" s="212"/>
      <c r="AA24" s="212"/>
      <c r="AB24" s="212"/>
      <c r="AC24" s="212"/>
      <c r="AD24" s="212"/>
      <c r="AE24" s="212"/>
      <c r="AF24" s="212"/>
      <c r="AG24" s="212" t="s">
        <v>833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1">
        <v>10</v>
      </c>
      <c r="B25" s="252" t="s">
        <v>856</v>
      </c>
      <c r="C25" s="266" t="s">
        <v>857</v>
      </c>
      <c r="D25" s="253" t="s">
        <v>831</v>
      </c>
      <c r="E25" s="254">
        <v>1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21</v>
      </c>
      <c r="M25" s="256">
        <f>G25*(1+L25/100)</f>
        <v>0</v>
      </c>
      <c r="N25" s="254">
        <v>0</v>
      </c>
      <c r="O25" s="254">
        <f>ROUND(E25*N25,2)</f>
        <v>0</v>
      </c>
      <c r="P25" s="254">
        <v>0</v>
      </c>
      <c r="Q25" s="254">
        <f>ROUND(E25*P25,2)</f>
        <v>0</v>
      </c>
      <c r="R25" s="256"/>
      <c r="S25" s="256" t="s">
        <v>188</v>
      </c>
      <c r="T25" s="257" t="s">
        <v>248</v>
      </c>
      <c r="U25" s="232">
        <v>0</v>
      </c>
      <c r="V25" s="232">
        <f>ROUND(E25*U25,2)</f>
        <v>0</v>
      </c>
      <c r="W25" s="232"/>
      <c r="X25" s="232" t="s">
        <v>832</v>
      </c>
      <c r="Y25" s="232" t="s">
        <v>191</v>
      </c>
      <c r="Z25" s="212"/>
      <c r="AA25" s="212"/>
      <c r="AB25" s="212"/>
      <c r="AC25" s="212"/>
      <c r="AD25" s="212"/>
      <c r="AE25" s="212"/>
      <c r="AF25" s="212"/>
      <c r="AG25" s="212" t="s">
        <v>833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5">
      <c r="A26" s="3"/>
      <c r="B26" s="4"/>
      <c r="C26" s="27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169</v>
      </c>
    </row>
    <row r="27" spans="1:60" ht="13" x14ac:dyDescent="0.25">
      <c r="A27" s="215"/>
      <c r="B27" s="216" t="s">
        <v>31</v>
      </c>
      <c r="C27" s="275"/>
      <c r="D27" s="217"/>
      <c r="E27" s="218"/>
      <c r="F27" s="218"/>
      <c r="G27" s="250">
        <f>G8+G19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541</v>
      </c>
    </row>
    <row r="28" spans="1:60" x14ac:dyDescent="0.25">
      <c r="A28" s="3"/>
      <c r="B28" s="4"/>
      <c r="C28" s="27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3"/>
      <c r="B29" s="4"/>
      <c r="C29" s="27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19" t="s">
        <v>542</v>
      </c>
      <c r="B30" s="219"/>
      <c r="C30" s="276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20"/>
      <c r="B31" s="221"/>
      <c r="C31" s="277"/>
      <c r="D31" s="221"/>
      <c r="E31" s="221"/>
      <c r="F31" s="221"/>
      <c r="G31" s="22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543</v>
      </c>
    </row>
    <row r="32" spans="1:60" x14ac:dyDescent="0.25">
      <c r="A32" s="223"/>
      <c r="B32" s="224"/>
      <c r="C32" s="278"/>
      <c r="D32" s="224"/>
      <c r="E32" s="224"/>
      <c r="F32" s="224"/>
      <c r="G32" s="22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23"/>
      <c r="B33" s="224"/>
      <c r="C33" s="278"/>
      <c r="D33" s="224"/>
      <c r="E33" s="224"/>
      <c r="F33" s="224"/>
      <c r="G33" s="22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23"/>
      <c r="B34" s="224"/>
      <c r="C34" s="278"/>
      <c r="D34" s="224"/>
      <c r="E34" s="224"/>
      <c r="F34" s="224"/>
      <c r="G34" s="22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26"/>
      <c r="B35" s="227"/>
      <c r="C35" s="279"/>
      <c r="D35" s="227"/>
      <c r="E35" s="227"/>
      <c r="F35" s="227"/>
      <c r="G35" s="22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3"/>
      <c r="B36" s="4"/>
      <c r="C36" s="27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C37" s="280"/>
      <c r="D37" s="10"/>
      <c r="AG37" t="s">
        <v>544</v>
      </c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lOmykWLKoJswkoqYZmCRvtrENapKoFO27GgKtNZY8MSD9aAu3m0emrhZ+piRt3HlphrIfWGuMViZfoqVbbB7g==" saltValue="4ynNxgTwNE6WVZ5+0t4Okw==" spinCount="100000" sheet="1" formatRows="0"/>
  <mergeCells count="6">
    <mergeCell ref="A1:G1"/>
    <mergeCell ref="C2:G2"/>
    <mergeCell ref="C3:G3"/>
    <mergeCell ref="C4:G4"/>
    <mergeCell ref="A30:C30"/>
    <mergeCell ref="A31:G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0828419A42BD479A40D9DF94C19A03" ma:contentTypeVersion="14" ma:contentTypeDescription="Vytvoří nový dokument" ma:contentTypeScope="" ma:versionID="8278198819bf4c0d1aef023d07d283e9">
  <xsd:schema xmlns:xsd="http://www.w3.org/2001/XMLSchema" xmlns:xs="http://www.w3.org/2001/XMLSchema" xmlns:p="http://schemas.microsoft.com/office/2006/metadata/properties" xmlns:ns2="0a5a631a-9523-4ddb-aeaa-1630ff816cb5" xmlns:ns3="13556fe8-3232-413b-9336-036b48b41d7e" targetNamespace="http://schemas.microsoft.com/office/2006/metadata/properties" ma:root="true" ma:fieldsID="52810848e2b66b7dfdbcbbc65132754e" ns2:_="" ns3:_="">
    <xsd:import namespace="0a5a631a-9523-4ddb-aeaa-1630ff816cb5"/>
    <xsd:import namespace="13556fe8-3232-413b-9336-036b48b41d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a631a-9523-4ddb-aeaa-1630ff816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56fe8-3232-413b-9336-036b48b41d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0d9ca3d-c8ce-428f-80bb-e7fd9641bb6b}" ma:internalName="TaxCatchAll" ma:showField="CatchAllData" ma:web="13556fe8-3232-413b-9336-036b48b41d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AA4D91-E18A-42CA-9FFE-18AC720DC69E}"/>
</file>

<file path=customXml/itemProps2.xml><?xml version="1.0" encoding="utf-8"?>
<ds:datastoreItem xmlns:ds="http://schemas.openxmlformats.org/officeDocument/2006/customXml" ds:itemID="{AC314AD9-B2AD-4DCE-A4C2-3EAB3E5E8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D.1.1. D.1.1. Pol</vt:lpstr>
      <vt:lpstr>D.1.4a D.1.4a_1 Pol</vt:lpstr>
      <vt:lpstr>D.1.4a D.1.4a_2 Pol</vt:lpstr>
      <vt:lpstr>D.1.4b D.1.4b_1 Pol</vt:lpstr>
      <vt:lpstr>D.1.4b D.1.4b_2 Pol</vt:lpstr>
      <vt:lpstr>D.1.4b D.1.4b_3 Pol</vt:lpstr>
      <vt:lpstr>VON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'D.1.1. D.1.1. Pol'!Názvy_tisku</vt:lpstr>
      <vt:lpstr>'D.1.4a D.1.4a_1 Pol'!Názvy_tisku</vt:lpstr>
      <vt:lpstr>'D.1.4a D.1.4a_2 Pol'!Názvy_tisku</vt:lpstr>
      <vt:lpstr>'D.1.4b D.1.4b_1 Pol'!Názvy_tisku</vt:lpstr>
      <vt:lpstr>'D.1.4b D.1.4b_2 Pol'!Názvy_tisku</vt:lpstr>
      <vt:lpstr>'D.1.4b D.1.4b_3 Pol'!Názvy_tisku</vt:lpstr>
      <vt:lpstr>'VON VON Pol'!Názvy_tisku</vt:lpstr>
      <vt:lpstr>oadresa</vt:lpstr>
      <vt:lpstr>Stavba!Objednatel</vt:lpstr>
      <vt:lpstr>Stavba!Objekt</vt:lpstr>
      <vt:lpstr>'D.1.1. D.1.1. Pol'!Oblast_tisku</vt:lpstr>
      <vt:lpstr>'D.1.4a D.1.4a_1 Pol'!Oblast_tisku</vt:lpstr>
      <vt:lpstr>'D.1.4a D.1.4a_2 Pol'!Oblast_tisku</vt:lpstr>
      <vt:lpstr>'D.1.4b D.1.4b_1 Pol'!Oblast_tisku</vt:lpstr>
      <vt:lpstr>'D.1.4b D.1.4b_2 Pol'!Oblast_tisku</vt:lpstr>
      <vt:lpstr>'D.1.4b D.1.4b_3 Pol'!Oblast_tisku</vt:lpstr>
      <vt:lpstr>Stavba!Oblast_tisku</vt:lpstr>
      <vt:lpstr>'VON VON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Petr Aigel</cp:lastModifiedBy>
  <cp:lastPrinted>2019-03-19T12:27:02Z</cp:lastPrinted>
  <dcterms:created xsi:type="dcterms:W3CDTF">2009-04-08T07:15:50Z</dcterms:created>
  <dcterms:modified xsi:type="dcterms:W3CDTF">2024-02-07T14:51:02Z</dcterms:modified>
</cp:coreProperties>
</file>