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.Juračáková\Zakázky 2024\Kampus Bohunice-Pavilon CO3\Cena k odevzdání\"/>
    </mc:Choice>
  </mc:AlternateContent>
  <xr:revisionPtr revIDLastSave="0" documentId="8_{560F89E0-9E9D-4289-B70B-ADAF4461DA1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2 R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'R2 R2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'R2 R2 Pol'!$A$1:$Y$62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G42" i="1"/>
  <c r="F42" i="1"/>
  <c r="G41" i="1"/>
  <c r="F41" i="1"/>
  <c r="G39" i="1"/>
  <c r="F39" i="1"/>
  <c r="I39" i="1" s="1"/>
  <c r="I43" i="1" s="1"/>
  <c r="G61" i="12"/>
  <c r="BA58" i="12"/>
  <c r="BA52" i="12"/>
  <c r="BA36" i="12"/>
  <c r="BA30" i="12"/>
  <c r="BA16" i="12"/>
  <c r="BA9" i="12"/>
  <c r="O8" i="12"/>
  <c r="G10" i="12"/>
  <c r="I10" i="12"/>
  <c r="I8" i="12" s="1"/>
  <c r="K10" i="12"/>
  <c r="K8" i="12" s="1"/>
  <c r="M10" i="12"/>
  <c r="O10" i="12"/>
  <c r="Q10" i="12"/>
  <c r="Q8" i="12" s="1"/>
  <c r="V10" i="12"/>
  <c r="G12" i="12"/>
  <c r="G8" i="12" s="1"/>
  <c r="I12" i="12"/>
  <c r="K12" i="12"/>
  <c r="O12" i="12"/>
  <c r="Q12" i="12"/>
  <c r="V12" i="12"/>
  <c r="V8" i="12" s="1"/>
  <c r="G17" i="12"/>
  <c r="M17" i="12" s="1"/>
  <c r="M15" i="12" s="1"/>
  <c r="I17" i="12"/>
  <c r="K17" i="12"/>
  <c r="K15" i="12" s="1"/>
  <c r="O17" i="12"/>
  <c r="O15" i="12" s="1"/>
  <c r="Q17" i="12"/>
  <c r="Q15" i="12" s="1"/>
  <c r="V17" i="12"/>
  <c r="V15" i="12" s="1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I15" i="12" s="1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I40" i="12" s="1"/>
  <c r="K41" i="12"/>
  <c r="O41" i="12"/>
  <c r="Q41" i="12"/>
  <c r="Q40" i="12" s="1"/>
  <c r="V41" i="12"/>
  <c r="V40" i="12" s="1"/>
  <c r="G42" i="12"/>
  <c r="M42" i="12" s="1"/>
  <c r="I42" i="12"/>
  <c r="K42" i="12"/>
  <c r="O42" i="12"/>
  <c r="O40" i="12" s="1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K40" i="12" s="1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3" i="12"/>
  <c r="G51" i="12" s="1"/>
  <c r="I53" i="12"/>
  <c r="I51" i="12" s="1"/>
  <c r="K53" i="12"/>
  <c r="K51" i="12" s="1"/>
  <c r="O53" i="12"/>
  <c r="O51" i="12" s="1"/>
  <c r="Q53" i="12"/>
  <c r="Q51" i="12" s="1"/>
  <c r="V53" i="12"/>
  <c r="V51" i="12" s="1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O57" i="12"/>
  <c r="G59" i="12"/>
  <c r="I59" i="12"/>
  <c r="I57" i="12" s="1"/>
  <c r="K59" i="12"/>
  <c r="K57" i="12" s="1"/>
  <c r="M59" i="12"/>
  <c r="M57" i="12" s="1"/>
  <c r="O59" i="12"/>
  <c r="Q59" i="12"/>
  <c r="Q57" i="12" s="1"/>
  <c r="V59" i="12"/>
  <c r="V57" i="12" s="1"/>
  <c r="AE61" i="12"/>
  <c r="I20" i="1"/>
  <c r="I19" i="1"/>
  <c r="I18" i="1"/>
  <c r="I17" i="1"/>
  <c r="I16" i="1"/>
  <c r="I58" i="1"/>
  <c r="J57" i="1" s="1"/>
  <c r="F43" i="1"/>
  <c r="G23" i="1" s="1"/>
  <c r="G43" i="1"/>
  <c r="G25" i="1" s="1"/>
  <c r="H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55" i="1" l="1"/>
  <c r="J54" i="1"/>
  <c r="A27" i="1"/>
  <c r="M40" i="12"/>
  <c r="AF61" i="12"/>
  <c r="G15" i="12"/>
  <c r="M53" i="12"/>
  <c r="M51" i="12" s="1"/>
  <c r="M12" i="12"/>
  <c r="M8" i="12" s="1"/>
  <c r="G40" i="12"/>
  <c r="I21" i="1"/>
  <c r="J53" i="1"/>
  <c r="J56" i="1"/>
  <c r="J39" i="1"/>
  <c r="J43" i="1" s="1"/>
  <c r="J41" i="1"/>
  <c r="J42" i="1"/>
  <c r="J58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rjuracak</author>
  </authors>
  <commentList>
    <comment ref="S6" authorId="0" shapeId="0" xr:uid="{A8ED3F4F-68F1-4236-92C6-77041FC218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14BCF4-41B5-481F-A925-892051A5F7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<sst xmlns="http://schemas.openxmlformats.org/spreadsheetml/2006/main" count="419" uniqueCount="188">
  <si>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</si>
  <si>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</si>
  <si>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</si>
  <si>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</si>
  <si>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</si>
  <si>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</si>
  <si>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</si>
  <si>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</si>
  <si>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</si>
  <si>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</si>
  <si>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</si>
  <si>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</si>
  <si>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</si>
  <si>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</si>
  <si>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</si>
  <si>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</si>
  <si>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</si>
  <si>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</si>
  <si>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</si>
  <si>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</si>
  <si>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</si>
  <si>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</si>
  <si>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</si>
  <si>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</si>
  <si>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</si>
  <si>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</si>
  <si>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</si>
  <si>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</si>
  <si>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</si>
  <si>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</si>
  <si>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</si>
  <si>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</si>
  <si>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</si>
  <si>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</si>
  <si>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</si>
  <si>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</si>
  <si>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</si>
  <si>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</si>
  <si>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</si>
  <si>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</si>
  <si>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</si>
  <si>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</si>
  <si>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</si>
  <si>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R2</t>
  </si>
  <si>
    <t xml:space="preserve">Odpočty a přípočty			</t>
  </si>
  <si>
    <t>D.1.1+D.2.2_Odpočty a přípočty</t>
  </si>
  <si>
    <t>Objekt:</t>
  </si>
  <si>
    <t>Rozpočet:</t>
  </si>
  <si>
    <t>K23051016</t>
  </si>
  <si>
    <t xml:space="preserve">Úpravy pavilonu C03 v Univerzitním kampusu Bohunice		</t>
  </si>
  <si>
    <t>Stavba</t>
  </si>
  <si>
    <t>Stavební objekt</t>
  </si>
  <si>
    <t>Celkem za stavbu</t>
  </si>
  <si>
    <t>CZK</t>
  </si>
  <si>
    <t>#POPS</t>
  </si>
  <si>
    <t xml:space="preserve">Popis stavby: K23051016 - Úpravy pavilonu C03 v Univerzitním kampusu Bohunice		</t>
  </si>
  <si>
    <t>#POPO</t>
  </si>
  <si>
    <t>Popis objektu: R2 - D.1.1+D.2.2_Odpočty a přípočty</t>
  </si>
  <si>
    <t>#POPR</t>
  </si>
  <si>
    <t xml:space="preserve">Popis rozpočtu: R2 - Odpočty a přípočty			</t>
  </si>
  <si>
    <t>Rekapitulace dílů</t>
  </si>
  <si>
    <t>Typ dílu</t>
  </si>
  <si>
    <t>741 01</t>
  </si>
  <si>
    <t>Elektroinstalace - silnoproud</t>
  </si>
  <si>
    <t>741 02</t>
  </si>
  <si>
    <t>CBS</t>
  </si>
  <si>
    <t>Zařízení CBS (centrální bateriový systém)</t>
  </si>
  <si>
    <t>MaR 203</t>
  </si>
  <si>
    <t>Instrumentace Monitoring Technologických zařízení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</si>
  <si>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</si>
  <si>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</si>
  <si>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</si>
  <si>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</si>
  <si>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</si>
  <si>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</si>
  <si>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</si>
  <si>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</si>
  <si>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</si>
  <si>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</si>
  <si>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</si>
  <si>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</si>
  <si>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</si>
  <si>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</si>
  <si>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</si>
  <si>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</si>
  <si>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</si>
  <si>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</si>
  <si>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</si>
  <si>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</si>
  <si>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</si>
  <si>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</si>
  <si>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</si>
  <si>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</si>
  <si>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</si>
  <si>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</si>
  <si>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</si>
  <si>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</si>
  <si>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</si>
  <si>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</si>
  <si>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</si>
  <si>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Z výkazu výměr D.1.1_Národní plán obnovy (NPO)_D.1.1.4.6_Silnoproudá elektrotechnika se vypouští položky 62, 63.</t>
  </si>
  <si>
    <t>POP</t>
  </si>
  <si>
    <t>741372073</t>
  </si>
  <si>
    <t>Montáž svítidlo LED interiérové závěsné hranaté nebo kruhové přes 0,09 do 0,36 m2 se zapojením, vodičů</t>
  </si>
  <si>
    <t>kus</t>
  </si>
  <si>
    <t>URS</t>
  </si>
  <si>
    <t>ÚRS 23 02</t>
  </si>
  <si>
    <t>Práce</t>
  </si>
  <si>
    <t>Běžná</t>
  </si>
  <si>
    <t>POL1_7</t>
  </si>
  <si>
    <t>https://podminky.urs.cz/item/CS_URS_2023_02/741372073</t>
  </si>
  <si>
    <t>34825100R</t>
  </si>
  <si>
    <t>svítidlo interiérové závěsné</t>
  </si>
  <si>
    <t>Vlastní</t>
  </si>
  <si>
    <t>Indiv</t>
  </si>
  <si>
    <t>Specifikace</t>
  </si>
  <si>
    <t>POL3_0</t>
  </si>
  <si>
    <t>Poznámka k položce:</t>
  </si>
  <si>
    <t>1210,00 x 110,00 x 62,00 mm 1x 25 W, 3800 lm, Ra 80, 4000K, IP54. V dokumentaci značeno jako R</t>
  </si>
  <si>
    <t>Z výkazu výměr D.1.2_Operační program Jan Ámos Komenský (OP JAK)_ D.1.2.4.6 Silnoproudá elektrotechnika se vypouští položky 132, 133, 136, 137, 139 - přípočet, 140, 142 - přípočet, 143, 144, 145 - přípočet.</t>
  </si>
  <si>
    <t>741372021</t>
  </si>
  <si>
    <t>Montáž svítidlo LED interiérové přisazené nástěnné hranaté nebo kruhové do 0,09 m2 se zapojením, vodičů-položka 132</t>
  </si>
  <si>
    <t>https://podminky.urs.cz/item/CS_URS_2023_02/741372021</t>
  </si>
  <si>
    <t>34838100</t>
  </si>
  <si>
    <t>svítidlo dočasné nouzové osvětlení, IP66 1x18W, 1h, položka 133</t>
  </si>
  <si>
    <t>741372022</t>
  </si>
  <si>
    <t>Montáž svítidlo LED interiérové přisazené nástěnné hranaté nebo kruhové přes 0,09 do 0,36 m2 se, zapojením vodičů, položka 136</t>
  </si>
  <si>
    <t>https://podminky.urs.cz/item/CS_URS_2023_02/741372022</t>
  </si>
  <si>
    <t>34835012NO</t>
  </si>
  <si>
    <t>svítidlo LED nouzové přisazené baterie 1h, položka 137</t>
  </si>
  <si>
    <t>S vyznačeným směrem úniku</t>
  </si>
  <si>
    <t>34825006W</t>
  </si>
  <si>
    <t>svítidlo interiérové přisazené obdélníkové/čtvercové přes 0,09 do 0,36m2 1900-4000lm, položka 139</t>
  </si>
  <si>
    <t>600,00 x 600,00 mm 1x 23 W, 2900 lm, Ra 80, 4000K, IP44. V dokumentaci značeno jako W.</t>
  </si>
  <si>
    <t>34825006WNZ</t>
  </si>
  <si>
    <t>svítidlo interiérové přisazené obdélníkové/čtvercové přes 0,09 do 0,36m2 1900-4000lm, položka 140</t>
  </si>
  <si>
    <t>600,00 x 600,00 mm 1x 23 W, 2900 lm, Ra 80, 4000K, IP44. V dokumentaci značeno jako W. S vlastním bateriovým zdrojem.</t>
  </si>
  <si>
    <t>34825006X</t>
  </si>
  <si>
    <t>svítidlo interiérové přisazené obdélníkové/čtvercové přes 0,09 do 0,36m2 1900-4000lm, položka 142</t>
  </si>
  <si>
    <t>595,00 x 295,00, 1x 16 W, 1700 lm, Ra 80, 4000K, IP44. V dokumentaci značeno jako X</t>
  </si>
  <si>
    <t>34825006XNZ</t>
  </si>
  <si>
    <t>svítidlo interiérové přisazené obdélníkové/čtvercové přes 0,09 do 0,36m2 1900-4000lm, položka 143</t>
  </si>
  <si>
    <t>595,00 x 295,00, 1x 16 W, 1700 lm, Ra 80, 4000K, IP44. V dokumentaci značeno jako X. S vlastním bateriovým zdrojem.</t>
  </si>
  <si>
    <t>741372062</t>
  </si>
  <si>
    <t>Montáž svítidlo LED interiérové přisazené stropní hranaté nebo kruhové přes 0,09 do 0,36 m2 se, zapojením vodičů, položka 144</t>
  </si>
  <si>
    <t>https://podminky.urs.cz/item/CS_URS_2023_02/741372062</t>
  </si>
  <si>
    <t>34825015Z7</t>
  </si>
  <si>
    <t>svítidlo vestavné stropní panelové kruhové přes D 250mm 1500-2000lm, položka 145</t>
  </si>
  <si>
    <t>CBS0.1</t>
  </si>
  <si>
    <t>Centrální bateriový systém - 24 Main cct 480 lum (max)</t>
  </si>
  <si>
    <t>ks</t>
  </si>
  <si>
    <t>POL1_1</t>
  </si>
  <si>
    <t>CBS0.2</t>
  </si>
  <si>
    <t>Baterie Pb 12V 17Ah HL</t>
  </si>
  <si>
    <t>CBS0.3</t>
  </si>
  <si>
    <t>CBS - Bateriová skříň 600x450x900h EXW-P-C</t>
  </si>
  <si>
    <t>CBS0.4</t>
  </si>
  <si>
    <t>Nozové led svítidlo  1W piktogram, přisazené</t>
  </si>
  <si>
    <t>CBS0.5</t>
  </si>
  <si>
    <t>Nozové led svítidlo, 3W, 132x132x54mm, vsazené</t>
  </si>
  <si>
    <t>CBS0.6</t>
  </si>
  <si>
    <t>Nozové led svítidlo 3,2W, 132x132x54mm, IP44, 356x136x79mm, 330lm</t>
  </si>
  <si>
    <t>CBS0.7</t>
  </si>
  <si>
    <t>Kabel CXKH-V P-60R 2x2,5</t>
  </si>
  <si>
    <t>m</t>
  </si>
  <si>
    <t>CBS0.8</t>
  </si>
  <si>
    <t>NASTŘELOVACÍ PŘÍCHYTKA S CERTIFIKÁTEM NA P90-R</t>
  </si>
  <si>
    <t>CBS0.9</t>
  </si>
  <si>
    <t>Revize</t>
  </si>
  <si>
    <t>kpl</t>
  </si>
  <si>
    <t>POL1_</t>
  </si>
  <si>
    <t>CBS0.10</t>
  </si>
  <si>
    <t>Ukončení vodičů</t>
  </si>
  <si>
    <t>Z výkazu výměr D.1.2_Operační program Jan Ámos Komenský (OP JAK)_ D.1.2.4.5_MaR se vypouští položky 3.17, 3.18, 3.19 a 3.20.</t>
  </si>
  <si>
    <t>3.17</t>
  </si>
  <si>
    <t>Měření TOC sensor včetně speciální montáže</t>
  </si>
  <si>
    <t>3.18</t>
  </si>
  <si>
    <t>Měření TOC převodník</t>
  </si>
  <si>
    <t>3.19</t>
  </si>
  <si>
    <t>Měření částic</t>
  </si>
  <si>
    <t>3.20</t>
  </si>
  <si>
    <t>MB Monitoring</t>
  </si>
  <si>
    <t>Doplnění položky výkazu výměr D.1.2_Operační program Jan Ámos Komenský (OP JAK)_D.1.2_ D.0_VRN bude doplněna položka č. 45 ON-023.</t>
  </si>
  <si>
    <t>ON-023</t>
  </si>
  <si>
    <t>Zpracování teplotních map skladů dle URS</t>
  </si>
  <si>
    <t xml:space="preserve">ks  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</si>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</sst>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2" xfId="0" applyNumberFormat="1" applyFont="1" applyFill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wF/GQtzLNZqMaRajYKxixu5/prKJ6dHFExrDpBff3xLv8AKq5+SYBLRzh90to2+oIMVJG93TA2RMG4jJtze7Q==" saltValue="c4ZHFd8uq3lWhNH4udIMD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4101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SUMIF(F53:F57,A16,I53:I57)+SUMIF(F53:F57,"PSU",I53:I57)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SUMIF(F53:F57,A17,I53:I57)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SUMIF(F53:F57,A18,I53:I57)</f>
        <v>0</v>
      </c>
      <c r="J18" s="85"/>
    </row>
    <row r="19" spans="1:10" ht="23.25" customHeight="1" x14ac:dyDescent="0.2">
      <c r="A19" s="199" t="s">
        <v>70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SUMIF(F53:F57,A19,I53:I57)</f>
        <v>0</v>
      </c>
      <c r="J19" s="85"/>
    </row>
    <row r="20" spans="1:10" ht="23.25" customHeight="1" x14ac:dyDescent="0.2">
      <c r="A20" s="199" t="s">
        <v>69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SUMIF(F53:F57,A20,I53:I57)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50</v>
      </c>
      <c r="C39" s="148"/>
      <c r="D39" s="148"/>
      <c r="E39" s="148"/>
      <c r="F39" s="149">
        <f>'R2 R2 Pol'!AE61</f>
        <v>0</v>
      </c>
      <c r="G39" s="150">
        <f>'R2 R2 Pol'!AF61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51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43</v>
      </c>
      <c r="C41" s="155" t="s">
        <v>45</v>
      </c>
      <c r="D41" s="155"/>
      <c r="E41" s="155"/>
      <c r="F41" s="156">
        <f>'R2 R2 Pol'!AE61</f>
        <v>0</v>
      </c>
      <c r="G41" s="157">
        <f>'R2 R2 Pol'!AF61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'R2 R2 Pol'!AE61</f>
        <v>0</v>
      </c>
      <c r="G42" s="151">
        <f>'R2 R2 Pol'!AF61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52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8" t="s">
        <v>60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61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62</v>
      </c>
      <c r="C53" s="187" t="s">
        <v>63</v>
      </c>
      <c r="D53" s="188"/>
      <c r="E53" s="188"/>
      <c r="F53" s="195" t="s">
        <v>25</v>
      </c>
      <c r="G53" s="196"/>
      <c r="H53" s="196"/>
      <c r="I53" s="196">
        <f>'R2 R2 Pol'!G8</f>
        <v>0</v>
      </c>
      <c r="J53" s="192" t="str">
        <f>IF(I58=0,"",I53/I58*100)</f>
        <v/>
      </c>
    </row>
    <row r="54" spans="1:10" ht="36.75" customHeight="1" x14ac:dyDescent="0.2">
      <c r="A54" s="181"/>
      <c r="B54" s="186" t="s">
        <v>64</v>
      </c>
      <c r="C54" s="187" t="s">
        <v>63</v>
      </c>
      <c r="D54" s="188"/>
      <c r="E54" s="188"/>
      <c r="F54" s="195" t="s">
        <v>25</v>
      </c>
      <c r="G54" s="196"/>
      <c r="H54" s="196"/>
      <c r="I54" s="196">
        <f>'R2 R2 Pol'!G15</f>
        <v>0</v>
      </c>
      <c r="J54" s="192" t="str">
        <f>IF(I58=0,"",I54/I58*100)</f>
        <v/>
      </c>
    </row>
    <row r="55" spans="1:10" ht="36.75" customHeight="1" x14ac:dyDescent="0.2">
      <c r="A55" s="181"/>
      <c r="B55" s="186" t="s">
        <v>65</v>
      </c>
      <c r="C55" s="187" t="s">
        <v>66</v>
      </c>
      <c r="D55" s="188"/>
      <c r="E55" s="188"/>
      <c r="F55" s="195" t="s">
        <v>25</v>
      </c>
      <c r="G55" s="196"/>
      <c r="H55" s="196"/>
      <c r="I55" s="196">
        <f>'R2 R2 Pol'!G40</f>
        <v>0</v>
      </c>
      <c r="J55" s="192" t="str">
        <f>IF(I58=0,"",I55/I58*100)</f>
        <v/>
      </c>
    </row>
    <row r="56" spans="1:10" ht="36.75" customHeight="1" x14ac:dyDescent="0.2">
      <c r="A56" s="181"/>
      <c r="B56" s="186" t="s">
        <v>67</v>
      </c>
      <c r="C56" s="187" t="s">
        <v>68</v>
      </c>
      <c r="D56" s="188"/>
      <c r="E56" s="188"/>
      <c r="F56" s="195" t="s">
        <v>26</v>
      </c>
      <c r="G56" s="196"/>
      <c r="H56" s="196"/>
      <c r="I56" s="196">
        <f>'R2 R2 Pol'!G51</f>
        <v>0</v>
      </c>
      <c r="J56" s="192" t="str">
        <f>IF(I58=0,"",I56/I58*100)</f>
        <v/>
      </c>
    </row>
    <row r="57" spans="1:10" ht="36.75" customHeight="1" x14ac:dyDescent="0.2">
      <c r="A57" s="181"/>
      <c r="B57" s="186" t="s">
        <v>69</v>
      </c>
      <c r="C57" s="187" t="s">
        <v>28</v>
      </c>
      <c r="D57" s="188"/>
      <c r="E57" s="188"/>
      <c r="F57" s="195" t="s">
        <v>69</v>
      </c>
      <c r="G57" s="196"/>
      <c r="H57" s="196"/>
      <c r="I57" s="196">
        <f>'R2 R2 Pol'!G57</f>
        <v>0</v>
      </c>
      <c r="J57" s="192" t="str">
        <f>IF(I58=0,"",I57/I58*100)</f>
        <v/>
      </c>
    </row>
    <row r="58" spans="1:10" ht="25.5" customHeight="1" x14ac:dyDescent="0.2">
      <c r="A58" s="182"/>
      <c r="B58" s="189" t="s">
        <v>1</v>
      </c>
      <c r="C58" s="190"/>
      <c r="D58" s="191"/>
      <c r="E58" s="191"/>
      <c r="F58" s="197"/>
      <c r="G58" s="198"/>
      <c r="H58" s="198"/>
      <c r="I58" s="198">
        <f>SUM(I53:I57)</f>
        <v>0</v>
      </c>
      <c r="J58" s="193">
        <f>SUM(J53:J57)</f>
        <v>0</v>
      </c>
    </row>
    <row r="59" spans="1:10" x14ac:dyDescent="0.2">
      <c r="F59" s="135"/>
      <c r="G59" s="135"/>
      <c r="H59" s="135"/>
      <c r="I59" s="135"/>
      <c r="J59" s="194"/>
    </row>
    <row r="60" spans="1:10" x14ac:dyDescent="0.2">
      <c r="F60" s="135"/>
      <c r="G60" s="135"/>
      <c r="H60" s="135"/>
      <c r="I60" s="135"/>
      <c r="J60" s="194"/>
    </row>
    <row r="61" spans="1:10" x14ac:dyDescent="0.2">
      <c r="F61" s="135"/>
      <c r="G61" s="135"/>
      <c r="H61" s="135"/>
      <c r="I61" s="135"/>
      <c r="J61" s="194"/>
    </row>
  </sheetData>
  <sheetProtection algorithmName="SHA-512" hashValue="Xq1zD6PfBkMeDnq/UpKVTr6Q+SLgXVgg60/js0PdKOjulK0Exmji8mjUtw+K5bYnaKcqb1eMOhC/pVtu0bJ93A==" saltValue="wZ/7hgtxjyHo4VS0xYGAo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1IdN41CmNjlH70Z/E0hVAWAzidqPLQD27/M6nK61I8Z33Z0rLlPjo/tkyX5E6F8d+5LsD3Fej7EjwBR+0TnSQ==" saltValue="Ayzrak9IeazMWozehj4DF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D95C-F8FA-46BB-B4BB-4B9FFCDBE3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71</v>
      </c>
      <c r="B1" s="200"/>
      <c r="C1" s="200"/>
      <c r="D1" s="200"/>
      <c r="E1" s="200"/>
      <c r="F1" s="200"/>
      <c r="G1" s="200"/>
      <c r="AG1" t="s">
        <v>72</v>
      </c>
    </row>
    <row r="2" spans="1:60" ht="24.95" customHeight="1" x14ac:dyDescent="0.2">
      <c r="A2" s="201" t="s">
        <v>7</v>
      </c>
      <c r="B2" s="49" t="s">
        <v>48</v>
      </c>
      <c r="C2" s="204" t="s">
        <v>49</v>
      </c>
      <c r="D2" s="202"/>
      <c r="E2" s="202"/>
      <c r="F2" s="202"/>
      <c r="G2" s="203"/>
      <c r="AG2" t="s">
        <v>73</v>
      </c>
    </row>
    <row r="3" spans="1:60" ht="24.95" customHeight="1" x14ac:dyDescent="0.2">
      <c r="A3" s="201" t="s">
        <v>8</v>
      </c>
      <c r="B3" s="49" t="s">
        <v>43</v>
      </c>
      <c r="C3" s="204" t="s">
        <v>45</v>
      </c>
      <c r="D3" s="202"/>
      <c r="E3" s="202"/>
      <c r="F3" s="202"/>
      <c r="G3" s="203"/>
      <c r="AC3" s="179" t="s">
        <v>73</v>
      </c>
      <c r="AG3" t="s">
        <v>74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75</v>
      </c>
    </row>
    <row r="5" spans="1:60" x14ac:dyDescent="0.2">
      <c r="D5" s="10"/>
    </row>
    <row r="6" spans="1:60" ht="38.25" x14ac:dyDescent="0.2">
      <c r="A6" s="211" t="s">
        <v>76</v>
      </c>
      <c r="B6" s="213" t="s">
        <v>77</v>
      </c>
      <c r="C6" s="213" t="s">
        <v>78</v>
      </c>
      <c r="D6" s="212" t="s">
        <v>79</v>
      </c>
      <c r="E6" s="211" t="s">
        <v>80</v>
      </c>
      <c r="F6" s="210" t="s">
        <v>81</v>
      </c>
      <c r="G6" s="211" t="s">
        <v>29</v>
      </c>
      <c r="H6" s="214" t="s">
        <v>30</v>
      </c>
      <c r="I6" s="214" t="s">
        <v>82</v>
      </c>
      <c r="J6" s="214" t="s">
        <v>31</v>
      </c>
      <c r="K6" s="214" t="s">
        <v>83</v>
      </c>
      <c r="L6" s="214" t="s">
        <v>84</v>
      </c>
      <c r="M6" s="214" t="s">
        <v>85</v>
      </c>
      <c r="N6" s="214" t="s">
        <v>86</v>
      </c>
      <c r="O6" s="214" t="s">
        <v>87</v>
      </c>
      <c r="P6" s="214" t="s">
        <v>88</v>
      </c>
      <c r="Q6" s="214" t="s">
        <v>89</v>
      </c>
      <c r="R6" s="214" t="s">
        <v>90</v>
      </c>
      <c r="S6" s="214" t="s">
        <v>91</v>
      </c>
      <c r="T6" s="214" t="s">
        <v>92</v>
      </c>
      <c r="U6" s="214" t="s">
        <v>93</v>
      </c>
      <c r="V6" s="214" t="s">
        <v>94</v>
      </c>
      <c r="W6" s="214" t="s">
        <v>95</v>
      </c>
      <c r="X6" s="214" t="s">
        <v>96</v>
      </c>
      <c r="Y6" s="214" t="s">
        <v>97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18" t="s">
        <v>98</v>
      </c>
      <c r="B8" s="219" t="s">
        <v>62</v>
      </c>
      <c r="C8" s="254" t="s">
        <v>63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-0.04</v>
      </c>
      <c r="P8" s="234"/>
      <c r="Q8" s="234">
        <f>SUM(Q9:Q14)</f>
        <v>0</v>
      </c>
      <c r="R8" s="235"/>
      <c r="S8" s="235"/>
      <c r="T8" s="236"/>
      <c r="U8" s="226"/>
      <c r="V8" s="226">
        <f>SUM(V9:V14)</f>
        <v>0</v>
      </c>
      <c r="W8" s="226"/>
      <c r="X8" s="226"/>
      <c r="Y8" s="226"/>
      <c r="AG8" t="s">
        <v>99</v>
      </c>
    </row>
    <row r="9" spans="1:60" outlineLevel="1" x14ac:dyDescent="0.2">
      <c r="A9" s="222"/>
      <c r="B9" s="223"/>
      <c r="C9" s="255" t="s">
        <v>100</v>
      </c>
      <c r="D9" s="238"/>
      <c r="E9" s="238"/>
      <c r="F9" s="238"/>
      <c r="G9" s="238"/>
      <c r="H9" s="225"/>
      <c r="I9" s="225"/>
      <c r="J9" s="225"/>
      <c r="K9" s="225"/>
      <c r="L9" s="225"/>
      <c r="M9" s="225"/>
      <c r="N9" s="224"/>
      <c r="O9" s="224"/>
      <c r="P9" s="224"/>
      <c r="Q9" s="224"/>
      <c r="R9" s="225"/>
      <c r="S9" s="225"/>
      <c r="T9" s="225"/>
      <c r="U9" s="225"/>
      <c r="V9" s="225"/>
      <c r="W9" s="225"/>
      <c r="X9" s="225"/>
      <c r="Y9" s="225"/>
      <c r="Z9" s="215"/>
      <c r="AA9" s="215"/>
      <c r="AB9" s="215"/>
      <c r="AC9" s="215"/>
      <c r="AD9" s="215"/>
      <c r="AE9" s="215"/>
      <c r="AF9" s="215"/>
      <c r="AG9" s="215" t="s">
        <v>101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37" t="str">
        <f>C9</f>
        <v>Z výkazu výměr D.1.1_Národní plán obnovy (NPO)_D.1.1.4.6_Silnoproudá elektrotechnika se vypouští položky 62, 63.</v>
      </c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39">
        <v>1</v>
      </c>
      <c r="B10" s="240" t="s">
        <v>102</v>
      </c>
      <c r="C10" s="256" t="s">
        <v>103</v>
      </c>
      <c r="D10" s="241" t="s">
        <v>104</v>
      </c>
      <c r="E10" s="242">
        <v>-35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105</v>
      </c>
      <c r="T10" s="245" t="s">
        <v>106</v>
      </c>
      <c r="U10" s="225">
        <v>0</v>
      </c>
      <c r="V10" s="225">
        <f>ROUND(E10*U10,2)</f>
        <v>0</v>
      </c>
      <c r="W10" s="225"/>
      <c r="X10" s="225" t="s">
        <v>107</v>
      </c>
      <c r="Y10" s="225" t="s">
        <v>108</v>
      </c>
      <c r="Z10" s="215"/>
      <c r="AA10" s="215"/>
      <c r="AB10" s="215"/>
      <c r="AC10" s="215"/>
      <c r="AD10" s="215"/>
      <c r="AE10" s="215"/>
      <c r="AF10" s="215"/>
      <c r="AG10" s="215" t="s">
        <v>109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55" t="s">
        <v>110</v>
      </c>
      <c r="D11" s="238"/>
      <c r="E11" s="238"/>
      <c r="F11" s="238"/>
      <c r="G11" s="238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101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9">
        <v>2</v>
      </c>
      <c r="B12" s="240" t="s">
        <v>111</v>
      </c>
      <c r="C12" s="256" t="s">
        <v>112</v>
      </c>
      <c r="D12" s="241" t="s">
        <v>104</v>
      </c>
      <c r="E12" s="242">
        <v>-35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1.1000000000000001E-3</v>
      </c>
      <c r="O12" s="242">
        <f>ROUND(E12*N12,2)</f>
        <v>-0.04</v>
      </c>
      <c r="P12" s="242">
        <v>0</v>
      </c>
      <c r="Q12" s="242">
        <f>ROUND(E12*P12,2)</f>
        <v>0</v>
      </c>
      <c r="R12" s="244"/>
      <c r="S12" s="244" t="s">
        <v>113</v>
      </c>
      <c r="T12" s="245" t="s">
        <v>114</v>
      </c>
      <c r="U12" s="225">
        <v>0</v>
      </c>
      <c r="V12" s="225">
        <f>ROUND(E12*U12,2)</f>
        <v>0</v>
      </c>
      <c r="W12" s="225"/>
      <c r="X12" s="225" t="s">
        <v>115</v>
      </c>
      <c r="Y12" s="225" t="s">
        <v>108</v>
      </c>
      <c r="Z12" s="215"/>
      <c r="AA12" s="215"/>
      <c r="AB12" s="215"/>
      <c r="AC12" s="215"/>
      <c r="AD12" s="215"/>
      <c r="AE12" s="215"/>
      <c r="AF12" s="215"/>
      <c r="AG12" s="215" t="s">
        <v>116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55" t="s">
        <v>117</v>
      </c>
      <c r="D13" s="238"/>
      <c r="E13" s="238"/>
      <c r="F13" s="238"/>
      <c r="G13" s="238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101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57" t="s">
        <v>118</v>
      </c>
      <c r="D14" s="246"/>
      <c r="E14" s="246"/>
      <c r="F14" s="246"/>
      <c r="G14" s="246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101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">
      <c r="A15" s="218" t="s">
        <v>98</v>
      </c>
      <c r="B15" s="219" t="s">
        <v>64</v>
      </c>
      <c r="C15" s="254" t="s">
        <v>63</v>
      </c>
      <c r="D15" s="233"/>
      <c r="E15" s="234"/>
      <c r="F15" s="235"/>
      <c r="G15" s="235">
        <f>SUMIF(AG16:AG39,"&lt;&gt;NOR",G16:G39)</f>
        <v>0</v>
      </c>
      <c r="H15" s="235"/>
      <c r="I15" s="235">
        <f>SUM(I16:I39)</f>
        <v>0</v>
      </c>
      <c r="J15" s="235"/>
      <c r="K15" s="235">
        <f>SUM(K16:K39)</f>
        <v>0</v>
      </c>
      <c r="L15" s="235"/>
      <c r="M15" s="235">
        <f>SUM(M16:M39)</f>
        <v>0</v>
      </c>
      <c r="N15" s="234"/>
      <c r="O15" s="234">
        <f>SUM(O16:O39)</f>
        <v>-9.0000000000000011E-2</v>
      </c>
      <c r="P15" s="234"/>
      <c r="Q15" s="234">
        <f>SUM(Q16:Q39)</f>
        <v>0</v>
      </c>
      <c r="R15" s="235"/>
      <c r="S15" s="235"/>
      <c r="T15" s="236"/>
      <c r="U15" s="226"/>
      <c r="V15" s="226">
        <f>SUM(V16:V39)</f>
        <v>0</v>
      </c>
      <c r="W15" s="226"/>
      <c r="X15" s="226"/>
      <c r="Y15" s="226"/>
      <c r="AG15" t="s">
        <v>99</v>
      </c>
    </row>
    <row r="16" spans="1:60" ht="22.5" outlineLevel="1" x14ac:dyDescent="0.2">
      <c r="A16" s="222"/>
      <c r="B16" s="223"/>
      <c r="C16" s="255" t="s">
        <v>119</v>
      </c>
      <c r="D16" s="238"/>
      <c r="E16" s="238"/>
      <c r="F16" s="238"/>
      <c r="G16" s="238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101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37" t="str">
        <f>C16</f>
        <v>Z výkazu výměr D.1.2_Operační program Jan Ámos Komenský (OP JAK)_ D.1.2.4.6 Silnoproudá elektrotechnika se vypouští položky 132, 133, 136, 137, 139 - přípočet, 140, 142 - přípočet, 143, 144, 145 - přípočet.</v>
      </c>
      <c r="BB16" s="215"/>
      <c r="BC16" s="215"/>
      <c r="BD16" s="215"/>
      <c r="BE16" s="215"/>
      <c r="BF16" s="215"/>
      <c r="BG16" s="215"/>
      <c r="BH16" s="215"/>
    </row>
    <row r="17" spans="1:60" ht="22.5" outlineLevel="1" x14ac:dyDescent="0.2">
      <c r="A17" s="239">
        <v>3</v>
      </c>
      <c r="B17" s="240" t="s">
        <v>120</v>
      </c>
      <c r="C17" s="256" t="s">
        <v>121</v>
      </c>
      <c r="D17" s="241" t="s">
        <v>104</v>
      </c>
      <c r="E17" s="242">
        <v>-45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105</v>
      </c>
      <c r="T17" s="245" t="s">
        <v>106</v>
      </c>
      <c r="U17" s="225">
        <v>0</v>
      </c>
      <c r="V17" s="225">
        <f>ROUND(E17*U17,2)</f>
        <v>0</v>
      </c>
      <c r="W17" s="225"/>
      <c r="X17" s="225" t="s">
        <v>107</v>
      </c>
      <c r="Y17" s="225" t="s">
        <v>108</v>
      </c>
      <c r="Z17" s="215"/>
      <c r="AA17" s="215"/>
      <c r="AB17" s="215"/>
      <c r="AC17" s="215"/>
      <c r="AD17" s="215"/>
      <c r="AE17" s="215"/>
      <c r="AF17" s="215"/>
      <c r="AG17" s="215" t="s">
        <v>109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55" t="s">
        <v>122</v>
      </c>
      <c r="D18" s="238"/>
      <c r="E18" s="238"/>
      <c r="F18" s="238"/>
      <c r="G18" s="238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101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4</v>
      </c>
      <c r="B19" s="248" t="s">
        <v>123</v>
      </c>
      <c r="C19" s="258" t="s">
        <v>124</v>
      </c>
      <c r="D19" s="249" t="s">
        <v>104</v>
      </c>
      <c r="E19" s="250">
        <v>-45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1.6000000000000001E-3</v>
      </c>
      <c r="O19" s="250">
        <f>ROUND(E19*N19,2)</f>
        <v>-7.0000000000000007E-2</v>
      </c>
      <c r="P19" s="250">
        <v>0</v>
      </c>
      <c r="Q19" s="250">
        <f>ROUND(E19*P19,2)</f>
        <v>0</v>
      </c>
      <c r="R19" s="252"/>
      <c r="S19" s="252" t="s">
        <v>105</v>
      </c>
      <c r="T19" s="253" t="s">
        <v>106</v>
      </c>
      <c r="U19" s="225">
        <v>0</v>
      </c>
      <c r="V19" s="225">
        <f>ROUND(E19*U19,2)</f>
        <v>0</v>
      </c>
      <c r="W19" s="225"/>
      <c r="X19" s="225" t="s">
        <v>115</v>
      </c>
      <c r="Y19" s="225" t="s">
        <v>108</v>
      </c>
      <c r="Z19" s="215"/>
      <c r="AA19" s="215"/>
      <c r="AB19" s="215"/>
      <c r="AC19" s="215"/>
      <c r="AD19" s="215"/>
      <c r="AE19" s="215"/>
      <c r="AF19" s="215"/>
      <c r="AG19" s="215" t="s">
        <v>116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1" x14ac:dyDescent="0.2">
      <c r="A20" s="239">
        <v>5</v>
      </c>
      <c r="B20" s="240" t="s">
        <v>125</v>
      </c>
      <c r="C20" s="256" t="s">
        <v>126</v>
      </c>
      <c r="D20" s="241" t="s">
        <v>104</v>
      </c>
      <c r="E20" s="242">
        <v>-16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105</v>
      </c>
      <c r="T20" s="245" t="s">
        <v>106</v>
      </c>
      <c r="U20" s="225">
        <v>0</v>
      </c>
      <c r="V20" s="225">
        <f>ROUND(E20*U20,2)</f>
        <v>0</v>
      </c>
      <c r="W20" s="225"/>
      <c r="X20" s="225" t="s">
        <v>107</v>
      </c>
      <c r="Y20" s="225" t="s">
        <v>108</v>
      </c>
      <c r="Z20" s="215"/>
      <c r="AA20" s="215"/>
      <c r="AB20" s="215"/>
      <c r="AC20" s="215"/>
      <c r="AD20" s="215"/>
      <c r="AE20" s="215"/>
      <c r="AF20" s="215"/>
      <c r="AG20" s="215" t="s">
        <v>109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55" t="s">
        <v>127</v>
      </c>
      <c r="D21" s="238"/>
      <c r="E21" s="238"/>
      <c r="F21" s="238"/>
      <c r="G21" s="238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101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9">
        <v>6</v>
      </c>
      <c r="B22" s="240" t="s">
        <v>128</v>
      </c>
      <c r="C22" s="256" t="s">
        <v>129</v>
      </c>
      <c r="D22" s="241" t="s">
        <v>104</v>
      </c>
      <c r="E22" s="242">
        <v>-16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1E-3</v>
      </c>
      <c r="O22" s="242">
        <f>ROUND(E22*N22,2)</f>
        <v>-0.02</v>
      </c>
      <c r="P22" s="242">
        <v>0</v>
      </c>
      <c r="Q22" s="242">
        <f>ROUND(E22*P22,2)</f>
        <v>0</v>
      </c>
      <c r="R22" s="244"/>
      <c r="S22" s="244" t="s">
        <v>113</v>
      </c>
      <c r="T22" s="245" t="s">
        <v>114</v>
      </c>
      <c r="U22" s="225">
        <v>0</v>
      </c>
      <c r="V22" s="225">
        <f>ROUND(E22*U22,2)</f>
        <v>0</v>
      </c>
      <c r="W22" s="225"/>
      <c r="X22" s="225" t="s">
        <v>115</v>
      </c>
      <c r="Y22" s="225" t="s">
        <v>108</v>
      </c>
      <c r="Z22" s="215"/>
      <c r="AA22" s="215"/>
      <c r="AB22" s="215"/>
      <c r="AC22" s="215"/>
      <c r="AD22" s="215"/>
      <c r="AE22" s="215"/>
      <c r="AF22" s="215"/>
      <c r="AG22" s="215" t="s">
        <v>116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55" t="s">
        <v>117</v>
      </c>
      <c r="D23" s="238"/>
      <c r="E23" s="238"/>
      <c r="F23" s="238"/>
      <c r="G23" s="238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101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57" t="s">
        <v>130</v>
      </c>
      <c r="D24" s="246"/>
      <c r="E24" s="246"/>
      <c r="F24" s="246"/>
      <c r="G24" s="246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101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9">
        <v>7</v>
      </c>
      <c r="B25" s="240" t="s">
        <v>131</v>
      </c>
      <c r="C25" s="256" t="s">
        <v>132</v>
      </c>
      <c r="D25" s="241" t="s">
        <v>104</v>
      </c>
      <c r="E25" s="242">
        <v>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5.0000000000000001E-4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113</v>
      </c>
      <c r="T25" s="245" t="s">
        <v>114</v>
      </c>
      <c r="U25" s="225">
        <v>0</v>
      </c>
      <c r="V25" s="225">
        <f>ROUND(E25*U25,2)</f>
        <v>0</v>
      </c>
      <c r="W25" s="225"/>
      <c r="X25" s="225" t="s">
        <v>107</v>
      </c>
      <c r="Y25" s="225" t="s">
        <v>108</v>
      </c>
      <c r="Z25" s="215"/>
      <c r="AA25" s="215"/>
      <c r="AB25" s="215"/>
      <c r="AC25" s="215"/>
      <c r="AD25" s="215"/>
      <c r="AE25" s="215"/>
      <c r="AF25" s="215"/>
      <c r="AG25" s="215" t="s">
        <v>109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55" t="s">
        <v>117</v>
      </c>
      <c r="D26" s="238"/>
      <c r="E26" s="238"/>
      <c r="F26" s="238"/>
      <c r="G26" s="238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101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57" t="s">
        <v>133</v>
      </c>
      <c r="D27" s="246"/>
      <c r="E27" s="246"/>
      <c r="F27" s="246"/>
      <c r="G27" s="246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101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39">
        <v>8</v>
      </c>
      <c r="B28" s="240" t="s">
        <v>134</v>
      </c>
      <c r="C28" s="256" t="s">
        <v>135</v>
      </c>
      <c r="D28" s="241" t="s">
        <v>104</v>
      </c>
      <c r="E28" s="242">
        <v>-6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5.0000000000000001E-4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113</v>
      </c>
      <c r="T28" s="245" t="s">
        <v>114</v>
      </c>
      <c r="U28" s="225">
        <v>0</v>
      </c>
      <c r="V28" s="225">
        <f>ROUND(E28*U28,2)</f>
        <v>0</v>
      </c>
      <c r="W28" s="225"/>
      <c r="X28" s="225" t="s">
        <v>115</v>
      </c>
      <c r="Y28" s="225" t="s">
        <v>108</v>
      </c>
      <c r="Z28" s="215"/>
      <c r="AA28" s="215"/>
      <c r="AB28" s="215"/>
      <c r="AC28" s="215"/>
      <c r="AD28" s="215"/>
      <c r="AE28" s="215"/>
      <c r="AF28" s="215"/>
      <c r="AG28" s="215" t="s">
        <v>116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55" t="s">
        <v>117</v>
      </c>
      <c r="D29" s="238"/>
      <c r="E29" s="238"/>
      <c r="F29" s="238"/>
      <c r="G29" s="238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101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57" t="s">
        <v>136</v>
      </c>
      <c r="D30" s="246"/>
      <c r="E30" s="246"/>
      <c r="F30" s="246"/>
      <c r="G30" s="246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101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37" t="str">
        <f>C30</f>
        <v>600,00 x 600,00 mm 1x 23 W, 2900 lm, Ra 80, 4000K, IP44. V dokumentaci značeno jako W. S vlastním bateriovým zdrojem.</v>
      </c>
      <c r="BB30" s="215"/>
      <c r="BC30" s="215"/>
      <c r="BD30" s="215"/>
      <c r="BE30" s="215"/>
      <c r="BF30" s="215"/>
      <c r="BG30" s="215"/>
      <c r="BH30" s="215"/>
    </row>
    <row r="31" spans="1:60" ht="22.5" outlineLevel="1" x14ac:dyDescent="0.2">
      <c r="A31" s="239">
        <v>9</v>
      </c>
      <c r="B31" s="240" t="s">
        <v>137</v>
      </c>
      <c r="C31" s="256" t="s">
        <v>138</v>
      </c>
      <c r="D31" s="241" t="s">
        <v>104</v>
      </c>
      <c r="E31" s="242">
        <v>4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5.0000000000000001E-4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113</v>
      </c>
      <c r="T31" s="245" t="s">
        <v>114</v>
      </c>
      <c r="U31" s="225">
        <v>0</v>
      </c>
      <c r="V31" s="225">
        <f>ROUND(E31*U31,2)</f>
        <v>0</v>
      </c>
      <c r="W31" s="225"/>
      <c r="X31" s="225" t="s">
        <v>107</v>
      </c>
      <c r="Y31" s="225" t="s">
        <v>108</v>
      </c>
      <c r="Z31" s="215"/>
      <c r="AA31" s="215"/>
      <c r="AB31" s="215"/>
      <c r="AC31" s="215"/>
      <c r="AD31" s="215"/>
      <c r="AE31" s="215"/>
      <c r="AF31" s="215"/>
      <c r="AG31" s="215" t="s">
        <v>109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55" t="s">
        <v>117</v>
      </c>
      <c r="D32" s="238"/>
      <c r="E32" s="238"/>
      <c r="F32" s="238"/>
      <c r="G32" s="238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101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57" t="s">
        <v>139</v>
      </c>
      <c r="D33" s="246"/>
      <c r="E33" s="246"/>
      <c r="F33" s="246"/>
      <c r="G33" s="246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101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39">
        <v>10</v>
      </c>
      <c r="B34" s="240" t="s">
        <v>140</v>
      </c>
      <c r="C34" s="256" t="s">
        <v>141</v>
      </c>
      <c r="D34" s="241" t="s">
        <v>104</v>
      </c>
      <c r="E34" s="242">
        <v>-4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5.0000000000000001E-4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113</v>
      </c>
      <c r="T34" s="245" t="s">
        <v>114</v>
      </c>
      <c r="U34" s="225">
        <v>0</v>
      </c>
      <c r="V34" s="225">
        <f>ROUND(E34*U34,2)</f>
        <v>0</v>
      </c>
      <c r="W34" s="225"/>
      <c r="X34" s="225" t="s">
        <v>115</v>
      </c>
      <c r="Y34" s="225" t="s">
        <v>108</v>
      </c>
      <c r="Z34" s="215"/>
      <c r="AA34" s="215"/>
      <c r="AB34" s="215"/>
      <c r="AC34" s="215"/>
      <c r="AD34" s="215"/>
      <c r="AE34" s="215"/>
      <c r="AF34" s="215"/>
      <c r="AG34" s="215" t="s">
        <v>116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55" t="s">
        <v>117</v>
      </c>
      <c r="D35" s="238"/>
      <c r="E35" s="238"/>
      <c r="F35" s="238"/>
      <c r="G35" s="238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101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7" t="s">
        <v>142</v>
      </c>
      <c r="D36" s="246"/>
      <c r="E36" s="246"/>
      <c r="F36" s="246"/>
      <c r="G36" s="246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101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37" t="str">
        <f>C36</f>
        <v>595,00 x 295,00, 1x 16 W, 1700 lm, Ra 80, 4000K, IP44. V dokumentaci značeno jako X. S vlastním bateriovým zdrojem.</v>
      </c>
      <c r="BB36" s="215"/>
      <c r="BC36" s="215"/>
      <c r="BD36" s="215"/>
      <c r="BE36" s="215"/>
      <c r="BF36" s="215"/>
      <c r="BG36" s="215"/>
      <c r="BH36" s="215"/>
    </row>
    <row r="37" spans="1:60" ht="22.5" outlineLevel="1" x14ac:dyDescent="0.2">
      <c r="A37" s="239">
        <v>11</v>
      </c>
      <c r="B37" s="240" t="s">
        <v>143</v>
      </c>
      <c r="C37" s="256" t="s">
        <v>144</v>
      </c>
      <c r="D37" s="241" t="s">
        <v>104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105</v>
      </c>
      <c r="T37" s="245" t="s">
        <v>106</v>
      </c>
      <c r="U37" s="225">
        <v>0</v>
      </c>
      <c r="V37" s="225">
        <f>ROUND(E37*U37,2)</f>
        <v>0</v>
      </c>
      <c r="W37" s="225"/>
      <c r="X37" s="225" t="s">
        <v>107</v>
      </c>
      <c r="Y37" s="225" t="s">
        <v>108</v>
      </c>
      <c r="Z37" s="215"/>
      <c r="AA37" s="215"/>
      <c r="AB37" s="215"/>
      <c r="AC37" s="215"/>
      <c r="AD37" s="215"/>
      <c r="AE37" s="215"/>
      <c r="AF37" s="215"/>
      <c r="AG37" s="215" t="s">
        <v>109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55" t="s">
        <v>145</v>
      </c>
      <c r="D38" s="238"/>
      <c r="E38" s="238"/>
      <c r="F38" s="238"/>
      <c r="G38" s="238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101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7">
        <v>12</v>
      </c>
      <c r="B39" s="248" t="s">
        <v>146</v>
      </c>
      <c r="C39" s="258" t="s">
        <v>147</v>
      </c>
      <c r="D39" s="249" t="s">
        <v>104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9.5E-4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113</v>
      </c>
      <c r="T39" s="253" t="s">
        <v>114</v>
      </c>
      <c r="U39" s="225">
        <v>0</v>
      </c>
      <c r="V39" s="225">
        <f>ROUND(E39*U39,2)</f>
        <v>0</v>
      </c>
      <c r="W39" s="225"/>
      <c r="X39" s="225" t="s">
        <v>115</v>
      </c>
      <c r="Y39" s="225" t="s">
        <v>108</v>
      </c>
      <c r="Z39" s="215"/>
      <c r="AA39" s="215"/>
      <c r="AB39" s="215"/>
      <c r="AC39" s="215"/>
      <c r="AD39" s="215"/>
      <c r="AE39" s="215"/>
      <c r="AF39" s="215"/>
      <c r="AG39" s="215" t="s">
        <v>116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">
      <c r="A40" s="227" t="s">
        <v>98</v>
      </c>
      <c r="B40" s="228" t="s">
        <v>65</v>
      </c>
      <c r="C40" s="259" t="s">
        <v>66</v>
      </c>
      <c r="D40" s="229"/>
      <c r="E40" s="230"/>
      <c r="F40" s="231"/>
      <c r="G40" s="231">
        <f>SUMIF(AG41:AG50,"&lt;&gt;NOR",G41:G50)</f>
        <v>0</v>
      </c>
      <c r="H40" s="231"/>
      <c r="I40" s="231">
        <f>SUM(I41:I50)</f>
        <v>0</v>
      </c>
      <c r="J40" s="231"/>
      <c r="K40" s="231">
        <f>SUM(K41:K50)</f>
        <v>0</v>
      </c>
      <c r="L40" s="231"/>
      <c r="M40" s="231">
        <f>SUM(M41:M50)</f>
        <v>0</v>
      </c>
      <c r="N40" s="230"/>
      <c r="O40" s="230">
        <f>SUM(O41:O50)</f>
        <v>0</v>
      </c>
      <c r="P40" s="230"/>
      <c r="Q40" s="230">
        <f>SUM(Q41:Q50)</f>
        <v>0</v>
      </c>
      <c r="R40" s="231"/>
      <c r="S40" s="231"/>
      <c r="T40" s="232"/>
      <c r="U40" s="226"/>
      <c r="V40" s="226">
        <f>SUM(V41:V50)</f>
        <v>0</v>
      </c>
      <c r="W40" s="226"/>
      <c r="X40" s="226"/>
      <c r="Y40" s="226"/>
      <c r="AG40" t="s">
        <v>99</v>
      </c>
    </row>
    <row r="41" spans="1:60" outlineLevel="1" x14ac:dyDescent="0.2">
      <c r="A41" s="247">
        <v>13</v>
      </c>
      <c r="B41" s="248" t="s">
        <v>148</v>
      </c>
      <c r="C41" s="258" t="s">
        <v>149</v>
      </c>
      <c r="D41" s="249" t="s">
        <v>150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113</v>
      </c>
      <c r="T41" s="253" t="s">
        <v>114</v>
      </c>
      <c r="U41" s="225">
        <v>0</v>
      </c>
      <c r="V41" s="225">
        <f>ROUND(E41*U41,2)</f>
        <v>0</v>
      </c>
      <c r="W41" s="225"/>
      <c r="X41" s="225" t="s">
        <v>107</v>
      </c>
      <c r="Y41" s="225" t="s">
        <v>108</v>
      </c>
      <c r="Z41" s="215"/>
      <c r="AA41" s="215"/>
      <c r="AB41" s="215"/>
      <c r="AC41" s="215"/>
      <c r="AD41" s="215"/>
      <c r="AE41" s="215"/>
      <c r="AF41" s="215"/>
      <c r="AG41" s="215" t="s">
        <v>151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7">
        <v>14</v>
      </c>
      <c r="B42" s="248" t="s">
        <v>152</v>
      </c>
      <c r="C42" s="258" t="s">
        <v>153</v>
      </c>
      <c r="D42" s="249" t="s">
        <v>150</v>
      </c>
      <c r="E42" s="250">
        <v>18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113</v>
      </c>
      <c r="T42" s="253" t="s">
        <v>114</v>
      </c>
      <c r="U42" s="225">
        <v>0</v>
      </c>
      <c r="V42" s="225">
        <f>ROUND(E42*U42,2)</f>
        <v>0</v>
      </c>
      <c r="W42" s="225"/>
      <c r="X42" s="225" t="s">
        <v>107</v>
      </c>
      <c r="Y42" s="225" t="s">
        <v>108</v>
      </c>
      <c r="Z42" s="215"/>
      <c r="AA42" s="215"/>
      <c r="AB42" s="215"/>
      <c r="AC42" s="215"/>
      <c r="AD42" s="215"/>
      <c r="AE42" s="215"/>
      <c r="AF42" s="215"/>
      <c r="AG42" s="215" t="s">
        <v>151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7">
        <v>15</v>
      </c>
      <c r="B43" s="248" t="s">
        <v>154</v>
      </c>
      <c r="C43" s="258" t="s">
        <v>155</v>
      </c>
      <c r="D43" s="249" t="s">
        <v>150</v>
      </c>
      <c r="E43" s="250">
        <v>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113</v>
      </c>
      <c r="T43" s="253" t="s">
        <v>114</v>
      </c>
      <c r="U43" s="225">
        <v>0</v>
      </c>
      <c r="V43" s="225">
        <f>ROUND(E43*U43,2)</f>
        <v>0</v>
      </c>
      <c r="W43" s="225"/>
      <c r="X43" s="225" t="s">
        <v>107</v>
      </c>
      <c r="Y43" s="225" t="s">
        <v>108</v>
      </c>
      <c r="Z43" s="215"/>
      <c r="AA43" s="215"/>
      <c r="AB43" s="215"/>
      <c r="AC43" s="215"/>
      <c r="AD43" s="215"/>
      <c r="AE43" s="215"/>
      <c r="AF43" s="215"/>
      <c r="AG43" s="215" t="s">
        <v>151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47">
        <v>16</v>
      </c>
      <c r="B44" s="248" t="s">
        <v>156</v>
      </c>
      <c r="C44" s="258" t="s">
        <v>157</v>
      </c>
      <c r="D44" s="249" t="s">
        <v>150</v>
      </c>
      <c r="E44" s="250">
        <v>157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113</v>
      </c>
      <c r="T44" s="253" t="s">
        <v>114</v>
      </c>
      <c r="U44" s="225">
        <v>0</v>
      </c>
      <c r="V44" s="225">
        <f>ROUND(E44*U44,2)</f>
        <v>0</v>
      </c>
      <c r="W44" s="225"/>
      <c r="X44" s="225" t="s">
        <v>107</v>
      </c>
      <c r="Y44" s="225" t="s">
        <v>108</v>
      </c>
      <c r="Z44" s="215"/>
      <c r="AA44" s="215"/>
      <c r="AB44" s="215"/>
      <c r="AC44" s="215"/>
      <c r="AD44" s="215"/>
      <c r="AE44" s="215"/>
      <c r="AF44" s="215"/>
      <c r="AG44" s="215" t="s">
        <v>151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7">
        <v>17</v>
      </c>
      <c r="B45" s="248" t="s">
        <v>158</v>
      </c>
      <c r="C45" s="258" t="s">
        <v>159</v>
      </c>
      <c r="D45" s="249" t="s">
        <v>150</v>
      </c>
      <c r="E45" s="250">
        <v>126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113</v>
      </c>
      <c r="T45" s="253" t="s">
        <v>114</v>
      </c>
      <c r="U45" s="225">
        <v>0</v>
      </c>
      <c r="V45" s="225">
        <f>ROUND(E45*U45,2)</f>
        <v>0</v>
      </c>
      <c r="W45" s="225"/>
      <c r="X45" s="225" t="s">
        <v>107</v>
      </c>
      <c r="Y45" s="225" t="s">
        <v>108</v>
      </c>
      <c r="Z45" s="215"/>
      <c r="AA45" s="215"/>
      <c r="AB45" s="215"/>
      <c r="AC45" s="215"/>
      <c r="AD45" s="215"/>
      <c r="AE45" s="215"/>
      <c r="AF45" s="215"/>
      <c r="AG45" s="215" t="s">
        <v>151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18</v>
      </c>
      <c r="B46" s="248" t="s">
        <v>160</v>
      </c>
      <c r="C46" s="258" t="s">
        <v>161</v>
      </c>
      <c r="D46" s="249" t="s">
        <v>150</v>
      </c>
      <c r="E46" s="250">
        <v>19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113</v>
      </c>
      <c r="T46" s="253" t="s">
        <v>114</v>
      </c>
      <c r="U46" s="225">
        <v>0</v>
      </c>
      <c r="V46" s="225">
        <f>ROUND(E46*U46,2)</f>
        <v>0</v>
      </c>
      <c r="W46" s="225"/>
      <c r="X46" s="225" t="s">
        <v>107</v>
      </c>
      <c r="Y46" s="225" t="s">
        <v>108</v>
      </c>
      <c r="Z46" s="215"/>
      <c r="AA46" s="215"/>
      <c r="AB46" s="215"/>
      <c r="AC46" s="215"/>
      <c r="AD46" s="215"/>
      <c r="AE46" s="215"/>
      <c r="AF46" s="215"/>
      <c r="AG46" s="215" t="s">
        <v>151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7">
        <v>19</v>
      </c>
      <c r="B47" s="248" t="s">
        <v>162</v>
      </c>
      <c r="C47" s="258" t="s">
        <v>163</v>
      </c>
      <c r="D47" s="249" t="s">
        <v>164</v>
      </c>
      <c r="E47" s="250">
        <v>2276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113</v>
      </c>
      <c r="T47" s="253" t="s">
        <v>114</v>
      </c>
      <c r="U47" s="225">
        <v>0</v>
      </c>
      <c r="V47" s="225">
        <f>ROUND(E47*U47,2)</f>
        <v>0</v>
      </c>
      <c r="W47" s="225"/>
      <c r="X47" s="225" t="s">
        <v>107</v>
      </c>
      <c r="Y47" s="225" t="s">
        <v>108</v>
      </c>
      <c r="Z47" s="215"/>
      <c r="AA47" s="215"/>
      <c r="AB47" s="215"/>
      <c r="AC47" s="215"/>
      <c r="AD47" s="215"/>
      <c r="AE47" s="215"/>
      <c r="AF47" s="215"/>
      <c r="AG47" s="215" t="s">
        <v>151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47">
        <v>20</v>
      </c>
      <c r="B48" s="248" t="s">
        <v>165</v>
      </c>
      <c r="C48" s="258" t="s">
        <v>166</v>
      </c>
      <c r="D48" s="249" t="s">
        <v>150</v>
      </c>
      <c r="E48" s="250">
        <v>7800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113</v>
      </c>
      <c r="T48" s="253" t="s">
        <v>114</v>
      </c>
      <c r="U48" s="225">
        <v>0</v>
      </c>
      <c r="V48" s="225">
        <f>ROUND(E48*U48,2)</f>
        <v>0</v>
      </c>
      <c r="W48" s="225"/>
      <c r="X48" s="225" t="s">
        <v>107</v>
      </c>
      <c r="Y48" s="225" t="s">
        <v>108</v>
      </c>
      <c r="Z48" s="215"/>
      <c r="AA48" s="215"/>
      <c r="AB48" s="215"/>
      <c r="AC48" s="215"/>
      <c r="AD48" s="215"/>
      <c r="AE48" s="215"/>
      <c r="AF48" s="215"/>
      <c r="AG48" s="215" t="s">
        <v>151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47">
        <v>21</v>
      </c>
      <c r="B49" s="248" t="s">
        <v>167</v>
      </c>
      <c r="C49" s="258" t="s">
        <v>168</v>
      </c>
      <c r="D49" s="249" t="s">
        <v>169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113</v>
      </c>
      <c r="T49" s="253" t="s">
        <v>114</v>
      </c>
      <c r="U49" s="225">
        <v>0</v>
      </c>
      <c r="V49" s="225">
        <f>ROUND(E49*U49,2)</f>
        <v>0</v>
      </c>
      <c r="W49" s="225"/>
      <c r="X49" s="225" t="s">
        <v>107</v>
      </c>
      <c r="Y49" s="225" t="s">
        <v>108</v>
      </c>
      <c r="Z49" s="215"/>
      <c r="AA49" s="215"/>
      <c r="AB49" s="215"/>
      <c r="AC49" s="215"/>
      <c r="AD49" s="215"/>
      <c r="AE49" s="215"/>
      <c r="AF49" s="215"/>
      <c r="AG49" s="215" t="s">
        <v>170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7">
        <v>22</v>
      </c>
      <c r="B50" s="248" t="s">
        <v>171</v>
      </c>
      <c r="C50" s="258" t="s">
        <v>172</v>
      </c>
      <c r="D50" s="249" t="s">
        <v>150</v>
      </c>
      <c r="E50" s="250">
        <v>1204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113</v>
      </c>
      <c r="T50" s="253" t="s">
        <v>114</v>
      </c>
      <c r="U50" s="225">
        <v>0</v>
      </c>
      <c r="V50" s="225">
        <f>ROUND(E50*U50,2)</f>
        <v>0</v>
      </c>
      <c r="W50" s="225"/>
      <c r="X50" s="225" t="s">
        <v>107</v>
      </c>
      <c r="Y50" s="225" t="s">
        <v>108</v>
      </c>
      <c r="Z50" s="215"/>
      <c r="AA50" s="215"/>
      <c r="AB50" s="215"/>
      <c r="AC50" s="215"/>
      <c r="AD50" s="215"/>
      <c r="AE50" s="215"/>
      <c r="AF50" s="215"/>
      <c r="AG50" s="215" t="s">
        <v>151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">
      <c r="A51" s="218" t="s">
        <v>98</v>
      </c>
      <c r="B51" s="219" t="s">
        <v>67</v>
      </c>
      <c r="C51" s="254" t="s">
        <v>68</v>
      </c>
      <c r="D51" s="233"/>
      <c r="E51" s="234"/>
      <c r="F51" s="235"/>
      <c r="G51" s="235">
        <f>SUMIF(AG52:AG56,"&lt;&gt;NOR",G52:G56)</f>
        <v>0</v>
      </c>
      <c r="H51" s="235"/>
      <c r="I51" s="235">
        <f>SUM(I52:I56)</f>
        <v>0</v>
      </c>
      <c r="J51" s="235"/>
      <c r="K51" s="235">
        <f>SUM(K52:K56)</f>
        <v>0</v>
      </c>
      <c r="L51" s="235"/>
      <c r="M51" s="235">
        <f>SUM(M52:M56)</f>
        <v>0</v>
      </c>
      <c r="N51" s="234"/>
      <c r="O51" s="234">
        <f>SUM(O52:O56)</f>
        <v>0</v>
      </c>
      <c r="P51" s="234"/>
      <c r="Q51" s="234">
        <f>SUM(Q52:Q56)</f>
        <v>0</v>
      </c>
      <c r="R51" s="235"/>
      <c r="S51" s="235"/>
      <c r="T51" s="236"/>
      <c r="U51" s="226"/>
      <c r="V51" s="226">
        <f>SUM(V52:V56)</f>
        <v>0</v>
      </c>
      <c r="W51" s="226"/>
      <c r="X51" s="226"/>
      <c r="Y51" s="226"/>
      <c r="AG51" t="s">
        <v>99</v>
      </c>
    </row>
    <row r="52" spans="1:60" outlineLevel="1" x14ac:dyDescent="0.2">
      <c r="A52" s="222"/>
      <c r="B52" s="223"/>
      <c r="C52" s="255" t="s">
        <v>173</v>
      </c>
      <c r="D52" s="238"/>
      <c r="E52" s="238"/>
      <c r="F52" s="238"/>
      <c r="G52" s="238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101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37" t="str">
        <f>C52</f>
        <v>Z výkazu výměr D.1.2_Operační program Jan Ámos Komenský (OP JAK)_ D.1.2.4.5_MaR se vypouští položky 3.17, 3.18, 3.19 a 3.20.</v>
      </c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7">
        <v>23</v>
      </c>
      <c r="B53" s="248" t="s">
        <v>174</v>
      </c>
      <c r="C53" s="258" t="s">
        <v>175</v>
      </c>
      <c r="D53" s="249" t="s">
        <v>150</v>
      </c>
      <c r="E53" s="250">
        <v>-1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113</v>
      </c>
      <c r="T53" s="253" t="s">
        <v>114</v>
      </c>
      <c r="U53" s="225">
        <v>0</v>
      </c>
      <c r="V53" s="225">
        <f>ROUND(E53*U53,2)</f>
        <v>0</v>
      </c>
      <c r="W53" s="225"/>
      <c r="X53" s="225" t="s">
        <v>107</v>
      </c>
      <c r="Y53" s="225" t="s">
        <v>108</v>
      </c>
      <c r="Z53" s="215"/>
      <c r="AA53" s="215"/>
      <c r="AB53" s="215"/>
      <c r="AC53" s="215"/>
      <c r="AD53" s="215"/>
      <c r="AE53" s="215"/>
      <c r="AF53" s="215"/>
      <c r="AG53" s="215" t="s">
        <v>151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7">
        <v>24</v>
      </c>
      <c r="B54" s="248" t="s">
        <v>176</v>
      </c>
      <c r="C54" s="258" t="s">
        <v>177</v>
      </c>
      <c r="D54" s="249" t="s">
        <v>150</v>
      </c>
      <c r="E54" s="250">
        <v>-1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113</v>
      </c>
      <c r="T54" s="253" t="s">
        <v>114</v>
      </c>
      <c r="U54" s="225">
        <v>0</v>
      </c>
      <c r="V54" s="225">
        <f>ROUND(E54*U54,2)</f>
        <v>0</v>
      </c>
      <c r="W54" s="225"/>
      <c r="X54" s="225" t="s">
        <v>107</v>
      </c>
      <c r="Y54" s="225" t="s">
        <v>108</v>
      </c>
      <c r="Z54" s="215"/>
      <c r="AA54" s="215"/>
      <c r="AB54" s="215"/>
      <c r="AC54" s="215"/>
      <c r="AD54" s="215"/>
      <c r="AE54" s="215"/>
      <c r="AF54" s="215"/>
      <c r="AG54" s="215" t="s">
        <v>151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7">
        <v>25</v>
      </c>
      <c r="B55" s="248" t="s">
        <v>178</v>
      </c>
      <c r="C55" s="258" t="s">
        <v>179</v>
      </c>
      <c r="D55" s="249" t="s">
        <v>150</v>
      </c>
      <c r="E55" s="250">
        <v>-17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113</v>
      </c>
      <c r="T55" s="253" t="s">
        <v>114</v>
      </c>
      <c r="U55" s="225">
        <v>0</v>
      </c>
      <c r="V55" s="225">
        <f>ROUND(E55*U55,2)</f>
        <v>0</v>
      </c>
      <c r="W55" s="225"/>
      <c r="X55" s="225" t="s">
        <v>107</v>
      </c>
      <c r="Y55" s="225" t="s">
        <v>108</v>
      </c>
      <c r="Z55" s="215"/>
      <c r="AA55" s="215"/>
      <c r="AB55" s="215"/>
      <c r="AC55" s="215"/>
      <c r="AD55" s="215"/>
      <c r="AE55" s="215"/>
      <c r="AF55" s="215"/>
      <c r="AG55" s="215" t="s">
        <v>151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7">
        <v>26</v>
      </c>
      <c r="B56" s="248" t="s">
        <v>180</v>
      </c>
      <c r="C56" s="258" t="s">
        <v>181</v>
      </c>
      <c r="D56" s="249" t="s">
        <v>150</v>
      </c>
      <c r="E56" s="250">
        <v>-17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113</v>
      </c>
      <c r="T56" s="253" t="s">
        <v>114</v>
      </c>
      <c r="U56" s="225">
        <v>0</v>
      </c>
      <c r="V56" s="225">
        <f>ROUND(E56*U56,2)</f>
        <v>0</v>
      </c>
      <c r="W56" s="225"/>
      <c r="X56" s="225" t="s">
        <v>115</v>
      </c>
      <c r="Y56" s="225" t="s">
        <v>108</v>
      </c>
      <c r="Z56" s="215"/>
      <c r="AA56" s="215"/>
      <c r="AB56" s="215"/>
      <c r="AC56" s="215"/>
      <c r="AD56" s="215"/>
      <c r="AE56" s="215"/>
      <c r="AF56" s="215"/>
      <c r="AG56" s="215" t="s">
        <v>116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">
      <c r="A57" s="218" t="s">
        <v>98</v>
      </c>
      <c r="B57" s="219" t="s">
        <v>69</v>
      </c>
      <c r="C57" s="254" t="s">
        <v>28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26"/>
      <c r="V57" s="226">
        <f>SUM(V58:V59)</f>
        <v>0</v>
      </c>
      <c r="W57" s="226"/>
      <c r="X57" s="226"/>
      <c r="Y57" s="226"/>
      <c r="AG57" t="s">
        <v>99</v>
      </c>
    </row>
    <row r="58" spans="1:60" ht="22.5" outlineLevel="1" x14ac:dyDescent="0.2">
      <c r="A58" s="222"/>
      <c r="B58" s="223"/>
      <c r="C58" s="255" t="s">
        <v>182</v>
      </c>
      <c r="D58" s="238"/>
      <c r="E58" s="238"/>
      <c r="F58" s="238"/>
      <c r="G58" s="238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101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37" t="str">
        <f>C58</f>
        <v>Doplnění položky výkazu výměr D.1.2_Operační program Jan Ámos Komenský (OP JAK)_D.1.2_ D.0_VRN bude doplněna položka č. 45 ON-023.</v>
      </c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39">
        <v>27</v>
      </c>
      <c r="B59" s="240" t="s">
        <v>183</v>
      </c>
      <c r="C59" s="256" t="s">
        <v>184</v>
      </c>
      <c r="D59" s="241" t="s">
        <v>185</v>
      </c>
      <c r="E59" s="242">
        <v>1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113</v>
      </c>
      <c r="T59" s="245" t="s">
        <v>114</v>
      </c>
      <c r="U59" s="225">
        <v>0</v>
      </c>
      <c r="V59" s="225">
        <f>ROUND(E59*U59,2)</f>
        <v>0</v>
      </c>
      <c r="W59" s="225"/>
      <c r="X59" s="225" t="s">
        <v>107</v>
      </c>
      <c r="Y59" s="225" t="s">
        <v>108</v>
      </c>
      <c r="Z59" s="215"/>
      <c r="AA59" s="215"/>
      <c r="AB59" s="215"/>
      <c r="AC59" s="215"/>
      <c r="AD59" s="215"/>
      <c r="AE59" s="215"/>
      <c r="AF59" s="215"/>
      <c r="AG59" s="215" t="s">
        <v>170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x14ac:dyDescent="0.2">
      <c r="A60" s="3"/>
      <c r="B60" s="4"/>
      <c r="C60" s="260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12</v>
      </c>
      <c r="AF60">
        <v>21</v>
      </c>
      <c r="AG60" t="s">
        <v>84</v>
      </c>
    </row>
    <row r="61" spans="1:60" x14ac:dyDescent="0.2">
      <c r="A61" s="218"/>
      <c r="B61" s="219" t="s">
        <v>29</v>
      </c>
      <c r="C61" s="254"/>
      <c r="D61" s="220"/>
      <c r="E61" s="221"/>
      <c r="F61" s="221"/>
      <c r="G61" s="236">
        <f>G8+G15+G40+G51+G57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186</v>
      </c>
    </row>
    <row r="62" spans="1:60" x14ac:dyDescent="0.2">
      <c r="C62" s="261"/>
      <c r="D62" s="10"/>
      <c r="AG62" t="s">
        <v>187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ts/STV019y9HBAH8twL9k7arY9Q5sHcu24I+/+cjuBQQp3hUPU2Yv7enLBXSgTK7PHgbI32hivXsNr7ZW3lVg==" saltValue="OxylUIMxqnalRUvFXuS2hg==" spinCount="100000" sheet="1" formatRows="0"/>
  <mergeCells count="24">
    <mergeCell ref="C33:G33"/>
    <mergeCell ref="C35:G35"/>
    <mergeCell ref="C36:G36"/>
    <mergeCell ref="C38:G38"/>
    <mergeCell ref="C52:G52"/>
    <mergeCell ref="C58:G58"/>
    <mergeCell ref="C24:G24"/>
    <mergeCell ref="C26:G26"/>
    <mergeCell ref="C27:G27"/>
    <mergeCell ref="C29:G29"/>
    <mergeCell ref="C30:G30"/>
    <mergeCell ref="C32:G32"/>
    <mergeCell ref="C13:G13"/>
    <mergeCell ref="C14:G14"/>
    <mergeCell ref="C16:G16"/>
    <mergeCell ref="C18:G18"/>
    <mergeCell ref="C21:G21"/>
    <mergeCell ref="C23:G23"/>
    <mergeCell ref="A1:G1"/>
    <mergeCell ref="C2:G2"/>
    <mergeCell ref="C3:G3"/>
    <mergeCell ref="C4:G4"/>
    <mergeCell ref="C9:G9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R2 R2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'R2 R2 Pol'!Názvy_tisku</vt:lpstr>
      <vt:lpstr>oadresa</vt:lpstr>
      <vt:lpstr>Stavba!Objednatel</vt:lpstr>
      <vt:lpstr>Stavba!Objekt</vt:lpstr>
      <vt:lpstr>'R2 R2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Juračáková</dc:creator>
  <cp:lastModifiedBy>Renata Juračáková</cp:lastModifiedBy>
  <cp:lastPrinted>2019-03-19T12:27:02Z</cp:lastPrinted>
  <dcterms:created xsi:type="dcterms:W3CDTF">2009-04-08T07:15:50Z</dcterms:created>
  <dcterms:modified xsi:type="dcterms:W3CDTF">2024-05-28T11:04:29Z</dcterms:modified>
</cp:coreProperties>
</file>