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UKB_sprava/02_UKB-Sluzby/16_UKB_Uklidove sluzby 2024/04_Vysvetleni_ZD_2/"/>
    </mc:Choice>
  </mc:AlternateContent>
  <xr:revisionPtr revIDLastSave="31" documentId="13_ncr:1_{CDF2E60F-C888-4047-9002-B0C24DA4956A}" xr6:coauthVersionLast="47" xr6:coauthVersionMax="47" xr10:uidLastSave="{5A5E68B8-1108-4832-8B3A-5616C0D43CEB}"/>
  <bookViews>
    <workbookView xWindow="4590" yWindow="4590" windowWidth="21600" windowHeight="12585" tabRatio="795" xr2:uid="{00000000-000D-0000-FFFF-FFFF00000000}"/>
  </bookViews>
  <sheets>
    <sheet name="Hodnotící tbl" sheetId="2" r:id="rId1"/>
    <sheet name="podklad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F37" i="2"/>
  <c r="F40" i="2"/>
  <c r="F36" i="2"/>
  <c r="F35" i="2"/>
  <c r="F34" i="2"/>
  <c r="E46" i="2"/>
  <c r="E51" i="2"/>
  <c r="E56" i="2"/>
  <c r="E29" i="2" l="1"/>
  <c r="E60" i="2" s="1"/>
  <c r="C14" i="4" l="1"/>
</calcChain>
</file>

<file path=xl/sharedStrings.xml><?xml version="1.0" encoding="utf-8"?>
<sst xmlns="http://schemas.openxmlformats.org/spreadsheetml/2006/main" count="104" uniqueCount="101">
  <si>
    <t>cena za pravidelný úklid dle standardu 1 v Kč bez DPH/m2/měsíc</t>
  </si>
  <si>
    <t>cena za nepravidelný úklid dle standardu 1 v Kč bez DPH/m2</t>
  </si>
  <si>
    <t>cena za pravidelný úklid dle standardu 2 v Kč bez DPH/m2/měsíc</t>
  </si>
  <si>
    <t>cena za nepravidelný úklid dle standardu 2 v Kč bez DPH/m2</t>
  </si>
  <si>
    <t>cena za pravidelný úklid dle standardu 3 v Kč bez DPH/m2/měsíc</t>
  </si>
  <si>
    <t>cena za pravidelný úklid dle standardu 4 v Kč bez DPH/m2/měsíc</t>
  </si>
  <si>
    <t>cena za pravidelný úklid dle standardu 5 v Kč bez DPH/m2/měsíc</t>
  </si>
  <si>
    <t>cena za pravidelný úklid dle standardu 6 v Kč bez DPH/m2/měsíc</t>
  </si>
  <si>
    <t>cena za pravidelný úklid dle standardu 7 v Kč bez DPH/m2/měsíc</t>
  </si>
  <si>
    <t>cena za pravidelný úklid dle standardu 8 v Kč bez DPH/m2/měsíc</t>
  </si>
  <si>
    <t>cena za pravidelný úklid dle standardu 9 v Kč bez DPH/m2/měsíc</t>
  </si>
  <si>
    <t>cena za pravidelný úklid dle standardu 10 v Kč bez DPH/m2/měsíc</t>
  </si>
  <si>
    <t>cena za nepravidelný úklid dle standardu 4 v Kč bez DPH/m2</t>
  </si>
  <si>
    <t>cena za nepravidelný úklid dle standardu 3 v Kč bez DPH/m2</t>
  </si>
  <si>
    <t>cena za nepravidelný úklid dle standardu 5 v Kč bez DPH/m2</t>
  </si>
  <si>
    <t>cena za nepravidelný úklid dle standardu 6 v Kč bez DPH/m2</t>
  </si>
  <si>
    <t>cena za nepravidelný úklid dle standardu 7 v Kč bez DPH/m2</t>
  </si>
  <si>
    <t>cena za nepravidelný úklid dle standardu 8 v Kč bez DPH/m2</t>
  </si>
  <si>
    <t>cena za nepravidelný úklid dle standardu 9 v Kč bez DPH/m2</t>
  </si>
  <si>
    <t>cena za nepravidelný úklid dle standardu 10 v Kč bez DPH/m2</t>
  </si>
  <si>
    <t>cena za pravidelný úklid dle standardu 11 v Kč bez DPH/m2/měsíc</t>
  </si>
  <si>
    <t>cena za nepravidelný úklid dle standardu 11 v Kč bez DPH/m2</t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</si>
  <si>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S1P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</si>
  <si>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</si>
  <si>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S2P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</si>
  <si>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S2N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</si>
  <si>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S3P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</si>
  <si>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S3N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</si>
  <si>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S4P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</si>
  <si>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S4N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</si>
  <si>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S5P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</si>
  <si>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S5N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</si>
  <si>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S6P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</si>
  <si>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S6N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</si>
  <si>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S7P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</si>
  <si>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S7N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</si>
  <si>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S8P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</si>
  <si>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S8N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</si>
  <si>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S9P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</si>
  <si>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S9N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</si>
  <si>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S10P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</si>
  <si>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S10N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</si>
  <si>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S11P 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</si>
  <si>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S11N</t>
    </r>
  </si>
  <si>
    <r>
      <t>cena za čištění koberců v Kč bez DPH/m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(na samostatnou výzvu)</t>
    </r>
  </si>
  <si>
    <t>Hygienický materiál</t>
  </si>
  <si>
    <t>Mimořádný úklid (na výzvu)</t>
  </si>
  <si>
    <t>Polymerizace podlahových krytin (na výzvu)</t>
  </si>
  <si>
    <t>Čičtění koberců (na výzvu)</t>
  </si>
  <si>
    <t>Standard</t>
  </si>
  <si>
    <t>Popis</t>
  </si>
  <si>
    <t>tekuté mýdlo obsahující substance na bázi kolagenu, příznivě působící na pokožku</t>
  </si>
  <si>
    <t>ks (5 l)</t>
  </si>
  <si>
    <t>karton (6 rolí)</t>
  </si>
  <si>
    <t>krabička (25 ks)</t>
  </si>
  <si>
    <t>Položka</t>
  </si>
  <si>
    <t>Specifikace</t>
  </si>
  <si>
    <t>Nové rozdělení standardů :</t>
  </si>
  <si>
    <t>Pracovny akademických a neakademických pracovníků, zasedací a jednací místnosti</t>
  </si>
  <si>
    <t>Učebny, seminární místnosti, aula, šatny</t>
  </si>
  <si>
    <t>Hygienická zařízení obecně (WC, sprchy, šatny, úklidové místnosti apod.)</t>
  </si>
  <si>
    <t>Kuchyňky a jiné prostory s kuchyňskými kouty, denní místnosti</t>
  </si>
  <si>
    <t xml:space="preserve">Chodby pavilonů (schodiště pavilonů, čistící zóny, výtahy včetně interiérů kabin)                      </t>
  </si>
  <si>
    <t>Knihovna, studovny knihovny</t>
  </si>
  <si>
    <t>Depozit knihovny A9, Anatomické muzeum A1</t>
  </si>
  <si>
    <t>Laboratoře, vyšetřovny</t>
  </si>
  <si>
    <t>Tělocvičny, posilovny</t>
  </si>
  <si>
    <t>Chodby v pavilonech s betonovým povrchem</t>
  </si>
  <si>
    <t xml:space="preserve">Koridory (vestibuly, vstupy, haly, terasy, schodiště koridorů, předsíně – vše vč. čistících zón, výtahy vč. interiéru kabin, spojovací krček mezi budovami apod.) - včetně POLYMERIZACE
</t>
  </si>
  <si>
    <t>Celkem k úklidu</t>
  </si>
  <si>
    <t>Plocha k úklidu v m2</t>
  </si>
  <si>
    <t>balení (250 ks)</t>
  </si>
  <si>
    <t>Toaletní papír</t>
  </si>
  <si>
    <t>Papírové ručníky</t>
  </si>
  <si>
    <t>toaletní papír, jednovrstvý, vymačkávaný, recyklovaný, šíře 10 cm, průměr dutinky 6 cm, průměr 19 cm, délka 220 m</t>
  </si>
  <si>
    <t>papírové ručníky, skládané, Z/Z, materiál: 100% celulóza, barva: bílá, počet vrstev: 2-vrstvé, rozměr ručníku: 25 x 23 cm, balení obsahuje 250 ks</t>
  </si>
  <si>
    <t>papírové ručníky, skládané, Z/Z, materiál: vymačkávané, recykl., barva: šedá, počet vrstev: 1-vrstvé, rozměr ručníku: 25 x 23 cm, balení obsahuje 250 ks</t>
  </si>
  <si>
    <t xml:space="preserve">Hygienické sáčky </t>
  </si>
  <si>
    <t>hygienické sáčky na dámské WC, materiál: HDPE folie (mikroten), výměna balení do zásobníku - rozměry: š. 10 cm, v. 14 cm, h. 2 cm, v papírové krabičce s výřezem na čelní straně, krabička obsahuje 25 ks sáčků</t>
  </si>
  <si>
    <t>MJ</t>
  </si>
  <si>
    <t>Tekuté mýdlo na ruce</t>
  </si>
  <si>
    <t>Modelové roční náklady na zajištění úklidových služeb pro potřeby hodnocení</t>
  </si>
  <si>
    <t>Předpokládaná  spotřeba v MJ/rok</t>
  </si>
  <si>
    <t>Cena za MJ bez DPH (v Kč)</t>
  </si>
  <si>
    <t>Modelové roční náklady na poskytování úklidových služeb</t>
  </si>
  <si>
    <t>Modelové roční náklady na zajištění hygienického materiálu pro potřeby hodnocení</t>
  </si>
  <si>
    <t>Modelové roční náklady na zajištění mimořádného úklidu pro potřeby hodnocení</t>
  </si>
  <si>
    <t>Modelové roční náklady na provedení polymerizace na základě samostatné výzvy pro potřeby hodnocení</t>
  </si>
  <si>
    <t>Modelové roční náklady na provedení čištění koberců na základě samostatné výzvy pro potřeby hodnocení</t>
  </si>
  <si>
    <t>Celkové roční modelové náklady pro potřeby hodnocení</t>
  </si>
  <si>
    <t>Nepravidelný úklid (na výzvu)</t>
  </si>
  <si>
    <t>Pravidelný úklid  (na výzvu 31. 1., 15. 6., 31. 8., 30. 11.)</t>
  </si>
  <si>
    <r>
      <t>cena za polymerizaci v Kč bez DPH/m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(na samostatnou výzvu)</t>
    </r>
  </si>
  <si>
    <t>Cenová část nabídky - Cenová kalkulace úklidových služeb</t>
  </si>
  <si>
    <t>Papírové ručníky v rolích</t>
  </si>
  <si>
    <t>papírové ručníky, vymačkávané, 2 vrstvé, bílé,  100% celulóza, role obsahuje 550 ks</t>
  </si>
  <si>
    <t>balení (6ks rolí)</t>
  </si>
  <si>
    <t>papírové ručníky, recyklovaný papír, jednovrstvé, zelené, role obsahuje 900 ks</t>
  </si>
  <si>
    <t>balení (6 ks rolí)</t>
  </si>
  <si>
    <r>
      <t xml:space="preserve">Hodinová sazba - mimořádný úklid </t>
    </r>
    <r>
      <rPr>
        <sz val="9"/>
        <color theme="1"/>
        <rFont val="Calibri"/>
        <family val="2"/>
        <charset val="238"/>
        <scheme val="minor"/>
      </rPr>
      <t>(max. možná cena je stanovena na 235 Kč + DPH)</t>
    </r>
  </si>
  <si>
    <t>Dodavatel vyplní všechna "žlutá"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</si>
</sst>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5" xfId="0" applyNumberFormat="1" applyBorder="1" applyAlignment="1">
      <alignment horizontal="right" vertical="center" indent="1"/>
    </xf>
    <xf numFmtId="4" fontId="1" fillId="2" borderId="5" xfId="0" applyNumberFormat="1" applyFont="1" applyFill="1" applyBorder="1" applyAlignment="1">
      <alignment horizontal="right" vertical="center" inden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 indent="1"/>
    </xf>
    <xf numFmtId="0" fontId="3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3" borderId="9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2" borderId="5" xfId="0" applyNumberFormat="1" applyFill="1" applyBorder="1" applyAlignment="1" applyProtection="1">
      <alignment horizontal="right" indent="1"/>
      <protection locked="0"/>
    </xf>
    <xf numFmtId="164" fontId="3" fillId="3" borderId="9" xfId="0" applyNumberFormat="1" applyFont="1" applyFill="1" applyBorder="1" applyAlignment="1">
      <alignment horizontal="right" vertical="center" indent="2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2" fillId="4" borderId="1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0" fillId="2" borderId="5" xfId="0" applyNumberFormat="1" applyFill="1" applyBorder="1" applyAlignment="1" applyProtection="1">
      <alignment horizontal="right" indent="2"/>
      <protection locked="0"/>
    </xf>
    <xf numFmtId="164" fontId="0" fillId="2" borderId="5" xfId="0" applyNumberFormat="1" applyFill="1" applyBorder="1" applyAlignment="1" applyProtection="1">
      <alignment horizontal="right" vertical="center" indent="2"/>
      <protection locked="0"/>
    </xf>
    <xf numFmtId="4" fontId="17" fillId="0" borderId="0" xfId="0" applyNumberFormat="1" applyFont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63"/>
  <sheetViews>
    <sheetView tabSelected="1" topLeftCell="A55" zoomScaleNormal="100" workbookViewId="0">
      <selection activeCell="E6" sqref="E6"/>
    </sheetView>
  </sheetViews>
  <sheetFormatPr defaultColWidth="8.7109375" defaultRowHeight="15" x14ac:dyDescent="0.25"/>
  <cols>
    <col min="1" max="3" width="8.7109375" style="1"/>
    <col min="4" max="4" width="37.5703125" style="1" customWidth="1"/>
    <col min="5" max="5" width="20.5703125" style="1" customWidth="1"/>
    <col min="6" max="6" width="14.85546875" style="14" customWidth="1"/>
    <col min="7" max="7" width="17.5703125" style="1" customWidth="1"/>
    <col min="8" max="8" width="7.140625" style="1" customWidth="1"/>
    <col min="9" max="9" width="8.7109375" style="1" hidden="1" customWidth="1"/>
    <col min="10" max="16384" width="8.7109375" style="1"/>
  </cols>
  <sheetData>
    <row r="1" spans="1:7" ht="27" customHeight="1" x14ac:dyDescent="0.25">
      <c r="A1" s="43" t="s">
        <v>93</v>
      </c>
      <c r="B1" s="43"/>
      <c r="C1" s="43"/>
      <c r="D1" s="43"/>
      <c r="E1" s="43"/>
      <c r="F1" s="39"/>
      <c r="G1" s="39"/>
    </row>
    <row r="2" spans="1:7" x14ac:dyDescent="0.25">
      <c r="A2" s="47" t="s">
        <v>84</v>
      </c>
      <c r="B2" s="47"/>
      <c r="C2" s="47"/>
      <c r="D2" s="47"/>
      <c r="E2" s="47"/>
    </row>
    <row r="3" spans="1:7" x14ac:dyDescent="0.25">
      <c r="A3" s="24"/>
      <c r="B3" s="24"/>
      <c r="C3" s="24"/>
      <c r="D3" s="24"/>
      <c r="E3" s="24"/>
    </row>
    <row r="4" spans="1:7" ht="25.5" customHeight="1" thickBot="1" x14ac:dyDescent="0.3">
      <c r="D4" s="36" t="s">
        <v>100</v>
      </c>
      <c r="E4" s="51"/>
      <c r="F4" s="51"/>
      <c r="G4" s="51"/>
    </row>
    <row r="5" spans="1:7" x14ac:dyDescent="0.25">
      <c r="A5" s="48" t="s">
        <v>91</v>
      </c>
      <c r="B5" s="49"/>
      <c r="C5" s="49"/>
      <c r="D5" s="49"/>
      <c r="E5" s="50"/>
    </row>
    <row r="6" spans="1:7" ht="18" customHeight="1" x14ac:dyDescent="0.25">
      <c r="A6" s="25" t="s">
        <v>22</v>
      </c>
      <c r="B6" s="42" t="s">
        <v>0</v>
      </c>
      <c r="C6" s="42"/>
      <c r="D6" s="42"/>
      <c r="E6" s="37"/>
    </row>
    <row r="7" spans="1:7" ht="18" customHeight="1" x14ac:dyDescent="0.25">
      <c r="A7" s="25" t="s">
        <v>24</v>
      </c>
      <c r="B7" s="42" t="s">
        <v>2</v>
      </c>
      <c r="C7" s="42"/>
      <c r="D7" s="42"/>
      <c r="E7" s="37"/>
    </row>
    <row r="8" spans="1:7" ht="18" customHeight="1" x14ac:dyDescent="0.25">
      <c r="A8" s="25" t="s">
        <v>26</v>
      </c>
      <c r="B8" s="42" t="s">
        <v>4</v>
      </c>
      <c r="C8" s="42"/>
      <c r="D8" s="42"/>
      <c r="E8" s="37"/>
    </row>
    <row r="9" spans="1:7" ht="18" customHeight="1" x14ac:dyDescent="0.25">
      <c r="A9" s="25" t="s">
        <v>28</v>
      </c>
      <c r="B9" s="42" t="s">
        <v>5</v>
      </c>
      <c r="C9" s="42"/>
      <c r="D9" s="42"/>
      <c r="E9" s="37"/>
    </row>
    <row r="10" spans="1:7" ht="18" customHeight="1" x14ac:dyDescent="0.25">
      <c r="A10" s="25" t="s">
        <v>30</v>
      </c>
      <c r="B10" s="42" t="s">
        <v>6</v>
      </c>
      <c r="C10" s="42"/>
      <c r="D10" s="42"/>
      <c r="E10" s="37"/>
    </row>
    <row r="11" spans="1:7" ht="18" customHeight="1" x14ac:dyDescent="0.25">
      <c r="A11" s="25" t="s">
        <v>32</v>
      </c>
      <c r="B11" s="42" t="s">
        <v>7</v>
      </c>
      <c r="C11" s="42"/>
      <c r="D11" s="42"/>
      <c r="E11" s="37"/>
    </row>
    <row r="12" spans="1:7" ht="18" customHeight="1" x14ac:dyDescent="0.25">
      <c r="A12" s="25" t="s">
        <v>34</v>
      </c>
      <c r="B12" s="42" t="s">
        <v>8</v>
      </c>
      <c r="C12" s="42"/>
      <c r="D12" s="42"/>
      <c r="E12" s="37"/>
    </row>
    <row r="13" spans="1:7" ht="18" customHeight="1" x14ac:dyDescent="0.25">
      <c r="A13" s="25" t="s">
        <v>36</v>
      </c>
      <c r="B13" s="42" t="s">
        <v>9</v>
      </c>
      <c r="C13" s="42"/>
      <c r="D13" s="42"/>
      <c r="E13" s="37"/>
    </row>
    <row r="14" spans="1:7" ht="18" customHeight="1" x14ac:dyDescent="0.25">
      <c r="A14" s="25" t="s">
        <v>38</v>
      </c>
      <c r="B14" s="42" t="s">
        <v>10</v>
      </c>
      <c r="C14" s="42"/>
      <c r="D14" s="42"/>
      <c r="E14" s="37"/>
    </row>
    <row r="15" spans="1:7" ht="18" customHeight="1" x14ac:dyDescent="0.25">
      <c r="A15" s="25" t="s">
        <v>40</v>
      </c>
      <c r="B15" s="42" t="s">
        <v>11</v>
      </c>
      <c r="C15" s="42"/>
      <c r="D15" s="42"/>
      <c r="E15" s="37"/>
    </row>
    <row r="16" spans="1:7" ht="18" customHeight="1" thickBot="1" x14ac:dyDescent="0.3">
      <c r="A16" s="25" t="s">
        <v>42</v>
      </c>
      <c r="B16" s="42" t="s">
        <v>20</v>
      </c>
      <c r="C16" s="42"/>
      <c r="D16" s="42"/>
      <c r="E16" s="37"/>
    </row>
    <row r="17" spans="1:7" x14ac:dyDescent="0.25">
      <c r="A17" s="48" t="s">
        <v>90</v>
      </c>
      <c r="B17" s="49"/>
      <c r="C17" s="49"/>
      <c r="D17" s="49"/>
      <c r="E17" s="50"/>
    </row>
    <row r="18" spans="1:7" ht="18" customHeight="1" x14ac:dyDescent="0.25">
      <c r="A18" s="25" t="s">
        <v>23</v>
      </c>
      <c r="B18" s="42" t="s">
        <v>1</v>
      </c>
      <c r="C18" s="42"/>
      <c r="D18" s="42"/>
      <c r="E18" s="37"/>
    </row>
    <row r="19" spans="1:7" ht="18" customHeight="1" x14ac:dyDescent="0.25">
      <c r="A19" s="25" t="s">
        <v>25</v>
      </c>
      <c r="B19" s="42" t="s">
        <v>3</v>
      </c>
      <c r="C19" s="42"/>
      <c r="D19" s="42"/>
      <c r="E19" s="37"/>
    </row>
    <row r="20" spans="1:7" ht="18" customHeight="1" x14ac:dyDescent="0.25">
      <c r="A20" s="25" t="s">
        <v>27</v>
      </c>
      <c r="B20" s="42" t="s">
        <v>13</v>
      </c>
      <c r="C20" s="42"/>
      <c r="D20" s="42"/>
      <c r="E20" s="37"/>
    </row>
    <row r="21" spans="1:7" ht="18" customHeight="1" x14ac:dyDescent="0.25">
      <c r="A21" s="25" t="s">
        <v>29</v>
      </c>
      <c r="B21" s="42" t="s">
        <v>12</v>
      </c>
      <c r="C21" s="42"/>
      <c r="D21" s="42"/>
      <c r="E21" s="37"/>
    </row>
    <row r="22" spans="1:7" ht="18" customHeight="1" x14ac:dyDescent="0.25">
      <c r="A22" s="25" t="s">
        <v>31</v>
      </c>
      <c r="B22" s="42" t="s">
        <v>14</v>
      </c>
      <c r="C22" s="42"/>
      <c r="D22" s="42"/>
      <c r="E22" s="37"/>
    </row>
    <row r="23" spans="1:7" ht="18" customHeight="1" x14ac:dyDescent="0.25">
      <c r="A23" s="25" t="s">
        <v>33</v>
      </c>
      <c r="B23" s="42" t="s">
        <v>15</v>
      </c>
      <c r="C23" s="42"/>
      <c r="D23" s="42"/>
      <c r="E23" s="37"/>
    </row>
    <row r="24" spans="1:7" ht="18" customHeight="1" x14ac:dyDescent="0.25">
      <c r="A24" s="25" t="s">
        <v>35</v>
      </c>
      <c r="B24" s="42" t="s">
        <v>16</v>
      </c>
      <c r="C24" s="42"/>
      <c r="D24" s="42"/>
      <c r="E24" s="37"/>
    </row>
    <row r="25" spans="1:7" ht="18" customHeight="1" x14ac:dyDescent="0.25">
      <c r="A25" s="25" t="s">
        <v>37</v>
      </c>
      <c r="B25" s="42" t="s">
        <v>17</v>
      </c>
      <c r="C25" s="42"/>
      <c r="D25" s="42"/>
      <c r="E25" s="37"/>
    </row>
    <row r="26" spans="1:7" ht="18" customHeight="1" x14ac:dyDescent="0.25">
      <c r="A26" s="25" t="s">
        <v>39</v>
      </c>
      <c r="B26" s="42" t="s">
        <v>18</v>
      </c>
      <c r="C26" s="42"/>
      <c r="D26" s="42"/>
      <c r="E26" s="37"/>
    </row>
    <row r="27" spans="1:7" ht="17.100000000000001" customHeight="1" x14ac:dyDescent="0.25">
      <c r="A27" s="25" t="s">
        <v>41</v>
      </c>
      <c r="B27" s="42" t="s">
        <v>19</v>
      </c>
      <c r="C27" s="42"/>
      <c r="D27" s="42"/>
      <c r="E27" s="37"/>
    </row>
    <row r="28" spans="1:7" ht="18" customHeight="1" x14ac:dyDescent="0.25">
      <c r="A28" s="25" t="s">
        <v>43</v>
      </c>
      <c r="B28" s="42" t="s">
        <v>21</v>
      </c>
      <c r="C28" s="42"/>
      <c r="D28" s="42"/>
      <c r="E28" s="37"/>
    </row>
    <row r="29" spans="1:7" ht="32.1" customHeight="1" thickBot="1" x14ac:dyDescent="0.3">
      <c r="A29" s="44" t="s">
        <v>81</v>
      </c>
      <c r="B29" s="45"/>
      <c r="C29" s="45"/>
      <c r="D29" s="46"/>
      <c r="E29" s="30">
        <f>(9*0.97+3*0.7)*SUMPRODUCT(podklady!$C$3:$C$13,E6:E16)+3*SUMPRODUCT(podklady!$C$3:$C$13,E18:E28)</f>
        <v>0</v>
      </c>
      <c r="G29" s="16"/>
    </row>
    <row r="31" spans="1:7" ht="15.75" thickBot="1" x14ac:dyDescent="0.3"/>
    <row r="32" spans="1:7" ht="18" customHeight="1" thickBot="1" x14ac:dyDescent="0.3">
      <c r="A32" s="66" t="s">
        <v>45</v>
      </c>
      <c r="B32" s="67"/>
      <c r="C32" s="67"/>
      <c r="D32" s="67"/>
      <c r="E32" s="67"/>
      <c r="F32" s="67"/>
      <c r="G32" s="68"/>
    </row>
    <row r="33" spans="1:8" s="13" customFormat="1" ht="45" x14ac:dyDescent="0.25">
      <c r="A33" s="72" t="s">
        <v>55</v>
      </c>
      <c r="B33" s="73"/>
      <c r="C33" s="62" t="s">
        <v>56</v>
      </c>
      <c r="D33" s="62"/>
      <c r="E33" s="21" t="s">
        <v>79</v>
      </c>
      <c r="F33" s="20" t="s">
        <v>82</v>
      </c>
      <c r="G33" s="19" t="s">
        <v>83</v>
      </c>
    </row>
    <row r="34" spans="1:8" ht="27" customHeight="1" x14ac:dyDescent="0.25">
      <c r="A34" s="31" t="s">
        <v>80</v>
      </c>
      <c r="B34" s="32"/>
      <c r="C34" s="63" t="s">
        <v>51</v>
      </c>
      <c r="D34" s="63"/>
      <c r="E34" s="22" t="s">
        <v>52</v>
      </c>
      <c r="F34" s="22">
        <f>0.6*800</f>
        <v>480</v>
      </c>
      <c r="G34" s="38"/>
    </row>
    <row r="35" spans="1:8" ht="38.25" customHeight="1" x14ac:dyDescent="0.25">
      <c r="A35" s="31" t="s">
        <v>72</v>
      </c>
      <c r="B35" s="33"/>
      <c r="C35" s="63" t="s">
        <v>74</v>
      </c>
      <c r="D35" s="63"/>
      <c r="E35" s="22" t="s">
        <v>53</v>
      </c>
      <c r="F35" s="22">
        <f>0.6*4000</f>
        <v>2400</v>
      </c>
      <c r="G35" s="38"/>
    </row>
    <row r="36" spans="1:8" ht="52.5" customHeight="1" x14ac:dyDescent="0.25">
      <c r="A36" s="31" t="s">
        <v>73</v>
      </c>
      <c r="B36" s="33"/>
      <c r="C36" s="63" t="s">
        <v>76</v>
      </c>
      <c r="D36" s="63"/>
      <c r="E36" s="22" t="s">
        <v>71</v>
      </c>
      <c r="F36" s="22">
        <f>0.6*47000</f>
        <v>28200</v>
      </c>
      <c r="G36" s="38"/>
    </row>
    <row r="37" spans="1:8" ht="48" customHeight="1" x14ac:dyDescent="0.25">
      <c r="A37" s="31" t="s">
        <v>73</v>
      </c>
      <c r="B37" s="33"/>
      <c r="C37" s="40" t="s">
        <v>75</v>
      </c>
      <c r="D37" s="41"/>
      <c r="E37" s="22" t="s">
        <v>71</v>
      </c>
      <c r="F37" s="22">
        <f>0.6*3000</f>
        <v>1800</v>
      </c>
      <c r="G37" s="38"/>
    </row>
    <row r="38" spans="1:8" ht="52.5" customHeight="1" x14ac:dyDescent="0.25">
      <c r="A38" s="64" t="s">
        <v>94</v>
      </c>
      <c r="B38" s="65"/>
      <c r="C38" s="63" t="s">
        <v>97</v>
      </c>
      <c r="D38" s="63"/>
      <c r="E38" s="22" t="s">
        <v>98</v>
      </c>
      <c r="F38" s="22">
        <v>220</v>
      </c>
      <c r="G38" s="38"/>
    </row>
    <row r="39" spans="1:8" ht="48" customHeight="1" x14ac:dyDescent="0.25">
      <c r="A39" s="64" t="s">
        <v>94</v>
      </c>
      <c r="B39" s="65"/>
      <c r="C39" s="40" t="s">
        <v>95</v>
      </c>
      <c r="D39" s="41"/>
      <c r="E39" s="22" t="s">
        <v>96</v>
      </c>
      <c r="F39" s="22">
        <v>140</v>
      </c>
      <c r="G39" s="38"/>
    </row>
    <row r="40" spans="1:8" ht="48" customHeight="1" x14ac:dyDescent="0.25">
      <c r="A40" s="74" t="s">
        <v>77</v>
      </c>
      <c r="B40" s="42"/>
      <c r="C40" s="63" t="s">
        <v>78</v>
      </c>
      <c r="D40" s="63"/>
      <c r="E40" s="22" t="s">
        <v>54</v>
      </c>
      <c r="F40" s="22">
        <f>0.6*1700</f>
        <v>1020</v>
      </c>
      <c r="G40" s="38"/>
    </row>
    <row r="41" spans="1:8" s="15" customFormat="1" ht="24.6" customHeight="1" thickBot="1" x14ac:dyDescent="0.3">
      <c r="A41" s="69" t="s">
        <v>85</v>
      </c>
      <c r="B41" s="70"/>
      <c r="C41" s="70"/>
      <c r="D41" s="70"/>
      <c r="E41" s="70"/>
      <c r="F41" s="71"/>
      <c r="G41" s="30">
        <f>SUMPRODUCT(F34:F40,G34:G40)</f>
        <v>0</v>
      </c>
    </row>
    <row r="44" spans="1:8" x14ac:dyDescent="0.25">
      <c r="A44" s="58" t="s">
        <v>46</v>
      </c>
      <c r="B44" s="59"/>
      <c r="C44" s="59"/>
      <c r="D44" s="59"/>
      <c r="E44" s="60"/>
    </row>
    <row r="45" spans="1:8" ht="18.95" customHeight="1" x14ac:dyDescent="0.25">
      <c r="A45" s="54" t="s">
        <v>99</v>
      </c>
      <c r="B45" s="55"/>
      <c r="C45" s="55"/>
      <c r="D45" s="55"/>
      <c r="E45" s="29"/>
    </row>
    <row r="46" spans="1:8" ht="31.5" customHeight="1" thickBot="1" x14ac:dyDescent="0.3">
      <c r="A46" s="56" t="s">
        <v>86</v>
      </c>
      <c r="B46" s="57"/>
      <c r="C46" s="57"/>
      <c r="D46" s="57"/>
      <c r="E46" s="26">
        <f>500*E45</f>
        <v>0</v>
      </c>
      <c r="G46" s="61"/>
      <c r="H46" s="61"/>
    </row>
    <row r="49" spans="1:9" ht="15.75" x14ac:dyDescent="0.25">
      <c r="A49" s="58" t="s">
        <v>47</v>
      </c>
      <c r="B49" s="59"/>
      <c r="C49" s="59"/>
      <c r="D49" s="59"/>
      <c r="E49" s="60"/>
      <c r="I49" s="34"/>
    </row>
    <row r="50" spans="1:9" ht="19.5" customHeight="1" x14ac:dyDescent="0.25">
      <c r="A50" s="54" t="s">
        <v>92</v>
      </c>
      <c r="B50" s="55"/>
      <c r="C50" s="55"/>
      <c r="D50" s="55"/>
      <c r="E50" s="29"/>
    </row>
    <row r="51" spans="1:9" ht="31.5" customHeight="1" thickBot="1" x14ac:dyDescent="0.3">
      <c r="A51" s="56" t="s">
        <v>87</v>
      </c>
      <c r="B51" s="57"/>
      <c r="C51" s="57"/>
      <c r="D51" s="57"/>
      <c r="E51" s="26">
        <f>2000*E50</f>
        <v>0</v>
      </c>
      <c r="G51" s="61"/>
      <c r="H51" s="61"/>
    </row>
    <row r="54" spans="1:9" ht="15.75" thickBot="1" x14ac:dyDescent="0.3">
      <c r="A54" s="58" t="s">
        <v>48</v>
      </c>
      <c r="B54" s="59"/>
      <c r="C54" s="59"/>
      <c r="D54" s="59"/>
      <c r="E54" s="60"/>
    </row>
    <row r="55" spans="1:9" ht="19.5" customHeight="1" x14ac:dyDescent="0.25">
      <c r="A55" s="54" t="s">
        <v>44</v>
      </c>
      <c r="B55" s="55"/>
      <c r="C55" s="55"/>
      <c r="D55" s="55"/>
      <c r="E55" s="29"/>
    </row>
    <row r="56" spans="1:9" ht="31.5" customHeight="1" thickBot="1" x14ac:dyDescent="0.3">
      <c r="A56" s="56" t="s">
        <v>88</v>
      </c>
      <c r="B56" s="57"/>
      <c r="C56" s="57"/>
      <c r="D56" s="57"/>
      <c r="E56" s="26">
        <f>1000*E55</f>
        <v>0</v>
      </c>
      <c r="G56" s="61"/>
      <c r="H56" s="61"/>
    </row>
    <row r="59" spans="1:9" ht="15.75" thickBot="1" x14ac:dyDescent="0.3"/>
    <row r="60" spans="1:9" ht="40.5" customHeight="1" thickBot="1" x14ac:dyDescent="0.3">
      <c r="A60" s="52" t="s">
        <v>89</v>
      </c>
      <c r="B60" s="53"/>
      <c r="C60" s="53"/>
      <c r="D60" s="53"/>
      <c r="E60" s="35">
        <f>SUM(E29,G41,E46,E51,E56)</f>
        <v>0</v>
      </c>
      <c r="G60" s="27"/>
    </row>
    <row r="63" spans="1:9" x14ac:dyDescent="0.25">
      <c r="E63" s="28"/>
    </row>
  </sheetData>
  <sheetProtection algorithmName="SHA-512" hashValue="K4nYHTJfLpaJY2145cY/gOdNVx/rI1VxqZK7Y3rFBPF3B7BF4GriJllftXWpb+Cn541WdL8y/9mXvLpmguWw6w==" saltValue="V5oGb/tt1vxk4DLs9PGGWw==" spinCount="100000" sheet="1" selectLockedCells="1"/>
  <sortState xmlns:xlrd2="http://schemas.microsoft.com/office/spreadsheetml/2017/richdata2" ref="J6:K27">
    <sortCondition ref="K6:K27"/>
  </sortState>
  <mergeCells count="56">
    <mergeCell ref="G51:H51"/>
    <mergeCell ref="A44:E44"/>
    <mergeCell ref="C39:D39"/>
    <mergeCell ref="A32:G32"/>
    <mergeCell ref="A45:D45"/>
    <mergeCell ref="A41:F41"/>
    <mergeCell ref="A33:B33"/>
    <mergeCell ref="C38:D38"/>
    <mergeCell ref="A46:D46"/>
    <mergeCell ref="A40:B40"/>
    <mergeCell ref="C40:D40"/>
    <mergeCell ref="A39:B39"/>
    <mergeCell ref="B18:D18"/>
    <mergeCell ref="B19:D19"/>
    <mergeCell ref="B20:D20"/>
    <mergeCell ref="B28:D28"/>
    <mergeCell ref="B6:D6"/>
    <mergeCell ref="B27:D27"/>
    <mergeCell ref="G56:H56"/>
    <mergeCell ref="B7:D7"/>
    <mergeCell ref="B12:D12"/>
    <mergeCell ref="B13:D13"/>
    <mergeCell ref="B14:D14"/>
    <mergeCell ref="B15:D15"/>
    <mergeCell ref="C33:D33"/>
    <mergeCell ref="C34:D34"/>
    <mergeCell ref="C35:D35"/>
    <mergeCell ref="C36:D36"/>
    <mergeCell ref="B16:D16"/>
    <mergeCell ref="A49:E49"/>
    <mergeCell ref="B22:D22"/>
    <mergeCell ref="A38:B38"/>
    <mergeCell ref="G46:H46"/>
    <mergeCell ref="A17:E17"/>
    <mergeCell ref="A60:D60"/>
    <mergeCell ref="A50:D50"/>
    <mergeCell ref="A51:D51"/>
    <mergeCell ref="A55:D55"/>
    <mergeCell ref="A56:D56"/>
    <mergeCell ref="A54:E54"/>
    <mergeCell ref="F1:G1"/>
    <mergeCell ref="C37:D37"/>
    <mergeCell ref="B21:D21"/>
    <mergeCell ref="B23:D23"/>
    <mergeCell ref="B24:D24"/>
    <mergeCell ref="B25:D25"/>
    <mergeCell ref="B26:D26"/>
    <mergeCell ref="A1:E1"/>
    <mergeCell ref="B8:D8"/>
    <mergeCell ref="B9:D9"/>
    <mergeCell ref="B10:D10"/>
    <mergeCell ref="B11:D11"/>
    <mergeCell ref="A29:D29"/>
    <mergeCell ref="A2:E2"/>
    <mergeCell ref="A5:E5"/>
    <mergeCell ref="E4:G4"/>
  </mergeCells>
  <printOptions horizontalCentered="1"/>
  <pageMargins left="0" right="0" top="0.78740157480314965" bottom="0.78740157480314965" header="0.31496062992125984" footer="0.31496062992125984"/>
  <pageSetup paperSize="9" scale="80" orientation="portrait" r:id="rId1"/>
  <headerFooter>
    <oddFooter>Stránka &amp;P z &amp;N</oddFooter>
  </headerFooter>
  <rowBreaks count="2" manualBreakCount="2">
    <brk id="29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sqref="A1:C14"/>
    </sheetView>
  </sheetViews>
  <sheetFormatPr defaultColWidth="8.7109375" defaultRowHeight="15" x14ac:dyDescent="0.25"/>
  <cols>
    <col min="1" max="1" width="8.7109375" style="2"/>
    <col min="2" max="2" width="24" style="2" customWidth="1"/>
    <col min="3" max="3" width="20.140625" style="3" customWidth="1"/>
    <col min="4" max="4" width="7.7109375" style="3" customWidth="1"/>
    <col min="5" max="16384" width="8.7109375" style="2"/>
  </cols>
  <sheetData>
    <row r="1" spans="1:5" x14ac:dyDescent="0.25">
      <c r="A1" s="10" t="s">
        <v>57</v>
      </c>
      <c r="B1" s="11"/>
      <c r="C1" s="12"/>
    </row>
    <row r="2" spans="1:5" x14ac:dyDescent="0.25">
      <c r="A2" s="4" t="s">
        <v>49</v>
      </c>
      <c r="B2" s="4" t="s">
        <v>50</v>
      </c>
      <c r="C2" s="4" t="s">
        <v>70</v>
      </c>
      <c r="D2" s="2"/>
    </row>
    <row r="3" spans="1:5" ht="33.75" x14ac:dyDescent="0.25">
      <c r="A3" s="4">
        <v>1</v>
      </c>
      <c r="B3" s="7" t="s">
        <v>58</v>
      </c>
      <c r="C3" s="17">
        <v>9790.92</v>
      </c>
    </row>
    <row r="4" spans="1:5" ht="22.5" x14ac:dyDescent="0.25">
      <c r="A4" s="4">
        <v>2</v>
      </c>
      <c r="B4" s="7" t="s">
        <v>59</v>
      </c>
      <c r="C4" s="17">
        <v>4530.68</v>
      </c>
    </row>
    <row r="5" spans="1:5" ht="33.75" x14ac:dyDescent="0.25">
      <c r="A5" s="4">
        <v>3</v>
      </c>
      <c r="B5" s="6" t="s">
        <v>60</v>
      </c>
      <c r="C5" s="17">
        <v>3592.02</v>
      </c>
    </row>
    <row r="6" spans="1:5" ht="33.75" x14ac:dyDescent="0.25">
      <c r="A6" s="4">
        <v>4</v>
      </c>
      <c r="B6" s="7" t="s">
        <v>61</v>
      </c>
      <c r="C6" s="17">
        <v>839.43</v>
      </c>
    </row>
    <row r="7" spans="1:5" ht="33.75" x14ac:dyDescent="0.25">
      <c r="A7" s="4">
        <v>5</v>
      </c>
      <c r="B7" s="7" t="s">
        <v>62</v>
      </c>
      <c r="C7" s="17">
        <v>13578.14</v>
      </c>
    </row>
    <row r="8" spans="1:5" x14ac:dyDescent="0.25">
      <c r="A8" s="4">
        <v>6</v>
      </c>
      <c r="B8" s="7" t="s">
        <v>63</v>
      </c>
      <c r="C8" s="17">
        <v>754.74</v>
      </c>
    </row>
    <row r="9" spans="1:5" ht="22.5" x14ac:dyDescent="0.25">
      <c r="A9" s="4">
        <v>7</v>
      </c>
      <c r="B9" s="6" t="s">
        <v>64</v>
      </c>
      <c r="C9" s="17">
        <v>309.66000000000003</v>
      </c>
    </row>
    <row r="10" spans="1:5" x14ac:dyDescent="0.25">
      <c r="A10" s="4">
        <v>8</v>
      </c>
      <c r="B10" s="7" t="s">
        <v>65</v>
      </c>
      <c r="C10" s="17">
        <v>11247.34</v>
      </c>
    </row>
    <row r="11" spans="1:5" x14ac:dyDescent="0.25">
      <c r="A11" s="4">
        <v>9</v>
      </c>
      <c r="B11" s="7" t="s">
        <v>66</v>
      </c>
      <c r="C11" s="17">
        <v>0</v>
      </c>
    </row>
    <row r="12" spans="1:5" ht="22.5" x14ac:dyDescent="0.25">
      <c r="A12" s="4">
        <v>10</v>
      </c>
      <c r="B12" s="7" t="s">
        <v>67</v>
      </c>
      <c r="C12" s="17">
        <v>194.53</v>
      </c>
    </row>
    <row r="13" spans="1:5" ht="78.75" x14ac:dyDescent="0.25">
      <c r="A13" s="4">
        <v>11</v>
      </c>
      <c r="B13" s="5" t="s">
        <v>68</v>
      </c>
      <c r="C13" s="17">
        <v>8330.14</v>
      </c>
    </row>
    <row r="14" spans="1:5" x14ac:dyDescent="0.25">
      <c r="A14" s="8" t="s">
        <v>69</v>
      </c>
      <c r="B14" s="9"/>
      <c r="C14" s="18">
        <f>SUM(C3:C13)</f>
        <v>53167.600000000006</v>
      </c>
      <c r="D14" s="23"/>
      <c r="E14" s="23"/>
    </row>
    <row r="15" spans="1:5" x14ac:dyDescent="0.25">
      <c r="B15" s="3"/>
    </row>
  </sheetData>
  <sheetProtection algorithmName="SHA-512" hashValue="oQxO8mL74opRImm9YEAQ1zClEmV3wI9siv/KP13BPv/Uarfw5sNaFrdxDAsTgtm8jPh0mVdCcf9Aos2Vp8y1xw==" saltValue="scKILmTtTFtQY0F61OmCeQ==" spinCount="100000" sheet="1" objects="1" scenarios="1" selectLockedCells="1"/>
  <printOptions horizontalCentered="1"/>
  <pageMargins left="0.11811023622047245" right="0.11811023622047245" top="0.78740157480314965" bottom="0.78740157480314965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364C13-D51C-4385-B05E-691493F98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7F95B-1F10-4A8F-A5D0-9C7CB8B40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Hodnotící tbl</vt:lpstr>
      <vt:lpstr>podklady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Pytliková</dc:creator>
  <cp:lastModifiedBy>Ivana Stehlíková</cp:lastModifiedBy>
  <cp:lastPrinted>2024-07-01T06:15:30Z</cp:lastPrinted>
  <dcterms:created xsi:type="dcterms:W3CDTF">2019-03-21T17:52:57Z</dcterms:created>
  <dcterms:modified xsi:type="dcterms:W3CDTF">2024-08-27T13:49:03Z</dcterms:modified>
</cp:coreProperties>
</file>