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https://ucnmuni.sharepoint.com/sites/mu-RECT-OVZ/Sdilene dokumenty/Verejne_zakazky/FAKULTY/FI/01_FI-Dodavky/06_FI_Integrace_zdroje_napájení_UPS/01_ZD/PD + rozpočet/"/>
    </mc:Choice>
  </mc:AlternateContent>
  <xr:revisionPtr revIDLastSave="1" documentId="13_ncr:1_{03349B59-EA61-4704-A063-8135934FD2C5}" xr6:coauthVersionLast="47" xr6:coauthVersionMax="47" xr10:uidLastSave="{D6C56A29-A22D-431F-8B46-D578DCA5BFC2}"/>
  <bookViews>
    <workbookView xWindow="-110" yWindow="-110" windowWidth="19420" windowHeight="11500" activeTab="1" xr2:uid="{00000000-000D-0000-FFFF-FFFF00000000}"/>
  </bookViews>
  <sheets>
    <sheet name="Rek." sheetId="2" r:id="rId1"/>
    <sheet name="D.2.1" sheetId="26" r:id="rId2"/>
  </sheets>
  <externalReferences>
    <externalReference r:id="rId3"/>
  </externalReferences>
  <definedNames>
    <definedName name="kabely">[1]typy!$A$1:$A$35</definedName>
    <definedName name="_xlnm.Print_Titles" localSheetId="1">'D.2.1'!$1:$4</definedName>
    <definedName name="_xlnm.Print_Titles" localSheetId="0">'Rek.'!$1:$4</definedName>
    <definedName name="_xlnm.Print_Area" localSheetId="1">'D.2.1'!$A$1:$F$131</definedName>
    <definedName name="_xlnm.Print_Area" localSheetId="0">'Rek.'!$A$1:$E$17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2" l="1"/>
  <c r="B14" i="2"/>
  <c r="A14" i="2"/>
  <c r="B13" i="2"/>
  <c r="A13" i="2"/>
  <c r="A110" i="26"/>
  <c r="A111" i="26" s="1"/>
  <c r="A112" i="26" s="1"/>
  <c r="A113" i="26" s="1"/>
  <c r="A114" i="26" s="1"/>
  <c r="A117" i="26"/>
  <c r="F114" i="26" l="1"/>
  <c r="F113" i="26"/>
  <c r="F112" i="26"/>
  <c r="F111" i="26"/>
  <c r="F110" i="26"/>
  <c r="F109" i="26" l="1"/>
  <c r="C13" i="2" s="1"/>
  <c r="D13" i="2" s="1"/>
  <c r="E13" i="2" s="1"/>
  <c r="A118" i="26"/>
  <c r="A119" i="26" s="1"/>
  <c r="A120" i="26" s="1"/>
  <c r="A121" i="26" s="1"/>
  <c r="A122" i="26" s="1"/>
  <c r="A123" i="26" s="1"/>
  <c r="A124" i="26" s="1"/>
  <c r="A125" i="26" s="1"/>
  <c r="A126" i="26" s="1"/>
  <c r="A127" i="26" s="1"/>
  <c r="A128" i="26" s="1"/>
  <c r="A129" i="26" s="1"/>
  <c r="A77" i="26"/>
  <c r="A78" i="26" s="1"/>
  <c r="A79" i="26" s="1"/>
  <c r="A80" i="26" s="1"/>
  <c r="A81" i="26" s="1"/>
  <c r="A82" i="26" s="1"/>
  <c r="A83" i="26" s="1"/>
  <c r="A84" i="26" s="1"/>
  <c r="A85" i="26" s="1"/>
  <c r="A86" i="26" s="1"/>
  <c r="A87" i="26" s="1"/>
  <c r="A12" i="2"/>
  <c r="A11" i="2"/>
  <c r="B11" i="2"/>
  <c r="A88" i="26" l="1"/>
  <c r="A89" i="26" l="1"/>
  <c r="F120" i="26"/>
  <c r="A90" i="26" l="1"/>
  <c r="A91" i="26" s="1"/>
  <c r="A93" i="26" s="1"/>
  <c r="A94" i="26" s="1"/>
  <c r="A95" i="26" s="1"/>
  <c r="A96" i="26" s="1"/>
  <c r="A97" i="26" s="1"/>
  <c r="A98" i="26" s="1"/>
  <c r="A99" i="26" s="1"/>
  <c r="A100" i="26" s="1"/>
  <c r="A101" i="26" s="1"/>
  <c r="A102" i="26" s="1"/>
  <c r="A103" i="26" s="1"/>
  <c r="A104" i="26" s="1"/>
  <c r="A105" i="26" s="1"/>
  <c r="A106" i="26" s="1"/>
  <c r="A107" i="26" s="1"/>
  <c r="B2" i="26" l="1"/>
  <c r="B9" i="2" l="1"/>
  <c r="A9" i="2"/>
  <c r="A47" i="26"/>
  <c r="A48" i="26" l="1"/>
  <c r="A49" i="26" s="1"/>
  <c r="A50" i="26" s="1"/>
  <c r="A51" i="26" s="1"/>
  <c r="A52" i="26" s="1"/>
  <c r="A53" i="26" s="1"/>
  <c r="A54" i="26" s="1"/>
  <c r="A55" i="26" s="1"/>
  <c r="A56" i="26" s="1"/>
  <c r="F126" i="26"/>
  <c r="F127" i="26"/>
  <c r="A57" i="26" l="1"/>
  <c r="A58" i="26" s="1"/>
  <c r="A59" i="26" s="1"/>
  <c r="A60" i="26" s="1"/>
  <c r="A61" i="26" s="1"/>
  <c r="A62" i="26" s="1"/>
  <c r="A63" i="26" s="1"/>
  <c r="A64" i="26" s="1"/>
  <c r="A65" i="26" s="1"/>
  <c r="A66" i="26" s="1"/>
  <c r="A67" i="26" s="1"/>
  <c r="A68" i="26" s="1"/>
  <c r="A69" i="26" s="1"/>
  <c r="A70" i="26" s="1"/>
  <c r="A71" i="26" s="1"/>
  <c r="A72" i="26" s="1"/>
  <c r="A73" i="26" s="1"/>
  <c r="A74" i="26" s="1"/>
  <c r="A25" i="26"/>
  <c r="A26" i="26" s="1"/>
  <c r="A27" i="26" l="1"/>
  <c r="A28" i="26" s="1"/>
  <c r="A29" i="26" s="1"/>
  <c r="A10" i="2" l="1"/>
  <c r="A8" i="2"/>
  <c r="A7" i="2"/>
  <c r="B10" i="2"/>
  <c r="B8" i="2"/>
  <c r="B7" i="2"/>
  <c r="A8" i="26" l="1"/>
  <c r="A9" i="26" s="1"/>
  <c r="A10" i="26" s="1"/>
  <c r="F124" i="26" l="1"/>
  <c r="F90" i="26" l="1"/>
  <c r="F73" i="26"/>
  <c r="F50" i="26"/>
  <c r="F74" i="26"/>
  <c r="F65" i="26"/>
  <c r="F57" i="26"/>
  <c r="F72" i="26"/>
  <c r="F54" i="26"/>
  <c r="F70" i="26"/>
  <c r="F52" i="26"/>
  <c r="F33" i="26"/>
  <c r="F67" i="26"/>
  <c r="F48" i="26"/>
  <c r="F66" i="26"/>
  <c r="F34" i="26"/>
  <c r="F69" i="26"/>
  <c r="F51" i="26"/>
  <c r="F59" i="26"/>
  <c r="F71" i="26"/>
  <c r="F53" i="26"/>
  <c r="F68" i="26"/>
  <c r="F60" i="26"/>
  <c r="F49" i="26"/>
  <c r="F58" i="26"/>
  <c r="F89" i="26" l="1"/>
  <c r="F106" i="26"/>
  <c r="F105" i="26"/>
  <c r="F88" i="26"/>
  <c r="F87" i="26"/>
  <c r="F103" i="26"/>
  <c r="F102" i="26"/>
  <c r="F107" i="26"/>
  <c r="F101" i="26"/>
  <c r="F100" i="26"/>
  <c r="F84" i="26"/>
  <c r="F21" i="26"/>
  <c r="F55" i="26"/>
  <c r="F56" i="26"/>
  <c r="F61" i="26"/>
  <c r="F62" i="26"/>
  <c r="F64" i="26"/>
  <c r="F63" i="26"/>
  <c r="F97" i="26"/>
  <c r="F27" i="26"/>
  <c r="F39" i="26"/>
  <c r="F47" i="26"/>
  <c r="F37" i="26"/>
  <c r="F25" i="26"/>
  <c r="F83" i="26"/>
  <c r="F42" i="26"/>
  <c r="F14" i="26"/>
  <c r="F85" i="26"/>
  <c r="F35" i="26"/>
  <c r="F77" i="26"/>
  <c r="F99" i="26"/>
  <c r="F96" i="26"/>
  <c r="F20" i="26"/>
  <c r="F43" i="26"/>
  <c r="F82" i="26"/>
  <c r="F80" i="26"/>
  <c r="F16" i="26"/>
  <c r="F17" i="26"/>
  <c r="F15" i="26"/>
  <c r="F95" i="26"/>
  <c r="F18" i="26"/>
  <c r="F81" i="26"/>
  <c r="F94" i="26"/>
  <c r="F9" i="26"/>
  <c r="F86" i="26"/>
  <c r="F22" i="26"/>
  <c r="F78" i="26"/>
  <c r="F79" i="26"/>
  <c r="F38" i="26"/>
  <c r="F40" i="26"/>
  <c r="F28" i="26"/>
  <c r="F41" i="26"/>
  <c r="F26" i="26"/>
  <c r="F98" i="26"/>
  <c r="F44" i="26"/>
  <c r="F29" i="26"/>
  <c r="F91" i="26"/>
  <c r="F10" i="26"/>
  <c r="F125" i="26"/>
  <c r="F36" i="26"/>
  <c r="F119" i="26"/>
  <c r="F123" i="26"/>
  <c r="F118" i="26"/>
  <c r="F122" i="26"/>
  <c r="F121" i="26"/>
  <c r="F76" i="26" l="1"/>
  <c r="C12" i="2" s="1"/>
  <c r="D12" i="2" s="1"/>
  <c r="E12" i="2" s="1"/>
  <c r="F24" i="26"/>
  <c r="F46" i="26"/>
  <c r="C11" i="2" s="1"/>
  <c r="C9" i="2" l="1"/>
  <c r="D9" i="2" s="1"/>
  <c r="E9" i="2" s="1"/>
  <c r="F19" i="26"/>
  <c r="A13" i="26" l="1"/>
  <c r="A14" i="26" l="1"/>
  <c r="F13" i="26" l="1"/>
  <c r="F12" i="26" s="1"/>
  <c r="A15" i="26"/>
  <c r="A16" i="26" s="1"/>
  <c r="A17" i="26" s="1"/>
  <c r="A18" i="26" s="1"/>
  <c r="A19" i="26" s="1"/>
  <c r="A20" i="26" s="1"/>
  <c r="A21" i="26" s="1"/>
  <c r="A22" i="26" s="1"/>
  <c r="F32" i="26"/>
  <c r="F8" i="26"/>
  <c r="F7" i="26" s="1"/>
  <c r="A32" i="26"/>
  <c r="A33" i="26" s="1"/>
  <c r="A34" i="26" s="1"/>
  <c r="A35" i="26" s="1"/>
  <c r="C8" i="2" l="1"/>
  <c r="A38" i="26"/>
  <c r="A39" i="26" s="1"/>
  <c r="A40" i="26" s="1"/>
  <c r="A41" i="26" s="1"/>
  <c r="A42" i="26" s="1"/>
  <c r="A43" i="26" s="1"/>
  <c r="A44" i="26" s="1"/>
  <c r="A36" i="26"/>
  <c r="A37" i="26" s="1"/>
  <c r="F31" i="26"/>
  <c r="C10" i="2" s="1"/>
  <c r="C7" i="2"/>
  <c r="F117" i="26" l="1"/>
  <c r="F128" i="26"/>
  <c r="F129" i="26"/>
  <c r="F116" i="26" l="1"/>
  <c r="C14" i="2" l="1"/>
  <c r="F130" i="26"/>
  <c r="D10" i="2"/>
  <c r="E10" i="2" s="1"/>
  <c r="B1" i="26"/>
  <c r="D11" i="2" l="1"/>
  <c r="E11" i="2" s="1"/>
  <c r="D8" i="2"/>
  <c r="E8" i="2" s="1"/>
  <c r="D7" i="2" l="1"/>
  <c r="E7" i="2" s="1"/>
  <c r="D14" i="2" l="1"/>
  <c r="D16" i="2" s="1"/>
  <c r="C16" i="2"/>
  <c r="E14" i="2" l="1"/>
  <c r="E16" i="2" s="1"/>
</calcChain>
</file>

<file path=xl/sharedStrings.xml><?xml version="1.0" encoding="utf-8"?>
<sst xmlns="http://schemas.openxmlformats.org/spreadsheetml/2006/main" count="238" uniqueCount="127">
  <si>
    <t>CELKEM SOUPIS VÝKONŮ</t>
  </si>
  <si>
    <t xml:space="preserve">CELKEM </t>
  </si>
  <si>
    <t>REKAPITULACE NÁKLADŮ</t>
  </si>
  <si>
    <t>Číslo pozice</t>
  </si>
  <si>
    <t>POPIS VÝKONU</t>
  </si>
  <si>
    <t>Měrná jednotka</t>
  </si>
  <si>
    <t>Množství</t>
  </si>
  <si>
    <t>Soupis materiálu a výkonů</t>
  </si>
  <si>
    <t>kpl</t>
  </si>
  <si>
    <t>Výkaz výměr - soupis materiálu a výkonů</t>
  </si>
  <si>
    <t>Cena bez DPH</t>
  </si>
  <si>
    <t>Jednotková cena bez DPH</t>
  </si>
  <si>
    <t>DPH [21%]</t>
  </si>
  <si>
    <t>Cena včetně DPH</t>
  </si>
  <si>
    <t>UPS-IT</t>
  </si>
  <si>
    <t>Rozvaděče NN</t>
  </si>
  <si>
    <t>Zaškolení obsluhy</t>
  </si>
  <si>
    <t>Průběžný a finální úklid v rozsahu dodávky</t>
  </si>
  <si>
    <t>Ostatní</t>
  </si>
  <si>
    <t>Materiál podružný a pomocný</t>
  </si>
  <si>
    <t>Mechanismy a lešení</t>
  </si>
  <si>
    <t>Revize a měření</t>
  </si>
  <si>
    <t>Individuální zkoušky a nastavení zařízení, uvedení do provozu</t>
  </si>
  <si>
    <t>m</t>
  </si>
  <si>
    <t>ks</t>
  </si>
  <si>
    <t>Kabelové nosné systémy</t>
  </si>
  <si>
    <t>Technologie náhradního zdroje napájení</t>
  </si>
  <si>
    <t>Drátěný kabelový žlab, 300/60mm, včetně nosného a spojovacího materiálu</t>
  </si>
  <si>
    <t>Drátěný kabelový žlab, 100/60mm, včetně nosného a spojovacího materiálu</t>
  </si>
  <si>
    <t>Elektroinstalační trubka PVC DN20, včetně příchytek a upevňovacího materiálu</t>
  </si>
  <si>
    <t>Elektroinstalační trubka PVC DN25, včetně příchytek a upevňovacího materiálu</t>
  </si>
  <si>
    <t>Flexibilní elektroinstalační hadice PVC DN20, včetně příchytek a upevňovacího materiálu</t>
  </si>
  <si>
    <t>Flexibilní elektroinstalační hadice PVC DN25, včetně příchytek a upevňovacího materiálu</t>
  </si>
  <si>
    <t>Montáž kabelových nosných systémů</t>
  </si>
  <si>
    <t>Kabely, vodiče</t>
  </si>
  <si>
    <r>
      <t>Propojovací vodič 1-CHBU 1x150mm</t>
    </r>
    <r>
      <rPr>
        <vertAlign val="superscript"/>
        <sz val="10"/>
        <rFont val="Arial"/>
        <family val="2"/>
        <charset val="238"/>
      </rPr>
      <t>2</t>
    </r>
  </si>
  <si>
    <r>
      <t>Bezhalogenový silový kabel N2XH-J 5x10mm</t>
    </r>
    <r>
      <rPr>
        <vertAlign val="superscript"/>
        <sz val="10"/>
        <rFont val="Arial"/>
        <family val="2"/>
        <charset val="238"/>
      </rPr>
      <t>2</t>
    </r>
  </si>
  <si>
    <r>
      <t>Bezhalogenový silový kabel N2XH-J 5x6mm</t>
    </r>
    <r>
      <rPr>
        <vertAlign val="superscript"/>
        <sz val="10"/>
        <rFont val="Arial"/>
        <family val="2"/>
        <charset val="238"/>
      </rPr>
      <t>2</t>
    </r>
  </si>
  <si>
    <r>
      <t>Bezhalogenový silový kabel N2XH-J 4x2,5mm</t>
    </r>
    <r>
      <rPr>
        <vertAlign val="superscript"/>
        <sz val="10"/>
        <rFont val="Arial"/>
        <family val="2"/>
        <charset val="238"/>
      </rPr>
      <t>2</t>
    </r>
  </si>
  <si>
    <r>
      <t>Ovládací kabel stíněný YSLCY-OZ 12x1mm</t>
    </r>
    <r>
      <rPr>
        <vertAlign val="superscript"/>
        <sz val="10"/>
        <rFont val="Arial"/>
        <family val="2"/>
        <charset val="238"/>
      </rPr>
      <t>2</t>
    </r>
  </si>
  <si>
    <r>
      <t>Ovládací kabel stíněný YSLCY-OZ 7x1mm</t>
    </r>
    <r>
      <rPr>
        <vertAlign val="superscript"/>
        <sz val="10"/>
        <rFont val="Arial"/>
        <family val="2"/>
        <charset val="238"/>
      </rPr>
      <t>2</t>
    </r>
  </si>
  <si>
    <t>Cu ochranná přípojnice 32x5mm, včetně izolátorů</t>
  </si>
  <si>
    <t>Montáž a manipulace kabelů, vodičů a vodičů ochranného pospojování, včetně dodávky drobného instalačního materiálu, včetně ukončení, kabelových štítků, apod. Délka včetně prořezů.</t>
  </si>
  <si>
    <t>Vedení stavby</t>
  </si>
  <si>
    <t>Měření a regulace, monitoring</t>
  </si>
  <si>
    <t>Drátěný kabelový žlab, 150/60mm, včetně nosného a spojovacího materiálu</t>
  </si>
  <si>
    <t>Dokumentace DSPS</t>
  </si>
  <si>
    <t>Realizační dokumentace</t>
  </si>
  <si>
    <t>Doprava dodávek a materiálu a přesuny hmot</t>
  </si>
  <si>
    <t>Redukce na připojení Cu potrubí na vnitřní i vnější jednotku</t>
  </si>
  <si>
    <t>Uzavírací ventily 3/4, ventil ke kompresorovému okruhu</t>
  </si>
  <si>
    <t>Uzavírací ventily 7/8, ventil ke kompresorovému okruhu</t>
  </si>
  <si>
    <t>Montáž rozvodů chlazení, umístění jednototek, spuštění a zaregulování systému</t>
  </si>
  <si>
    <t>Měděné potrubí Cu 3/4 (19,05 x 1 mm), včetně kolen a izolace</t>
  </si>
  <si>
    <t>Měděné potrubí Cu 7/8 (22,23 x 1 mm), včetně kolen a izolace</t>
  </si>
  <si>
    <r>
      <t>Ovládací kabel stíněný YSLCY-OZ 4x1mm</t>
    </r>
    <r>
      <rPr>
        <vertAlign val="superscript"/>
        <sz val="10"/>
        <rFont val="Arial"/>
        <family val="2"/>
        <charset val="238"/>
      </rPr>
      <t>2</t>
    </r>
  </si>
  <si>
    <t>Vodič ochranného pospojování H07V-K 120 (zeleno-žlutý)</t>
  </si>
  <si>
    <t>Vodič ochranného pospojování H07V-K 95 (zeleno-žlutý)</t>
  </si>
  <si>
    <t>Vodič ochranného pospojování H07V-K 16 (zeleno-žlutý)</t>
  </si>
  <si>
    <t>Vodič ochranného pospojování H07V-K 10 (zeleno-žlutý)</t>
  </si>
  <si>
    <t>Vodič ochranného pospojování H07V-K 6 (zeleno-žlutý)</t>
  </si>
  <si>
    <t>Integrace zdroje napájení UPS</t>
  </si>
  <si>
    <t>Investor: Masarykova univerzita, Fakulta informatiky</t>
  </si>
  <si>
    <r>
      <t>Záložní modulární zdroj UPS, doprava, stěhování, zapojení, provozní zkoušky, zaškolení obsluhy, revizní zpráva:
- modul 6x 62,5 kW (1+0)
- typologie  online s dvojitou konverzí
- technologie distribuovaná aktivně-redundantní architektura DARA
- inteligentní moduly 
- účinnost v režimu s dvojitou konverzí VFI - SS-111 při zatížení 60% cosϕ 1 97% 
- účinnost v režimu bypass 99,4 %</t>
    </r>
    <r>
      <rPr>
        <sz val="10"/>
        <color rgb="FFFF0000"/>
        <rFont val="Arial"/>
        <family val="2"/>
        <charset val="238"/>
      </rPr>
      <t xml:space="preserve"> </t>
    </r>
    <r>
      <rPr>
        <sz val="10"/>
        <rFont val="Arial"/>
        <family val="2"/>
        <charset val="238"/>
      </rPr>
      <t xml:space="preserve">
- vstupní zapojení 3fáz.+N+PE
- jmenovité vstupní napětí 380/400/415VAC
- vstupní frekvence 30–70 Hz
- celkové harmonické zkreslení THDi&lt;0,9% pro lineární zatížení, THDi&lt;3% pro nelineární    zatížení
- účiník vstupu (Power Factor) 0,99
- Hot-swap výměna modulů za chodu
- max. zkratový proud 3 x IN
- doba zálohy 11 minut/750kW</t>
    </r>
  </si>
  <si>
    <t>Inteligentní modul pro modulární zdroj UPS, doprava, instalace, provozní zkoušky, zaškolení obsluhy:
- modul 10 kW
- vstupní zapojení 3fáz.+N+PE
- jmenovité vstupní napětí 380/400/415VAC
- vstupní frekvence 30–70 Hz
- účiník vstupu (Power Factor) 0,99
- max. zkratový proud 3 x IN</t>
  </si>
  <si>
    <t>Rozvaděč RATS, doprava, instalace
- skříňový rozvaděč, 2. pole, 2400x2100x600
- viz. Přehledové schéma napájení č.v. D.2.1.101</t>
  </si>
  <si>
    <t>Úprava stávajícího rozvaděče RHB - 4. pole, instalace nových prvků a úprava přípojnic
- viz. Přehledové schéma napájení č.v. D.2.1.101</t>
  </si>
  <si>
    <t>Úprava stávajícího rozvaděče  RZVA - 3. pole, instalace nových prvků
- viz. Přehledové schéma napájení č.v. D.2.1.101</t>
  </si>
  <si>
    <t>Rozvaděč RZVB, doprava, instalace
- skříňový rozvaděč, 1. pole, 800x2100x600 (šxvxh)
- viz. Přehledové schéma napájení č.v. D.2.1.101</t>
  </si>
  <si>
    <t>Rozvaděč RUPS, doprava, instalace
- skříňový rozvaděč, 4. pole, 3400x2100x600 (šxvxh)
- viz. Přehledové schéma napájení č.v. D.2.1.101</t>
  </si>
  <si>
    <t>Rozvaděč RSYNCH, doprava, instalace
- Datová / serverová skříň, 600x2100x800 (šxvxh)
- viz. Přehledové schéma napájení č.v. D.2.1.101</t>
  </si>
  <si>
    <t>Rozvaděč MT1, doprava, instalace
- nástěnný rozvaděč 600 x 380 x 210
- viz. Přehledové schéma napájení č.v. D.2.1.101</t>
  </si>
  <si>
    <t>Přesun stávajícího rozvaděče R-PHM a požárního hlásiče v m.č. P01409</t>
  </si>
  <si>
    <t>I/O modul, komunikace LAN, 100xDI, 3xDO, teploměr</t>
  </si>
  <si>
    <t>Nastavení zařízení, zprovoznění</t>
  </si>
  <si>
    <t>Kabelový žebřík, 300/60mm, včetně nosného a spojovacího materiálu</t>
  </si>
  <si>
    <t>Kabelový žebřík, 400/60mm, včetně nosného a spojovacího materiálu</t>
  </si>
  <si>
    <t>Kabelový žebřík, 600/60mm, včetně nosného a spojovacího materiálu</t>
  </si>
  <si>
    <r>
      <t>Plný kabelový žlab, 100/100mm, včetně nosného a spojovacího materiálu, 2x vnitřní koleno, 2x vnější koleno, 4x 90</t>
    </r>
    <r>
      <rPr>
        <vertAlign val="superscript"/>
        <sz val="10"/>
        <rFont val="Arial"/>
        <family val="2"/>
        <charset val="238"/>
      </rPr>
      <t>o</t>
    </r>
    <r>
      <rPr>
        <sz val="10"/>
        <rFont val="Arial"/>
        <family val="2"/>
        <charset val="238"/>
      </rPr>
      <t xml:space="preserve"> koleno, 1x T-kus</t>
    </r>
  </si>
  <si>
    <t>Plný kabelový žlab, 50/50mm, včetně nosného a spojovacího materiálu, 4x vnitřní koleno</t>
  </si>
  <si>
    <r>
      <t>Propojovací vodič 1-CHBU 1x240mm</t>
    </r>
    <r>
      <rPr>
        <vertAlign val="superscript"/>
        <sz val="10"/>
        <rFont val="Arial"/>
        <family val="2"/>
        <charset val="238"/>
      </rPr>
      <t>2</t>
    </r>
  </si>
  <si>
    <r>
      <t>Propojovací vodič 1-CHBU 1x120mm</t>
    </r>
    <r>
      <rPr>
        <vertAlign val="superscript"/>
        <sz val="10"/>
        <rFont val="Arial"/>
        <family val="2"/>
        <charset val="238"/>
      </rPr>
      <t>2</t>
    </r>
  </si>
  <si>
    <r>
      <t>Silový kabel, s funkčností trasy PRAFlaDur 2x2,5mm</t>
    </r>
    <r>
      <rPr>
        <vertAlign val="superscript"/>
        <sz val="10"/>
        <rFont val="Arial"/>
        <family val="2"/>
        <charset val="238"/>
      </rPr>
      <t>2</t>
    </r>
  </si>
  <si>
    <t>Vodič ochranného pospojování H07V-K 70 (zeleno-žlutý)</t>
  </si>
  <si>
    <t>Vodič ochranného pospojování H07V-K 25 (zeleno-žlutý)</t>
  </si>
  <si>
    <t>Instalační ethernetový kabel CAT5E FTP SXKD-5E-FTP-PVC</t>
  </si>
  <si>
    <t>Sdělovací instalační kabel s pevným jádrem J-H(St)H 2x2x0,8</t>
  </si>
  <si>
    <t>Konektor MPTL univerzální RJ45 CAT5E STP samořezný SXRJ45-5E-STP-BK-SA</t>
  </si>
  <si>
    <t>Samořezný keystone Solarix CAT5E STP SXKJ-5E-STP-BK-SA</t>
  </si>
  <si>
    <t>Průmyslový modul na DIN lištu pro jeden keystone šedý SXKJ-DIN-GY</t>
  </si>
  <si>
    <t>Stěhování a montáž rozvaděčů</t>
  </si>
  <si>
    <t>Požární ucpávky</t>
  </si>
  <si>
    <r>
      <t>Propojovací vodič 1-CHBU 1x95mm</t>
    </r>
    <r>
      <rPr>
        <vertAlign val="superscript"/>
        <sz val="10"/>
        <rFont val="Arial"/>
        <family val="2"/>
        <charset val="238"/>
      </rPr>
      <t>2</t>
    </r>
  </si>
  <si>
    <r>
      <t>Ovládací kabel YSLY-OZ 2x4mm</t>
    </r>
    <r>
      <rPr>
        <vertAlign val="superscript"/>
        <sz val="10"/>
        <rFont val="Arial"/>
        <family val="2"/>
        <charset val="238"/>
      </rPr>
      <t>2</t>
    </r>
  </si>
  <si>
    <r>
      <t>Ovládací kabel YSLY-OZ 2x6mm</t>
    </r>
    <r>
      <rPr>
        <vertAlign val="superscript"/>
        <sz val="10"/>
        <rFont val="Arial"/>
        <family val="2"/>
        <charset val="238"/>
      </rPr>
      <t>2</t>
    </r>
  </si>
  <si>
    <t>Ostatní materiál (kabelová oka, vyvazovací materiál, …)</t>
  </si>
  <si>
    <t>Náklady spojené s instalacemi v místě instalace</t>
  </si>
  <si>
    <t>Chlazení rozvodny m.č. P01409</t>
  </si>
  <si>
    <t>Venkovní jednotka
- EC ventilátory
- kondenzátor
- výkon zpětného chlazení 47,2 kW
- přímé chlazení (R410A)
- max. Lw=75 dB(A)
- max hmotnost=124 kg
- max. rozměry= 2197x698x1113 mm (dxšxv)</t>
  </si>
  <si>
    <t>Čerpadlo kondenzátu pro jednotku</t>
  </si>
  <si>
    <t>C profil 41x82 mm pro kotvení venkovní jednotky</t>
  </si>
  <si>
    <t>Měděné potrubí Cu 5/8 (15,88 x 1 mm), včetně kolen a izolace</t>
  </si>
  <si>
    <t>Spojovací materiál pro uchycení C profilu</t>
  </si>
  <si>
    <t>Uzavírací ventily 5/8, ventil ke kompresorovému okruhu</t>
  </si>
  <si>
    <t>Drážkování, prostupy (elektro i chlazení), úklid sutě</t>
  </si>
  <si>
    <t>Venkovní jednotka
- EC ventilátory
- kondenzátor
- výkon zpětného chlazení 24,1 kW
- přímé chlazení (R410A)
- max. Lw=75 dB(A)
- max hmotnost=124 kg
- max. rozměry= 1232x698x1113 mm (dxšxv)</t>
  </si>
  <si>
    <t>Uzavírací ventily 1/2, ventil ke kompresorovému okruhu</t>
  </si>
  <si>
    <t>Měděné potrubí Cu 1/2 (12,7 x 1 mm), včetně kolen a izolace</t>
  </si>
  <si>
    <t>kg</t>
  </si>
  <si>
    <t>Chladivo R410A</t>
  </si>
  <si>
    <t>Chlazení rozvodny m.č. P01209</t>
  </si>
  <si>
    <t>Kotvící materiál</t>
  </si>
  <si>
    <t>Plechový žlab s víkem 400x100 mm, provedení potrubí po střeše</t>
  </si>
  <si>
    <t>Demontáž ventilátorů sání a výdech, likvidace</t>
  </si>
  <si>
    <t>Demontáž a rozkrytí střešního pláště nad šachtou, zabezpečení proti zatečení v průběhu montáže.</t>
  </si>
  <si>
    <t>Instalace kotevních prvků v šachtě (výškové práce)</t>
  </si>
  <si>
    <t>Zapravení stávajícího souvrství, oprava hydroizolace, kontrola těsnosti pláště v místě rozkrytí.</t>
  </si>
  <si>
    <t>Úprava stávajícího rozvaděče RNVB - 3, 4. pole, instalace nových prvků a úprava přípojnic a přepojení stávajících prvků, doplnění odpínače 2000A
- viz. Přehledové schéma napájení č.v. D.2.1.101</t>
  </si>
  <si>
    <t>Stavební práce (zapravení prostupů SDK a zděných konstrukcí, výmalba).</t>
  </si>
  <si>
    <t>Zpracování stavebního a technologického pasportu dle metodikyOFM SUKB MU</t>
  </si>
  <si>
    <t>Stavební úpravy</t>
  </si>
  <si>
    <t xml:space="preserve">Průmyslový barevný operátorský panel, TFT 5", rozlišení 800 x 480 px, určen pro ovladač síťových prvků, rozsah napájení 8 ÷ 36V DC, 1x analogový vstup, 1x digitální vstup, rozhraní: ETH, RS 485, CAN, USB    </t>
  </si>
  <si>
    <t xml:space="preserve">Komplexní ovladač síťových prvků, rozsah napájení 8 ÷ 36V DC, 12x digitální vstup, 12x digitální výstup, 4x analogový vstup, 2x analogový výstup, rozhraní: USB, 
RS 485, ETH1,2,3, CAN 1A, CAN 2A, CAN1B, CAN 2B, Podpora funkcí a ochran podle definice ANSI: Hlavní jednotka, Monitorování teploty, Multifunkční zařízení, Nadproud, Zařízení pro přizpůsobení otáček a frekvence, Nadproud, Zařízení pro přenos dat, Jistič střídavého proudu, Kontrola synchronizace, Účiník, Tepelné relé,  Přepětí, Podpětí, Tlakový spínač, Hlásič, Spínač hladiny kapaliny, Přetížení, Výstražné relé, Vyřazení zátěže, Posun vektoru, Hlavní sekvenční zařízení, Relé opětovného zapnutí, Podproud, Nadměrná frekvence, Spuštění sekvence jednotek, Podfrekvence, 
Proudová nesymetrie, Napěťová nesymetrie, Automatická selektivní regulace/převod, 
Relé neúplné sekvence, Regulační zařízení    </t>
  </si>
  <si>
    <t>Nezávislá síťová ochrana s certifikátem pro použití v distribučním území EGD, rozsah napájení 8 ÷ 40V DC, napěťové měření, frekvenční měření, 4x digitální výstup, 4x  výstup (kontakty relé),  Podpora funkcí a ochran podle definice ANSI: Podpětí, Přepětí, Podfrekvence, Nadfrekvence, Nesymetrie napětí, Rychlost změny frekvence, Vektorový posun</t>
  </si>
  <si>
    <t xml:space="preserve">Vnitřní sálová jednotka
- přímé chlazení (R410A)
- sání horem, výdech předem
- Qch=35,8 kW (citelný čistý)
- G4 filtrace
- EC ventilátory (70 800 m3/h při 50 Pa)
- invertorový plynule řízený kompresor 
- kompletní regulace včetně veškerých čidel
- dotykový displej
- komunikační rozhraní ModBus RTU (RS485)
- doplňková komunikační karta rozhraní BACnet I/P, SNMP, Webpage (Ethernet)
- max. Lw=89 dB(A)
- max hmotnost=310kg
- max. rozměry=1180x780x1940 mm (dxšxv)
- vodní filtr včetně ventilů nutných pro výměnu filtru a odstavení jednotky součástí dodávky jednotky
- uzavírací klapka na sálové jednotce s el. ovládáním
</t>
  </si>
  <si>
    <t xml:space="preserve">Vnitřní sálová jednotka
- přímé chlazení (R410A)
- sání horem, výdech předem
- Qch=18,3 kW (citelný čistý)
- G4 filtrace
- EC ventilátory (4 500 m3/h při 50 Pa)
- invertorový plynule řízený kompresor 
- kompletní regulace včetně veškerých čidel
- dotykový displej
- komunikační rozhraní ModBus RTU (RS485)
- doplňková komunikační karta rozhraní BACnet I/P, SNMP, Webpage (Ethernet)
- doplňkové teplotní čidlo s 10 m kabelem
- max. Lw=89 dB(A)
- max hmotnost=220kg
- max. rozměry=1180x780x1940 mm (dxšxv)
- vodní filtr včetně ventilů nutných pro výměnu filtru a odstavení jednotky součástí dodávky jednotky
- uzavírací klapka na sálové jednotce s el. ovládáním
</t>
  </si>
  <si>
    <t>Bateriový stojan s bateriemi 512V/100Ah, životnost 12 let, doprava, stěhování baterií a stojanu, zapojení, zprovoznění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</si>
</sst>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Kč&quot;;\-#,##0\ &quot;Kč&quot;"/>
    <numFmt numFmtId="164" formatCode="_-* #,##0\ _K_č_-;\-* #,##0\ _K_č_-;_-* &quot;-&quot;\ _K_č_-;_-@_-"/>
    <numFmt numFmtId="165" formatCode="#,##0\ &quot;Kč&quot;"/>
    <numFmt numFmtId="166" formatCode="#,##0\ _K_č"/>
    <numFmt numFmtId="167" formatCode="#,##0.0\ _K_č"/>
    <numFmt numFmtId="168" formatCode="\ * #,##0.00&quot; Kč &quot;;\-* #,##0.00&quot; Kč &quot;;\ * \-#&quot; Kč &quot;;@\ "/>
    <numFmt numFmtId="169" formatCode="0_)"/>
  </numFmts>
  <fonts count="34">
    <font>
      <sz val="12"/>
      <name val="formata"/>
    </font>
    <font>
      <sz val="8"/>
      <name val="Formata"/>
    </font>
    <font>
      <b/>
      <sz val="18"/>
      <name val="Arial"/>
      <family val="2"/>
      <charset val="238"/>
    </font>
    <font>
      <sz val="24"/>
      <name val="Arial"/>
      <family val="2"/>
      <charset val="238"/>
    </font>
    <font>
      <sz val="12"/>
      <name val="Arial"/>
      <family val="2"/>
      <charset val="238"/>
    </font>
    <font>
      <sz val="10"/>
      <name val="Arial"/>
      <family val="2"/>
      <charset val="238"/>
    </font>
    <font>
      <b/>
      <sz val="10"/>
      <name val="Arial"/>
      <family val="2"/>
      <charset val="238"/>
    </font>
    <font>
      <b/>
      <sz val="12"/>
      <name val="Arial"/>
      <family val="2"/>
      <charset val="238"/>
    </font>
    <font>
      <sz val="14"/>
      <name val="Arial"/>
      <family val="2"/>
      <charset val="238"/>
    </font>
    <font>
      <b/>
      <sz val="16"/>
      <name val="Arial"/>
      <family val="2"/>
      <charset val="238"/>
    </font>
    <font>
      <b/>
      <i/>
      <sz val="12"/>
      <name val="Arial"/>
      <family val="2"/>
      <charset val="238"/>
    </font>
    <font>
      <sz val="10"/>
      <color indexed="10"/>
      <name val="Arial"/>
      <family val="2"/>
      <charset val="238"/>
    </font>
    <font>
      <b/>
      <sz val="9"/>
      <name val="Arial"/>
      <family val="2"/>
      <charset val="238"/>
    </font>
    <font>
      <i/>
      <sz val="14"/>
      <name val="Arial"/>
      <family val="2"/>
      <charset val="238"/>
    </font>
    <font>
      <b/>
      <sz val="12"/>
      <color indexed="12"/>
      <name val="Arial"/>
      <family val="2"/>
      <charset val="238"/>
    </font>
    <font>
      <b/>
      <sz val="11"/>
      <name val="Arial"/>
      <family val="2"/>
      <charset val="238"/>
    </font>
    <font>
      <u/>
      <sz val="12"/>
      <color indexed="8"/>
      <name val="formata"/>
    </font>
    <font>
      <sz val="14"/>
      <name val="formata"/>
    </font>
    <font>
      <b/>
      <sz val="22"/>
      <name val="Arial"/>
      <family val="2"/>
      <charset val="238"/>
    </font>
    <font>
      <sz val="12"/>
      <name val="Arial Black"/>
      <family val="2"/>
      <charset val="238"/>
    </font>
    <font>
      <sz val="10"/>
      <name val="Calibri"/>
      <family val="2"/>
    </font>
    <font>
      <sz val="11"/>
      <color indexed="8"/>
      <name val="Calibri"/>
      <family val="2"/>
    </font>
    <font>
      <sz val="10"/>
      <name val="Arial CE"/>
      <family val="2"/>
      <charset val="238"/>
    </font>
    <font>
      <sz val="8"/>
      <name val="Arial CE"/>
      <family val="2"/>
      <charset val="238"/>
    </font>
    <font>
      <sz val="11"/>
      <color theme="1"/>
      <name val="Calibri"/>
      <family val="2"/>
      <charset val="238"/>
      <scheme val="minor"/>
    </font>
    <font>
      <b/>
      <sz val="10"/>
      <color theme="1"/>
      <name val="Arial"/>
      <family val="2"/>
      <charset val="238"/>
    </font>
    <font>
      <sz val="10"/>
      <color theme="1"/>
      <name val="Arial"/>
      <family val="2"/>
      <charset val="238"/>
    </font>
    <font>
      <sz val="10"/>
      <color rgb="FFFF0000"/>
      <name val="Arial"/>
      <family val="2"/>
      <charset val="238"/>
    </font>
    <font>
      <i/>
      <sz val="14"/>
      <color theme="3" tint="0.39997558519241921"/>
      <name val="Arial"/>
      <family val="2"/>
      <charset val="238"/>
    </font>
    <font>
      <sz val="10"/>
      <color theme="3" tint="0.39997558519241921"/>
      <name val="Arial"/>
      <family val="2"/>
      <charset val="238"/>
    </font>
    <font>
      <sz val="12"/>
      <color theme="3" tint="0.39997558519241921"/>
      <name val="Arial"/>
      <family val="2"/>
      <charset val="238"/>
    </font>
    <font>
      <b/>
      <sz val="12"/>
      <color theme="3" tint="0.39997558519241921"/>
      <name val="Arial"/>
      <family val="2"/>
      <charset val="238"/>
    </font>
    <font>
      <b/>
      <sz val="11"/>
      <color theme="1"/>
      <name val="Arial"/>
      <family val="2"/>
      <charset val="238"/>
    </font>
    <font>
      <vertAlign val="superscript"/>
      <sz val="10"/>
      <name val="Arial"/>
      <family val="2"/>
      <charset val="238"/>
    </font>
  </fonts>
  <fills count="6">
    <fill>
      <patternFill patternType="none"/>
    </fill>
    <fill>
      <patternFill patternType="gray125"/>
    </fill>
    <fill>
      <patternFill patternType="solid">
        <fgColor indexed="47"/>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top style="hair">
        <color indexed="64"/>
      </top>
      <bottom style="hair">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hair">
        <color indexed="64"/>
      </bottom>
      <diagonal/>
    </border>
    <border>
      <left/>
      <right/>
      <top style="hair">
        <color indexed="64"/>
      </top>
      <bottom/>
      <diagonal/>
    </border>
    <border>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right/>
      <top/>
      <bottom style="hair">
        <color indexed="64"/>
      </bottom>
      <diagonal/>
    </border>
    <border>
      <left style="medium">
        <color indexed="64"/>
      </left>
      <right/>
      <top style="hair">
        <color indexed="64"/>
      </top>
      <bottom style="hair">
        <color indexed="64"/>
      </bottom>
      <diagonal/>
    </border>
  </borders>
  <cellStyleXfs count="9">
    <xf numFmtId="0" fontId="0" fillId="0" borderId="0"/>
    <xf numFmtId="169" fontId="22" fillId="0" borderId="0"/>
    <xf numFmtId="39" fontId="22" fillId="0" borderId="0"/>
    <xf numFmtId="168" fontId="21" fillId="0" borderId="0"/>
    <xf numFmtId="0" fontId="20" fillId="0" borderId="0"/>
    <xf numFmtId="0" fontId="16" fillId="0" borderId="0" applyNumberFormat="0" applyBorder="0" applyAlignment="0" applyProtection="0">
      <alignment vertical="top"/>
      <protection locked="0"/>
    </xf>
    <xf numFmtId="0" fontId="23" fillId="0" borderId="1"/>
    <xf numFmtId="0" fontId="24" fillId="0" borderId="0"/>
    <xf numFmtId="0" fontId="5" fillId="0" borderId="0"/>
  </cellStyleXfs>
  <cellXfs count="120">
    <xf numFmtId="0" fontId="0" fillId="0" borderId="0" xfId="0"/>
    <xf numFmtId="0" fontId="5" fillId="0" borderId="0" xfId="0" applyFont="1" applyAlignment="1">
      <alignment horizontal="center"/>
    </xf>
    <xf numFmtId="0" fontId="6"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4" fontId="12" fillId="0" borderId="5" xfId="0" applyNumberFormat="1" applyFont="1" applyBorder="1" applyAlignment="1">
      <alignment horizontal="center" vertical="center"/>
    </xf>
    <xf numFmtId="0" fontId="12" fillId="0" borderId="6" xfId="0" applyFont="1" applyBorder="1" applyAlignment="1">
      <alignment horizontal="center" vertical="center" wrapText="1"/>
    </xf>
    <xf numFmtId="167" fontId="3" fillId="0" borderId="9" xfId="0" applyNumberFormat="1" applyFont="1" applyBorder="1" applyAlignment="1">
      <alignment horizontal="center"/>
    </xf>
    <xf numFmtId="167" fontId="5" fillId="0" borderId="0" xfId="0" applyNumberFormat="1" applyFont="1" applyAlignment="1">
      <alignment horizontal="center"/>
    </xf>
    <xf numFmtId="167" fontId="12" fillId="0" borderId="3" xfId="0" applyNumberFormat="1" applyFont="1" applyBorder="1" applyAlignment="1">
      <alignment horizontal="center" vertical="center" wrapText="1"/>
    </xf>
    <xf numFmtId="167" fontId="0" fillId="0" borderId="0" xfId="0" applyNumberFormat="1"/>
    <xf numFmtId="4" fontId="12" fillId="0" borderId="3" xfId="0" applyNumberFormat="1" applyFont="1" applyBorder="1" applyAlignment="1" applyProtection="1">
      <alignment horizontal="center" vertical="center" wrapText="1"/>
      <protection locked="0"/>
    </xf>
    <xf numFmtId="0" fontId="0" fillId="0" borderId="0" xfId="0" applyProtection="1">
      <protection locked="0"/>
    </xf>
    <xf numFmtId="0" fontId="2" fillId="0" borderId="10" xfId="0" applyFont="1" applyBorder="1" applyAlignment="1">
      <alignment horizontal="center" vertical="center"/>
    </xf>
    <xf numFmtId="0" fontId="4" fillId="0" borderId="11" xfId="0" applyFont="1" applyBorder="1" applyAlignment="1">
      <alignment horizontal="center" vertical="center"/>
    </xf>
    <xf numFmtId="0" fontId="0" fillId="0" borderId="0" xfId="0" applyAlignment="1">
      <alignment horizontal="center" vertical="center"/>
    </xf>
    <xf numFmtId="0" fontId="12" fillId="0" borderId="12" xfId="0" applyFont="1" applyBorder="1" applyAlignment="1">
      <alignment horizontal="center" vertical="center" wrapText="1"/>
    </xf>
    <xf numFmtId="0" fontId="10" fillId="0" borderId="9" xfId="0" applyFont="1" applyBorder="1" applyAlignment="1">
      <alignment horizontal="left"/>
    </xf>
    <xf numFmtId="0" fontId="0" fillId="0" borderId="0" xfId="0" applyAlignment="1">
      <alignment vertical="top" wrapText="1"/>
    </xf>
    <xf numFmtId="0" fontId="12" fillId="0" borderId="13" xfId="0" applyFont="1" applyBorder="1" applyAlignment="1">
      <alignment horizontal="center" vertical="center" wrapText="1"/>
    </xf>
    <xf numFmtId="0" fontId="2" fillId="0" borderId="0" xfId="0" applyFont="1" applyAlignment="1">
      <alignment wrapText="1"/>
    </xf>
    <xf numFmtId="0" fontId="16" fillId="0" borderId="14" xfId="5" applyBorder="1" applyAlignment="1" applyProtection="1">
      <alignment wrapText="1"/>
    </xf>
    <xf numFmtId="0" fontId="17" fillId="0" borderId="14" xfId="0" applyFont="1" applyBorder="1"/>
    <xf numFmtId="0" fontId="10" fillId="0" borderId="15" xfId="0" applyFont="1" applyBorder="1" applyAlignment="1">
      <alignment wrapText="1"/>
    </xf>
    <xf numFmtId="0" fontId="5" fillId="0" borderId="15" xfId="0" applyFont="1" applyBorder="1" applyAlignment="1">
      <alignment horizontal="center" vertical="center"/>
    </xf>
    <xf numFmtId="167" fontId="5" fillId="0" borderId="15" xfId="0" applyNumberFormat="1" applyFont="1" applyBorder="1" applyAlignment="1">
      <alignment horizontal="center" vertical="center"/>
    </xf>
    <xf numFmtId="0" fontId="12"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10" fillId="0" borderId="0" xfId="0" applyFont="1" applyAlignment="1">
      <alignment horizontal="left"/>
    </xf>
    <xf numFmtId="0" fontId="18" fillId="0" borderId="9" xfId="0" applyFont="1" applyBorder="1" applyAlignment="1">
      <alignment horizontal="left"/>
    </xf>
    <xf numFmtId="0" fontId="5" fillId="5" borderId="6" xfId="0" applyFont="1" applyFill="1" applyBorder="1" applyAlignment="1">
      <alignment horizontal="center" vertical="center"/>
    </xf>
    <xf numFmtId="0" fontId="9" fillId="5" borderId="6" xfId="0" applyFont="1" applyFill="1" applyBorder="1" applyAlignment="1">
      <alignment wrapText="1"/>
    </xf>
    <xf numFmtId="0" fontId="19" fillId="0" borderId="0" xfId="0" applyFont="1" applyAlignment="1">
      <alignment horizontal="left"/>
    </xf>
    <xf numFmtId="4" fontId="12" fillId="0" borderId="19" xfId="0" applyNumberFormat="1" applyFont="1" applyBorder="1" applyAlignment="1" applyProtection="1">
      <alignment horizontal="center" vertical="center" wrapText="1"/>
      <protection locked="0"/>
    </xf>
    <xf numFmtId="4" fontId="12" fillId="0" borderId="0" xfId="0" applyNumberFormat="1" applyFont="1" applyAlignment="1" applyProtection="1">
      <alignment horizontal="left"/>
      <protection locked="0"/>
    </xf>
    <xf numFmtId="0" fontId="5" fillId="0" borderId="20" xfId="0" applyFont="1" applyBorder="1" applyAlignment="1">
      <alignment horizontal="center" vertical="center"/>
    </xf>
    <xf numFmtId="0" fontId="10" fillId="0" borderId="15" xfId="0" applyFont="1" applyBorder="1" applyAlignment="1" applyProtection="1">
      <alignment horizontal="center" vertical="center"/>
      <protection locked="0"/>
    </xf>
    <xf numFmtId="0" fontId="5" fillId="0" borderId="21" xfId="0" applyFont="1" applyBorder="1" applyAlignment="1">
      <alignment horizontal="center" vertical="top" wrapText="1"/>
    </xf>
    <xf numFmtId="0" fontId="5" fillId="0" borderId="21" xfId="0" applyFont="1" applyBorder="1" applyAlignment="1">
      <alignment vertical="top" wrapText="1"/>
    </xf>
    <xf numFmtId="0" fontId="5" fillId="0" borderId="23" xfId="0" applyFont="1" applyBorder="1" applyAlignment="1">
      <alignment vertical="top" wrapText="1"/>
    </xf>
    <xf numFmtId="0" fontId="5" fillId="0" borderId="12" xfId="0" applyFont="1" applyBorder="1" applyAlignment="1">
      <alignment vertical="top" wrapText="1"/>
    </xf>
    <xf numFmtId="0" fontId="13" fillId="2" borderId="16" xfId="0" applyFont="1" applyFill="1" applyBorder="1" applyAlignment="1">
      <alignment wrapText="1"/>
    </xf>
    <xf numFmtId="0" fontId="5" fillId="2" borderId="17" xfId="0" applyFont="1" applyFill="1" applyBorder="1" applyAlignment="1">
      <alignment horizontal="center" vertical="center"/>
    </xf>
    <xf numFmtId="167" fontId="5" fillId="2" borderId="17" xfId="0" applyNumberFormat="1" applyFont="1" applyFill="1" applyBorder="1" applyAlignment="1">
      <alignment horizontal="center" vertical="center"/>
    </xf>
    <xf numFmtId="166" fontId="7" fillId="2" borderId="17" xfId="0" applyNumberFormat="1" applyFont="1" applyFill="1" applyBorder="1" applyAlignment="1">
      <alignment horizontal="center" vertical="center"/>
    </xf>
    <xf numFmtId="0" fontId="13" fillId="2" borderId="17" xfId="0" applyFont="1" applyFill="1" applyBorder="1" applyAlignment="1">
      <alignment wrapText="1"/>
    </xf>
    <xf numFmtId="0" fontId="10" fillId="0" borderId="9" xfId="0" applyFont="1" applyBorder="1" applyAlignment="1">
      <alignment horizontal="right"/>
    </xf>
    <xf numFmtId="4" fontId="3" fillId="0" borderId="2" xfId="0" applyNumberFormat="1" applyFont="1" applyBorder="1" applyAlignment="1">
      <alignment horizontal="right"/>
    </xf>
    <xf numFmtId="4" fontId="12" fillId="0" borderId="0" xfId="0" applyNumberFormat="1" applyFont="1" applyAlignment="1" applyProtection="1">
      <alignment horizontal="right"/>
      <protection locked="0"/>
    </xf>
    <xf numFmtId="3" fontId="5" fillId="0" borderId="7" xfId="0" applyNumberFormat="1" applyFont="1" applyBorder="1" applyAlignment="1">
      <alignment horizontal="right"/>
    </xf>
    <xf numFmtId="167" fontId="5" fillId="0" borderId="0" xfId="0" applyNumberFormat="1" applyFont="1" applyAlignment="1">
      <alignment horizontal="right"/>
    </xf>
    <xf numFmtId="4" fontId="11" fillId="0" borderId="8" xfId="0" applyNumberFormat="1" applyFont="1" applyBorder="1" applyAlignment="1">
      <alignment horizontal="right" wrapText="1"/>
    </xf>
    <xf numFmtId="166" fontId="12" fillId="0" borderId="6" xfId="0" applyNumberFormat="1" applyFont="1" applyBorder="1" applyAlignment="1" applyProtection="1">
      <alignment horizontal="right" vertical="center" wrapText="1"/>
      <protection locked="0"/>
    </xf>
    <xf numFmtId="164" fontId="12" fillId="0" borderId="6" xfId="0" applyNumberFormat="1" applyFont="1" applyBorder="1" applyAlignment="1">
      <alignment horizontal="right" vertical="center"/>
    </xf>
    <xf numFmtId="166" fontId="12" fillId="0" borderId="12" xfId="0" applyNumberFormat="1" applyFont="1" applyBorder="1" applyAlignment="1" applyProtection="1">
      <alignment horizontal="right" vertical="center" wrapText="1"/>
      <protection locked="0"/>
    </xf>
    <xf numFmtId="37" fontId="15" fillId="0" borderId="12" xfId="0" applyNumberFormat="1" applyFont="1" applyBorder="1" applyAlignment="1">
      <alignment horizontal="right" vertical="center"/>
    </xf>
    <xf numFmtId="5" fontId="4" fillId="0" borderId="12" xfId="0" applyNumberFormat="1" applyFont="1" applyBorder="1" applyAlignment="1">
      <alignment horizontal="right" vertical="center"/>
    </xf>
    <xf numFmtId="165" fontId="4" fillId="0" borderId="12" xfId="0" applyNumberFormat="1" applyFont="1" applyBorder="1" applyAlignment="1">
      <alignment horizontal="right" vertical="center"/>
    </xf>
    <xf numFmtId="165" fontId="4" fillId="0" borderId="12" xfId="0" applyNumberFormat="1" applyFont="1" applyBorder="1" applyAlignment="1" applyProtection="1">
      <alignment horizontal="right" vertical="center" wrapText="1"/>
      <protection locked="0"/>
    </xf>
    <xf numFmtId="165" fontId="15" fillId="0" borderId="12" xfId="0" applyNumberFormat="1" applyFont="1" applyBorder="1" applyAlignment="1">
      <alignment horizontal="right" vertical="center"/>
    </xf>
    <xf numFmtId="165" fontId="7" fillId="5" borderId="6" xfId="0" applyNumberFormat="1" applyFont="1" applyFill="1" applyBorder="1" applyAlignment="1" applyProtection="1">
      <alignment horizontal="right" vertical="center"/>
      <protection locked="0"/>
    </xf>
    <xf numFmtId="4" fontId="12" fillId="3" borderId="17" xfId="0" applyNumberFormat="1" applyFont="1" applyFill="1" applyBorder="1" applyAlignment="1" applyProtection="1">
      <alignment horizontal="right" vertical="center" wrapText="1"/>
      <protection locked="0"/>
    </xf>
    <xf numFmtId="4" fontId="12" fillId="3" borderId="18" xfId="0" applyNumberFormat="1" applyFont="1" applyFill="1" applyBorder="1" applyAlignment="1">
      <alignment horizontal="right" vertical="center"/>
    </xf>
    <xf numFmtId="0" fontId="0" fillId="0" borderId="0" xfId="0" applyAlignment="1" applyProtection="1">
      <alignment horizontal="right"/>
      <protection locked="0"/>
    </xf>
    <xf numFmtId="0" fontId="0" fillId="0" borderId="0" xfId="0" applyAlignment="1">
      <alignment horizontal="right"/>
    </xf>
    <xf numFmtId="166" fontId="7" fillId="2" borderId="18" xfId="0" applyNumberFormat="1" applyFont="1" applyFill="1" applyBorder="1" applyAlignment="1">
      <alignment horizontal="right" vertical="center"/>
    </xf>
    <xf numFmtId="0" fontId="14" fillId="0" borderId="8" xfId="0" applyFont="1" applyBorder="1" applyAlignment="1">
      <alignment horizontal="right" vertical="center"/>
    </xf>
    <xf numFmtId="166" fontId="4" fillId="0" borderId="12" xfId="0" applyNumberFormat="1" applyFont="1" applyBorder="1" applyAlignment="1">
      <alignment horizontal="right" vertical="center"/>
    </xf>
    <xf numFmtId="165" fontId="32" fillId="0" borderId="12" xfId="0" applyNumberFormat="1" applyFont="1" applyBorder="1" applyAlignment="1">
      <alignment horizontal="right" vertical="center"/>
    </xf>
    <xf numFmtId="2" fontId="8" fillId="0" borderId="12" xfId="0" applyNumberFormat="1" applyFont="1" applyBorder="1" applyAlignment="1">
      <alignment horizontal="center" vertical="center" wrapText="1"/>
    </xf>
    <xf numFmtId="165" fontId="25" fillId="4" borderId="12" xfId="0" applyNumberFormat="1" applyFont="1" applyFill="1" applyBorder="1" applyAlignment="1">
      <alignment horizontal="right" vertical="center"/>
    </xf>
    <xf numFmtId="2" fontId="25" fillId="0" borderId="24" xfId="0" applyNumberFormat="1" applyFont="1" applyBorder="1" applyAlignment="1">
      <alignment horizontal="center" vertical="top" wrapText="1"/>
    </xf>
    <xf numFmtId="0" fontId="6" fillId="0" borderId="12" xfId="0" applyFont="1" applyBorder="1" applyAlignment="1">
      <alignment vertical="top" wrapText="1"/>
    </xf>
    <xf numFmtId="0" fontId="27" fillId="0" borderId="12" xfId="0" applyFont="1" applyBorder="1" applyAlignment="1">
      <alignment horizontal="center" vertical="top" wrapText="1"/>
    </xf>
    <xf numFmtId="165" fontId="26" fillId="0" borderId="23" xfId="0" applyNumberFormat="1" applyFont="1" applyBorder="1" applyAlignment="1">
      <alignment vertical="center" wrapText="1"/>
    </xf>
    <xf numFmtId="0" fontId="5" fillId="0" borderId="22" xfId="0" applyFont="1" applyBorder="1" applyAlignment="1">
      <alignment vertical="center" wrapText="1"/>
    </xf>
    <xf numFmtId="0" fontId="5" fillId="0" borderId="12" xfId="0" applyFont="1" applyBorder="1" applyAlignment="1">
      <alignment horizontal="center" vertical="center" wrapText="1"/>
    </xf>
    <xf numFmtId="165" fontId="5" fillId="0" borderId="23" xfId="0" applyNumberFormat="1" applyFont="1" applyBorder="1" applyAlignment="1">
      <alignment vertical="center" wrapText="1"/>
    </xf>
    <xf numFmtId="0" fontId="26" fillId="0" borderId="24" xfId="0" applyFont="1" applyBorder="1" applyAlignment="1">
      <alignment horizontal="center" vertical="top"/>
    </xf>
    <xf numFmtId="0" fontId="26" fillId="0" borderId="12" xfId="0" applyFont="1" applyBorder="1" applyAlignment="1">
      <alignment horizontal="center" vertical="center" wrapText="1"/>
    </xf>
    <xf numFmtId="165" fontId="26" fillId="0" borderId="12" xfId="0" applyNumberFormat="1" applyFont="1" applyBorder="1" applyAlignment="1">
      <alignment horizontal="right" vertical="center"/>
    </xf>
    <xf numFmtId="0" fontId="5" fillId="0" borderId="25" xfId="0" applyFont="1" applyBorder="1" applyAlignment="1">
      <alignment vertical="top" wrapText="1"/>
    </xf>
    <xf numFmtId="2" fontId="26" fillId="0" borderId="24" xfId="0" applyNumberFormat="1" applyFont="1" applyBorder="1" applyAlignment="1">
      <alignment horizontal="center" vertical="top"/>
    </xf>
    <xf numFmtId="0" fontId="5" fillId="0" borderId="0" xfId="0" applyFont="1" applyAlignment="1">
      <alignment vertical="top" wrapText="1"/>
    </xf>
    <xf numFmtId="2" fontId="26" fillId="0" borderId="12" xfId="0" applyNumberFormat="1" applyFont="1" applyBorder="1" applyAlignment="1">
      <alignment horizontal="center" vertical="top"/>
    </xf>
    <xf numFmtId="0" fontId="5" fillId="0" borderId="25" xfId="0" applyFont="1" applyBorder="1" applyAlignment="1">
      <alignment vertical="center" wrapText="1"/>
    </xf>
    <xf numFmtId="0" fontId="0" fillId="0" borderId="23" xfId="0" applyBorder="1" applyAlignment="1">
      <alignment vertical="top" wrapText="1"/>
    </xf>
    <xf numFmtId="0" fontId="5" fillId="0" borderId="26" xfId="0" applyFont="1" applyBorder="1" applyAlignment="1">
      <alignment vertical="top" wrapText="1"/>
    </xf>
    <xf numFmtId="0" fontId="6" fillId="0" borderId="25" xfId="0" applyFont="1" applyBorder="1" applyAlignment="1">
      <alignment vertical="top" wrapText="1"/>
    </xf>
    <xf numFmtId="0" fontId="5" fillId="0" borderId="23" xfId="0" applyFont="1" applyBorder="1" applyAlignment="1">
      <alignment vertical="center" wrapText="1"/>
    </xf>
    <xf numFmtId="2" fontId="25" fillId="0" borderId="12" xfId="0" applyNumberFormat="1" applyFont="1" applyBorder="1" applyAlignment="1">
      <alignment horizontal="center" vertical="top" wrapText="1"/>
    </xf>
    <xf numFmtId="0" fontId="6" fillId="0" borderId="23" xfId="0" applyFont="1" applyBorder="1" applyAlignment="1">
      <alignment vertical="top" wrapText="1"/>
    </xf>
    <xf numFmtId="0" fontId="5" fillId="0" borderId="22" xfId="0" applyFont="1" applyBorder="1" applyAlignment="1">
      <alignment vertical="top" wrapText="1"/>
    </xf>
    <xf numFmtId="0" fontId="29" fillId="0" borderId="10" xfId="0" applyFont="1" applyBorder="1" applyAlignment="1">
      <alignment horizontal="center" vertical="center"/>
    </xf>
    <xf numFmtId="0" fontId="28" fillId="0" borderId="9" xfId="0" applyFont="1" applyBorder="1" applyAlignment="1">
      <alignment wrapText="1"/>
    </xf>
    <xf numFmtId="0" fontId="29" fillId="0" borderId="9" xfId="0" applyFont="1" applyBorder="1" applyAlignment="1">
      <alignment horizontal="center" vertical="center"/>
    </xf>
    <xf numFmtId="167" fontId="29" fillId="0" borderId="9" xfId="0" applyNumberFormat="1" applyFont="1" applyBorder="1" applyAlignment="1">
      <alignment horizontal="center" vertical="center"/>
    </xf>
    <xf numFmtId="166" fontId="30" fillId="0" borderId="9" xfId="0" applyNumberFormat="1" applyFont="1" applyBorder="1" applyAlignment="1" applyProtection="1">
      <alignment horizontal="center" vertical="center"/>
      <protection locked="0"/>
    </xf>
    <xf numFmtId="165" fontId="31" fillId="0" borderId="2" xfId="0" applyNumberFormat="1" applyFont="1" applyBorder="1" applyAlignment="1">
      <alignment horizontal="right" vertical="center"/>
    </xf>
    <xf numFmtId="2" fontId="5" fillId="4" borderId="12" xfId="0" applyNumberFormat="1" applyFont="1" applyFill="1" applyBorder="1" applyAlignment="1">
      <alignment horizontal="center" vertical="top"/>
    </xf>
    <xf numFmtId="165" fontId="5" fillId="4" borderId="23" xfId="0" applyNumberFormat="1" applyFont="1" applyFill="1" applyBorder="1" applyAlignment="1">
      <alignment vertical="center" wrapText="1"/>
    </xf>
    <xf numFmtId="165" fontId="5" fillId="4" borderId="12" xfId="0" applyNumberFormat="1" applyFont="1" applyFill="1" applyBorder="1" applyAlignment="1">
      <alignment horizontal="right" vertical="center"/>
    </xf>
    <xf numFmtId="2" fontId="26" fillId="4" borderId="12" xfId="0" applyNumberFormat="1" applyFont="1" applyFill="1" applyBorder="1" applyAlignment="1">
      <alignment horizontal="center" vertical="top"/>
    </xf>
    <xf numFmtId="0" fontId="5" fillId="4" borderId="25" xfId="0" applyFont="1" applyFill="1" applyBorder="1" applyAlignment="1">
      <alignment vertical="center" wrapText="1"/>
    </xf>
    <xf numFmtId="0" fontId="26" fillId="4" borderId="12" xfId="0" applyFont="1" applyFill="1" applyBorder="1" applyAlignment="1">
      <alignment horizontal="center" vertical="center" wrapText="1"/>
    </xf>
    <xf numFmtId="165" fontId="26" fillId="4" borderId="23" xfId="0" applyNumberFormat="1" applyFont="1" applyFill="1" applyBorder="1" applyAlignment="1">
      <alignment vertical="center" wrapText="1"/>
    </xf>
    <xf numFmtId="0" fontId="5" fillId="4" borderId="25" xfId="0" applyFont="1" applyFill="1" applyBorder="1" applyAlignment="1">
      <alignment vertical="top" wrapText="1"/>
    </xf>
    <xf numFmtId="0" fontId="5" fillId="4" borderId="12" xfId="0" applyFont="1" applyFill="1" applyBorder="1" applyAlignment="1">
      <alignment horizontal="center" vertical="center" wrapText="1"/>
    </xf>
    <xf numFmtId="2" fontId="5" fillId="0" borderId="12" xfId="0" applyNumberFormat="1" applyFont="1" applyBorder="1" applyAlignment="1">
      <alignment horizontal="center" vertical="top"/>
    </xf>
    <xf numFmtId="165" fontId="5" fillId="0" borderId="12" xfId="0" applyNumberFormat="1" applyFont="1" applyBorder="1" applyAlignment="1">
      <alignment horizontal="right" vertical="center"/>
    </xf>
    <xf numFmtId="0" fontId="5" fillId="4" borderId="26" xfId="0" applyFont="1" applyFill="1" applyBorder="1" applyAlignment="1">
      <alignment vertical="top" wrapText="1"/>
    </xf>
    <xf numFmtId="165" fontId="26" fillId="4" borderId="12" xfId="0" applyNumberFormat="1" applyFont="1" applyFill="1" applyBorder="1" applyAlignment="1">
      <alignment horizontal="right" vertical="center"/>
    </xf>
    <xf numFmtId="0" fontId="5" fillId="4" borderId="22" xfId="0" applyFont="1" applyFill="1" applyBorder="1" applyAlignment="1">
      <alignment vertical="center" wrapText="1"/>
    </xf>
    <xf numFmtId="0" fontId="6" fillId="4" borderId="22" xfId="0" applyFont="1" applyFill="1" applyBorder="1" applyAlignment="1">
      <alignment vertical="center" wrapText="1"/>
    </xf>
    <xf numFmtId="0" fontId="26" fillId="4" borderId="12" xfId="0" applyFont="1" applyFill="1" applyBorder="1" applyAlignment="1">
      <alignment horizontal="center" vertical="top" wrapText="1"/>
    </xf>
    <xf numFmtId="2" fontId="25" fillId="4" borderId="12" xfId="0" applyNumberFormat="1" applyFont="1" applyFill="1" applyBorder="1" applyAlignment="1">
      <alignment horizontal="center" vertical="top"/>
    </xf>
    <xf numFmtId="0" fontId="6" fillId="4" borderId="12" xfId="0" applyFont="1" applyFill="1" applyBorder="1" applyAlignment="1">
      <alignment vertical="top" wrapText="1"/>
    </xf>
    <xf numFmtId="165" fontId="32" fillId="4" borderId="12" xfId="0" applyNumberFormat="1" applyFont="1" applyFill="1" applyBorder="1" applyAlignment="1">
      <alignment horizontal="right" vertical="center"/>
    </xf>
    <xf numFmtId="2" fontId="25" fillId="4" borderId="12" xfId="0" applyNumberFormat="1" applyFont="1" applyFill="1" applyBorder="1" applyAlignment="1">
      <alignment horizontal="center" vertical="top" wrapText="1"/>
    </xf>
    <xf numFmtId="0" fontId="6" fillId="4" borderId="22" xfId="0" applyFont="1" applyFill="1" applyBorder="1" applyAlignment="1">
      <alignment vertical="top" wrapText="1"/>
    </xf>
  </cellXfs>
  <cellStyles count="9">
    <cellStyle name="bezčárky_" xfId="1" xr:uid="{00000000-0005-0000-0000-000000000000}"/>
    <cellStyle name="číslo.00_" xfId="2" xr:uid="{00000000-0005-0000-0000-000001000000}"/>
    <cellStyle name="Excel Built-in Excel Built-in Excel Built-in Excel Built-in Excel Built-in Excel Built-in Excel Built-in Excel Built-in Excel Built-in Excel Built-in Excel Built-in měny 2" xfId="3" xr:uid="{00000000-0005-0000-0000-000002000000}"/>
    <cellStyle name="Excel Built-in Excel Built-in Excel Built-in Excel Built-in Excel Built-in Excel Built-in Excel Built-in Excel Built-in Excel Built-in Excel Built-in Excel Built-in normální 2" xfId="4" xr:uid="{00000000-0005-0000-0000-000003000000}"/>
    <cellStyle name="Hypertextový odkaz" xfId="5" builtinId="8"/>
    <cellStyle name="Normální" xfId="0" builtinId="0"/>
    <cellStyle name="Normální 10" xfId="6" xr:uid="{00000000-0005-0000-0000-000007000000}"/>
    <cellStyle name="Normální 2" xfId="7" xr:uid="{00000000-0005-0000-0000-000008000000}"/>
    <cellStyle name="Normální 3" xfId="8" xr:uid="{00000000-0005-0000-0000-00000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30</xdr:row>
      <xdr:rowOff>0</xdr:rowOff>
    </xdr:from>
    <xdr:to>
      <xdr:col>1</xdr:col>
      <xdr:colOff>83185</xdr:colOff>
      <xdr:row>31</xdr:row>
      <xdr:rowOff>76202</xdr:rowOff>
    </xdr:to>
    <xdr:sp macro="" textlink="">
      <xdr:nvSpPr>
        <xdr:cNvPr id="2" name="Text Box 1">
          <a:extLst>
            <a:ext uri="{FF2B5EF4-FFF2-40B4-BE49-F238E27FC236}">
              <a16:creationId xmlns:a16="http://schemas.microsoft.com/office/drawing/2014/main" id="{9B66BE1C-8815-4339-8B04-20D5D4FA0FFB}"/>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 name="Text Box 1">
          <a:extLst>
            <a:ext uri="{FF2B5EF4-FFF2-40B4-BE49-F238E27FC236}">
              <a16:creationId xmlns:a16="http://schemas.microsoft.com/office/drawing/2014/main" id="{70A59563-99DD-43F6-8354-B72458540884}"/>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4" name="Text Box 1">
          <a:extLst>
            <a:ext uri="{FF2B5EF4-FFF2-40B4-BE49-F238E27FC236}">
              <a16:creationId xmlns:a16="http://schemas.microsoft.com/office/drawing/2014/main" id="{3C059861-DF9E-413B-9140-ABF016BB8A4B}"/>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5" name="Text Box 1">
          <a:extLst>
            <a:ext uri="{FF2B5EF4-FFF2-40B4-BE49-F238E27FC236}">
              <a16:creationId xmlns:a16="http://schemas.microsoft.com/office/drawing/2014/main" id="{567B0362-54AA-45F9-A095-F4BF76DFF4A6}"/>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6" name="Text Box 1">
          <a:extLst>
            <a:ext uri="{FF2B5EF4-FFF2-40B4-BE49-F238E27FC236}">
              <a16:creationId xmlns:a16="http://schemas.microsoft.com/office/drawing/2014/main" id="{378E7BBB-914B-43FD-B437-28D595C8C6EE}"/>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7" name="Text Box 1">
          <a:extLst>
            <a:ext uri="{FF2B5EF4-FFF2-40B4-BE49-F238E27FC236}">
              <a16:creationId xmlns:a16="http://schemas.microsoft.com/office/drawing/2014/main" id="{0C2A0985-601A-4909-8C2B-C5487ADDFA03}"/>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8" name="Text Box 1">
          <a:extLst>
            <a:ext uri="{FF2B5EF4-FFF2-40B4-BE49-F238E27FC236}">
              <a16:creationId xmlns:a16="http://schemas.microsoft.com/office/drawing/2014/main" id="{20803148-2962-40C7-BB6E-0647E2D403EE}"/>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9" name="Text Box 1">
          <a:extLst>
            <a:ext uri="{FF2B5EF4-FFF2-40B4-BE49-F238E27FC236}">
              <a16:creationId xmlns:a16="http://schemas.microsoft.com/office/drawing/2014/main" id="{0A8ADF83-8BB7-434E-B9A9-FCC7A68E84D5}"/>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0" name="Text Box 1">
          <a:extLst>
            <a:ext uri="{FF2B5EF4-FFF2-40B4-BE49-F238E27FC236}">
              <a16:creationId xmlns:a16="http://schemas.microsoft.com/office/drawing/2014/main" id="{83130A39-A509-45B6-8577-139A24B96CDD}"/>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1" name="Text Box 1">
          <a:extLst>
            <a:ext uri="{FF2B5EF4-FFF2-40B4-BE49-F238E27FC236}">
              <a16:creationId xmlns:a16="http://schemas.microsoft.com/office/drawing/2014/main" id="{831277E5-0CCB-4A6B-851B-9D2F2A1CE386}"/>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2" name="Text Box 1">
          <a:extLst>
            <a:ext uri="{FF2B5EF4-FFF2-40B4-BE49-F238E27FC236}">
              <a16:creationId xmlns:a16="http://schemas.microsoft.com/office/drawing/2014/main" id="{90C4E8E5-9E42-4977-9AEE-269D783BD5E1}"/>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3" name="Text Box 1">
          <a:extLst>
            <a:ext uri="{FF2B5EF4-FFF2-40B4-BE49-F238E27FC236}">
              <a16:creationId xmlns:a16="http://schemas.microsoft.com/office/drawing/2014/main" id="{36130ED1-351E-432E-B197-7FA84316458A}"/>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4" name="Text Box 1">
          <a:extLst>
            <a:ext uri="{FF2B5EF4-FFF2-40B4-BE49-F238E27FC236}">
              <a16:creationId xmlns:a16="http://schemas.microsoft.com/office/drawing/2014/main" id="{7F456542-F7D8-426F-B455-BD801D1F8441}"/>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5" name="Text Box 1">
          <a:extLst>
            <a:ext uri="{FF2B5EF4-FFF2-40B4-BE49-F238E27FC236}">
              <a16:creationId xmlns:a16="http://schemas.microsoft.com/office/drawing/2014/main" id="{BB948864-3069-4422-B064-90213DDF585D}"/>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6" name="Text Box 1">
          <a:extLst>
            <a:ext uri="{FF2B5EF4-FFF2-40B4-BE49-F238E27FC236}">
              <a16:creationId xmlns:a16="http://schemas.microsoft.com/office/drawing/2014/main" id="{AC2CE4B1-B063-4E5C-B539-CA26619A6B69}"/>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7" name="Text Box 1">
          <a:extLst>
            <a:ext uri="{FF2B5EF4-FFF2-40B4-BE49-F238E27FC236}">
              <a16:creationId xmlns:a16="http://schemas.microsoft.com/office/drawing/2014/main" id="{DC20947F-9C6B-4086-BCFB-0BBF322AB1AB}"/>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8" name="Text Box 1">
          <a:extLst>
            <a:ext uri="{FF2B5EF4-FFF2-40B4-BE49-F238E27FC236}">
              <a16:creationId xmlns:a16="http://schemas.microsoft.com/office/drawing/2014/main" id="{1EF54A3D-D8D0-4D80-BF54-F3954B015D3D}"/>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19" name="Text Box 1">
          <a:extLst>
            <a:ext uri="{FF2B5EF4-FFF2-40B4-BE49-F238E27FC236}">
              <a16:creationId xmlns:a16="http://schemas.microsoft.com/office/drawing/2014/main" id="{AA9AF889-7C09-40A3-AEF6-DA9FA7BCFA64}"/>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0" name="Text Box 1">
          <a:extLst>
            <a:ext uri="{FF2B5EF4-FFF2-40B4-BE49-F238E27FC236}">
              <a16:creationId xmlns:a16="http://schemas.microsoft.com/office/drawing/2014/main" id="{1E7CD6F7-833D-4878-A55F-0155E2F9C651}"/>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1" name="Text Box 1">
          <a:extLst>
            <a:ext uri="{FF2B5EF4-FFF2-40B4-BE49-F238E27FC236}">
              <a16:creationId xmlns:a16="http://schemas.microsoft.com/office/drawing/2014/main" id="{03A4929E-6F60-4268-BB39-2F28746C4584}"/>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2" name="Text Box 1">
          <a:extLst>
            <a:ext uri="{FF2B5EF4-FFF2-40B4-BE49-F238E27FC236}">
              <a16:creationId xmlns:a16="http://schemas.microsoft.com/office/drawing/2014/main" id="{48CC5D03-55C5-4979-9BAE-C9D894DD2D93}"/>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3" name="Text Box 1">
          <a:extLst>
            <a:ext uri="{FF2B5EF4-FFF2-40B4-BE49-F238E27FC236}">
              <a16:creationId xmlns:a16="http://schemas.microsoft.com/office/drawing/2014/main" id="{BEB517F1-977A-4985-A9BC-23812B74F201}"/>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4" name="Text Box 1">
          <a:extLst>
            <a:ext uri="{FF2B5EF4-FFF2-40B4-BE49-F238E27FC236}">
              <a16:creationId xmlns:a16="http://schemas.microsoft.com/office/drawing/2014/main" id="{D0D8273D-C762-44C0-BFC1-08A94DC8D380}"/>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5" name="Text Box 1">
          <a:extLst>
            <a:ext uri="{FF2B5EF4-FFF2-40B4-BE49-F238E27FC236}">
              <a16:creationId xmlns:a16="http://schemas.microsoft.com/office/drawing/2014/main" id="{F74EB576-F797-4676-83E3-3E3B7331F09A}"/>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6" name="Text Box 1">
          <a:extLst>
            <a:ext uri="{FF2B5EF4-FFF2-40B4-BE49-F238E27FC236}">
              <a16:creationId xmlns:a16="http://schemas.microsoft.com/office/drawing/2014/main" id="{0A33BD34-88B2-44ED-9EDF-8EDBCA3C0A31}"/>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7" name="Text Box 1">
          <a:extLst>
            <a:ext uri="{FF2B5EF4-FFF2-40B4-BE49-F238E27FC236}">
              <a16:creationId xmlns:a16="http://schemas.microsoft.com/office/drawing/2014/main" id="{FBAC06F4-F768-452F-B416-6EFD5834B663}"/>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8" name="Text Box 1">
          <a:extLst>
            <a:ext uri="{FF2B5EF4-FFF2-40B4-BE49-F238E27FC236}">
              <a16:creationId xmlns:a16="http://schemas.microsoft.com/office/drawing/2014/main" id="{964F0DB1-568B-4FF9-8200-9D0CD4FC650E}"/>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29" name="Text Box 1">
          <a:extLst>
            <a:ext uri="{FF2B5EF4-FFF2-40B4-BE49-F238E27FC236}">
              <a16:creationId xmlns:a16="http://schemas.microsoft.com/office/drawing/2014/main" id="{30034AF9-4D04-4731-913C-5918E2696F80}"/>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0" name="Text Box 1">
          <a:extLst>
            <a:ext uri="{FF2B5EF4-FFF2-40B4-BE49-F238E27FC236}">
              <a16:creationId xmlns:a16="http://schemas.microsoft.com/office/drawing/2014/main" id="{35E01E47-9513-4CB2-965E-9E24658745B4}"/>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1" name="Text Box 1">
          <a:extLst>
            <a:ext uri="{FF2B5EF4-FFF2-40B4-BE49-F238E27FC236}">
              <a16:creationId xmlns:a16="http://schemas.microsoft.com/office/drawing/2014/main" id="{B4BE6FD9-FBB8-4723-8519-59ACC5B3EC11}"/>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2" name="Text Box 1">
          <a:extLst>
            <a:ext uri="{FF2B5EF4-FFF2-40B4-BE49-F238E27FC236}">
              <a16:creationId xmlns:a16="http://schemas.microsoft.com/office/drawing/2014/main" id="{CB69C2AA-29A2-48D6-8D6F-77C655361EF2}"/>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3" name="Text Box 1">
          <a:extLst>
            <a:ext uri="{FF2B5EF4-FFF2-40B4-BE49-F238E27FC236}">
              <a16:creationId xmlns:a16="http://schemas.microsoft.com/office/drawing/2014/main" id="{DCC2B2E5-DE0E-4174-AE20-6404E923D39A}"/>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4" name="Text Box 1">
          <a:extLst>
            <a:ext uri="{FF2B5EF4-FFF2-40B4-BE49-F238E27FC236}">
              <a16:creationId xmlns:a16="http://schemas.microsoft.com/office/drawing/2014/main" id="{90FF7F51-37AE-4311-8C51-72C5A1DF97BA}"/>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5" name="Text Box 1">
          <a:extLst>
            <a:ext uri="{FF2B5EF4-FFF2-40B4-BE49-F238E27FC236}">
              <a16:creationId xmlns:a16="http://schemas.microsoft.com/office/drawing/2014/main" id="{AAC558E0-65E6-49F0-B874-FC60614E7304}"/>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6" name="Text Box 1">
          <a:extLst>
            <a:ext uri="{FF2B5EF4-FFF2-40B4-BE49-F238E27FC236}">
              <a16:creationId xmlns:a16="http://schemas.microsoft.com/office/drawing/2014/main" id="{32B118E4-B9B1-40D6-AC48-56A52892CA9C}"/>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7" name="Text Box 1">
          <a:extLst>
            <a:ext uri="{FF2B5EF4-FFF2-40B4-BE49-F238E27FC236}">
              <a16:creationId xmlns:a16="http://schemas.microsoft.com/office/drawing/2014/main" id="{A74F8951-E053-4AA3-A6C9-FB20C9753403}"/>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8" name="Text Box 1">
          <a:extLst>
            <a:ext uri="{FF2B5EF4-FFF2-40B4-BE49-F238E27FC236}">
              <a16:creationId xmlns:a16="http://schemas.microsoft.com/office/drawing/2014/main" id="{D17DA24D-A2B5-43D4-952E-3C441B9A98C9}"/>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39" name="Text Box 1">
          <a:extLst>
            <a:ext uri="{FF2B5EF4-FFF2-40B4-BE49-F238E27FC236}">
              <a16:creationId xmlns:a16="http://schemas.microsoft.com/office/drawing/2014/main" id="{90624D5C-56F4-4314-867C-AA22CE49000A}"/>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40" name="Text Box 1">
          <a:extLst>
            <a:ext uri="{FF2B5EF4-FFF2-40B4-BE49-F238E27FC236}">
              <a16:creationId xmlns:a16="http://schemas.microsoft.com/office/drawing/2014/main" id="{DC9E52D7-F211-4FA1-B537-26356811E248}"/>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41" name="Text Box 1">
          <a:extLst>
            <a:ext uri="{FF2B5EF4-FFF2-40B4-BE49-F238E27FC236}">
              <a16:creationId xmlns:a16="http://schemas.microsoft.com/office/drawing/2014/main" id="{9A71DB6B-83C4-4806-AEAD-498E0B693C8B}"/>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42" name="Text Box 1">
          <a:extLst>
            <a:ext uri="{FF2B5EF4-FFF2-40B4-BE49-F238E27FC236}">
              <a16:creationId xmlns:a16="http://schemas.microsoft.com/office/drawing/2014/main" id="{AAA42D30-F496-4948-8B0D-C2555378FD7A}"/>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43" name="Text Box 1">
          <a:extLst>
            <a:ext uri="{FF2B5EF4-FFF2-40B4-BE49-F238E27FC236}">
              <a16:creationId xmlns:a16="http://schemas.microsoft.com/office/drawing/2014/main" id="{BD0835D8-368C-4FEF-BF9E-0C7123C42687}"/>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30</xdr:row>
      <xdr:rowOff>0</xdr:rowOff>
    </xdr:from>
    <xdr:to>
      <xdr:col>1</xdr:col>
      <xdr:colOff>83185</xdr:colOff>
      <xdr:row>31</xdr:row>
      <xdr:rowOff>76202</xdr:rowOff>
    </xdr:to>
    <xdr:sp macro="" textlink="">
      <xdr:nvSpPr>
        <xdr:cNvPr id="44" name="Text Box 1">
          <a:extLst>
            <a:ext uri="{FF2B5EF4-FFF2-40B4-BE49-F238E27FC236}">
              <a16:creationId xmlns:a16="http://schemas.microsoft.com/office/drawing/2014/main" id="{ACE9065C-EFE3-4175-97B4-FEC2CC5100A1}"/>
            </a:ext>
          </a:extLst>
        </xdr:cNvPr>
        <xdr:cNvSpPr txBox="1">
          <a:spLocks noChangeArrowheads="1"/>
        </xdr:cNvSpPr>
      </xdr:nvSpPr>
      <xdr:spPr bwMode="auto">
        <a:xfrm>
          <a:off x="666750" y="10401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0</xdr:colOff>
      <xdr:row>30</xdr:row>
      <xdr:rowOff>0</xdr:rowOff>
    </xdr:from>
    <xdr:ext cx="80010" cy="266700"/>
    <xdr:sp macro="" textlink="">
      <xdr:nvSpPr>
        <xdr:cNvPr id="45" name="Text Box 1">
          <a:extLst>
            <a:ext uri="{FF2B5EF4-FFF2-40B4-BE49-F238E27FC236}">
              <a16:creationId xmlns:a16="http://schemas.microsoft.com/office/drawing/2014/main" id="{B146B9C9-E258-42E7-9B7F-3087CE539A46}"/>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46" name="Text Box 1">
          <a:extLst>
            <a:ext uri="{FF2B5EF4-FFF2-40B4-BE49-F238E27FC236}">
              <a16:creationId xmlns:a16="http://schemas.microsoft.com/office/drawing/2014/main" id="{F54507F6-8C4B-48FA-A0F6-137BE01E19C1}"/>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47" name="Text Box 1">
          <a:extLst>
            <a:ext uri="{FF2B5EF4-FFF2-40B4-BE49-F238E27FC236}">
              <a16:creationId xmlns:a16="http://schemas.microsoft.com/office/drawing/2014/main" id="{68DB6458-546D-41E9-B615-DCEF78896874}"/>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48" name="Text Box 1">
          <a:extLst>
            <a:ext uri="{FF2B5EF4-FFF2-40B4-BE49-F238E27FC236}">
              <a16:creationId xmlns:a16="http://schemas.microsoft.com/office/drawing/2014/main" id="{8A542679-E49F-41BE-B3B6-E1D6588B2A3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49" name="Text Box 1">
          <a:extLst>
            <a:ext uri="{FF2B5EF4-FFF2-40B4-BE49-F238E27FC236}">
              <a16:creationId xmlns:a16="http://schemas.microsoft.com/office/drawing/2014/main" id="{CF240DD4-D389-4C5F-A9A8-5268794A26B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0" name="Text Box 1">
          <a:extLst>
            <a:ext uri="{FF2B5EF4-FFF2-40B4-BE49-F238E27FC236}">
              <a16:creationId xmlns:a16="http://schemas.microsoft.com/office/drawing/2014/main" id="{D31BCCF3-DAF2-4998-8CBE-842FA113A39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1" name="Text Box 1">
          <a:extLst>
            <a:ext uri="{FF2B5EF4-FFF2-40B4-BE49-F238E27FC236}">
              <a16:creationId xmlns:a16="http://schemas.microsoft.com/office/drawing/2014/main" id="{9635793E-F733-484A-B6A4-A0DF54925737}"/>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2" name="Text Box 1">
          <a:extLst>
            <a:ext uri="{FF2B5EF4-FFF2-40B4-BE49-F238E27FC236}">
              <a16:creationId xmlns:a16="http://schemas.microsoft.com/office/drawing/2014/main" id="{83CDC72D-E878-422B-BDFB-05CED3A38B8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3" name="Text Box 1">
          <a:extLst>
            <a:ext uri="{FF2B5EF4-FFF2-40B4-BE49-F238E27FC236}">
              <a16:creationId xmlns:a16="http://schemas.microsoft.com/office/drawing/2014/main" id="{83316D77-7EC5-4651-A182-1FA034264A63}"/>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4" name="Text Box 1">
          <a:extLst>
            <a:ext uri="{FF2B5EF4-FFF2-40B4-BE49-F238E27FC236}">
              <a16:creationId xmlns:a16="http://schemas.microsoft.com/office/drawing/2014/main" id="{B680A693-7760-4971-96BC-5F1F8E88D5A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5" name="Text Box 1">
          <a:extLst>
            <a:ext uri="{FF2B5EF4-FFF2-40B4-BE49-F238E27FC236}">
              <a16:creationId xmlns:a16="http://schemas.microsoft.com/office/drawing/2014/main" id="{3AC31EEA-2010-4F4F-AF01-46260B766B3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6" name="Text Box 1">
          <a:extLst>
            <a:ext uri="{FF2B5EF4-FFF2-40B4-BE49-F238E27FC236}">
              <a16:creationId xmlns:a16="http://schemas.microsoft.com/office/drawing/2014/main" id="{83F91F51-0CDC-48B1-8F64-9B41971137F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7" name="Text Box 1">
          <a:extLst>
            <a:ext uri="{FF2B5EF4-FFF2-40B4-BE49-F238E27FC236}">
              <a16:creationId xmlns:a16="http://schemas.microsoft.com/office/drawing/2014/main" id="{3D51A118-A15B-4A7A-9474-0BB3CB7CA94E}"/>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8" name="Text Box 1">
          <a:extLst>
            <a:ext uri="{FF2B5EF4-FFF2-40B4-BE49-F238E27FC236}">
              <a16:creationId xmlns:a16="http://schemas.microsoft.com/office/drawing/2014/main" id="{DCDB6CF6-B3C5-4745-BB7E-1408517E099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59" name="Text Box 1">
          <a:extLst>
            <a:ext uri="{FF2B5EF4-FFF2-40B4-BE49-F238E27FC236}">
              <a16:creationId xmlns:a16="http://schemas.microsoft.com/office/drawing/2014/main" id="{52E701A8-89F4-465C-9879-8B8D8B225A06}"/>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0" name="Text Box 1">
          <a:extLst>
            <a:ext uri="{FF2B5EF4-FFF2-40B4-BE49-F238E27FC236}">
              <a16:creationId xmlns:a16="http://schemas.microsoft.com/office/drawing/2014/main" id="{AE72720F-5883-40B5-8771-7A73B53AEDFB}"/>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1" name="Text Box 1">
          <a:extLst>
            <a:ext uri="{FF2B5EF4-FFF2-40B4-BE49-F238E27FC236}">
              <a16:creationId xmlns:a16="http://schemas.microsoft.com/office/drawing/2014/main" id="{94803689-54F9-43A3-82DB-1F4746C785DD}"/>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2" name="Text Box 1">
          <a:extLst>
            <a:ext uri="{FF2B5EF4-FFF2-40B4-BE49-F238E27FC236}">
              <a16:creationId xmlns:a16="http://schemas.microsoft.com/office/drawing/2014/main" id="{36DC8A3D-F862-477D-8E7D-E1FF82EA0105}"/>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3" name="Text Box 1">
          <a:extLst>
            <a:ext uri="{FF2B5EF4-FFF2-40B4-BE49-F238E27FC236}">
              <a16:creationId xmlns:a16="http://schemas.microsoft.com/office/drawing/2014/main" id="{55F1D0C1-4E1C-488A-8F96-0426E7709EDD}"/>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4" name="Text Box 1">
          <a:extLst>
            <a:ext uri="{FF2B5EF4-FFF2-40B4-BE49-F238E27FC236}">
              <a16:creationId xmlns:a16="http://schemas.microsoft.com/office/drawing/2014/main" id="{BBF1569B-37D1-4AA3-88BC-AB418C2BCC13}"/>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5" name="Text Box 1">
          <a:extLst>
            <a:ext uri="{FF2B5EF4-FFF2-40B4-BE49-F238E27FC236}">
              <a16:creationId xmlns:a16="http://schemas.microsoft.com/office/drawing/2014/main" id="{B64A574A-3EA3-4961-B62B-2F1063832C2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6" name="Text Box 1">
          <a:extLst>
            <a:ext uri="{FF2B5EF4-FFF2-40B4-BE49-F238E27FC236}">
              <a16:creationId xmlns:a16="http://schemas.microsoft.com/office/drawing/2014/main" id="{7737891A-2B44-4A36-A2D9-C902CBAE18D5}"/>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7" name="Text Box 1">
          <a:extLst>
            <a:ext uri="{FF2B5EF4-FFF2-40B4-BE49-F238E27FC236}">
              <a16:creationId xmlns:a16="http://schemas.microsoft.com/office/drawing/2014/main" id="{91413FC7-473F-47AC-ACC4-4E6A0D95757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8" name="Text Box 1">
          <a:extLst>
            <a:ext uri="{FF2B5EF4-FFF2-40B4-BE49-F238E27FC236}">
              <a16:creationId xmlns:a16="http://schemas.microsoft.com/office/drawing/2014/main" id="{34213BE8-6376-42A3-A724-940D1B889A9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69" name="Text Box 1">
          <a:extLst>
            <a:ext uri="{FF2B5EF4-FFF2-40B4-BE49-F238E27FC236}">
              <a16:creationId xmlns:a16="http://schemas.microsoft.com/office/drawing/2014/main" id="{BF6623EC-8488-4CB8-BA6F-4EDB151B46B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0" name="Text Box 1">
          <a:extLst>
            <a:ext uri="{FF2B5EF4-FFF2-40B4-BE49-F238E27FC236}">
              <a16:creationId xmlns:a16="http://schemas.microsoft.com/office/drawing/2014/main" id="{3012A118-9B17-4B6D-8B88-BAD7DDD345B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1" name="Text Box 1">
          <a:extLst>
            <a:ext uri="{FF2B5EF4-FFF2-40B4-BE49-F238E27FC236}">
              <a16:creationId xmlns:a16="http://schemas.microsoft.com/office/drawing/2014/main" id="{6AD9907E-3ADB-4893-98EB-F501E3912D54}"/>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2" name="Text Box 1">
          <a:extLst>
            <a:ext uri="{FF2B5EF4-FFF2-40B4-BE49-F238E27FC236}">
              <a16:creationId xmlns:a16="http://schemas.microsoft.com/office/drawing/2014/main" id="{A9E39378-8DC2-4EE2-9ECD-3875211433C6}"/>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3" name="Text Box 1">
          <a:extLst>
            <a:ext uri="{FF2B5EF4-FFF2-40B4-BE49-F238E27FC236}">
              <a16:creationId xmlns:a16="http://schemas.microsoft.com/office/drawing/2014/main" id="{3561C59A-3C7B-4FD5-83F6-E7EA70D73ACB}"/>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4" name="Text Box 1">
          <a:extLst>
            <a:ext uri="{FF2B5EF4-FFF2-40B4-BE49-F238E27FC236}">
              <a16:creationId xmlns:a16="http://schemas.microsoft.com/office/drawing/2014/main" id="{E65678C0-0A32-4258-839F-CB0D9B90E5E4}"/>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5" name="Text Box 1">
          <a:extLst>
            <a:ext uri="{FF2B5EF4-FFF2-40B4-BE49-F238E27FC236}">
              <a16:creationId xmlns:a16="http://schemas.microsoft.com/office/drawing/2014/main" id="{24AE6E3D-5F40-4BA3-B2BB-BDE689C2116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6" name="Text Box 1">
          <a:extLst>
            <a:ext uri="{FF2B5EF4-FFF2-40B4-BE49-F238E27FC236}">
              <a16:creationId xmlns:a16="http://schemas.microsoft.com/office/drawing/2014/main" id="{F25AAAE6-C173-4428-BA4F-A6FEC0C36B32}"/>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7" name="Text Box 1">
          <a:extLst>
            <a:ext uri="{FF2B5EF4-FFF2-40B4-BE49-F238E27FC236}">
              <a16:creationId xmlns:a16="http://schemas.microsoft.com/office/drawing/2014/main" id="{2DCB1D61-C47E-492F-879C-096FFEA0B2A0}"/>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8" name="Text Box 1">
          <a:extLst>
            <a:ext uri="{FF2B5EF4-FFF2-40B4-BE49-F238E27FC236}">
              <a16:creationId xmlns:a16="http://schemas.microsoft.com/office/drawing/2014/main" id="{2C44C097-B484-44DB-82E7-3AA8714FDEC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79" name="Text Box 1">
          <a:extLst>
            <a:ext uri="{FF2B5EF4-FFF2-40B4-BE49-F238E27FC236}">
              <a16:creationId xmlns:a16="http://schemas.microsoft.com/office/drawing/2014/main" id="{71A98C32-5001-4D57-A4DC-3D1DCC8B4FD7}"/>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0" name="Text Box 1">
          <a:extLst>
            <a:ext uri="{FF2B5EF4-FFF2-40B4-BE49-F238E27FC236}">
              <a16:creationId xmlns:a16="http://schemas.microsoft.com/office/drawing/2014/main" id="{E99E2A6C-7727-40F1-8931-9F835BEA01B3}"/>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1" name="Text Box 1">
          <a:extLst>
            <a:ext uri="{FF2B5EF4-FFF2-40B4-BE49-F238E27FC236}">
              <a16:creationId xmlns:a16="http://schemas.microsoft.com/office/drawing/2014/main" id="{73192D77-8D82-48FE-AB4C-604437711B4D}"/>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2" name="Text Box 1">
          <a:extLst>
            <a:ext uri="{FF2B5EF4-FFF2-40B4-BE49-F238E27FC236}">
              <a16:creationId xmlns:a16="http://schemas.microsoft.com/office/drawing/2014/main" id="{AF5C4194-3AD6-4B35-9EB8-D65F4FCB1397}"/>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3" name="Text Box 1">
          <a:extLst>
            <a:ext uri="{FF2B5EF4-FFF2-40B4-BE49-F238E27FC236}">
              <a16:creationId xmlns:a16="http://schemas.microsoft.com/office/drawing/2014/main" id="{10BC259D-670A-4BB2-A728-6B743B4DBAD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4" name="Text Box 1">
          <a:extLst>
            <a:ext uri="{FF2B5EF4-FFF2-40B4-BE49-F238E27FC236}">
              <a16:creationId xmlns:a16="http://schemas.microsoft.com/office/drawing/2014/main" id="{3EC1E50A-03A6-4569-A33C-AF5561A831B0}"/>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5" name="Text Box 1">
          <a:extLst>
            <a:ext uri="{FF2B5EF4-FFF2-40B4-BE49-F238E27FC236}">
              <a16:creationId xmlns:a16="http://schemas.microsoft.com/office/drawing/2014/main" id="{6542D20F-0F14-45BA-9213-3DDDE26D15F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6" name="Text Box 1">
          <a:extLst>
            <a:ext uri="{FF2B5EF4-FFF2-40B4-BE49-F238E27FC236}">
              <a16:creationId xmlns:a16="http://schemas.microsoft.com/office/drawing/2014/main" id="{8A5CB9E3-13B9-492A-A696-B9F756DEED0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7" name="Text Box 1">
          <a:extLst>
            <a:ext uri="{FF2B5EF4-FFF2-40B4-BE49-F238E27FC236}">
              <a16:creationId xmlns:a16="http://schemas.microsoft.com/office/drawing/2014/main" id="{FECC22C7-CD8B-4295-AD71-91F5927C0B6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8" name="Text Box 1">
          <a:extLst>
            <a:ext uri="{FF2B5EF4-FFF2-40B4-BE49-F238E27FC236}">
              <a16:creationId xmlns:a16="http://schemas.microsoft.com/office/drawing/2014/main" id="{01C91A63-9F40-46CB-9041-8165CD6EB23E}"/>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89" name="Text Box 1">
          <a:extLst>
            <a:ext uri="{FF2B5EF4-FFF2-40B4-BE49-F238E27FC236}">
              <a16:creationId xmlns:a16="http://schemas.microsoft.com/office/drawing/2014/main" id="{BEFE03E1-D20C-411A-85DE-2DC7D58522E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0" name="Text Box 1">
          <a:extLst>
            <a:ext uri="{FF2B5EF4-FFF2-40B4-BE49-F238E27FC236}">
              <a16:creationId xmlns:a16="http://schemas.microsoft.com/office/drawing/2014/main" id="{BE70A84E-80F2-483F-9A78-ECB3726F799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1" name="Text Box 1">
          <a:extLst>
            <a:ext uri="{FF2B5EF4-FFF2-40B4-BE49-F238E27FC236}">
              <a16:creationId xmlns:a16="http://schemas.microsoft.com/office/drawing/2014/main" id="{8A2E925D-1176-4555-9E57-D508E05A2BE0}"/>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2" name="Text Box 1">
          <a:extLst>
            <a:ext uri="{FF2B5EF4-FFF2-40B4-BE49-F238E27FC236}">
              <a16:creationId xmlns:a16="http://schemas.microsoft.com/office/drawing/2014/main" id="{3B4B3FBA-7405-43FF-BB33-90BB1F90F05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3" name="Text Box 1">
          <a:extLst>
            <a:ext uri="{FF2B5EF4-FFF2-40B4-BE49-F238E27FC236}">
              <a16:creationId xmlns:a16="http://schemas.microsoft.com/office/drawing/2014/main" id="{FFFBAEBF-208B-448C-9D73-85B2CE12D0D1}"/>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4" name="Text Box 1">
          <a:extLst>
            <a:ext uri="{FF2B5EF4-FFF2-40B4-BE49-F238E27FC236}">
              <a16:creationId xmlns:a16="http://schemas.microsoft.com/office/drawing/2014/main" id="{AF9B65B8-F893-41CE-B7B2-BAE4E9370673}"/>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5" name="Text Box 1">
          <a:extLst>
            <a:ext uri="{FF2B5EF4-FFF2-40B4-BE49-F238E27FC236}">
              <a16:creationId xmlns:a16="http://schemas.microsoft.com/office/drawing/2014/main" id="{91C4B1D9-9243-4B69-9D9D-B8697B5B0E56}"/>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6" name="Text Box 1">
          <a:extLst>
            <a:ext uri="{FF2B5EF4-FFF2-40B4-BE49-F238E27FC236}">
              <a16:creationId xmlns:a16="http://schemas.microsoft.com/office/drawing/2014/main" id="{56906228-C9C5-49AC-9B11-6DA65CD9AD86}"/>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7" name="Text Box 1">
          <a:extLst>
            <a:ext uri="{FF2B5EF4-FFF2-40B4-BE49-F238E27FC236}">
              <a16:creationId xmlns:a16="http://schemas.microsoft.com/office/drawing/2014/main" id="{18348EE7-4BD6-4EBF-9DAD-5B1088D947E8}"/>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8" name="Text Box 1">
          <a:extLst>
            <a:ext uri="{FF2B5EF4-FFF2-40B4-BE49-F238E27FC236}">
              <a16:creationId xmlns:a16="http://schemas.microsoft.com/office/drawing/2014/main" id="{7EBF63EF-ECBD-4F9B-80C2-F12A56557E5B}"/>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99" name="Text Box 1">
          <a:extLst>
            <a:ext uri="{FF2B5EF4-FFF2-40B4-BE49-F238E27FC236}">
              <a16:creationId xmlns:a16="http://schemas.microsoft.com/office/drawing/2014/main" id="{78818FE0-9D7D-4463-9D37-C7A7D8BCA2AE}"/>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0" name="Text Box 1">
          <a:extLst>
            <a:ext uri="{FF2B5EF4-FFF2-40B4-BE49-F238E27FC236}">
              <a16:creationId xmlns:a16="http://schemas.microsoft.com/office/drawing/2014/main" id="{FE5A5C21-65FE-4F4C-B988-997228A0F878}"/>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1" name="Text Box 1">
          <a:extLst>
            <a:ext uri="{FF2B5EF4-FFF2-40B4-BE49-F238E27FC236}">
              <a16:creationId xmlns:a16="http://schemas.microsoft.com/office/drawing/2014/main" id="{DF5E430A-AF7F-4919-BE3E-7879DA68EDC2}"/>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2" name="Text Box 1">
          <a:extLst>
            <a:ext uri="{FF2B5EF4-FFF2-40B4-BE49-F238E27FC236}">
              <a16:creationId xmlns:a16="http://schemas.microsoft.com/office/drawing/2014/main" id="{DDD12824-462D-4410-8E6D-56AE791749DA}"/>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3" name="Text Box 1">
          <a:extLst>
            <a:ext uri="{FF2B5EF4-FFF2-40B4-BE49-F238E27FC236}">
              <a16:creationId xmlns:a16="http://schemas.microsoft.com/office/drawing/2014/main" id="{5D78CE92-5687-4F90-B7AF-BAB9FF01B0C1}"/>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4" name="Text Box 1">
          <a:extLst>
            <a:ext uri="{FF2B5EF4-FFF2-40B4-BE49-F238E27FC236}">
              <a16:creationId xmlns:a16="http://schemas.microsoft.com/office/drawing/2014/main" id="{B3A39EE7-FF66-4828-80D0-E274CA4707B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5" name="Text Box 1">
          <a:extLst>
            <a:ext uri="{FF2B5EF4-FFF2-40B4-BE49-F238E27FC236}">
              <a16:creationId xmlns:a16="http://schemas.microsoft.com/office/drawing/2014/main" id="{AB67B158-A978-4335-ABA2-2FC251BDC113}"/>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6" name="Text Box 1">
          <a:extLst>
            <a:ext uri="{FF2B5EF4-FFF2-40B4-BE49-F238E27FC236}">
              <a16:creationId xmlns:a16="http://schemas.microsoft.com/office/drawing/2014/main" id="{A52DD378-4631-4BC3-8EF6-1AA00C97986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7" name="Text Box 1">
          <a:extLst>
            <a:ext uri="{FF2B5EF4-FFF2-40B4-BE49-F238E27FC236}">
              <a16:creationId xmlns:a16="http://schemas.microsoft.com/office/drawing/2014/main" id="{AC76FA21-65D9-4443-BFF6-4FA80517DB10}"/>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8" name="Text Box 1">
          <a:extLst>
            <a:ext uri="{FF2B5EF4-FFF2-40B4-BE49-F238E27FC236}">
              <a16:creationId xmlns:a16="http://schemas.microsoft.com/office/drawing/2014/main" id="{7D1F6CF7-2D4E-4FA9-AA03-76FFD59D815B}"/>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09" name="Text Box 1">
          <a:extLst>
            <a:ext uri="{FF2B5EF4-FFF2-40B4-BE49-F238E27FC236}">
              <a16:creationId xmlns:a16="http://schemas.microsoft.com/office/drawing/2014/main" id="{4F3A5D33-ACE0-4CC5-B7E5-B9357C0021B9}"/>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0" name="Text Box 1">
          <a:extLst>
            <a:ext uri="{FF2B5EF4-FFF2-40B4-BE49-F238E27FC236}">
              <a16:creationId xmlns:a16="http://schemas.microsoft.com/office/drawing/2014/main" id="{2D11FA7D-6C44-4B56-86A7-635E61F43AF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1" name="Text Box 1">
          <a:extLst>
            <a:ext uri="{FF2B5EF4-FFF2-40B4-BE49-F238E27FC236}">
              <a16:creationId xmlns:a16="http://schemas.microsoft.com/office/drawing/2014/main" id="{0E1F7D6E-B984-4B46-B0DF-D3010ABDF166}"/>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2" name="Text Box 1">
          <a:extLst>
            <a:ext uri="{FF2B5EF4-FFF2-40B4-BE49-F238E27FC236}">
              <a16:creationId xmlns:a16="http://schemas.microsoft.com/office/drawing/2014/main" id="{92470D69-6B6A-4996-B11B-6C0D91D74E1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3" name="Text Box 1">
          <a:extLst>
            <a:ext uri="{FF2B5EF4-FFF2-40B4-BE49-F238E27FC236}">
              <a16:creationId xmlns:a16="http://schemas.microsoft.com/office/drawing/2014/main" id="{C1374C05-20C3-4B93-B659-896806202BF6}"/>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4" name="Text Box 1">
          <a:extLst>
            <a:ext uri="{FF2B5EF4-FFF2-40B4-BE49-F238E27FC236}">
              <a16:creationId xmlns:a16="http://schemas.microsoft.com/office/drawing/2014/main" id="{AAE338CE-6F52-4043-BC36-C5E18AEFCB13}"/>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5" name="Text Box 1">
          <a:extLst>
            <a:ext uri="{FF2B5EF4-FFF2-40B4-BE49-F238E27FC236}">
              <a16:creationId xmlns:a16="http://schemas.microsoft.com/office/drawing/2014/main" id="{E78B1A63-B753-4023-9CA3-DF71A779EEA8}"/>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6" name="Text Box 1">
          <a:extLst>
            <a:ext uri="{FF2B5EF4-FFF2-40B4-BE49-F238E27FC236}">
              <a16:creationId xmlns:a16="http://schemas.microsoft.com/office/drawing/2014/main" id="{23B73F13-BB39-4DBE-AFF1-3AD0767CB760}"/>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7" name="Text Box 1">
          <a:extLst>
            <a:ext uri="{FF2B5EF4-FFF2-40B4-BE49-F238E27FC236}">
              <a16:creationId xmlns:a16="http://schemas.microsoft.com/office/drawing/2014/main" id="{E0A4029F-7F1A-4C2E-850D-933477047228}"/>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8" name="Text Box 1">
          <a:extLst>
            <a:ext uri="{FF2B5EF4-FFF2-40B4-BE49-F238E27FC236}">
              <a16:creationId xmlns:a16="http://schemas.microsoft.com/office/drawing/2014/main" id="{B5C9AABE-A7EF-4E7D-BC37-39ABB6820DA8}"/>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19" name="Text Box 1">
          <a:extLst>
            <a:ext uri="{FF2B5EF4-FFF2-40B4-BE49-F238E27FC236}">
              <a16:creationId xmlns:a16="http://schemas.microsoft.com/office/drawing/2014/main" id="{822EDA33-C18F-4BFB-B90A-F8BE477ECE1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0" name="Text Box 1">
          <a:extLst>
            <a:ext uri="{FF2B5EF4-FFF2-40B4-BE49-F238E27FC236}">
              <a16:creationId xmlns:a16="http://schemas.microsoft.com/office/drawing/2014/main" id="{90E68AB0-B298-4DA6-B9F6-B67BD011DC22}"/>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1" name="Text Box 1">
          <a:extLst>
            <a:ext uri="{FF2B5EF4-FFF2-40B4-BE49-F238E27FC236}">
              <a16:creationId xmlns:a16="http://schemas.microsoft.com/office/drawing/2014/main" id="{63EF1241-6C25-4041-B817-BA6BEE6AFE39}"/>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2" name="Text Box 1">
          <a:extLst>
            <a:ext uri="{FF2B5EF4-FFF2-40B4-BE49-F238E27FC236}">
              <a16:creationId xmlns:a16="http://schemas.microsoft.com/office/drawing/2014/main" id="{E51F3B59-4706-479B-8BD3-9813F73E0E40}"/>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3" name="Text Box 1">
          <a:extLst>
            <a:ext uri="{FF2B5EF4-FFF2-40B4-BE49-F238E27FC236}">
              <a16:creationId xmlns:a16="http://schemas.microsoft.com/office/drawing/2014/main" id="{D4E49FEE-7713-41BB-BE62-8273C753CBA6}"/>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4" name="Text Box 1">
          <a:extLst>
            <a:ext uri="{FF2B5EF4-FFF2-40B4-BE49-F238E27FC236}">
              <a16:creationId xmlns:a16="http://schemas.microsoft.com/office/drawing/2014/main" id="{5AB134A6-3891-4611-9D2D-CC8790626B18}"/>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5" name="Text Box 1">
          <a:extLst>
            <a:ext uri="{FF2B5EF4-FFF2-40B4-BE49-F238E27FC236}">
              <a16:creationId xmlns:a16="http://schemas.microsoft.com/office/drawing/2014/main" id="{6A87C043-D11C-419C-B2E3-F0F8525CA959}"/>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6" name="Text Box 1">
          <a:extLst>
            <a:ext uri="{FF2B5EF4-FFF2-40B4-BE49-F238E27FC236}">
              <a16:creationId xmlns:a16="http://schemas.microsoft.com/office/drawing/2014/main" id="{5FD64A66-CAEC-48F4-93EB-09B5DF779BF1}"/>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7" name="Text Box 1">
          <a:extLst>
            <a:ext uri="{FF2B5EF4-FFF2-40B4-BE49-F238E27FC236}">
              <a16:creationId xmlns:a16="http://schemas.microsoft.com/office/drawing/2014/main" id="{622426DF-205D-422B-AD9D-4830E9CF9A45}"/>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8" name="Text Box 1">
          <a:extLst>
            <a:ext uri="{FF2B5EF4-FFF2-40B4-BE49-F238E27FC236}">
              <a16:creationId xmlns:a16="http://schemas.microsoft.com/office/drawing/2014/main" id="{D8539698-4FB1-44FA-AF32-E1A3B4B18EB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29" name="Text Box 1">
          <a:extLst>
            <a:ext uri="{FF2B5EF4-FFF2-40B4-BE49-F238E27FC236}">
              <a16:creationId xmlns:a16="http://schemas.microsoft.com/office/drawing/2014/main" id="{5CAC6A3D-1359-4AB3-82A6-80372E25486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0" name="Text Box 1">
          <a:extLst>
            <a:ext uri="{FF2B5EF4-FFF2-40B4-BE49-F238E27FC236}">
              <a16:creationId xmlns:a16="http://schemas.microsoft.com/office/drawing/2014/main" id="{CE57774D-0E7A-4466-BF30-8534FA4FBC0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1" name="Text Box 1">
          <a:extLst>
            <a:ext uri="{FF2B5EF4-FFF2-40B4-BE49-F238E27FC236}">
              <a16:creationId xmlns:a16="http://schemas.microsoft.com/office/drawing/2014/main" id="{DA33AFDD-B44F-4912-8CCC-5839F2A2D06F}"/>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2" name="Text Box 1">
          <a:extLst>
            <a:ext uri="{FF2B5EF4-FFF2-40B4-BE49-F238E27FC236}">
              <a16:creationId xmlns:a16="http://schemas.microsoft.com/office/drawing/2014/main" id="{2C4508DB-152D-431F-8BB8-95FFE2AB9F66}"/>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3" name="Text Box 1">
          <a:extLst>
            <a:ext uri="{FF2B5EF4-FFF2-40B4-BE49-F238E27FC236}">
              <a16:creationId xmlns:a16="http://schemas.microsoft.com/office/drawing/2014/main" id="{9B413DA8-16DE-423F-804D-E12EC9290D53}"/>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4" name="Text Box 1">
          <a:extLst>
            <a:ext uri="{FF2B5EF4-FFF2-40B4-BE49-F238E27FC236}">
              <a16:creationId xmlns:a16="http://schemas.microsoft.com/office/drawing/2014/main" id="{C59A05C9-E19A-4CC3-AD41-8E9A150F34F6}"/>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5" name="Text Box 1">
          <a:extLst>
            <a:ext uri="{FF2B5EF4-FFF2-40B4-BE49-F238E27FC236}">
              <a16:creationId xmlns:a16="http://schemas.microsoft.com/office/drawing/2014/main" id="{4DFD68C6-5F32-4AC7-924B-4E210BCA8EDB}"/>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6" name="Text Box 1">
          <a:extLst>
            <a:ext uri="{FF2B5EF4-FFF2-40B4-BE49-F238E27FC236}">
              <a16:creationId xmlns:a16="http://schemas.microsoft.com/office/drawing/2014/main" id="{55F90910-D9F1-4931-8651-8DBCCF9EB772}"/>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7" name="Text Box 1">
          <a:extLst>
            <a:ext uri="{FF2B5EF4-FFF2-40B4-BE49-F238E27FC236}">
              <a16:creationId xmlns:a16="http://schemas.microsoft.com/office/drawing/2014/main" id="{69C34B2C-BB77-45A2-8E1D-BECFF2B27C4C}"/>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8" name="Text Box 1">
          <a:extLst>
            <a:ext uri="{FF2B5EF4-FFF2-40B4-BE49-F238E27FC236}">
              <a16:creationId xmlns:a16="http://schemas.microsoft.com/office/drawing/2014/main" id="{F60302D6-6CD5-49CD-94C0-AF71BCF9813E}"/>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39" name="Text Box 1">
          <a:extLst>
            <a:ext uri="{FF2B5EF4-FFF2-40B4-BE49-F238E27FC236}">
              <a16:creationId xmlns:a16="http://schemas.microsoft.com/office/drawing/2014/main" id="{F2C238DE-C207-4681-8D32-B0726C237757}"/>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0" name="Text Box 1">
          <a:extLst>
            <a:ext uri="{FF2B5EF4-FFF2-40B4-BE49-F238E27FC236}">
              <a16:creationId xmlns:a16="http://schemas.microsoft.com/office/drawing/2014/main" id="{C61EEDE3-C6D3-4A3E-9657-C527ED729FD7}"/>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1" name="Text Box 1">
          <a:extLst>
            <a:ext uri="{FF2B5EF4-FFF2-40B4-BE49-F238E27FC236}">
              <a16:creationId xmlns:a16="http://schemas.microsoft.com/office/drawing/2014/main" id="{5C15C422-F335-4528-826B-857920E08C59}"/>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2" name="Text Box 1">
          <a:extLst>
            <a:ext uri="{FF2B5EF4-FFF2-40B4-BE49-F238E27FC236}">
              <a16:creationId xmlns:a16="http://schemas.microsoft.com/office/drawing/2014/main" id="{7A87A281-3F85-482E-A666-EE13D9CFFD5A}"/>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3" name="Text Box 1">
          <a:extLst>
            <a:ext uri="{FF2B5EF4-FFF2-40B4-BE49-F238E27FC236}">
              <a16:creationId xmlns:a16="http://schemas.microsoft.com/office/drawing/2014/main" id="{1923D309-DE07-458E-BC7F-96074178B7B1}"/>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4" name="Text Box 1">
          <a:extLst>
            <a:ext uri="{FF2B5EF4-FFF2-40B4-BE49-F238E27FC236}">
              <a16:creationId xmlns:a16="http://schemas.microsoft.com/office/drawing/2014/main" id="{E8B5510D-43BA-4977-B9BA-0751EACC7757}"/>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5" name="Text Box 1">
          <a:extLst>
            <a:ext uri="{FF2B5EF4-FFF2-40B4-BE49-F238E27FC236}">
              <a16:creationId xmlns:a16="http://schemas.microsoft.com/office/drawing/2014/main" id="{F176102D-19D5-4706-A1D5-2C270631932B}"/>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6" name="Text Box 1">
          <a:extLst>
            <a:ext uri="{FF2B5EF4-FFF2-40B4-BE49-F238E27FC236}">
              <a16:creationId xmlns:a16="http://schemas.microsoft.com/office/drawing/2014/main" id="{E10B32DF-7EC2-4133-9CB3-8311C0D63178}"/>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7" name="Text Box 1">
          <a:extLst>
            <a:ext uri="{FF2B5EF4-FFF2-40B4-BE49-F238E27FC236}">
              <a16:creationId xmlns:a16="http://schemas.microsoft.com/office/drawing/2014/main" id="{8FB76B47-E32D-4A16-A37A-AF91AD22EBF9}"/>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8" name="Text Box 1">
          <a:extLst>
            <a:ext uri="{FF2B5EF4-FFF2-40B4-BE49-F238E27FC236}">
              <a16:creationId xmlns:a16="http://schemas.microsoft.com/office/drawing/2014/main" id="{CFE8B61D-6BD2-4E33-A271-BB5926BE536C}"/>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49" name="Text Box 1">
          <a:extLst>
            <a:ext uri="{FF2B5EF4-FFF2-40B4-BE49-F238E27FC236}">
              <a16:creationId xmlns:a16="http://schemas.microsoft.com/office/drawing/2014/main" id="{1E09BDED-35B5-4C6B-9131-A21EABBFA151}"/>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0" name="Text Box 1">
          <a:extLst>
            <a:ext uri="{FF2B5EF4-FFF2-40B4-BE49-F238E27FC236}">
              <a16:creationId xmlns:a16="http://schemas.microsoft.com/office/drawing/2014/main" id="{3DC27EF0-03B0-47C2-B453-6B7618B195AF}"/>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1" name="Text Box 1">
          <a:extLst>
            <a:ext uri="{FF2B5EF4-FFF2-40B4-BE49-F238E27FC236}">
              <a16:creationId xmlns:a16="http://schemas.microsoft.com/office/drawing/2014/main" id="{F40952C0-F88B-4E27-A078-96B7141A6887}"/>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2" name="Text Box 1">
          <a:extLst>
            <a:ext uri="{FF2B5EF4-FFF2-40B4-BE49-F238E27FC236}">
              <a16:creationId xmlns:a16="http://schemas.microsoft.com/office/drawing/2014/main" id="{AEC24AAF-81DF-475C-8D2C-2F3B5959C771}"/>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3" name="Text Box 1">
          <a:extLst>
            <a:ext uri="{FF2B5EF4-FFF2-40B4-BE49-F238E27FC236}">
              <a16:creationId xmlns:a16="http://schemas.microsoft.com/office/drawing/2014/main" id="{A22AD80C-8606-421F-8B06-CD805958F0C5}"/>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4" name="Text Box 1">
          <a:extLst>
            <a:ext uri="{FF2B5EF4-FFF2-40B4-BE49-F238E27FC236}">
              <a16:creationId xmlns:a16="http://schemas.microsoft.com/office/drawing/2014/main" id="{069FBB46-6455-43F1-8B5F-01D80F82B777}"/>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5" name="Text Box 1">
          <a:extLst>
            <a:ext uri="{FF2B5EF4-FFF2-40B4-BE49-F238E27FC236}">
              <a16:creationId xmlns:a16="http://schemas.microsoft.com/office/drawing/2014/main" id="{E5BF80CF-FCCD-43C6-8142-6375AC072D72}"/>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6" name="Text Box 1">
          <a:extLst>
            <a:ext uri="{FF2B5EF4-FFF2-40B4-BE49-F238E27FC236}">
              <a16:creationId xmlns:a16="http://schemas.microsoft.com/office/drawing/2014/main" id="{A48F32C6-79CF-4AA1-BCBF-E963DC2345E5}"/>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7" name="Text Box 1">
          <a:extLst>
            <a:ext uri="{FF2B5EF4-FFF2-40B4-BE49-F238E27FC236}">
              <a16:creationId xmlns:a16="http://schemas.microsoft.com/office/drawing/2014/main" id="{F9A90FB8-7ADF-43CA-8DBE-2D0BF450411A}"/>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8" name="Text Box 1">
          <a:extLst>
            <a:ext uri="{FF2B5EF4-FFF2-40B4-BE49-F238E27FC236}">
              <a16:creationId xmlns:a16="http://schemas.microsoft.com/office/drawing/2014/main" id="{38320454-F01B-4CC9-ABC8-811F919C6437}"/>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59" name="Text Box 1">
          <a:extLst>
            <a:ext uri="{FF2B5EF4-FFF2-40B4-BE49-F238E27FC236}">
              <a16:creationId xmlns:a16="http://schemas.microsoft.com/office/drawing/2014/main" id="{B2AD4A6B-AB61-4ED0-83EE-F1620D0567BC}"/>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0" name="Text Box 1">
          <a:extLst>
            <a:ext uri="{FF2B5EF4-FFF2-40B4-BE49-F238E27FC236}">
              <a16:creationId xmlns:a16="http://schemas.microsoft.com/office/drawing/2014/main" id="{2B0C2BB1-82E8-44B8-90F5-91E87CF30358}"/>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1" name="Text Box 1">
          <a:extLst>
            <a:ext uri="{FF2B5EF4-FFF2-40B4-BE49-F238E27FC236}">
              <a16:creationId xmlns:a16="http://schemas.microsoft.com/office/drawing/2014/main" id="{6E64B594-7413-45E3-AA27-22751C257B56}"/>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2" name="Text Box 1">
          <a:extLst>
            <a:ext uri="{FF2B5EF4-FFF2-40B4-BE49-F238E27FC236}">
              <a16:creationId xmlns:a16="http://schemas.microsoft.com/office/drawing/2014/main" id="{60AF6320-E374-498A-BB6E-1FDC04965667}"/>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3" name="Text Box 1">
          <a:extLst>
            <a:ext uri="{FF2B5EF4-FFF2-40B4-BE49-F238E27FC236}">
              <a16:creationId xmlns:a16="http://schemas.microsoft.com/office/drawing/2014/main" id="{5BB7215A-5590-4439-B524-F48A10BEF180}"/>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4" name="Text Box 1">
          <a:extLst>
            <a:ext uri="{FF2B5EF4-FFF2-40B4-BE49-F238E27FC236}">
              <a16:creationId xmlns:a16="http://schemas.microsoft.com/office/drawing/2014/main" id="{2E7801CF-30CA-44AF-B789-D78F407AED62}"/>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5" name="Text Box 1">
          <a:extLst>
            <a:ext uri="{FF2B5EF4-FFF2-40B4-BE49-F238E27FC236}">
              <a16:creationId xmlns:a16="http://schemas.microsoft.com/office/drawing/2014/main" id="{B530860A-9E5E-4392-A4D8-F708563E675B}"/>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6" name="Text Box 1">
          <a:extLst>
            <a:ext uri="{FF2B5EF4-FFF2-40B4-BE49-F238E27FC236}">
              <a16:creationId xmlns:a16="http://schemas.microsoft.com/office/drawing/2014/main" id="{41241899-06AE-435D-9BD8-CE7E89ECBC46}"/>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7" name="Text Box 1">
          <a:extLst>
            <a:ext uri="{FF2B5EF4-FFF2-40B4-BE49-F238E27FC236}">
              <a16:creationId xmlns:a16="http://schemas.microsoft.com/office/drawing/2014/main" id="{5E150140-EB24-4C45-AA30-B067EE23D313}"/>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8" name="Text Box 1">
          <a:extLst>
            <a:ext uri="{FF2B5EF4-FFF2-40B4-BE49-F238E27FC236}">
              <a16:creationId xmlns:a16="http://schemas.microsoft.com/office/drawing/2014/main" id="{D58481A1-1358-4345-9AE8-E52DBFE8AFCE}"/>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69" name="Text Box 1">
          <a:extLst>
            <a:ext uri="{FF2B5EF4-FFF2-40B4-BE49-F238E27FC236}">
              <a16:creationId xmlns:a16="http://schemas.microsoft.com/office/drawing/2014/main" id="{FC9C3C7D-A3E2-4A74-A12A-7FF0DA9E047F}"/>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0" name="Text Box 1">
          <a:extLst>
            <a:ext uri="{FF2B5EF4-FFF2-40B4-BE49-F238E27FC236}">
              <a16:creationId xmlns:a16="http://schemas.microsoft.com/office/drawing/2014/main" id="{F50E5AE8-56BB-4A5C-A930-7AD83FD776D3}"/>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1" name="Text Box 1">
          <a:extLst>
            <a:ext uri="{FF2B5EF4-FFF2-40B4-BE49-F238E27FC236}">
              <a16:creationId xmlns:a16="http://schemas.microsoft.com/office/drawing/2014/main" id="{7D471B23-D751-47FE-AF48-7B1748A44591}"/>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2" name="Text Box 1">
          <a:extLst>
            <a:ext uri="{FF2B5EF4-FFF2-40B4-BE49-F238E27FC236}">
              <a16:creationId xmlns:a16="http://schemas.microsoft.com/office/drawing/2014/main" id="{0735399C-174A-47CF-8271-003023A4A2FC}"/>
            </a:ext>
          </a:extLst>
        </xdr:cNvPr>
        <xdr:cNvSpPr txBox="1">
          <a:spLocks noChangeArrowheads="1"/>
        </xdr:cNvSpPr>
      </xdr:nvSpPr>
      <xdr:spPr bwMode="auto">
        <a:xfrm>
          <a:off x="666750" y="10972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91440</xdr:colOff>
      <xdr:row>30</xdr:row>
      <xdr:rowOff>0</xdr:rowOff>
    </xdr:from>
    <xdr:ext cx="80010" cy="266700"/>
    <xdr:sp macro="" textlink="">
      <xdr:nvSpPr>
        <xdr:cNvPr id="173" name="Text Box 1">
          <a:extLst>
            <a:ext uri="{FF2B5EF4-FFF2-40B4-BE49-F238E27FC236}">
              <a16:creationId xmlns:a16="http://schemas.microsoft.com/office/drawing/2014/main" id="{06ADC9D2-3374-4CC2-8B68-3C36115DDCD3}"/>
            </a:ext>
          </a:extLst>
        </xdr:cNvPr>
        <xdr:cNvSpPr txBox="1">
          <a:spLocks noChangeArrowheads="1"/>
        </xdr:cNvSpPr>
      </xdr:nvSpPr>
      <xdr:spPr bwMode="auto">
        <a:xfrm>
          <a:off x="758190" y="110490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4" name="Text Box 1">
          <a:extLst>
            <a:ext uri="{FF2B5EF4-FFF2-40B4-BE49-F238E27FC236}">
              <a16:creationId xmlns:a16="http://schemas.microsoft.com/office/drawing/2014/main" id="{6AA314F3-6C0B-465B-A212-BDD869053112}"/>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5" name="Text Box 1">
          <a:extLst>
            <a:ext uri="{FF2B5EF4-FFF2-40B4-BE49-F238E27FC236}">
              <a16:creationId xmlns:a16="http://schemas.microsoft.com/office/drawing/2014/main" id="{03119E07-177A-4AAE-B6BD-A3D6F6974A01}"/>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6" name="Text Box 1">
          <a:extLst>
            <a:ext uri="{FF2B5EF4-FFF2-40B4-BE49-F238E27FC236}">
              <a16:creationId xmlns:a16="http://schemas.microsoft.com/office/drawing/2014/main" id="{1B068770-58F0-483C-BFF7-E98ACF4BB14F}"/>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7" name="Text Box 1">
          <a:extLst>
            <a:ext uri="{FF2B5EF4-FFF2-40B4-BE49-F238E27FC236}">
              <a16:creationId xmlns:a16="http://schemas.microsoft.com/office/drawing/2014/main" id="{C77A9AE2-9AF7-407E-8896-16D0BD5803C6}"/>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8" name="Text Box 1">
          <a:extLst>
            <a:ext uri="{FF2B5EF4-FFF2-40B4-BE49-F238E27FC236}">
              <a16:creationId xmlns:a16="http://schemas.microsoft.com/office/drawing/2014/main" id="{8456C480-49F2-4480-9359-1963741A4BB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79" name="Text Box 1">
          <a:extLst>
            <a:ext uri="{FF2B5EF4-FFF2-40B4-BE49-F238E27FC236}">
              <a16:creationId xmlns:a16="http://schemas.microsoft.com/office/drawing/2014/main" id="{5BEEB776-BFCC-4101-8E6A-5C5FE8E44FE1}"/>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0" name="Text Box 1">
          <a:extLst>
            <a:ext uri="{FF2B5EF4-FFF2-40B4-BE49-F238E27FC236}">
              <a16:creationId xmlns:a16="http://schemas.microsoft.com/office/drawing/2014/main" id="{64AE628C-0450-4AC7-B9D4-D0439E341180}"/>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1" name="Text Box 1">
          <a:extLst>
            <a:ext uri="{FF2B5EF4-FFF2-40B4-BE49-F238E27FC236}">
              <a16:creationId xmlns:a16="http://schemas.microsoft.com/office/drawing/2014/main" id="{51B42A99-5264-4672-805F-D1BD368405F1}"/>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2" name="Text Box 1">
          <a:extLst>
            <a:ext uri="{FF2B5EF4-FFF2-40B4-BE49-F238E27FC236}">
              <a16:creationId xmlns:a16="http://schemas.microsoft.com/office/drawing/2014/main" id="{15E08B33-8D99-4775-BA0B-E3382153EDC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3" name="Text Box 1">
          <a:extLst>
            <a:ext uri="{FF2B5EF4-FFF2-40B4-BE49-F238E27FC236}">
              <a16:creationId xmlns:a16="http://schemas.microsoft.com/office/drawing/2014/main" id="{AE5DA19B-A144-4429-993E-1A1C52671A04}"/>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4" name="Text Box 1">
          <a:extLst>
            <a:ext uri="{FF2B5EF4-FFF2-40B4-BE49-F238E27FC236}">
              <a16:creationId xmlns:a16="http://schemas.microsoft.com/office/drawing/2014/main" id="{087433F5-C73C-4152-BA19-6D24B2E22B1D}"/>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5" name="Text Box 1">
          <a:extLst>
            <a:ext uri="{FF2B5EF4-FFF2-40B4-BE49-F238E27FC236}">
              <a16:creationId xmlns:a16="http://schemas.microsoft.com/office/drawing/2014/main" id="{92FA186D-57FB-4B69-AD0E-F122FE2820CE}"/>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6" name="Text Box 1">
          <a:extLst>
            <a:ext uri="{FF2B5EF4-FFF2-40B4-BE49-F238E27FC236}">
              <a16:creationId xmlns:a16="http://schemas.microsoft.com/office/drawing/2014/main" id="{27F10076-4C31-459B-80C3-38D174C026BE}"/>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7" name="Text Box 1">
          <a:extLst>
            <a:ext uri="{FF2B5EF4-FFF2-40B4-BE49-F238E27FC236}">
              <a16:creationId xmlns:a16="http://schemas.microsoft.com/office/drawing/2014/main" id="{4560F64A-6303-49BA-B8DE-050D039AA767}"/>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8" name="Text Box 1">
          <a:extLst>
            <a:ext uri="{FF2B5EF4-FFF2-40B4-BE49-F238E27FC236}">
              <a16:creationId xmlns:a16="http://schemas.microsoft.com/office/drawing/2014/main" id="{B2EDB0B4-9F16-4ED2-B99B-1E0ACD0E435D}"/>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89" name="Text Box 1">
          <a:extLst>
            <a:ext uri="{FF2B5EF4-FFF2-40B4-BE49-F238E27FC236}">
              <a16:creationId xmlns:a16="http://schemas.microsoft.com/office/drawing/2014/main" id="{FA460BD6-A7C8-423A-8BEA-E5FCAFB4473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0" name="Text Box 1">
          <a:extLst>
            <a:ext uri="{FF2B5EF4-FFF2-40B4-BE49-F238E27FC236}">
              <a16:creationId xmlns:a16="http://schemas.microsoft.com/office/drawing/2014/main" id="{6D69C69D-A15F-4EB2-89CE-90C534B3948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1" name="Text Box 1">
          <a:extLst>
            <a:ext uri="{FF2B5EF4-FFF2-40B4-BE49-F238E27FC236}">
              <a16:creationId xmlns:a16="http://schemas.microsoft.com/office/drawing/2014/main" id="{EC9DACDE-A119-419F-A797-8642E297B9BE}"/>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2" name="Text Box 1">
          <a:extLst>
            <a:ext uri="{FF2B5EF4-FFF2-40B4-BE49-F238E27FC236}">
              <a16:creationId xmlns:a16="http://schemas.microsoft.com/office/drawing/2014/main" id="{7DFD783B-0D28-46B3-9898-6595A141083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3" name="Text Box 1">
          <a:extLst>
            <a:ext uri="{FF2B5EF4-FFF2-40B4-BE49-F238E27FC236}">
              <a16:creationId xmlns:a16="http://schemas.microsoft.com/office/drawing/2014/main" id="{7A8B6075-9A91-4A62-BCF6-DD9C5422A36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4" name="Text Box 1">
          <a:extLst>
            <a:ext uri="{FF2B5EF4-FFF2-40B4-BE49-F238E27FC236}">
              <a16:creationId xmlns:a16="http://schemas.microsoft.com/office/drawing/2014/main" id="{559BE68E-0EB4-4383-BD2F-FDE74A7A3C6D}"/>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5" name="Text Box 1">
          <a:extLst>
            <a:ext uri="{FF2B5EF4-FFF2-40B4-BE49-F238E27FC236}">
              <a16:creationId xmlns:a16="http://schemas.microsoft.com/office/drawing/2014/main" id="{D462F83C-472C-45FD-918D-22D5D4B42530}"/>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6" name="Text Box 1">
          <a:extLst>
            <a:ext uri="{FF2B5EF4-FFF2-40B4-BE49-F238E27FC236}">
              <a16:creationId xmlns:a16="http://schemas.microsoft.com/office/drawing/2014/main" id="{B091DBE7-2358-4B11-A5DC-DEFB0FCFEA2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7" name="Text Box 1">
          <a:extLst>
            <a:ext uri="{FF2B5EF4-FFF2-40B4-BE49-F238E27FC236}">
              <a16:creationId xmlns:a16="http://schemas.microsoft.com/office/drawing/2014/main" id="{A702F6FD-CC46-4263-9A80-66ECC376EF3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8" name="Text Box 1">
          <a:extLst>
            <a:ext uri="{FF2B5EF4-FFF2-40B4-BE49-F238E27FC236}">
              <a16:creationId xmlns:a16="http://schemas.microsoft.com/office/drawing/2014/main" id="{45C9F5F0-B446-4A3D-A2D4-74C8BFC1A64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199" name="Text Box 1">
          <a:extLst>
            <a:ext uri="{FF2B5EF4-FFF2-40B4-BE49-F238E27FC236}">
              <a16:creationId xmlns:a16="http://schemas.microsoft.com/office/drawing/2014/main" id="{7BE52D5F-A450-48DF-9104-8DFE02C0AB2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0" name="Text Box 1">
          <a:extLst>
            <a:ext uri="{FF2B5EF4-FFF2-40B4-BE49-F238E27FC236}">
              <a16:creationId xmlns:a16="http://schemas.microsoft.com/office/drawing/2014/main" id="{6E62B2E0-5038-4C85-9C9B-B1A1151BF18E}"/>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1" name="Text Box 1">
          <a:extLst>
            <a:ext uri="{FF2B5EF4-FFF2-40B4-BE49-F238E27FC236}">
              <a16:creationId xmlns:a16="http://schemas.microsoft.com/office/drawing/2014/main" id="{B6F6CAF4-8BBB-439A-BF18-9707300AB782}"/>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2" name="Text Box 1">
          <a:extLst>
            <a:ext uri="{FF2B5EF4-FFF2-40B4-BE49-F238E27FC236}">
              <a16:creationId xmlns:a16="http://schemas.microsoft.com/office/drawing/2014/main" id="{3EB1D8E0-9BBF-45F0-8D51-B42EA0D24477}"/>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3" name="Text Box 1">
          <a:extLst>
            <a:ext uri="{FF2B5EF4-FFF2-40B4-BE49-F238E27FC236}">
              <a16:creationId xmlns:a16="http://schemas.microsoft.com/office/drawing/2014/main" id="{A684868E-DD5B-4324-8076-B25CE67FAAFB}"/>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4" name="Text Box 1">
          <a:extLst>
            <a:ext uri="{FF2B5EF4-FFF2-40B4-BE49-F238E27FC236}">
              <a16:creationId xmlns:a16="http://schemas.microsoft.com/office/drawing/2014/main" id="{CC8ADD5D-946D-40AE-86BD-18B48852A129}"/>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5" name="Text Box 1">
          <a:extLst>
            <a:ext uri="{FF2B5EF4-FFF2-40B4-BE49-F238E27FC236}">
              <a16:creationId xmlns:a16="http://schemas.microsoft.com/office/drawing/2014/main" id="{4E0763FB-BF49-4FE8-80B6-5DE15F531D1D}"/>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6" name="Text Box 1">
          <a:extLst>
            <a:ext uri="{FF2B5EF4-FFF2-40B4-BE49-F238E27FC236}">
              <a16:creationId xmlns:a16="http://schemas.microsoft.com/office/drawing/2014/main" id="{2DB6B7B7-A2E4-4F6D-AAFB-1B7352020DE7}"/>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7" name="Text Box 1">
          <a:extLst>
            <a:ext uri="{FF2B5EF4-FFF2-40B4-BE49-F238E27FC236}">
              <a16:creationId xmlns:a16="http://schemas.microsoft.com/office/drawing/2014/main" id="{1F5B2567-F7FC-48CF-81BD-4B01E557776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8" name="Text Box 1">
          <a:extLst>
            <a:ext uri="{FF2B5EF4-FFF2-40B4-BE49-F238E27FC236}">
              <a16:creationId xmlns:a16="http://schemas.microsoft.com/office/drawing/2014/main" id="{CE7D41FB-4DEA-474A-A7E1-D1C925CE1CA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09" name="Text Box 1">
          <a:extLst>
            <a:ext uri="{FF2B5EF4-FFF2-40B4-BE49-F238E27FC236}">
              <a16:creationId xmlns:a16="http://schemas.microsoft.com/office/drawing/2014/main" id="{87D4B1DC-92D7-498B-85A4-BC3FA44FD42A}"/>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0" name="Text Box 1">
          <a:extLst>
            <a:ext uri="{FF2B5EF4-FFF2-40B4-BE49-F238E27FC236}">
              <a16:creationId xmlns:a16="http://schemas.microsoft.com/office/drawing/2014/main" id="{8B2D32D5-4587-4D2E-8513-CD0577225325}"/>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1" name="Text Box 1">
          <a:extLst>
            <a:ext uri="{FF2B5EF4-FFF2-40B4-BE49-F238E27FC236}">
              <a16:creationId xmlns:a16="http://schemas.microsoft.com/office/drawing/2014/main" id="{A3F248D2-4F35-49B7-B5FC-41B2B7DD89B8}"/>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2" name="Text Box 1">
          <a:extLst>
            <a:ext uri="{FF2B5EF4-FFF2-40B4-BE49-F238E27FC236}">
              <a16:creationId xmlns:a16="http://schemas.microsoft.com/office/drawing/2014/main" id="{739937D4-B695-42C9-B3E4-6769583A929C}"/>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3" name="Text Box 1">
          <a:extLst>
            <a:ext uri="{FF2B5EF4-FFF2-40B4-BE49-F238E27FC236}">
              <a16:creationId xmlns:a16="http://schemas.microsoft.com/office/drawing/2014/main" id="{93079000-60FC-47CD-881E-B83CB27636DB}"/>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4" name="Text Box 1">
          <a:extLst>
            <a:ext uri="{FF2B5EF4-FFF2-40B4-BE49-F238E27FC236}">
              <a16:creationId xmlns:a16="http://schemas.microsoft.com/office/drawing/2014/main" id="{259D5A23-B4BD-478F-A1C4-94FE37C496C6}"/>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5" name="Text Box 1">
          <a:extLst>
            <a:ext uri="{FF2B5EF4-FFF2-40B4-BE49-F238E27FC236}">
              <a16:creationId xmlns:a16="http://schemas.microsoft.com/office/drawing/2014/main" id="{54E3A4E8-6954-4072-B283-6189379A4B42}"/>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6" name="Text Box 1">
          <a:extLst>
            <a:ext uri="{FF2B5EF4-FFF2-40B4-BE49-F238E27FC236}">
              <a16:creationId xmlns:a16="http://schemas.microsoft.com/office/drawing/2014/main" id="{C386A7E6-7E12-4A4F-B8C4-CD4D5A14B816}"/>
            </a:ext>
          </a:extLst>
        </xdr:cNvPr>
        <xdr:cNvSpPr txBox="1">
          <a:spLocks noChangeArrowheads="1"/>
        </xdr:cNvSpPr>
      </xdr:nvSpPr>
      <xdr:spPr bwMode="auto">
        <a:xfrm>
          <a:off x="666750" y="105918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7" name="Text Box 1">
          <a:extLst>
            <a:ext uri="{FF2B5EF4-FFF2-40B4-BE49-F238E27FC236}">
              <a16:creationId xmlns:a16="http://schemas.microsoft.com/office/drawing/2014/main" id="{09286CB4-0A8C-4124-AFD9-98CC3716803B}"/>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8" name="Text Box 1">
          <a:extLst>
            <a:ext uri="{FF2B5EF4-FFF2-40B4-BE49-F238E27FC236}">
              <a16:creationId xmlns:a16="http://schemas.microsoft.com/office/drawing/2014/main" id="{890CAB60-5A74-44B0-B17D-5C4CA45AC78E}"/>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19" name="Text Box 1">
          <a:extLst>
            <a:ext uri="{FF2B5EF4-FFF2-40B4-BE49-F238E27FC236}">
              <a16:creationId xmlns:a16="http://schemas.microsoft.com/office/drawing/2014/main" id="{0CF09989-A1A2-44F9-A6A4-5CB0CB578DF3}"/>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0" name="Text Box 1">
          <a:extLst>
            <a:ext uri="{FF2B5EF4-FFF2-40B4-BE49-F238E27FC236}">
              <a16:creationId xmlns:a16="http://schemas.microsoft.com/office/drawing/2014/main" id="{7F064CA9-392A-4E06-AF30-E31A5505220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1" name="Text Box 1">
          <a:extLst>
            <a:ext uri="{FF2B5EF4-FFF2-40B4-BE49-F238E27FC236}">
              <a16:creationId xmlns:a16="http://schemas.microsoft.com/office/drawing/2014/main" id="{981053B4-E615-4114-B4FA-6983D93B555C}"/>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2" name="Text Box 1">
          <a:extLst>
            <a:ext uri="{FF2B5EF4-FFF2-40B4-BE49-F238E27FC236}">
              <a16:creationId xmlns:a16="http://schemas.microsoft.com/office/drawing/2014/main" id="{B3DC45AA-227F-4B13-8AA5-3F372E3C1C92}"/>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3" name="Text Box 1">
          <a:extLst>
            <a:ext uri="{FF2B5EF4-FFF2-40B4-BE49-F238E27FC236}">
              <a16:creationId xmlns:a16="http://schemas.microsoft.com/office/drawing/2014/main" id="{38DACEDA-68A6-4819-982A-6204BC4A43D5}"/>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4" name="Text Box 1">
          <a:extLst>
            <a:ext uri="{FF2B5EF4-FFF2-40B4-BE49-F238E27FC236}">
              <a16:creationId xmlns:a16="http://schemas.microsoft.com/office/drawing/2014/main" id="{2F4DEC65-E989-451E-A3EB-A379E9CDE0B7}"/>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5" name="Text Box 1">
          <a:extLst>
            <a:ext uri="{FF2B5EF4-FFF2-40B4-BE49-F238E27FC236}">
              <a16:creationId xmlns:a16="http://schemas.microsoft.com/office/drawing/2014/main" id="{A54B6DF3-C64B-46DD-BE8B-9B2DE20DC065}"/>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6" name="Text Box 1">
          <a:extLst>
            <a:ext uri="{FF2B5EF4-FFF2-40B4-BE49-F238E27FC236}">
              <a16:creationId xmlns:a16="http://schemas.microsoft.com/office/drawing/2014/main" id="{2998F6AA-9299-4810-A9A6-297A7E363F56}"/>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7" name="Text Box 1">
          <a:extLst>
            <a:ext uri="{FF2B5EF4-FFF2-40B4-BE49-F238E27FC236}">
              <a16:creationId xmlns:a16="http://schemas.microsoft.com/office/drawing/2014/main" id="{102DFD98-FD56-4EBD-A475-B361ED42D93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8" name="Text Box 1">
          <a:extLst>
            <a:ext uri="{FF2B5EF4-FFF2-40B4-BE49-F238E27FC236}">
              <a16:creationId xmlns:a16="http://schemas.microsoft.com/office/drawing/2014/main" id="{6D3DA80D-81AE-423D-980C-D47B130CDF41}"/>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29" name="Text Box 1">
          <a:extLst>
            <a:ext uri="{FF2B5EF4-FFF2-40B4-BE49-F238E27FC236}">
              <a16:creationId xmlns:a16="http://schemas.microsoft.com/office/drawing/2014/main" id="{2649257B-32B0-42E9-A55A-496D53CE612A}"/>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0" name="Text Box 1">
          <a:extLst>
            <a:ext uri="{FF2B5EF4-FFF2-40B4-BE49-F238E27FC236}">
              <a16:creationId xmlns:a16="http://schemas.microsoft.com/office/drawing/2014/main" id="{59AC11EC-84FD-4613-AE92-8BAB8B25C99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1" name="Text Box 1">
          <a:extLst>
            <a:ext uri="{FF2B5EF4-FFF2-40B4-BE49-F238E27FC236}">
              <a16:creationId xmlns:a16="http://schemas.microsoft.com/office/drawing/2014/main" id="{04595ED3-4909-4EEC-8730-F23D0D42540A}"/>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2" name="Text Box 1">
          <a:extLst>
            <a:ext uri="{FF2B5EF4-FFF2-40B4-BE49-F238E27FC236}">
              <a16:creationId xmlns:a16="http://schemas.microsoft.com/office/drawing/2014/main" id="{CF9DE00C-78A0-4C34-85D9-DE5358CDC71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3" name="Text Box 1">
          <a:extLst>
            <a:ext uri="{FF2B5EF4-FFF2-40B4-BE49-F238E27FC236}">
              <a16:creationId xmlns:a16="http://schemas.microsoft.com/office/drawing/2014/main" id="{AA08C237-02B5-41FB-AC8D-9D2472D008C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4" name="Text Box 1">
          <a:extLst>
            <a:ext uri="{FF2B5EF4-FFF2-40B4-BE49-F238E27FC236}">
              <a16:creationId xmlns:a16="http://schemas.microsoft.com/office/drawing/2014/main" id="{48447748-9AD4-483E-A96F-4C1DA56F81C9}"/>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5" name="Text Box 1">
          <a:extLst>
            <a:ext uri="{FF2B5EF4-FFF2-40B4-BE49-F238E27FC236}">
              <a16:creationId xmlns:a16="http://schemas.microsoft.com/office/drawing/2014/main" id="{D92A1210-19B5-4AC7-B39F-A619C9AEC159}"/>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6" name="Text Box 1">
          <a:extLst>
            <a:ext uri="{FF2B5EF4-FFF2-40B4-BE49-F238E27FC236}">
              <a16:creationId xmlns:a16="http://schemas.microsoft.com/office/drawing/2014/main" id="{8DBB3652-67D2-45F9-8CDD-A71F15CDA6B7}"/>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7" name="Text Box 1">
          <a:extLst>
            <a:ext uri="{FF2B5EF4-FFF2-40B4-BE49-F238E27FC236}">
              <a16:creationId xmlns:a16="http://schemas.microsoft.com/office/drawing/2014/main" id="{61F9402D-0852-43EC-A29C-32674257BC4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8" name="Text Box 1">
          <a:extLst>
            <a:ext uri="{FF2B5EF4-FFF2-40B4-BE49-F238E27FC236}">
              <a16:creationId xmlns:a16="http://schemas.microsoft.com/office/drawing/2014/main" id="{572BB995-DEC3-4B66-B64D-753DCD510E1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39" name="Text Box 1">
          <a:extLst>
            <a:ext uri="{FF2B5EF4-FFF2-40B4-BE49-F238E27FC236}">
              <a16:creationId xmlns:a16="http://schemas.microsoft.com/office/drawing/2014/main" id="{E9025625-C9A0-4B7E-97F0-06AC4EC7792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0" name="Text Box 1">
          <a:extLst>
            <a:ext uri="{FF2B5EF4-FFF2-40B4-BE49-F238E27FC236}">
              <a16:creationId xmlns:a16="http://schemas.microsoft.com/office/drawing/2014/main" id="{2ACAB594-627D-46BB-B3EB-3166A79A092A}"/>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1" name="Text Box 1">
          <a:extLst>
            <a:ext uri="{FF2B5EF4-FFF2-40B4-BE49-F238E27FC236}">
              <a16:creationId xmlns:a16="http://schemas.microsoft.com/office/drawing/2014/main" id="{CB6CFB7B-778B-45B5-AB2D-AF5FD06A7C21}"/>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2" name="Text Box 1">
          <a:extLst>
            <a:ext uri="{FF2B5EF4-FFF2-40B4-BE49-F238E27FC236}">
              <a16:creationId xmlns:a16="http://schemas.microsoft.com/office/drawing/2014/main" id="{B4A83160-3A3C-4C25-A1DA-7ABE231DE70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3" name="Text Box 1">
          <a:extLst>
            <a:ext uri="{FF2B5EF4-FFF2-40B4-BE49-F238E27FC236}">
              <a16:creationId xmlns:a16="http://schemas.microsoft.com/office/drawing/2014/main" id="{2417AA4D-21B9-4A18-906B-78759A71011B}"/>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4" name="Text Box 1">
          <a:extLst>
            <a:ext uri="{FF2B5EF4-FFF2-40B4-BE49-F238E27FC236}">
              <a16:creationId xmlns:a16="http://schemas.microsoft.com/office/drawing/2014/main" id="{9507D238-9376-463F-B9B0-1D4BD361876C}"/>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5" name="Text Box 1">
          <a:extLst>
            <a:ext uri="{FF2B5EF4-FFF2-40B4-BE49-F238E27FC236}">
              <a16:creationId xmlns:a16="http://schemas.microsoft.com/office/drawing/2014/main" id="{B9E3883B-F2D0-434B-A971-7EF0B84EFA5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6" name="Text Box 1">
          <a:extLst>
            <a:ext uri="{FF2B5EF4-FFF2-40B4-BE49-F238E27FC236}">
              <a16:creationId xmlns:a16="http://schemas.microsoft.com/office/drawing/2014/main" id="{282B44EF-063F-4A5E-B6A2-30E81687B966}"/>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7" name="Text Box 1">
          <a:extLst>
            <a:ext uri="{FF2B5EF4-FFF2-40B4-BE49-F238E27FC236}">
              <a16:creationId xmlns:a16="http://schemas.microsoft.com/office/drawing/2014/main" id="{EE358E23-D821-4518-8DFC-B140AF6C084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8" name="Text Box 1">
          <a:extLst>
            <a:ext uri="{FF2B5EF4-FFF2-40B4-BE49-F238E27FC236}">
              <a16:creationId xmlns:a16="http://schemas.microsoft.com/office/drawing/2014/main" id="{EA370959-13B4-42A9-8F33-78B19D8DB7DD}"/>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49" name="Text Box 1">
          <a:extLst>
            <a:ext uri="{FF2B5EF4-FFF2-40B4-BE49-F238E27FC236}">
              <a16:creationId xmlns:a16="http://schemas.microsoft.com/office/drawing/2014/main" id="{77B7A40A-88C1-42E5-A355-5C2E18C5A5D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0" name="Text Box 1">
          <a:extLst>
            <a:ext uri="{FF2B5EF4-FFF2-40B4-BE49-F238E27FC236}">
              <a16:creationId xmlns:a16="http://schemas.microsoft.com/office/drawing/2014/main" id="{00344D21-4CFF-4DED-8717-F891B831F494}"/>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1" name="Text Box 1">
          <a:extLst>
            <a:ext uri="{FF2B5EF4-FFF2-40B4-BE49-F238E27FC236}">
              <a16:creationId xmlns:a16="http://schemas.microsoft.com/office/drawing/2014/main" id="{445F5045-F482-44DC-BB95-949DAD3227AE}"/>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2" name="Text Box 1">
          <a:extLst>
            <a:ext uri="{FF2B5EF4-FFF2-40B4-BE49-F238E27FC236}">
              <a16:creationId xmlns:a16="http://schemas.microsoft.com/office/drawing/2014/main" id="{32F243B3-9B2B-444F-A5E9-201F661043B2}"/>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3" name="Text Box 1">
          <a:extLst>
            <a:ext uri="{FF2B5EF4-FFF2-40B4-BE49-F238E27FC236}">
              <a16:creationId xmlns:a16="http://schemas.microsoft.com/office/drawing/2014/main" id="{F9385828-0185-4BFA-818F-4C1CAAE7EDD8}"/>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4" name="Text Box 1">
          <a:extLst>
            <a:ext uri="{FF2B5EF4-FFF2-40B4-BE49-F238E27FC236}">
              <a16:creationId xmlns:a16="http://schemas.microsoft.com/office/drawing/2014/main" id="{1146AE98-909C-43DB-9A2E-6AD05763984C}"/>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5" name="Text Box 1">
          <a:extLst>
            <a:ext uri="{FF2B5EF4-FFF2-40B4-BE49-F238E27FC236}">
              <a16:creationId xmlns:a16="http://schemas.microsoft.com/office/drawing/2014/main" id="{C58992D6-FD02-4777-BAF1-DD7CD307966E}"/>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6" name="Text Box 1">
          <a:extLst>
            <a:ext uri="{FF2B5EF4-FFF2-40B4-BE49-F238E27FC236}">
              <a16:creationId xmlns:a16="http://schemas.microsoft.com/office/drawing/2014/main" id="{67FEFB5B-874F-40C1-8583-B632DA2E4121}"/>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7" name="Text Box 1">
          <a:extLst>
            <a:ext uri="{FF2B5EF4-FFF2-40B4-BE49-F238E27FC236}">
              <a16:creationId xmlns:a16="http://schemas.microsoft.com/office/drawing/2014/main" id="{4EF5F9E6-EB55-40F2-AC1B-A7D7D4B4978F}"/>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8" name="Text Box 1">
          <a:extLst>
            <a:ext uri="{FF2B5EF4-FFF2-40B4-BE49-F238E27FC236}">
              <a16:creationId xmlns:a16="http://schemas.microsoft.com/office/drawing/2014/main" id="{7B3337D5-456D-4892-8BE5-B5B4A29C2237}"/>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30</xdr:row>
      <xdr:rowOff>0</xdr:rowOff>
    </xdr:from>
    <xdr:ext cx="80010" cy="266700"/>
    <xdr:sp macro="" textlink="">
      <xdr:nvSpPr>
        <xdr:cNvPr id="259" name="Text Box 1">
          <a:extLst>
            <a:ext uri="{FF2B5EF4-FFF2-40B4-BE49-F238E27FC236}">
              <a16:creationId xmlns:a16="http://schemas.microsoft.com/office/drawing/2014/main" id="{81EA8762-CCF5-46E4-9B6F-2F5F15646BF9}"/>
            </a:ext>
          </a:extLst>
        </xdr:cNvPr>
        <xdr:cNvSpPr txBox="1">
          <a:spLocks noChangeArrowheads="1"/>
        </xdr:cNvSpPr>
      </xdr:nvSpPr>
      <xdr:spPr bwMode="auto">
        <a:xfrm>
          <a:off x="666750" y="10782300"/>
          <a:ext cx="8001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2019\zakazky\ZAK&#193;ZKY\Z\Z05100\Z05162%20Beroun\Obch\=Rozpo&#269;et\Intern&#237;\D.2.1\D.2.1.005%20Kabelov&#253;%20list%20N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WH (VN)"/>
      <sheetName val="0-BBS - Busbar system"/>
      <sheetName val="Titulka"/>
      <sheetName val="WL - silová kabeláž"/>
      <sheetName val="WDC - stejnosměr"/>
      <sheetName val="WD - Datová kabeláž"/>
      <sheetName val="WS - Signalizační kabeláž"/>
      <sheetName val="typy"/>
      <sheetName val="SUMA"/>
      <sheetName val="PRIDAT"/>
      <sheetName val="6-CHKCH-R"/>
      <sheetName val="6-AYKCY"/>
      <sheetName val="CYKY"/>
      <sheetName val="1-CYKY"/>
      <sheetName val="1-YY"/>
      <sheetName val="H07V‐U"/>
      <sheetName val="CHBU"/>
      <sheetName val="H07Z‐K"/>
      <sheetName val="H07V‐K"/>
      <sheetName val="AYKY"/>
      <sheetName val="CYKYDY"/>
      <sheetName val="NYY"/>
      <sheetName val="1‐CYKYDY"/>
      <sheetName val="1‐AYKY"/>
      <sheetName val="SHKFH‐R"/>
      <sheetName val="SSKFH‐V180"/>
      <sheetName val="YSLY‐OZ"/>
      <sheetName val="YSLY‐JZ"/>
      <sheetName val="YSLCY‐OZ"/>
      <sheetName val="YSLCY‐JZ"/>
      <sheetName val="JYTY"/>
      <sheetName val="1‐CXKH‐R"/>
      <sheetName val="1‐AXKH‐R"/>
      <sheetName val="1‐CXKH‐V180"/>
      <sheetName val="N2XH"/>
      <sheetName val="N2XCH"/>
      <sheetName val="J-H(St)H  nové"/>
      <sheetName val="_J‐H(St)H"/>
      <sheetName val="FTP cat5e"/>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CYKY</v>
          </cell>
        </row>
        <row r="2">
          <cell r="A2" t="str">
            <v>1-CYKY</v>
          </cell>
        </row>
        <row r="3">
          <cell r="A3" t="str">
            <v>1-YY</v>
          </cell>
        </row>
        <row r="4">
          <cell r="A4" t="str">
            <v>H07V‐U</v>
          </cell>
        </row>
        <row r="5">
          <cell r="A5" t="str">
            <v>H07V‐K</v>
          </cell>
        </row>
        <row r="6">
          <cell r="A6" t="str">
            <v>AYKY</v>
          </cell>
        </row>
        <row r="7">
          <cell r="A7" t="str">
            <v>CYKYDY</v>
          </cell>
        </row>
        <row r="8">
          <cell r="A8" t="str">
            <v>NYY</v>
          </cell>
        </row>
        <row r="9">
          <cell r="A9" t="str">
            <v>1‐CYKYDY</v>
          </cell>
        </row>
        <row r="10">
          <cell r="A10" t="str">
            <v>1‐AYKY</v>
          </cell>
        </row>
        <row r="11">
          <cell r="A11" t="str">
            <v>SHKFH‐R</v>
          </cell>
        </row>
        <row r="12">
          <cell r="A12" t="str">
            <v>SSKFH‐V180</v>
          </cell>
        </row>
        <row r="13">
          <cell r="A13" t="str">
            <v>YSLY‐OZ</v>
          </cell>
        </row>
        <row r="14">
          <cell r="A14" t="str">
            <v>YSLY‐JZ</v>
          </cell>
        </row>
        <row r="15">
          <cell r="A15" t="str">
            <v>YSLCY‐OZ</v>
          </cell>
        </row>
        <row r="16">
          <cell r="A16" t="str">
            <v>YSLCY‐JZ</v>
          </cell>
        </row>
        <row r="17">
          <cell r="A17" t="str">
            <v>JYTY</v>
          </cell>
        </row>
        <row r="18">
          <cell r="A18" t="str">
            <v>1‐CXKH‐R</v>
          </cell>
        </row>
        <row r="19">
          <cell r="A19" t="str">
            <v>1‐AXKH‐R</v>
          </cell>
        </row>
        <row r="20">
          <cell r="A20" t="str">
            <v>1‐CXKH‐V180</v>
          </cell>
        </row>
        <row r="21">
          <cell r="A21" t="str">
            <v>N2XH</v>
          </cell>
        </row>
        <row r="22">
          <cell r="A22" t="str">
            <v>N2XCH</v>
          </cell>
        </row>
        <row r="23">
          <cell r="A23" t="str">
            <v>6-CHKCH-R</v>
          </cell>
        </row>
        <row r="24">
          <cell r="A24" t="str">
            <v>6-AYKCY</v>
          </cell>
        </row>
        <row r="25">
          <cell r="A25" t="str">
            <v>FTP cat5e</v>
          </cell>
        </row>
        <row r="26">
          <cell r="A26" t="str">
            <v>_J‐H(St)H</v>
          </cell>
        </row>
        <row r="27">
          <cell r="A27" t="str">
            <v>J-H(St)H</v>
          </cell>
        </row>
        <row r="28">
          <cell r="A28" t="str">
            <v>H07Z‐K</v>
          </cell>
        </row>
        <row r="29">
          <cell r="A29" t="str">
            <v>CHBU</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E17"/>
  <sheetViews>
    <sheetView showGridLines="0" view="pageBreakPreview" zoomScale="85" zoomScaleNormal="85" zoomScaleSheetLayoutView="85" workbookViewId="0">
      <pane ySplit="4" topLeftCell="A5" activePane="bottomLeft" state="frozen"/>
      <selection activeCell="B8" sqref="B8"/>
      <selection pane="bottomLeft" activeCell="G11" sqref="G11"/>
    </sheetView>
  </sheetViews>
  <sheetFormatPr defaultColWidth="8.921875" defaultRowHeight="15.5"/>
  <cols>
    <col min="1" max="1" width="10.84375" style="15" customWidth="1"/>
    <col min="2" max="2" width="65.84375" customWidth="1"/>
    <col min="3" max="4" width="15.84375" style="63" customWidth="1"/>
    <col min="5" max="5" width="15.84375" style="64" customWidth="1"/>
  </cols>
  <sheetData>
    <row r="1" spans="1:5" ht="41.4" customHeight="1">
      <c r="A1" s="13"/>
      <c r="B1" s="29" t="s">
        <v>62</v>
      </c>
      <c r="C1" s="46"/>
      <c r="D1" s="46"/>
      <c r="E1" s="47"/>
    </row>
    <row r="2" spans="1:5" ht="30" customHeight="1">
      <c r="A2" s="14"/>
      <c r="B2" s="32" t="s">
        <v>61</v>
      </c>
      <c r="C2" s="48"/>
      <c r="D2" s="48"/>
      <c r="E2" s="49"/>
    </row>
    <row r="3" spans="1:5" ht="30.75" customHeight="1" thickBot="1">
      <c r="A3" s="14"/>
      <c r="B3" s="28" t="s">
        <v>9</v>
      </c>
      <c r="C3" s="50"/>
      <c r="D3" s="50"/>
      <c r="E3" s="51"/>
    </row>
    <row r="4" spans="1:5" ht="16" thickBot="1">
      <c r="A4" s="3" t="s">
        <v>3</v>
      </c>
      <c r="B4" s="2" t="s">
        <v>4</v>
      </c>
      <c r="C4" s="11" t="s">
        <v>10</v>
      </c>
      <c r="D4" s="33" t="s">
        <v>12</v>
      </c>
      <c r="E4" s="5" t="s">
        <v>13</v>
      </c>
    </row>
    <row r="5" spans="1:5" ht="23">
      <c r="A5" s="6"/>
      <c r="B5" s="20" t="s">
        <v>2</v>
      </c>
      <c r="C5" s="52"/>
      <c r="D5" s="52"/>
      <c r="E5" s="53"/>
    </row>
    <row r="6" spans="1:5" ht="19.649999999999999" customHeight="1">
      <c r="A6" s="16"/>
      <c r="B6" s="21"/>
      <c r="C6" s="54"/>
      <c r="D6" s="54"/>
      <c r="E6" s="55"/>
    </row>
    <row r="7" spans="1:5" ht="18" customHeight="1">
      <c r="A7" s="69">
        <f>'D.2.1'!A7</f>
        <v>1</v>
      </c>
      <c r="B7" s="22" t="str">
        <f>'D.2.1'!B7</f>
        <v>UPS-IT</v>
      </c>
      <c r="C7" s="58">
        <f>'D.2.1'!F7</f>
        <v>0</v>
      </c>
      <c r="D7" s="56">
        <f t="shared" ref="D7:D14" si="0">(C7/100)*21</f>
        <v>0</v>
      </c>
      <c r="E7" s="57">
        <f t="shared" ref="E7:E14" si="1">C7+D7</f>
        <v>0</v>
      </c>
    </row>
    <row r="8" spans="1:5" ht="18" customHeight="1">
      <c r="A8" s="69">
        <f>'D.2.1'!A12</f>
        <v>2</v>
      </c>
      <c r="B8" s="22" t="str">
        <f>'D.2.1'!B12</f>
        <v>Rozvaděče NN</v>
      </c>
      <c r="C8" s="58">
        <f>'D.2.1'!F12</f>
        <v>0</v>
      </c>
      <c r="D8" s="56">
        <f t="shared" si="0"/>
        <v>0</v>
      </c>
      <c r="E8" s="57">
        <f t="shared" si="1"/>
        <v>0</v>
      </c>
    </row>
    <row r="9" spans="1:5" ht="18" customHeight="1">
      <c r="A9" s="69">
        <f>'D.2.1'!A24</f>
        <v>3</v>
      </c>
      <c r="B9" s="22" t="str">
        <f>'D.2.1'!B24</f>
        <v>Měření a regulace, monitoring</v>
      </c>
      <c r="C9" s="58">
        <f>'D.2.1'!F24</f>
        <v>0</v>
      </c>
      <c r="D9" s="56">
        <f t="shared" si="0"/>
        <v>0</v>
      </c>
      <c r="E9" s="57">
        <f t="shared" si="1"/>
        <v>0</v>
      </c>
    </row>
    <row r="10" spans="1:5" ht="18" customHeight="1">
      <c r="A10" s="69">
        <f>'D.2.1'!A31</f>
        <v>4</v>
      </c>
      <c r="B10" s="22" t="str">
        <f>'D.2.1'!B31</f>
        <v>Kabelové nosné systémy</v>
      </c>
      <c r="C10" s="58">
        <f>'D.2.1'!F31</f>
        <v>0</v>
      </c>
      <c r="D10" s="56">
        <f t="shared" si="0"/>
        <v>0</v>
      </c>
      <c r="E10" s="57">
        <f t="shared" si="1"/>
        <v>0</v>
      </c>
    </row>
    <row r="11" spans="1:5" ht="18" customHeight="1">
      <c r="A11" s="69">
        <f>'D.2.1'!A46</f>
        <v>5</v>
      </c>
      <c r="B11" s="22" t="str">
        <f>'D.2.1'!B46</f>
        <v>Kabely, vodiče</v>
      </c>
      <c r="C11" s="58">
        <f>'D.2.1'!F46</f>
        <v>0</v>
      </c>
      <c r="D11" s="56">
        <f t="shared" si="0"/>
        <v>0</v>
      </c>
      <c r="E11" s="57">
        <f t="shared" si="1"/>
        <v>0</v>
      </c>
    </row>
    <row r="12" spans="1:5" ht="18" customHeight="1">
      <c r="A12" s="69">
        <f>'D.2.1'!A76</f>
        <v>6</v>
      </c>
      <c r="B12" s="22" t="str">
        <f>CONCATENATE('D.2.1'!B76,","," ",'D.2.1'!B93)</f>
        <v>Chlazení rozvodny m.č. P01409, Chlazení rozvodny m.č. P01209</v>
      </c>
      <c r="C12" s="58">
        <f>'D.2.1'!F76</f>
        <v>0</v>
      </c>
      <c r="D12" s="56">
        <f t="shared" si="0"/>
        <v>0</v>
      </c>
      <c r="E12" s="57">
        <f t="shared" si="1"/>
        <v>0</v>
      </c>
    </row>
    <row r="13" spans="1:5" ht="18" customHeight="1">
      <c r="A13" s="69">
        <f>'D.2.1'!A109</f>
        <v>7</v>
      </c>
      <c r="B13" s="22" t="str">
        <f>'D.2.1'!B109</f>
        <v>Stavební úpravy</v>
      </c>
      <c r="C13" s="58">
        <f>'D.2.1'!F109</f>
        <v>0</v>
      </c>
      <c r="D13" s="56">
        <f>(C13/100)*21</f>
        <v>0</v>
      </c>
      <c r="E13" s="57">
        <f>C13+D13</f>
        <v>0</v>
      </c>
    </row>
    <row r="14" spans="1:5" ht="18" customHeight="1">
      <c r="A14" s="69">
        <f>'D.2.1'!A116</f>
        <v>8</v>
      </c>
      <c r="B14" s="22" t="str">
        <f>'D.2.1'!B116</f>
        <v>Ostatní</v>
      </c>
      <c r="C14" s="58">
        <f>'D.2.1'!F116</f>
        <v>0</v>
      </c>
      <c r="D14" s="56">
        <f t="shared" si="0"/>
        <v>0</v>
      </c>
      <c r="E14" s="57">
        <f t="shared" si="1"/>
        <v>0</v>
      </c>
    </row>
    <row r="15" spans="1:5" ht="18" customHeight="1" thickBot="1">
      <c r="A15" s="19"/>
      <c r="B15" s="22"/>
      <c r="C15" s="54"/>
      <c r="D15" s="54"/>
      <c r="E15" s="59"/>
    </row>
    <row r="16" spans="1:5" ht="23.4" customHeight="1" thickBot="1">
      <c r="A16" s="30"/>
      <c r="B16" s="31" t="s">
        <v>0</v>
      </c>
      <c r="C16" s="60">
        <f>SUM(C7:C15)</f>
        <v>0</v>
      </c>
      <c r="D16" s="60">
        <f>SUM(D7:D15)</f>
        <v>0</v>
      </c>
      <c r="E16" s="60">
        <f>SUM(E7:E15)</f>
        <v>0</v>
      </c>
    </row>
    <row r="17" spans="1:5" ht="12" customHeight="1" thickBot="1">
      <c r="A17" s="26"/>
      <c r="B17" s="27"/>
      <c r="C17" s="61"/>
      <c r="D17" s="61"/>
      <c r="E17" s="62"/>
    </row>
  </sheetData>
  <phoneticPr fontId="1" type="noConversion"/>
  <printOptions horizontalCentered="1"/>
  <pageMargins left="0.39370078740157483" right="0.39370078740157483" top="0.59055118110236227" bottom="0.71" header="0.51181102362204722" footer="0.51"/>
  <pageSetup paperSize="9" scale="64" orientation="portrait" horizontalDpi="300" verticalDpi="300" r:id="rId1"/>
  <headerFooter alignWithMargins="0">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F131"/>
  <sheetViews>
    <sheetView showGridLines="0" tabSelected="1" zoomScale="85" zoomScaleNormal="85" zoomScaleSheetLayoutView="150" workbookViewId="0">
      <pane ySplit="4" topLeftCell="A130" activePane="bottomLeft" state="frozen"/>
      <selection activeCell="C5" sqref="C5"/>
      <selection pane="bottomLeft" activeCell="B9" sqref="B9"/>
    </sheetView>
  </sheetViews>
  <sheetFormatPr defaultColWidth="8.921875" defaultRowHeight="15.5"/>
  <cols>
    <col min="1" max="1" width="7.84375" style="15" customWidth="1"/>
    <col min="2" max="2" width="58.07421875" customWidth="1"/>
    <col min="3" max="3" width="7.84375" customWidth="1"/>
    <col min="4" max="4" width="7.84375" style="10" customWidth="1"/>
    <col min="5" max="5" width="10.15234375" style="12" customWidth="1"/>
    <col min="6" max="6" width="15.84375" style="64" customWidth="1"/>
  </cols>
  <sheetData>
    <row r="1" spans="1:6" ht="41.4" customHeight="1">
      <c r="A1" s="13"/>
      <c r="B1" s="29" t="str">
        <f>'Rek.'!B1</f>
        <v>Investor: Masarykova univerzita, Fakulta informatiky</v>
      </c>
      <c r="C1" s="17"/>
      <c r="D1" s="7"/>
      <c r="E1" s="17"/>
      <c r="F1" s="47"/>
    </row>
    <row r="2" spans="1:6" ht="30" customHeight="1">
      <c r="A2" s="14"/>
      <c r="B2" s="32" t="str">
        <f>'Rek.'!B2</f>
        <v>Integrace zdroje napájení UPS</v>
      </c>
      <c r="C2" s="1"/>
      <c r="D2" s="8"/>
      <c r="E2" s="34"/>
      <c r="F2" s="49"/>
    </row>
    <row r="3" spans="1:6" ht="30.75" customHeight="1" thickBot="1">
      <c r="A3" s="14"/>
      <c r="B3" s="28" t="s">
        <v>7</v>
      </c>
      <c r="C3" s="1"/>
      <c r="D3" s="8"/>
      <c r="E3" s="8"/>
      <c r="F3" s="51"/>
    </row>
    <row r="4" spans="1:6" ht="23.5" thickBot="1">
      <c r="A4" s="3" t="s">
        <v>3</v>
      </c>
      <c r="B4" s="2" t="s">
        <v>4</v>
      </c>
      <c r="C4" s="4" t="s">
        <v>5</v>
      </c>
      <c r="D4" s="9" t="s">
        <v>6</v>
      </c>
      <c r="E4" s="11" t="s">
        <v>11</v>
      </c>
      <c r="F4" s="5" t="s">
        <v>10</v>
      </c>
    </row>
    <row r="5" spans="1:6" ht="16" thickBot="1">
      <c r="A5" s="35"/>
      <c r="B5" s="23" t="s">
        <v>26</v>
      </c>
      <c r="C5" s="24"/>
      <c r="D5" s="25"/>
      <c r="E5" s="36"/>
      <c r="F5" s="66"/>
    </row>
    <row r="6" spans="1:6" s="18" customFormat="1">
      <c r="A6" s="37"/>
      <c r="B6" s="40"/>
      <c r="C6" s="37"/>
      <c r="D6" s="38"/>
      <c r="E6" s="39"/>
      <c r="F6" s="67"/>
    </row>
    <row r="7" spans="1:6" s="18" customFormat="1">
      <c r="A7" s="71">
        <v>1</v>
      </c>
      <c r="B7" s="72" t="s">
        <v>14</v>
      </c>
      <c r="C7" s="73"/>
      <c r="D7" s="73"/>
      <c r="E7" s="74"/>
      <c r="F7" s="68">
        <f>SUM(F8:F10)</f>
        <v>0</v>
      </c>
    </row>
    <row r="8" spans="1:6" s="18" customFormat="1" ht="212.5">
      <c r="A8" s="108">
        <f>A7+0.01</f>
        <v>1.01</v>
      </c>
      <c r="B8" s="75" t="s">
        <v>63</v>
      </c>
      <c r="C8" s="76" t="s">
        <v>8</v>
      </c>
      <c r="D8" s="76">
        <v>2</v>
      </c>
      <c r="E8" s="77"/>
      <c r="F8" s="109">
        <f>E8*D8</f>
        <v>0</v>
      </c>
    </row>
    <row r="9" spans="1:6" s="18" customFormat="1" ht="25">
      <c r="A9" s="108">
        <f>A8+0.01</f>
        <v>1.02</v>
      </c>
      <c r="B9" s="75" t="s">
        <v>126</v>
      </c>
      <c r="C9" s="76" t="s">
        <v>24</v>
      </c>
      <c r="D9" s="76">
        <v>4</v>
      </c>
      <c r="E9" s="77"/>
      <c r="F9" s="109">
        <f>E9*D9</f>
        <v>0</v>
      </c>
    </row>
    <row r="10" spans="1:6" s="18" customFormat="1" ht="100">
      <c r="A10" s="108">
        <f>A9+0.01</f>
        <v>1.03</v>
      </c>
      <c r="B10" s="75" t="s">
        <v>64</v>
      </c>
      <c r="C10" s="76" t="s">
        <v>24</v>
      </c>
      <c r="D10" s="76">
        <v>1</v>
      </c>
      <c r="E10" s="77"/>
      <c r="F10" s="109">
        <f>E10*D10</f>
        <v>0</v>
      </c>
    </row>
    <row r="11" spans="1:6" s="18" customFormat="1">
      <c r="A11" s="78"/>
      <c r="B11" s="75"/>
      <c r="C11" s="79"/>
      <c r="D11" s="79"/>
      <c r="E11" s="74"/>
      <c r="F11" s="80"/>
    </row>
    <row r="12" spans="1:6" s="18" customFormat="1">
      <c r="A12" s="71">
        <v>2</v>
      </c>
      <c r="B12" s="72" t="s">
        <v>15</v>
      </c>
      <c r="C12" s="73"/>
      <c r="D12" s="73"/>
      <c r="E12" s="74"/>
      <c r="F12" s="68">
        <f>SUM(F13:F22)</f>
        <v>0</v>
      </c>
    </row>
    <row r="13" spans="1:6" s="18" customFormat="1" ht="26.4" customHeight="1">
      <c r="A13" s="99">
        <f t="shared" ref="A13:A22" si="0">A12+0.01</f>
        <v>2.0099999999999998</v>
      </c>
      <c r="B13" s="106" t="s">
        <v>66</v>
      </c>
      <c r="C13" s="107" t="s">
        <v>24</v>
      </c>
      <c r="D13" s="107">
        <v>1</v>
      </c>
      <c r="E13" s="100"/>
      <c r="F13" s="101">
        <f>E13*D13</f>
        <v>0</v>
      </c>
    </row>
    <row r="14" spans="1:6" s="18" customFormat="1" ht="38.25" customHeight="1">
      <c r="A14" s="99">
        <f t="shared" si="0"/>
        <v>2.0199999999999996</v>
      </c>
      <c r="B14" s="106" t="s">
        <v>65</v>
      </c>
      <c r="C14" s="107" t="s">
        <v>24</v>
      </c>
      <c r="D14" s="107">
        <v>1</v>
      </c>
      <c r="E14" s="100"/>
      <c r="F14" s="101">
        <f t="shared" ref="F14:F22" si="1">E14*D14</f>
        <v>0</v>
      </c>
    </row>
    <row r="15" spans="1:6" s="18" customFormat="1" ht="38.25" customHeight="1">
      <c r="A15" s="99">
        <f t="shared" si="0"/>
        <v>2.0299999999999994</v>
      </c>
      <c r="B15" s="81" t="s">
        <v>68</v>
      </c>
      <c r="C15" s="76" t="s">
        <v>24</v>
      </c>
      <c r="D15" s="76">
        <v>1</v>
      </c>
      <c r="E15" s="100"/>
      <c r="F15" s="101">
        <f t="shared" si="1"/>
        <v>0</v>
      </c>
    </row>
    <row r="16" spans="1:6" s="18" customFormat="1" ht="38.25" customHeight="1">
      <c r="A16" s="99">
        <f t="shared" si="0"/>
        <v>2.0399999999999991</v>
      </c>
      <c r="B16" s="106" t="s">
        <v>117</v>
      </c>
      <c r="C16" s="107" t="s">
        <v>24</v>
      </c>
      <c r="D16" s="107">
        <v>1</v>
      </c>
      <c r="E16" s="100"/>
      <c r="F16" s="101">
        <f t="shared" si="1"/>
        <v>0</v>
      </c>
    </row>
    <row r="17" spans="1:6" s="18" customFormat="1" ht="25">
      <c r="A17" s="99">
        <f t="shared" si="0"/>
        <v>2.0499999999999989</v>
      </c>
      <c r="B17" s="106" t="s">
        <v>67</v>
      </c>
      <c r="C17" s="107" t="s">
        <v>24</v>
      </c>
      <c r="D17" s="107">
        <v>1</v>
      </c>
      <c r="E17" s="100"/>
      <c r="F17" s="101">
        <f t="shared" si="1"/>
        <v>0</v>
      </c>
    </row>
    <row r="18" spans="1:6" s="18" customFormat="1" ht="37.5">
      <c r="A18" s="99">
        <f t="shared" si="0"/>
        <v>2.0599999999999987</v>
      </c>
      <c r="B18" s="81" t="s">
        <v>69</v>
      </c>
      <c r="C18" s="76" t="s">
        <v>24</v>
      </c>
      <c r="D18" s="76">
        <v>1</v>
      </c>
      <c r="E18" s="77"/>
      <c r="F18" s="101">
        <f t="shared" si="1"/>
        <v>0</v>
      </c>
    </row>
    <row r="19" spans="1:6" s="18" customFormat="1" ht="38.25" customHeight="1">
      <c r="A19" s="99">
        <f t="shared" si="0"/>
        <v>2.0699999999999985</v>
      </c>
      <c r="B19" s="106" t="s">
        <v>70</v>
      </c>
      <c r="C19" s="107" t="s">
        <v>24</v>
      </c>
      <c r="D19" s="107">
        <v>1</v>
      </c>
      <c r="E19" s="100"/>
      <c r="F19" s="101">
        <f t="shared" si="1"/>
        <v>0</v>
      </c>
    </row>
    <row r="20" spans="1:6" s="18" customFormat="1" ht="38.25" customHeight="1">
      <c r="A20" s="99">
        <f t="shared" si="0"/>
        <v>2.0799999999999983</v>
      </c>
      <c r="B20" s="81" t="s">
        <v>71</v>
      </c>
      <c r="C20" s="76" t="s">
        <v>24</v>
      </c>
      <c r="D20" s="76">
        <v>1</v>
      </c>
      <c r="E20" s="77"/>
      <c r="F20" s="101">
        <f t="shared" si="1"/>
        <v>0</v>
      </c>
    </row>
    <row r="21" spans="1:6" s="18" customFormat="1">
      <c r="A21" s="99">
        <f t="shared" si="0"/>
        <v>2.0899999999999981</v>
      </c>
      <c r="B21" s="81" t="s">
        <v>72</v>
      </c>
      <c r="C21" s="76" t="s">
        <v>24</v>
      </c>
      <c r="D21" s="76">
        <v>1</v>
      </c>
      <c r="E21" s="77"/>
      <c r="F21" s="101">
        <f>E21*D21</f>
        <v>0</v>
      </c>
    </row>
    <row r="22" spans="1:6" s="18" customFormat="1">
      <c r="A22" s="99">
        <f t="shared" si="0"/>
        <v>2.0999999999999979</v>
      </c>
      <c r="B22" s="81" t="s">
        <v>90</v>
      </c>
      <c r="C22" s="76" t="s">
        <v>24</v>
      </c>
      <c r="D22" s="76">
        <v>8</v>
      </c>
      <c r="E22" s="77"/>
      <c r="F22" s="101">
        <f t="shared" si="1"/>
        <v>0</v>
      </c>
    </row>
    <row r="23" spans="1:6" s="18" customFormat="1" ht="15" customHeight="1">
      <c r="A23" s="82"/>
      <c r="B23" s="83"/>
      <c r="C23" s="79"/>
      <c r="D23" s="79"/>
      <c r="E23" s="74"/>
      <c r="F23" s="80"/>
    </row>
    <row r="24" spans="1:6" s="18" customFormat="1">
      <c r="A24" s="71">
        <v>3</v>
      </c>
      <c r="B24" s="72" t="s">
        <v>44</v>
      </c>
      <c r="C24" s="73"/>
      <c r="D24" s="73"/>
      <c r="E24" s="74"/>
      <c r="F24" s="68">
        <f>SUM(F25:F29)</f>
        <v>0</v>
      </c>
    </row>
    <row r="25" spans="1:6" s="18" customFormat="1">
      <c r="A25" s="84">
        <f>A24+0.01</f>
        <v>3.01</v>
      </c>
      <c r="B25" s="85" t="s">
        <v>73</v>
      </c>
      <c r="C25" s="79" t="s">
        <v>24</v>
      </c>
      <c r="D25" s="79">
        <v>1</v>
      </c>
      <c r="E25" s="74"/>
      <c r="F25" s="80">
        <f>E25*D25</f>
        <v>0</v>
      </c>
    </row>
    <row r="26" spans="1:6" s="18" customFormat="1" ht="162.5">
      <c r="A26" s="102">
        <f>A25+0.01</f>
        <v>3.0199999999999996</v>
      </c>
      <c r="B26" s="103" t="s">
        <v>122</v>
      </c>
      <c r="C26" s="104" t="s">
        <v>24</v>
      </c>
      <c r="D26" s="104">
        <v>1</v>
      </c>
      <c r="E26" s="105"/>
      <c r="F26" s="80">
        <f>E26*D26</f>
        <v>0</v>
      </c>
    </row>
    <row r="27" spans="1:6" s="18" customFormat="1" ht="37.5">
      <c r="A27" s="102">
        <f>A26+0.01</f>
        <v>3.0299999999999994</v>
      </c>
      <c r="B27" s="103" t="s">
        <v>121</v>
      </c>
      <c r="C27" s="104" t="s">
        <v>24</v>
      </c>
      <c r="D27" s="104">
        <v>1</v>
      </c>
      <c r="E27" s="105"/>
      <c r="F27" s="80">
        <f>E27*D27</f>
        <v>0</v>
      </c>
    </row>
    <row r="28" spans="1:6" s="18" customFormat="1" ht="62.5">
      <c r="A28" s="102">
        <f>A27+0.01</f>
        <v>3.0399999999999991</v>
      </c>
      <c r="B28" s="103" t="s">
        <v>123</v>
      </c>
      <c r="C28" s="104" t="s">
        <v>24</v>
      </c>
      <c r="D28" s="104">
        <v>1</v>
      </c>
      <c r="E28" s="105"/>
      <c r="F28" s="80">
        <f>E28*D28</f>
        <v>0</v>
      </c>
    </row>
    <row r="29" spans="1:6" s="18" customFormat="1">
      <c r="A29" s="102">
        <f>A28+0.01</f>
        <v>3.0499999999999989</v>
      </c>
      <c r="B29" s="85" t="s">
        <v>74</v>
      </c>
      <c r="C29" s="79" t="s">
        <v>8</v>
      </c>
      <c r="D29" s="79">
        <v>1</v>
      </c>
      <c r="E29" s="105"/>
      <c r="F29" s="80">
        <f>E29*D29</f>
        <v>0</v>
      </c>
    </row>
    <row r="30" spans="1:6" s="18" customFormat="1">
      <c r="A30" s="86"/>
      <c r="B30" s="82"/>
      <c r="C30" s="79"/>
      <c r="D30" s="79"/>
      <c r="E30" s="74"/>
      <c r="F30" s="80"/>
    </row>
    <row r="31" spans="1:6" s="18" customFormat="1">
      <c r="A31" s="71">
        <v>4</v>
      </c>
      <c r="B31" s="88" t="s">
        <v>25</v>
      </c>
      <c r="C31" s="79"/>
      <c r="D31" s="79"/>
      <c r="E31" s="74"/>
      <c r="F31" s="68">
        <f>SUM(F32:F44)</f>
        <v>0</v>
      </c>
    </row>
    <row r="32" spans="1:6" s="18" customFormat="1">
      <c r="A32" s="84">
        <f t="shared" ref="A32:A44" si="2">A31+0.01</f>
        <v>4.01</v>
      </c>
      <c r="B32" s="87" t="s">
        <v>27</v>
      </c>
      <c r="C32" s="79" t="s">
        <v>23</v>
      </c>
      <c r="D32" s="79">
        <v>9</v>
      </c>
      <c r="E32" s="74"/>
      <c r="F32" s="80">
        <f t="shared" ref="F32:F37" si="3">E32*D32</f>
        <v>0</v>
      </c>
    </row>
    <row r="33" spans="1:6" s="18" customFormat="1">
      <c r="A33" s="84">
        <f t="shared" si="2"/>
        <v>4.0199999999999996</v>
      </c>
      <c r="B33" s="87" t="s">
        <v>45</v>
      </c>
      <c r="C33" s="79" t="s">
        <v>23</v>
      </c>
      <c r="D33" s="79">
        <v>30</v>
      </c>
      <c r="E33" s="74"/>
      <c r="F33" s="80">
        <f t="shared" si="3"/>
        <v>0</v>
      </c>
    </row>
    <row r="34" spans="1:6" s="18" customFormat="1">
      <c r="A34" s="84">
        <f t="shared" si="2"/>
        <v>4.0299999999999994</v>
      </c>
      <c r="B34" s="87" t="s">
        <v>28</v>
      </c>
      <c r="C34" s="79" t="s">
        <v>23</v>
      </c>
      <c r="D34" s="79">
        <v>39</v>
      </c>
      <c r="E34" s="74"/>
      <c r="F34" s="80">
        <f t="shared" si="3"/>
        <v>0</v>
      </c>
    </row>
    <row r="35" spans="1:6" s="18" customFormat="1">
      <c r="A35" s="84">
        <f t="shared" si="2"/>
        <v>4.0399999999999991</v>
      </c>
      <c r="B35" s="87" t="s">
        <v>75</v>
      </c>
      <c r="C35" s="79" t="s">
        <v>23</v>
      </c>
      <c r="D35" s="79">
        <v>9</v>
      </c>
      <c r="E35" s="74"/>
      <c r="F35" s="80">
        <f t="shared" si="3"/>
        <v>0</v>
      </c>
    </row>
    <row r="36" spans="1:6" s="18" customFormat="1">
      <c r="A36" s="84">
        <f t="shared" si="2"/>
        <v>4.0499999999999989</v>
      </c>
      <c r="B36" s="87" t="s">
        <v>76</v>
      </c>
      <c r="C36" s="79" t="s">
        <v>23</v>
      </c>
      <c r="D36" s="79">
        <v>33</v>
      </c>
      <c r="E36" s="74"/>
      <c r="F36" s="80">
        <f t="shared" si="3"/>
        <v>0</v>
      </c>
    </row>
    <row r="37" spans="1:6" s="18" customFormat="1">
      <c r="A37" s="84">
        <f t="shared" si="2"/>
        <v>4.0599999999999987</v>
      </c>
      <c r="B37" s="87" t="s">
        <v>77</v>
      </c>
      <c r="C37" s="79" t="s">
        <v>23</v>
      </c>
      <c r="D37" s="79">
        <v>30</v>
      </c>
      <c r="E37" s="74"/>
      <c r="F37" s="80">
        <f t="shared" si="3"/>
        <v>0</v>
      </c>
    </row>
    <row r="38" spans="1:6" s="18" customFormat="1" ht="27">
      <c r="A38" s="84">
        <f>A35+0.01</f>
        <v>4.0499999999999989</v>
      </c>
      <c r="B38" s="87" t="s">
        <v>78</v>
      </c>
      <c r="C38" s="79" t="s">
        <v>23</v>
      </c>
      <c r="D38" s="79">
        <v>21</v>
      </c>
      <c r="E38" s="74"/>
      <c r="F38" s="80">
        <f t="shared" ref="F38:F44" si="4">E38*D38</f>
        <v>0</v>
      </c>
    </row>
    <row r="39" spans="1:6" s="18" customFormat="1" ht="15" customHeight="1">
      <c r="A39" s="84">
        <f t="shared" si="2"/>
        <v>4.0599999999999987</v>
      </c>
      <c r="B39" s="87" t="s">
        <v>79</v>
      </c>
      <c r="C39" s="79" t="s">
        <v>23</v>
      </c>
      <c r="D39" s="79">
        <v>15</v>
      </c>
      <c r="E39" s="74"/>
      <c r="F39" s="80">
        <f t="shared" si="4"/>
        <v>0</v>
      </c>
    </row>
    <row r="40" spans="1:6" s="18" customFormat="1">
      <c r="A40" s="84">
        <f t="shared" si="2"/>
        <v>4.0699999999999985</v>
      </c>
      <c r="B40" s="87" t="s">
        <v>29</v>
      </c>
      <c r="C40" s="79" t="s">
        <v>23</v>
      </c>
      <c r="D40" s="104">
        <v>10</v>
      </c>
      <c r="E40" s="74"/>
      <c r="F40" s="80">
        <f t="shared" si="4"/>
        <v>0</v>
      </c>
    </row>
    <row r="41" spans="1:6" s="18" customFormat="1">
      <c r="A41" s="84">
        <f t="shared" si="2"/>
        <v>4.0799999999999983</v>
      </c>
      <c r="B41" s="87" t="s">
        <v>30</v>
      </c>
      <c r="C41" s="79" t="s">
        <v>23</v>
      </c>
      <c r="D41" s="104">
        <v>10</v>
      </c>
      <c r="E41" s="74"/>
      <c r="F41" s="80">
        <f t="shared" si="4"/>
        <v>0</v>
      </c>
    </row>
    <row r="42" spans="1:6" s="18" customFormat="1" ht="15" customHeight="1">
      <c r="A42" s="84">
        <f t="shared" si="2"/>
        <v>4.0899999999999981</v>
      </c>
      <c r="B42" s="87" t="s">
        <v>31</v>
      </c>
      <c r="C42" s="79" t="s">
        <v>23</v>
      </c>
      <c r="D42" s="104">
        <v>10</v>
      </c>
      <c r="E42" s="74"/>
      <c r="F42" s="80">
        <f t="shared" si="4"/>
        <v>0</v>
      </c>
    </row>
    <row r="43" spans="1:6" s="18" customFormat="1" ht="15" customHeight="1">
      <c r="A43" s="84">
        <f t="shared" si="2"/>
        <v>4.0999999999999979</v>
      </c>
      <c r="B43" s="87" t="s">
        <v>32</v>
      </c>
      <c r="C43" s="79" t="s">
        <v>23</v>
      </c>
      <c r="D43" s="104">
        <v>15</v>
      </c>
      <c r="E43" s="74"/>
      <c r="F43" s="80">
        <f t="shared" si="4"/>
        <v>0</v>
      </c>
    </row>
    <row r="44" spans="1:6" s="18" customFormat="1">
      <c r="A44" s="84">
        <f t="shared" si="2"/>
        <v>4.1099999999999977</v>
      </c>
      <c r="B44" s="85" t="s">
        <v>33</v>
      </c>
      <c r="C44" s="79" t="s">
        <v>8</v>
      </c>
      <c r="D44" s="79">
        <v>1</v>
      </c>
      <c r="E44" s="74"/>
      <c r="F44" s="80">
        <f t="shared" si="4"/>
        <v>0</v>
      </c>
    </row>
    <row r="45" spans="1:6" s="18" customFormat="1">
      <c r="A45" s="84"/>
      <c r="B45" s="89"/>
      <c r="C45" s="79"/>
      <c r="D45" s="79"/>
      <c r="E45" s="74"/>
      <c r="F45" s="80"/>
    </row>
    <row r="46" spans="1:6" s="18" customFormat="1">
      <c r="A46" s="90">
        <v>5</v>
      </c>
      <c r="B46" s="91" t="s">
        <v>34</v>
      </c>
      <c r="C46" s="79"/>
      <c r="D46" s="79"/>
      <c r="E46" s="74"/>
      <c r="F46" s="68">
        <f>SUM(F47:F74)</f>
        <v>0</v>
      </c>
    </row>
    <row r="47" spans="1:6" s="18" customFormat="1">
      <c r="A47" s="102">
        <f t="shared" ref="A47:A74" si="5">A46+0.01</f>
        <v>5.01</v>
      </c>
      <c r="B47" s="110" t="s">
        <v>80</v>
      </c>
      <c r="C47" s="104" t="s">
        <v>23</v>
      </c>
      <c r="D47" s="104">
        <v>1038</v>
      </c>
      <c r="E47" s="105"/>
      <c r="F47" s="111">
        <f t="shared" ref="F47:F74" si="6">E47*D47</f>
        <v>0</v>
      </c>
    </row>
    <row r="48" spans="1:6" s="18" customFormat="1">
      <c r="A48" s="102">
        <f t="shared" si="5"/>
        <v>5.0199999999999996</v>
      </c>
      <c r="B48" s="110" t="s">
        <v>35</v>
      </c>
      <c r="C48" s="104" t="s">
        <v>23</v>
      </c>
      <c r="D48" s="104">
        <v>80</v>
      </c>
      <c r="E48" s="105"/>
      <c r="F48" s="111">
        <f t="shared" si="6"/>
        <v>0</v>
      </c>
    </row>
    <row r="49" spans="1:6" s="18" customFormat="1">
      <c r="A49" s="102">
        <f t="shared" si="5"/>
        <v>5.0299999999999994</v>
      </c>
      <c r="B49" s="110" t="s">
        <v>81</v>
      </c>
      <c r="C49" s="104" t="s">
        <v>23</v>
      </c>
      <c r="D49" s="104">
        <v>638</v>
      </c>
      <c r="E49" s="105"/>
      <c r="F49" s="111">
        <f t="shared" si="6"/>
        <v>0</v>
      </c>
    </row>
    <row r="50" spans="1:6" s="18" customFormat="1">
      <c r="A50" s="102">
        <f t="shared" si="5"/>
        <v>5.0399999999999991</v>
      </c>
      <c r="B50" s="87" t="s">
        <v>92</v>
      </c>
      <c r="C50" s="79" t="s">
        <v>23</v>
      </c>
      <c r="D50" s="79">
        <v>24</v>
      </c>
      <c r="E50" s="74"/>
      <c r="F50" s="80">
        <f>E50*D50</f>
        <v>0</v>
      </c>
    </row>
    <row r="51" spans="1:6" s="18" customFormat="1">
      <c r="A51" s="102">
        <f t="shared" si="5"/>
        <v>5.0499999999999989</v>
      </c>
      <c r="B51" s="110" t="s">
        <v>36</v>
      </c>
      <c r="C51" s="104" t="s">
        <v>23</v>
      </c>
      <c r="D51" s="104">
        <v>165</v>
      </c>
      <c r="E51" s="105"/>
      <c r="F51" s="111">
        <f t="shared" si="6"/>
        <v>0</v>
      </c>
    </row>
    <row r="52" spans="1:6" s="18" customFormat="1">
      <c r="A52" s="102">
        <f t="shared" si="5"/>
        <v>5.0599999999999987</v>
      </c>
      <c r="B52" s="110" t="s">
        <v>37</v>
      </c>
      <c r="C52" s="104" t="s">
        <v>23</v>
      </c>
      <c r="D52" s="104">
        <v>35</v>
      </c>
      <c r="E52" s="105"/>
      <c r="F52" s="111">
        <f t="shared" si="6"/>
        <v>0</v>
      </c>
    </row>
    <row r="53" spans="1:6" s="18" customFormat="1">
      <c r="A53" s="102">
        <f t="shared" si="5"/>
        <v>5.0699999999999985</v>
      </c>
      <c r="B53" s="110" t="s">
        <v>38</v>
      </c>
      <c r="C53" s="104" t="s">
        <v>23</v>
      </c>
      <c r="D53" s="104">
        <v>275</v>
      </c>
      <c r="E53" s="105"/>
      <c r="F53" s="111">
        <f t="shared" si="6"/>
        <v>0</v>
      </c>
    </row>
    <row r="54" spans="1:6" s="18" customFormat="1">
      <c r="A54" s="102">
        <f t="shared" si="5"/>
        <v>5.0799999999999983</v>
      </c>
      <c r="B54" s="110" t="s">
        <v>82</v>
      </c>
      <c r="C54" s="104" t="s">
        <v>23</v>
      </c>
      <c r="D54" s="104">
        <v>75</v>
      </c>
      <c r="E54" s="105"/>
      <c r="F54" s="111">
        <f t="shared" si="6"/>
        <v>0</v>
      </c>
    </row>
    <row r="55" spans="1:6" s="18" customFormat="1">
      <c r="A55" s="102">
        <f t="shared" si="5"/>
        <v>5.0899999999999981</v>
      </c>
      <c r="B55" s="87" t="s">
        <v>93</v>
      </c>
      <c r="C55" s="79" t="s">
        <v>23</v>
      </c>
      <c r="D55" s="79">
        <v>26</v>
      </c>
      <c r="E55" s="74"/>
      <c r="F55" s="80">
        <f>E55*D55</f>
        <v>0</v>
      </c>
    </row>
    <row r="56" spans="1:6" s="18" customFormat="1">
      <c r="A56" s="102">
        <f t="shared" si="5"/>
        <v>5.0999999999999979</v>
      </c>
      <c r="B56" s="87" t="s">
        <v>94</v>
      </c>
      <c r="C56" s="79" t="s">
        <v>23</v>
      </c>
      <c r="D56" s="79">
        <v>136</v>
      </c>
      <c r="E56" s="74"/>
      <c r="F56" s="80">
        <f>E56*D56</f>
        <v>0</v>
      </c>
    </row>
    <row r="57" spans="1:6" s="18" customFormat="1">
      <c r="A57" s="102">
        <f>A54+0.01</f>
        <v>5.0899999999999981</v>
      </c>
      <c r="B57" s="110" t="s">
        <v>39</v>
      </c>
      <c r="C57" s="104" t="s">
        <v>23</v>
      </c>
      <c r="D57" s="104">
        <v>218</v>
      </c>
      <c r="E57" s="105"/>
      <c r="F57" s="111">
        <f t="shared" si="6"/>
        <v>0</v>
      </c>
    </row>
    <row r="58" spans="1:6" s="18" customFormat="1">
      <c r="A58" s="102">
        <f t="shared" si="5"/>
        <v>5.0999999999999979</v>
      </c>
      <c r="B58" s="110" t="s">
        <v>40</v>
      </c>
      <c r="C58" s="104" t="s">
        <v>23</v>
      </c>
      <c r="D58" s="104">
        <v>151</v>
      </c>
      <c r="E58" s="105"/>
      <c r="F58" s="111">
        <f t="shared" si="6"/>
        <v>0</v>
      </c>
    </row>
    <row r="59" spans="1:6" s="18" customFormat="1">
      <c r="A59" s="102">
        <f t="shared" si="5"/>
        <v>5.1099999999999977</v>
      </c>
      <c r="B59" s="110" t="s">
        <v>55</v>
      </c>
      <c r="C59" s="104" t="s">
        <v>23</v>
      </c>
      <c r="D59" s="104">
        <v>593</v>
      </c>
      <c r="E59" s="105"/>
      <c r="F59" s="111">
        <f t="shared" si="6"/>
        <v>0</v>
      </c>
    </row>
    <row r="60" spans="1:6" s="18" customFormat="1">
      <c r="A60" s="102">
        <f>A59+0.01</f>
        <v>5.1199999999999974</v>
      </c>
      <c r="B60" s="110" t="s">
        <v>85</v>
      </c>
      <c r="C60" s="104" t="s">
        <v>23</v>
      </c>
      <c r="D60" s="104">
        <v>250</v>
      </c>
      <c r="E60" s="105"/>
      <c r="F60" s="111">
        <f t="shared" si="6"/>
        <v>0</v>
      </c>
    </row>
    <row r="61" spans="1:6" s="18" customFormat="1">
      <c r="A61" s="102">
        <f t="shared" si="5"/>
        <v>5.1299999999999972</v>
      </c>
      <c r="B61" s="110" t="s">
        <v>86</v>
      </c>
      <c r="C61" s="104" t="s">
        <v>23</v>
      </c>
      <c r="D61" s="104">
        <v>60</v>
      </c>
      <c r="E61" s="105"/>
      <c r="F61" s="111">
        <f t="shared" si="6"/>
        <v>0</v>
      </c>
    </row>
    <row r="62" spans="1:6" s="18" customFormat="1">
      <c r="A62" s="102">
        <f t="shared" si="5"/>
        <v>5.139999999999997</v>
      </c>
      <c r="B62" s="110" t="s">
        <v>87</v>
      </c>
      <c r="C62" s="104" t="s">
        <v>24</v>
      </c>
      <c r="D62" s="104">
        <v>18</v>
      </c>
      <c r="E62" s="105"/>
      <c r="F62" s="111">
        <f t="shared" si="6"/>
        <v>0</v>
      </c>
    </row>
    <row r="63" spans="1:6" s="18" customFormat="1">
      <c r="A63" s="102">
        <f t="shared" si="5"/>
        <v>5.1499999999999968</v>
      </c>
      <c r="B63" s="110" t="s">
        <v>88</v>
      </c>
      <c r="C63" s="104" t="s">
        <v>24</v>
      </c>
      <c r="D63" s="104">
        <v>3</v>
      </c>
      <c r="E63" s="105"/>
      <c r="F63" s="111">
        <f t="shared" si="6"/>
        <v>0</v>
      </c>
    </row>
    <row r="64" spans="1:6" s="18" customFormat="1">
      <c r="A64" s="102">
        <f t="shared" si="5"/>
        <v>5.1599999999999966</v>
      </c>
      <c r="B64" s="110" t="s">
        <v>89</v>
      </c>
      <c r="C64" s="104" t="s">
        <v>24</v>
      </c>
      <c r="D64" s="104">
        <v>3</v>
      </c>
      <c r="E64" s="105"/>
      <c r="F64" s="111">
        <f t="shared" si="6"/>
        <v>0</v>
      </c>
    </row>
    <row r="65" spans="1:6" s="18" customFormat="1">
      <c r="A65" s="102">
        <f t="shared" si="5"/>
        <v>5.1699999999999964</v>
      </c>
      <c r="B65" s="110" t="s">
        <v>56</v>
      </c>
      <c r="C65" s="104" t="s">
        <v>23</v>
      </c>
      <c r="D65" s="104">
        <v>46</v>
      </c>
      <c r="E65" s="105"/>
      <c r="F65" s="111">
        <f t="shared" si="6"/>
        <v>0</v>
      </c>
    </row>
    <row r="66" spans="1:6" s="18" customFormat="1">
      <c r="A66" s="102">
        <f t="shared" si="5"/>
        <v>5.1799999999999962</v>
      </c>
      <c r="B66" s="110" t="s">
        <v>57</v>
      </c>
      <c r="C66" s="104" t="s">
        <v>23</v>
      </c>
      <c r="D66" s="104">
        <v>17</v>
      </c>
      <c r="E66" s="105"/>
      <c r="F66" s="111">
        <f t="shared" si="6"/>
        <v>0</v>
      </c>
    </row>
    <row r="67" spans="1:6" s="18" customFormat="1">
      <c r="A67" s="102">
        <f t="shared" si="5"/>
        <v>5.1899999999999959</v>
      </c>
      <c r="B67" s="110" t="s">
        <v>83</v>
      </c>
      <c r="C67" s="104" t="s">
        <v>23</v>
      </c>
      <c r="D67" s="104">
        <v>93</v>
      </c>
      <c r="E67" s="105"/>
      <c r="F67" s="111">
        <f t="shared" si="6"/>
        <v>0</v>
      </c>
    </row>
    <row r="68" spans="1:6" s="18" customFormat="1">
      <c r="A68" s="102">
        <f t="shared" si="5"/>
        <v>5.1999999999999957</v>
      </c>
      <c r="B68" s="110" t="s">
        <v>84</v>
      </c>
      <c r="C68" s="104" t="s">
        <v>23</v>
      </c>
      <c r="D68" s="104">
        <v>30</v>
      </c>
      <c r="E68" s="105"/>
      <c r="F68" s="111">
        <f t="shared" si="6"/>
        <v>0</v>
      </c>
    </row>
    <row r="69" spans="1:6" s="18" customFormat="1">
      <c r="A69" s="102">
        <f t="shared" si="5"/>
        <v>5.2099999999999955</v>
      </c>
      <c r="B69" s="110" t="s">
        <v>58</v>
      </c>
      <c r="C69" s="104" t="s">
        <v>23</v>
      </c>
      <c r="D69" s="104">
        <v>20</v>
      </c>
      <c r="E69" s="105"/>
      <c r="F69" s="111">
        <f t="shared" si="6"/>
        <v>0</v>
      </c>
    </row>
    <row r="70" spans="1:6" s="18" customFormat="1">
      <c r="A70" s="102">
        <f t="shared" si="5"/>
        <v>5.2199999999999953</v>
      </c>
      <c r="B70" s="110" t="s">
        <v>59</v>
      </c>
      <c r="C70" s="104" t="s">
        <v>23</v>
      </c>
      <c r="D70" s="104">
        <v>34</v>
      </c>
      <c r="E70" s="105"/>
      <c r="F70" s="111">
        <f t="shared" si="6"/>
        <v>0</v>
      </c>
    </row>
    <row r="71" spans="1:6" s="18" customFormat="1">
      <c r="A71" s="102">
        <f t="shared" si="5"/>
        <v>5.2299999999999951</v>
      </c>
      <c r="B71" s="110" t="s">
        <v>60</v>
      </c>
      <c r="C71" s="104" t="s">
        <v>23</v>
      </c>
      <c r="D71" s="104">
        <v>124</v>
      </c>
      <c r="E71" s="105"/>
      <c r="F71" s="111">
        <f t="shared" si="6"/>
        <v>0</v>
      </c>
    </row>
    <row r="72" spans="1:6" s="18" customFormat="1">
      <c r="A72" s="84">
        <f t="shared" si="5"/>
        <v>5.2399999999999949</v>
      </c>
      <c r="B72" s="87" t="s">
        <v>41</v>
      </c>
      <c r="C72" s="79" t="s">
        <v>23</v>
      </c>
      <c r="D72" s="79">
        <v>3</v>
      </c>
      <c r="E72" s="74"/>
      <c r="F72" s="80">
        <f t="shared" si="6"/>
        <v>0</v>
      </c>
    </row>
    <row r="73" spans="1:6" s="18" customFormat="1">
      <c r="A73" s="84">
        <f t="shared" si="5"/>
        <v>5.2499999999999947</v>
      </c>
      <c r="B73" s="87" t="s">
        <v>95</v>
      </c>
      <c r="C73" s="79" t="s">
        <v>8</v>
      </c>
      <c r="D73" s="79">
        <v>1</v>
      </c>
      <c r="E73" s="74"/>
      <c r="F73" s="80">
        <f>E73*D73</f>
        <v>0</v>
      </c>
    </row>
    <row r="74" spans="1:6" s="18" customFormat="1" ht="37.5">
      <c r="A74" s="84">
        <f t="shared" si="5"/>
        <v>5.2599999999999945</v>
      </c>
      <c r="B74" s="87" t="s">
        <v>42</v>
      </c>
      <c r="C74" s="79" t="s">
        <v>8</v>
      </c>
      <c r="D74" s="79">
        <v>1</v>
      </c>
      <c r="E74" s="74"/>
      <c r="F74" s="80">
        <f t="shared" si="6"/>
        <v>0</v>
      </c>
    </row>
    <row r="75" spans="1:6" s="18" customFormat="1">
      <c r="A75" s="84"/>
      <c r="B75" s="92"/>
      <c r="C75" s="79"/>
      <c r="D75" s="79"/>
      <c r="E75" s="74"/>
      <c r="F75" s="80"/>
    </row>
    <row r="76" spans="1:6" s="18" customFormat="1">
      <c r="A76" s="118">
        <v>6</v>
      </c>
      <c r="B76" s="119" t="s">
        <v>97</v>
      </c>
      <c r="C76" s="104"/>
      <c r="D76" s="104"/>
      <c r="E76" s="105"/>
      <c r="F76" s="70">
        <f>SUM(F77:F107)</f>
        <v>0</v>
      </c>
    </row>
    <row r="77" spans="1:6" s="18" customFormat="1" ht="247.5" customHeight="1">
      <c r="A77" s="102">
        <f>A76+0.01</f>
        <v>6.01</v>
      </c>
      <c r="B77" s="112" t="s">
        <v>124</v>
      </c>
      <c r="C77" s="114" t="s">
        <v>24</v>
      </c>
      <c r="D77" s="104">
        <v>2</v>
      </c>
      <c r="E77" s="105"/>
      <c r="F77" s="111">
        <f>E77*D77</f>
        <v>0</v>
      </c>
    </row>
    <row r="78" spans="1:6" s="18" customFormat="1" ht="118.5" customHeight="1">
      <c r="A78" s="102">
        <f t="shared" ref="A78:A91" si="7">A77+0.01</f>
        <v>6.02</v>
      </c>
      <c r="B78" s="112" t="s">
        <v>98</v>
      </c>
      <c r="C78" s="104" t="s">
        <v>24</v>
      </c>
      <c r="D78" s="104">
        <v>2</v>
      </c>
      <c r="E78" s="105"/>
      <c r="F78" s="111">
        <f>E78*D78</f>
        <v>0</v>
      </c>
    </row>
    <row r="79" spans="1:6" s="18" customFormat="1">
      <c r="A79" s="102">
        <f t="shared" si="7"/>
        <v>6.0299999999999994</v>
      </c>
      <c r="B79" s="112" t="s">
        <v>99</v>
      </c>
      <c r="C79" s="104" t="s">
        <v>8</v>
      </c>
      <c r="D79" s="104">
        <v>2</v>
      </c>
      <c r="E79" s="105"/>
      <c r="F79" s="111">
        <f>E79*D79</f>
        <v>0</v>
      </c>
    </row>
    <row r="80" spans="1:6" s="18" customFormat="1">
      <c r="A80" s="102">
        <f t="shared" si="7"/>
        <v>6.0399999999999991</v>
      </c>
      <c r="B80" s="112" t="s">
        <v>101</v>
      </c>
      <c r="C80" s="104" t="s">
        <v>23</v>
      </c>
      <c r="D80" s="107">
        <v>140</v>
      </c>
      <c r="E80" s="105"/>
      <c r="F80" s="111">
        <f t="shared" ref="F80:F91" si="8">E80*D80</f>
        <v>0</v>
      </c>
    </row>
    <row r="81" spans="1:6" s="18" customFormat="1">
      <c r="A81" s="102">
        <f t="shared" si="7"/>
        <v>6.0499999999999989</v>
      </c>
      <c r="B81" s="112" t="s">
        <v>54</v>
      </c>
      <c r="C81" s="104" t="s">
        <v>23</v>
      </c>
      <c r="D81" s="107">
        <v>140</v>
      </c>
      <c r="E81" s="105"/>
      <c r="F81" s="111">
        <f t="shared" si="8"/>
        <v>0</v>
      </c>
    </row>
    <row r="82" spans="1:6" s="18" customFormat="1">
      <c r="A82" s="102">
        <f t="shared" si="7"/>
        <v>6.0599999999999987</v>
      </c>
      <c r="B82" s="112" t="s">
        <v>49</v>
      </c>
      <c r="C82" s="104" t="s">
        <v>8</v>
      </c>
      <c r="D82" s="104">
        <v>6</v>
      </c>
      <c r="E82" s="105"/>
      <c r="F82" s="111">
        <f t="shared" si="8"/>
        <v>0</v>
      </c>
    </row>
    <row r="83" spans="1:6" s="18" customFormat="1" ht="39.75" customHeight="1">
      <c r="A83" s="102">
        <f t="shared" si="7"/>
        <v>6.0699999999999985</v>
      </c>
      <c r="B83" s="112" t="s">
        <v>100</v>
      </c>
      <c r="C83" s="104" t="s">
        <v>23</v>
      </c>
      <c r="D83" s="104">
        <v>7.5</v>
      </c>
      <c r="E83" s="105"/>
      <c r="F83" s="111">
        <f t="shared" si="8"/>
        <v>0</v>
      </c>
    </row>
    <row r="84" spans="1:6" s="18" customFormat="1" ht="39.75" customHeight="1">
      <c r="A84" s="102">
        <f t="shared" si="7"/>
        <v>6.0799999999999983</v>
      </c>
      <c r="B84" s="112" t="s">
        <v>102</v>
      </c>
      <c r="C84" s="104" t="s">
        <v>8</v>
      </c>
      <c r="D84" s="104">
        <v>1</v>
      </c>
      <c r="E84" s="105"/>
      <c r="F84" s="111">
        <f>E84*D84</f>
        <v>0</v>
      </c>
    </row>
    <row r="85" spans="1:6" s="18" customFormat="1">
      <c r="A85" s="102">
        <f t="shared" si="7"/>
        <v>6.0899999999999981</v>
      </c>
      <c r="B85" s="112" t="s">
        <v>103</v>
      </c>
      <c r="C85" s="104" t="s">
        <v>24</v>
      </c>
      <c r="D85" s="104">
        <v>4</v>
      </c>
      <c r="E85" s="105"/>
      <c r="F85" s="111">
        <f t="shared" si="8"/>
        <v>0</v>
      </c>
    </row>
    <row r="86" spans="1:6" s="18" customFormat="1">
      <c r="A86" s="102">
        <f t="shared" si="7"/>
        <v>6.0999999999999979</v>
      </c>
      <c r="B86" s="112" t="s">
        <v>51</v>
      </c>
      <c r="C86" s="104" t="s">
        <v>24</v>
      </c>
      <c r="D86" s="104">
        <v>4</v>
      </c>
      <c r="E86" s="105"/>
      <c r="F86" s="111">
        <f t="shared" si="8"/>
        <v>0</v>
      </c>
    </row>
    <row r="87" spans="1:6" s="18" customFormat="1">
      <c r="A87" s="102">
        <f t="shared" si="7"/>
        <v>6.1099999999999977</v>
      </c>
      <c r="B87" s="112" t="s">
        <v>112</v>
      </c>
      <c r="C87" s="104" t="s">
        <v>23</v>
      </c>
      <c r="D87" s="104">
        <v>60</v>
      </c>
      <c r="E87" s="105"/>
      <c r="F87" s="111">
        <f>E87*D87</f>
        <v>0</v>
      </c>
    </row>
    <row r="88" spans="1:6" s="18" customFormat="1">
      <c r="A88" s="102">
        <f t="shared" si="7"/>
        <v>6.1199999999999974</v>
      </c>
      <c r="B88" s="112" t="s">
        <v>109</v>
      </c>
      <c r="C88" s="104" t="s">
        <v>108</v>
      </c>
      <c r="D88" s="104">
        <v>40</v>
      </c>
      <c r="E88" s="105"/>
      <c r="F88" s="111">
        <f>E88*D88</f>
        <v>0</v>
      </c>
    </row>
    <row r="89" spans="1:6" s="18" customFormat="1">
      <c r="A89" s="102">
        <f t="shared" si="7"/>
        <v>6.1299999999999972</v>
      </c>
      <c r="B89" s="112" t="s">
        <v>111</v>
      </c>
      <c r="C89" s="104" t="s">
        <v>8</v>
      </c>
      <c r="D89" s="104">
        <v>1</v>
      </c>
      <c r="E89" s="105"/>
      <c r="F89" s="111">
        <f>E89*D89</f>
        <v>0</v>
      </c>
    </row>
    <row r="90" spans="1:6" s="18" customFormat="1">
      <c r="A90" s="102">
        <f t="shared" si="7"/>
        <v>6.139999999999997</v>
      </c>
      <c r="B90" s="112" t="s">
        <v>52</v>
      </c>
      <c r="C90" s="104" t="s">
        <v>8</v>
      </c>
      <c r="D90" s="104">
        <v>1</v>
      </c>
      <c r="E90" s="105"/>
      <c r="F90" s="111">
        <f>E90*D90</f>
        <v>0</v>
      </c>
    </row>
    <row r="91" spans="1:6" s="18" customFormat="1">
      <c r="A91" s="102">
        <f t="shared" si="7"/>
        <v>6.1499999999999968</v>
      </c>
      <c r="B91" s="112" t="s">
        <v>113</v>
      </c>
      <c r="C91" s="104" t="s">
        <v>8</v>
      </c>
      <c r="D91" s="104">
        <v>1</v>
      </c>
      <c r="E91" s="105"/>
      <c r="F91" s="111">
        <f t="shared" si="8"/>
        <v>0</v>
      </c>
    </row>
    <row r="92" spans="1:6" s="18" customFormat="1">
      <c r="A92" s="102"/>
      <c r="B92" s="112"/>
      <c r="C92" s="104"/>
      <c r="D92" s="104"/>
      <c r="E92" s="105"/>
      <c r="F92" s="111"/>
    </row>
    <row r="93" spans="1:6" s="18" customFormat="1">
      <c r="A93" s="102">
        <f>A91+0.01</f>
        <v>6.1599999999999966</v>
      </c>
      <c r="B93" s="113" t="s">
        <v>110</v>
      </c>
      <c r="C93" s="104"/>
      <c r="D93" s="104"/>
      <c r="E93" s="105"/>
      <c r="F93" s="111"/>
    </row>
    <row r="94" spans="1:6" s="18" customFormat="1" ht="237.5">
      <c r="A94" s="102">
        <f t="shared" ref="A94:A107" si="9">A93+0.01</f>
        <v>6.1699999999999964</v>
      </c>
      <c r="B94" s="112" t="s">
        <v>125</v>
      </c>
      <c r="C94" s="114" t="s">
        <v>24</v>
      </c>
      <c r="D94" s="104">
        <v>1</v>
      </c>
      <c r="E94" s="105"/>
      <c r="F94" s="111">
        <f t="shared" ref="F94:F99" si="10">E94*D94</f>
        <v>0</v>
      </c>
    </row>
    <row r="95" spans="1:6" s="18" customFormat="1" ht="100">
      <c r="A95" s="102">
        <f t="shared" si="9"/>
        <v>6.1799999999999962</v>
      </c>
      <c r="B95" s="112" t="s">
        <v>105</v>
      </c>
      <c r="C95" s="104" t="s">
        <v>24</v>
      </c>
      <c r="D95" s="104">
        <v>1</v>
      </c>
      <c r="E95" s="105"/>
      <c r="F95" s="111">
        <f t="shared" si="10"/>
        <v>0</v>
      </c>
    </row>
    <row r="96" spans="1:6" s="18" customFormat="1">
      <c r="A96" s="102">
        <f t="shared" si="9"/>
        <v>6.1899999999999959</v>
      </c>
      <c r="B96" s="112" t="s">
        <v>99</v>
      </c>
      <c r="C96" s="104" t="s">
        <v>8</v>
      </c>
      <c r="D96" s="104">
        <v>1</v>
      </c>
      <c r="E96" s="105"/>
      <c r="F96" s="111">
        <f t="shared" si="10"/>
        <v>0</v>
      </c>
    </row>
    <row r="97" spans="1:6" s="18" customFormat="1">
      <c r="A97" s="102">
        <f t="shared" si="9"/>
        <v>6.1999999999999957</v>
      </c>
      <c r="B97" s="112" t="s">
        <v>53</v>
      </c>
      <c r="C97" s="104" t="s">
        <v>23</v>
      </c>
      <c r="D97" s="107">
        <v>65</v>
      </c>
      <c r="E97" s="105"/>
      <c r="F97" s="111">
        <f t="shared" si="10"/>
        <v>0</v>
      </c>
    </row>
    <row r="98" spans="1:6" s="18" customFormat="1">
      <c r="A98" s="102">
        <f t="shared" si="9"/>
        <v>6.2099999999999955</v>
      </c>
      <c r="B98" s="112" t="s">
        <v>107</v>
      </c>
      <c r="C98" s="104" t="s">
        <v>23</v>
      </c>
      <c r="D98" s="107">
        <v>65</v>
      </c>
      <c r="E98" s="105"/>
      <c r="F98" s="111">
        <f t="shared" si="10"/>
        <v>0</v>
      </c>
    </row>
    <row r="99" spans="1:6" s="18" customFormat="1">
      <c r="A99" s="102">
        <f t="shared" si="9"/>
        <v>6.2199999999999953</v>
      </c>
      <c r="B99" s="112" t="s">
        <v>49</v>
      </c>
      <c r="C99" s="104" t="s">
        <v>8</v>
      </c>
      <c r="D99" s="104">
        <v>3</v>
      </c>
      <c r="E99" s="105"/>
      <c r="F99" s="111">
        <f t="shared" si="10"/>
        <v>0</v>
      </c>
    </row>
    <row r="100" spans="1:6" s="18" customFormat="1">
      <c r="A100" s="102">
        <f t="shared" si="9"/>
        <v>6.2299999999999951</v>
      </c>
      <c r="B100" s="112" t="s">
        <v>100</v>
      </c>
      <c r="C100" s="104" t="s">
        <v>23</v>
      </c>
      <c r="D100" s="104">
        <v>5</v>
      </c>
      <c r="E100" s="105"/>
      <c r="F100" s="111">
        <f t="shared" ref="F100:F107" si="11">E100*D100</f>
        <v>0</v>
      </c>
    </row>
    <row r="101" spans="1:6" s="18" customFormat="1">
      <c r="A101" s="102">
        <f t="shared" si="9"/>
        <v>6.2399999999999949</v>
      </c>
      <c r="B101" s="112" t="s">
        <v>102</v>
      </c>
      <c r="C101" s="104" t="s">
        <v>8</v>
      </c>
      <c r="D101" s="104">
        <v>1</v>
      </c>
      <c r="E101" s="105"/>
      <c r="F101" s="111">
        <f t="shared" si="11"/>
        <v>0</v>
      </c>
    </row>
    <row r="102" spans="1:6" s="18" customFormat="1">
      <c r="A102" s="102">
        <f t="shared" si="9"/>
        <v>6.2499999999999947</v>
      </c>
      <c r="B102" s="112" t="s">
        <v>50</v>
      </c>
      <c r="C102" s="104" t="s">
        <v>24</v>
      </c>
      <c r="D102" s="104">
        <v>2</v>
      </c>
      <c r="E102" s="105"/>
      <c r="F102" s="111">
        <f t="shared" si="11"/>
        <v>0</v>
      </c>
    </row>
    <row r="103" spans="1:6" s="18" customFormat="1">
      <c r="A103" s="102">
        <f t="shared" si="9"/>
        <v>6.2599999999999945</v>
      </c>
      <c r="B103" s="112" t="s">
        <v>106</v>
      </c>
      <c r="C103" s="104" t="s">
        <v>24</v>
      </c>
      <c r="D103" s="104">
        <v>2</v>
      </c>
      <c r="E103" s="105"/>
      <c r="F103" s="111">
        <f t="shared" si="11"/>
        <v>0</v>
      </c>
    </row>
    <row r="104" spans="1:6" s="18" customFormat="1">
      <c r="A104" s="102">
        <f t="shared" si="9"/>
        <v>6.2699999999999942</v>
      </c>
      <c r="B104" s="112"/>
      <c r="C104" s="104"/>
      <c r="D104" s="104"/>
      <c r="E104" s="105"/>
      <c r="F104" s="111"/>
    </row>
    <row r="105" spans="1:6" s="18" customFormat="1">
      <c r="A105" s="102">
        <f>A104+0.01</f>
        <v>6.279999999999994</v>
      </c>
      <c r="B105" s="112" t="s">
        <v>109</v>
      </c>
      <c r="C105" s="104" t="s">
        <v>108</v>
      </c>
      <c r="D105" s="104">
        <v>11</v>
      </c>
      <c r="E105" s="105"/>
      <c r="F105" s="111">
        <f>E105*D105</f>
        <v>0</v>
      </c>
    </row>
    <row r="106" spans="1:6" s="18" customFormat="1">
      <c r="A106" s="102">
        <f t="shared" si="9"/>
        <v>6.2899999999999938</v>
      </c>
      <c r="B106" s="112" t="s">
        <v>111</v>
      </c>
      <c r="C106" s="104" t="s">
        <v>8</v>
      </c>
      <c r="D106" s="104">
        <v>1</v>
      </c>
      <c r="E106" s="105"/>
      <c r="F106" s="111">
        <f>E106*D106</f>
        <v>0</v>
      </c>
    </row>
    <row r="107" spans="1:6" s="18" customFormat="1">
      <c r="A107" s="102">
        <f t="shared" si="9"/>
        <v>6.2999999999999936</v>
      </c>
      <c r="B107" s="112" t="s">
        <v>52</v>
      </c>
      <c r="C107" s="104" t="s">
        <v>8</v>
      </c>
      <c r="D107" s="104">
        <v>1</v>
      </c>
      <c r="E107" s="105"/>
      <c r="F107" s="111">
        <f t="shared" si="11"/>
        <v>0</v>
      </c>
    </row>
    <row r="108" spans="1:6" s="18" customFormat="1">
      <c r="A108" s="102"/>
      <c r="B108" s="112"/>
      <c r="C108" s="104"/>
      <c r="D108" s="104"/>
      <c r="E108" s="105"/>
      <c r="F108" s="111"/>
    </row>
    <row r="109" spans="1:6" s="18" customFormat="1">
      <c r="A109" s="115">
        <v>7</v>
      </c>
      <c r="B109" s="116" t="s">
        <v>120</v>
      </c>
      <c r="C109" s="104"/>
      <c r="D109" s="104"/>
      <c r="E109" s="105"/>
      <c r="F109" s="117">
        <f>SUM(F110:F114)</f>
        <v>0</v>
      </c>
    </row>
    <row r="110" spans="1:6" s="18" customFormat="1" ht="25">
      <c r="A110" s="84">
        <f>A109+0.01</f>
        <v>7.01</v>
      </c>
      <c r="B110" s="75" t="s">
        <v>114</v>
      </c>
      <c r="C110" s="79" t="s">
        <v>8</v>
      </c>
      <c r="D110" s="79">
        <v>1</v>
      </c>
      <c r="E110" s="74"/>
      <c r="F110" s="80">
        <f>E110*D110</f>
        <v>0</v>
      </c>
    </row>
    <row r="111" spans="1:6" s="18" customFormat="1">
      <c r="A111" s="84">
        <f>A110+0.01</f>
        <v>7.02</v>
      </c>
      <c r="B111" s="75" t="s">
        <v>115</v>
      </c>
      <c r="C111" s="104" t="s">
        <v>8</v>
      </c>
      <c r="D111" s="104">
        <v>1</v>
      </c>
      <c r="E111" s="74"/>
      <c r="F111" s="80">
        <f>E111*D111</f>
        <v>0</v>
      </c>
    </row>
    <row r="112" spans="1:6" s="18" customFormat="1" ht="25">
      <c r="A112" s="84">
        <f>A111+0.01</f>
        <v>7.0299999999999994</v>
      </c>
      <c r="B112" s="75" t="s">
        <v>116</v>
      </c>
      <c r="C112" s="104" t="s">
        <v>8</v>
      </c>
      <c r="D112" s="104">
        <v>1</v>
      </c>
      <c r="E112" s="74"/>
      <c r="F112" s="80">
        <f>E112*D112</f>
        <v>0</v>
      </c>
    </row>
    <row r="113" spans="1:6" s="18" customFormat="1">
      <c r="A113" s="84">
        <f>A112+0.01</f>
        <v>7.0399999999999991</v>
      </c>
      <c r="B113" s="75" t="s">
        <v>118</v>
      </c>
      <c r="C113" s="104" t="s">
        <v>8</v>
      </c>
      <c r="D113" s="104">
        <v>1</v>
      </c>
      <c r="E113" s="74"/>
      <c r="F113" s="80">
        <f>E113*D113</f>
        <v>0</v>
      </c>
    </row>
    <row r="114" spans="1:6" s="18" customFormat="1">
      <c r="A114" s="84">
        <f>A113+0.01</f>
        <v>7.0499999999999989</v>
      </c>
      <c r="B114" s="75" t="s">
        <v>119</v>
      </c>
      <c r="C114" s="104" t="s">
        <v>8</v>
      </c>
      <c r="D114" s="104">
        <v>1</v>
      </c>
      <c r="E114" s="105"/>
      <c r="F114" s="80">
        <f>E114*D114</f>
        <v>0</v>
      </c>
    </row>
    <row r="115" spans="1:6" s="18" customFormat="1">
      <c r="A115" s="115"/>
      <c r="B115" s="119"/>
      <c r="C115" s="104"/>
      <c r="D115" s="104"/>
      <c r="E115" s="105"/>
      <c r="F115" s="117"/>
    </row>
    <row r="116" spans="1:6" s="18" customFormat="1">
      <c r="A116" s="115">
        <v>8</v>
      </c>
      <c r="B116" s="116" t="s">
        <v>18</v>
      </c>
      <c r="C116" s="104"/>
      <c r="D116" s="104"/>
      <c r="E116" s="105"/>
      <c r="F116" s="117">
        <f>SUM(F117:F129)</f>
        <v>0</v>
      </c>
    </row>
    <row r="117" spans="1:6" s="18" customFormat="1">
      <c r="A117" s="84">
        <f>A116+0.01</f>
        <v>8.01</v>
      </c>
      <c r="B117" s="75" t="s">
        <v>16</v>
      </c>
      <c r="C117" s="79" t="s">
        <v>8</v>
      </c>
      <c r="D117" s="79">
        <v>1</v>
      </c>
      <c r="E117" s="74"/>
      <c r="F117" s="80">
        <f>E117*D117</f>
        <v>0</v>
      </c>
    </row>
    <row r="118" spans="1:6" s="18" customFormat="1">
      <c r="A118" s="84">
        <f t="shared" ref="A118:A128" si="12">A117+0.01</f>
        <v>8.02</v>
      </c>
      <c r="B118" s="75" t="s">
        <v>19</v>
      </c>
      <c r="C118" s="79" t="s">
        <v>8</v>
      </c>
      <c r="D118" s="79">
        <v>1</v>
      </c>
      <c r="E118" s="74"/>
      <c r="F118" s="80">
        <f t="shared" ref="F118:F124" si="13">E118*D118</f>
        <v>0</v>
      </c>
    </row>
    <row r="119" spans="1:6" s="18" customFormat="1">
      <c r="A119" s="84">
        <f t="shared" si="12"/>
        <v>8.0299999999999994</v>
      </c>
      <c r="B119" s="75" t="s">
        <v>48</v>
      </c>
      <c r="C119" s="79" t="s">
        <v>8</v>
      </c>
      <c r="D119" s="79">
        <v>1</v>
      </c>
      <c r="E119" s="74"/>
      <c r="F119" s="80">
        <f t="shared" si="13"/>
        <v>0</v>
      </c>
    </row>
    <row r="120" spans="1:6" s="18" customFormat="1">
      <c r="A120" s="84">
        <f t="shared" si="12"/>
        <v>8.0399999999999991</v>
      </c>
      <c r="B120" s="75" t="s">
        <v>96</v>
      </c>
      <c r="C120" s="79" t="s">
        <v>8</v>
      </c>
      <c r="D120" s="79">
        <v>1</v>
      </c>
      <c r="E120" s="74"/>
      <c r="F120" s="80">
        <f>E120*D120</f>
        <v>0</v>
      </c>
    </row>
    <row r="121" spans="1:6" s="18" customFormat="1">
      <c r="A121" s="84">
        <f t="shared" si="12"/>
        <v>8.0499999999999989</v>
      </c>
      <c r="B121" s="75" t="s">
        <v>20</v>
      </c>
      <c r="C121" s="79" t="s">
        <v>8</v>
      </c>
      <c r="D121" s="79">
        <v>1</v>
      </c>
      <c r="E121" s="74"/>
      <c r="F121" s="80">
        <f t="shared" si="13"/>
        <v>0</v>
      </c>
    </row>
    <row r="122" spans="1:6" s="18" customFormat="1">
      <c r="A122" s="84">
        <f t="shared" si="12"/>
        <v>8.0599999999999987</v>
      </c>
      <c r="B122" s="75" t="s">
        <v>104</v>
      </c>
      <c r="C122" s="79" t="s">
        <v>8</v>
      </c>
      <c r="D122" s="79">
        <v>1</v>
      </c>
      <c r="E122" s="74"/>
      <c r="F122" s="80">
        <f t="shared" si="13"/>
        <v>0</v>
      </c>
    </row>
    <row r="123" spans="1:6" s="18" customFormat="1">
      <c r="A123" s="84">
        <f t="shared" si="12"/>
        <v>8.0699999999999985</v>
      </c>
      <c r="B123" s="75" t="s">
        <v>21</v>
      </c>
      <c r="C123" s="79" t="s">
        <v>8</v>
      </c>
      <c r="D123" s="79">
        <v>1</v>
      </c>
      <c r="E123" s="74"/>
      <c r="F123" s="80">
        <f t="shared" si="13"/>
        <v>0</v>
      </c>
    </row>
    <row r="124" spans="1:6" s="18" customFormat="1">
      <c r="A124" s="84">
        <f t="shared" si="12"/>
        <v>8.0799999999999983</v>
      </c>
      <c r="B124" s="75" t="s">
        <v>22</v>
      </c>
      <c r="C124" s="79" t="s">
        <v>8</v>
      </c>
      <c r="D124" s="79">
        <v>1</v>
      </c>
      <c r="E124" s="74"/>
      <c r="F124" s="80">
        <f t="shared" si="13"/>
        <v>0</v>
      </c>
    </row>
    <row r="125" spans="1:6" s="18" customFormat="1">
      <c r="A125" s="84">
        <f t="shared" si="12"/>
        <v>8.0899999999999981</v>
      </c>
      <c r="B125" s="75" t="s">
        <v>91</v>
      </c>
      <c r="C125" s="79" t="s">
        <v>8</v>
      </c>
      <c r="D125" s="79">
        <v>10</v>
      </c>
      <c r="E125" s="74"/>
      <c r="F125" s="80">
        <f>E125*D125</f>
        <v>0</v>
      </c>
    </row>
    <row r="126" spans="1:6" s="18" customFormat="1">
      <c r="A126" s="84">
        <f t="shared" si="12"/>
        <v>8.0999999999999979</v>
      </c>
      <c r="B126" s="75" t="s">
        <v>47</v>
      </c>
      <c r="C126" s="79" t="s">
        <v>8</v>
      </c>
      <c r="D126" s="79">
        <v>1</v>
      </c>
      <c r="E126" s="74"/>
      <c r="F126" s="80">
        <f>E126*D126</f>
        <v>0</v>
      </c>
    </row>
    <row r="127" spans="1:6" s="18" customFormat="1">
      <c r="A127" s="84">
        <f t="shared" si="12"/>
        <v>8.1099999999999977</v>
      </c>
      <c r="B127" s="75" t="s">
        <v>46</v>
      </c>
      <c r="C127" s="79" t="s">
        <v>8</v>
      </c>
      <c r="D127" s="79">
        <v>1</v>
      </c>
      <c r="E127" s="74"/>
      <c r="F127" s="80">
        <f>E127*D127</f>
        <v>0</v>
      </c>
    </row>
    <row r="128" spans="1:6" s="18" customFormat="1">
      <c r="A128" s="84">
        <f t="shared" si="12"/>
        <v>8.1199999999999974</v>
      </c>
      <c r="B128" s="75" t="s">
        <v>43</v>
      </c>
      <c r="C128" s="79" t="s">
        <v>8</v>
      </c>
      <c r="D128" s="79">
        <v>1</v>
      </c>
      <c r="E128" s="74"/>
      <c r="F128" s="80">
        <f>E128*D128</f>
        <v>0</v>
      </c>
    </row>
    <row r="129" spans="1:6" s="18" customFormat="1" ht="16" thickBot="1">
      <c r="A129" s="84">
        <f>A128+0.01</f>
        <v>8.1299999999999972</v>
      </c>
      <c r="B129" s="75" t="s">
        <v>17</v>
      </c>
      <c r="C129" s="79" t="s">
        <v>8</v>
      </c>
      <c r="D129" s="79">
        <v>1</v>
      </c>
      <c r="E129" s="74"/>
      <c r="F129" s="80">
        <f>E129*D129</f>
        <v>0</v>
      </c>
    </row>
    <row r="130" spans="1:6" ht="18" thickBot="1">
      <c r="A130" s="93"/>
      <c r="B130" s="94" t="s">
        <v>1</v>
      </c>
      <c r="C130" s="95"/>
      <c r="D130" s="96"/>
      <c r="E130" s="97"/>
      <c r="F130" s="98">
        <f>F7+F12+F24+F31+F46+F109+F76+F116</f>
        <v>0</v>
      </c>
    </row>
    <row r="131" spans="1:6" ht="18" thickBot="1">
      <c r="A131" s="41"/>
      <c r="B131" s="45"/>
      <c r="C131" s="42"/>
      <c r="D131" s="43"/>
      <c r="E131" s="44"/>
      <c r="F131" s="65"/>
    </row>
  </sheetData>
  <printOptions horizontalCentered="1"/>
  <pageMargins left="0.25" right="0.25" top="0.75" bottom="0.75" header="0.3" footer="0.3"/>
  <pageSetup paperSize="8" fitToHeight="0" orientation="landscape" r:id="rId1"/>
  <headerFooter alignWithMargins="0">
    <oddFooter>&amp;CStrana &amp;P z &amp;N</oddFooter>
  </headerFooter>
  <rowBreaks count="2" manualBreakCount="2">
    <brk id="77" max="5" man="1"/>
    <brk id="90"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263AC8-DC79-4A56-B38D-B7FB3AFBB70C}">
  <ds:schemaRefs>
    <ds:schemaRef ds:uri="http://schemas.microsoft.com/sharepoint/v3/contenttype/forms"/>
  </ds:schemaRefs>
</ds:datastoreItem>
</file>

<file path=customXml/itemProps2.xml><?xml version="1.0" encoding="utf-8"?>
<ds:datastoreItem xmlns:ds="http://schemas.openxmlformats.org/officeDocument/2006/customXml" ds:itemID="{AD9DC6D6-88F6-4273-88A5-EF4BBF377C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aeb5e0-4d8c-495b-8ac8-9c7e0f9108af"/>
    <ds:schemaRef ds:uri="1c1cfe40-64e6-48a4-a923-d8a21d9b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vt:lpstr>
      <vt:lpstr>D.2.1</vt:lpstr>
      <vt:lpstr>D.2.1!Názvy_tisku</vt:lpstr>
      <vt:lpstr>Rek.!Názvy_tisku</vt:lpstr>
      <vt:lpstr>D.2.1!Oblast_tisku</vt:lpstr>
      <vt:lpstr>Rek.!Oblast_tisku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Jan Lukášek</dc:creator>
  <cp:lastModifiedBy>Petra Kopová</cp:lastModifiedBy>
  <cp:lastPrinted>2023-03-08T17:46:15Z</cp:lastPrinted>
  <dcterms:created xsi:type="dcterms:W3CDTF">1998-02-05T12:12:54Z</dcterms:created>
  <dcterms:modified xsi:type="dcterms:W3CDTF">2024-10-07T14:11:55Z</dcterms:modified>
</cp:coreProperties>
</file>