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RMU/01_RMU-Dodavky/44_RMU_Orientacni system_Greendeal/01_Zadavaci dokumentace/02_VYHLASENI/"/>
    </mc:Choice>
  </mc:AlternateContent>
  <xr:revisionPtr revIDLastSave="38" documentId="8_{84EEA990-20AC-4E8F-91B4-20888ED9ADB4}" xr6:coauthVersionLast="47" xr6:coauthVersionMax="47" xr10:uidLastSave="{C81CE1B2-09AA-43DB-8281-49DB0B75E650}"/>
  <bookViews>
    <workbookView xWindow="-120" yWindow="-120" windowWidth="29040" windowHeight="15720" xr2:uid="{00000000-000D-0000-FFFF-FFFF00000000}"/>
  </bookViews>
  <sheets>
    <sheet name="CELEK" sheetId="15" r:id="rId1"/>
    <sheet name="PED A" sheetId="1" r:id="rId2"/>
    <sheet name="PED B" sheetId="3" r:id="rId3"/>
    <sheet name="PED Y" sheetId="5" r:id="rId4"/>
    <sheet name="PED D" sheetId="6" r:id="rId5"/>
    <sheet name="PED D CVIDOS" sheetId="11" r:id="rId6"/>
    <sheet name="PED Kejbaly" sheetId="16" r:id="rId7"/>
    <sheet name="Komenského" sheetId="13" r:id="rId8"/>
    <sheet name="LAW" sheetId="14" r:id="rId9"/>
    <sheet name="ARTS" sheetId="17" r:id="rId10"/>
    <sheet name="FSS" sheetId="12" r:id="rId1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5" l="1"/>
  <c r="E95" i="15"/>
  <c r="F95" i="15"/>
  <c r="G95" i="15"/>
  <c r="H95" i="15"/>
  <c r="I95" i="15"/>
  <c r="J95" i="15"/>
  <c r="K95" i="15"/>
  <c r="L95" i="15"/>
  <c r="M95" i="15"/>
  <c r="D95" i="15"/>
  <c r="F25" i="16"/>
  <c r="G25" i="16" s="1"/>
  <c r="F24" i="16"/>
  <c r="G24" i="16" s="1"/>
  <c r="F23" i="16"/>
  <c r="F22" i="16"/>
  <c r="N25" i="13"/>
  <c r="N24" i="13"/>
  <c r="N23" i="13"/>
  <c r="N22" i="13"/>
  <c r="M23" i="14"/>
  <c r="M22" i="14"/>
  <c r="N15" i="17"/>
  <c r="N14" i="17"/>
  <c r="N13" i="17"/>
  <c r="M24" i="12"/>
  <c r="M23" i="12"/>
  <c r="N23" i="12" s="1"/>
  <c r="M22" i="12"/>
  <c r="N22" i="12" s="1"/>
  <c r="M36" i="15"/>
  <c r="M37" i="15"/>
  <c r="M35" i="15"/>
  <c r="D34" i="15"/>
  <c r="N34" i="15" s="1"/>
  <c r="P34" i="15" s="1"/>
  <c r="K22" i="12"/>
  <c r="K23" i="12"/>
  <c r="D36" i="15"/>
  <c r="D35" i="15"/>
  <c r="L36" i="15"/>
  <c r="L35" i="15"/>
  <c r="M13" i="17"/>
  <c r="M14" i="17"/>
  <c r="K36" i="15"/>
  <c r="K35" i="15"/>
  <c r="I23" i="14"/>
  <c r="I22" i="14"/>
  <c r="J36" i="15"/>
  <c r="J35" i="15"/>
  <c r="J24" i="13"/>
  <c r="J25" i="13"/>
  <c r="K24" i="12"/>
  <c r="D29" i="15"/>
  <c r="D30" i="15"/>
  <c r="N30" i="15" s="1"/>
  <c r="D31" i="15"/>
  <c r="D32" i="15"/>
  <c r="D33" i="15"/>
  <c r="D28" i="15"/>
  <c r="L22" i="1"/>
  <c r="I33" i="15"/>
  <c r="N33" i="15" s="1"/>
  <c r="P33" i="15" s="1"/>
  <c r="I31" i="15"/>
  <c r="I29" i="15"/>
  <c r="I28" i="15"/>
  <c r="E25" i="16"/>
  <c r="E24" i="16"/>
  <c r="A23" i="16"/>
  <c r="A22" i="16"/>
  <c r="E23" i="16"/>
  <c r="E22" i="16"/>
  <c r="M15" i="17"/>
  <c r="L38" i="15" s="1"/>
  <c r="N38" i="15" s="1"/>
  <c r="P38" i="15" s="1"/>
  <c r="L23" i="1"/>
  <c r="L24" i="1"/>
  <c r="L25" i="1"/>
  <c r="L26" i="1"/>
  <c r="L27" i="1"/>
  <c r="L28" i="1"/>
  <c r="L29" i="1"/>
  <c r="L30" i="1"/>
  <c r="M23" i="1"/>
  <c r="M24" i="1"/>
  <c r="M25" i="1"/>
  <c r="M26" i="1"/>
  <c r="M27" i="1"/>
  <c r="M28" i="1"/>
  <c r="M29" i="1"/>
  <c r="M30" i="1"/>
  <c r="M22" i="1"/>
  <c r="J22" i="13"/>
  <c r="J23" i="15" s="1"/>
  <c r="J20" i="13"/>
  <c r="J19" i="13"/>
  <c r="J18" i="13"/>
  <c r="N32" i="15"/>
  <c r="P32" i="15" s="1"/>
  <c r="O25" i="13" l="1"/>
  <c r="G22" i="16"/>
  <c r="N23" i="14"/>
  <c r="O24" i="13"/>
  <c r="N36" i="15"/>
  <c r="P36" i="15" s="1"/>
  <c r="N29" i="1"/>
  <c r="N28" i="1"/>
  <c r="N22" i="14"/>
  <c r="N37" i="15"/>
  <c r="P37" i="15" s="1"/>
  <c r="N24" i="12"/>
  <c r="O14" i="17"/>
  <c r="O13" i="17"/>
  <c r="O15" i="17"/>
  <c r="N35" i="15"/>
  <c r="P35" i="15" s="1"/>
  <c r="G23" i="16"/>
  <c r="N23" i="1"/>
  <c r="N22" i="1"/>
  <c r="N29" i="15"/>
  <c r="P29" i="15" s="1"/>
  <c r="N31" i="15"/>
  <c r="P31" i="15" s="1"/>
  <c r="N28" i="15"/>
  <c r="P28" i="15" s="1"/>
  <c r="N30" i="1"/>
  <c r="N25" i="1"/>
  <c r="N24" i="1"/>
  <c r="N27" i="1"/>
  <c r="N26" i="1"/>
  <c r="O22" i="13"/>
  <c r="M6" i="1" l="1"/>
  <c r="M7" i="1"/>
  <c r="M8" i="1"/>
  <c r="M9" i="1"/>
  <c r="M10" i="1"/>
  <c r="M11" i="1"/>
  <c r="M12" i="1"/>
  <c r="M13" i="1"/>
  <c r="M14" i="1"/>
  <c r="M15" i="1"/>
  <c r="M16" i="1"/>
  <c r="M7" i="12" l="1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6" i="12"/>
  <c r="N8" i="17"/>
  <c r="N9" i="17"/>
  <c r="N10" i="17"/>
  <c r="N11" i="17"/>
  <c r="N12" i="17"/>
  <c r="N7" i="17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6" i="14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6" i="13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6" i="16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6" i="1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6" i="6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6" i="5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6" i="3"/>
  <c r="M17" i="1"/>
  <c r="M18" i="1"/>
  <c r="M19" i="1"/>
  <c r="M20" i="1"/>
  <c r="M21" i="1"/>
  <c r="M10" i="17"/>
  <c r="L25" i="15" s="1"/>
  <c r="M11" i="17"/>
  <c r="L26" i="15" s="1"/>
  <c r="J15" i="3"/>
  <c r="J16" i="3"/>
  <c r="J17" i="3"/>
  <c r="J18" i="3"/>
  <c r="J19" i="3"/>
  <c r="J20" i="3"/>
  <c r="J21" i="3"/>
  <c r="N19" i="3" l="1"/>
  <c r="N21" i="3"/>
  <c r="N20" i="3"/>
  <c r="N17" i="3"/>
  <c r="N18" i="3"/>
  <c r="N15" i="3"/>
  <c r="N16" i="3"/>
  <c r="M12" i="17"/>
  <c r="O11" i="17"/>
  <c r="O10" i="17"/>
  <c r="M9" i="17"/>
  <c r="M8" i="17"/>
  <c r="M7" i="17"/>
  <c r="N25" i="15"/>
  <c r="P25" i="15" s="1"/>
  <c r="N26" i="15"/>
  <c r="P26" i="15" s="1"/>
  <c r="J23" i="13"/>
  <c r="E21" i="16"/>
  <c r="E20" i="16"/>
  <c r="G20" i="16" s="1"/>
  <c r="E19" i="16"/>
  <c r="E18" i="16"/>
  <c r="E17" i="16"/>
  <c r="E16" i="16"/>
  <c r="E15" i="16"/>
  <c r="G15" i="16" s="1"/>
  <c r="E14" i="16"/>
  <c r="G14" i="16" s="1"/>
  <c r="E13" i="16"/>
  <c r="G13" i="16" s="1"/>
  <c r="E12" i="16"/>
  <c r="G12" i="16" s="1"/>
  <c r="E11" i="16"/>
  <c r="G11" i="16" s="1"/>
  <c r="E10" i="16"/>
  <c r="G10" i="16" s="1"/>
  <c r="E9" i="16"/>
  <c r="G9" i="16" s="1"/>
  <c r="E8" i="16"/>
  <c r="G8" i="16" s="1"/>
  <c r="E7" i="16"/>
  <c r="G7" i="16" s="1"/>
  <c r="E6" i="16"/>
  <c r="K16" i="12"/>
  <c r="N16" i="12" s="1"/>
  <c r="K7" i="12"/>
  <c r="M7" i="15" s="1"/>
  <c r="K8" i="12"/>
  <c r="N8" i="12" s="1"/>
  <c r="K9" i="12"/>
  <c r="M9" i="15" s="1"/>
  <c r="K10" i="12"/>
  <c r="M10" i="15" s="1"/>
  <c r="K11" i="12"/>
  <c r="M11" i="15" s="1"/>
  <c r="K12" i="12"/>
  <c r="M12" i="15" s="1"/>
  <c r="K13" i="12"/>
  <c r="M13" i="15" s="1"/>
  <c r="K14" i="12"/>
  <c r="M14" i="15" s="1"/>
  <c r="K15" i="12"/>
  <c r="K17" i="12"/>
  <c r="N17" i="12" s="1"/>
  <c r="K18" i="12"/>
  <c r="N18" i="12" s="1"/>
  <c r="K19" i="12"/>
  <c r="M19" i="15" s="1"/>
  <c r="K20" i="12"/>
  <c r="M20" i="15" s="1"/>
  <c r="K21" i="12"/>
  <c r="M21" i="15" s="1"/>
  <c r="K6" i="12"/>
  <c r="M6" i="15" s="1"/>
  <c r="M8" i="15"/>
  <c r="M16" i="15"/>
  <c r="M17" i="15"/>
  <c r="H10" i="15"/>
  <c r="H12" i="15"/>
  <c r="M15" i="15"/>
  <c r="I7" i="14"/>
  <c r="K7" i="15" s="1"/>
  <c r="I8" i="14"/>
  <c r="K8" i="15" s="1"/>
  <c r="I9" i="14"/>
  <c r="K9" i="15" s="1"/>
  <c r="I10" i="14"/>
  <c r="K10" i="15" s="1"/>
  <c r="I11" i="14"/>
  <c r="K11" i="15" s="1"/>
  <c r="I12" i="14"/>
  <c r="I13" i="14"/>
  <c r="I14" i="14"/>
  <c r="I15" i="14"/>
  <c r="I16" i="14"/>
  <c r="I17" i="14"/>
  <c r="I18" i="14"/>
  <c r="I19" i="14"/>
  <c r="I20" i="14"/>
  <c r="I21" i="14"/>
  <c r="K21" i="15" s="1"/>
  <c r="I6" i="14"/>
  <c r="K6" i="15" s="1"/>
  <c r="J7" i="13"/>
  <c r="J7" i="15" s="1"/>
  <c r="J8" i="13"/>
  <c r="J8" i="15" s="1"/>
  <c r="J9" i="13"/>
  <c r="J10" i="13"/>
  <c r="J10" i="15" s="1"/>
  <c r="J11" i="13"/>
  <c r="J11" i="15" s="1"/>
  <c r="J12" i="13"/>
  <c r="J12" i="15" s="1"/>
  <c r="J13" i="13"/>
  <c r="O13" i="13" s="1"/>
  <c r="J14" i="13"/>
  <c r="O14" i="13" s="1"/>
  <c r="J15" i="13"/>
  <c r="J15" i="15" s="1"/>
  <c r="J16" i="13"/>
  <c r="J16" i="15" s="1"/>
  <c r="J17" i="13"/>
  <c r="J17" i="15" s="1"/>
  <c r="J18" i="15"/>
  <c r="J19" i="15"/>
  <c r="J20" i="15"/>
  <c r="J21" i="13"/>
  <c r="J21" i="15" s="1"/>
  <c r="J6" i="13"/>
  <c r="J6" i="15" s="1"/>
  <c r="J7" i="11"/>
  <c r="H7" i="15" s="1"/>
  <c r="J8" i="11"/>
  <c r="N8" i="11" s="1"/>
  <c r="J9" i="11"/>
  <c r="H9" i="15" s="1"/>
  <c r="J10" i="11"/>
  <c r="N10" i="11" s="1"/>
  <c r="J11" i="11"/>
  <c r="H11" i="15" s="1"/>
  <c r="J12" i="11"/>
  <c r="N12" i="11" s="1"/>
  <c r="J13" i="11"/>
  <c r="H13" i="15" s="1"/>
  <c r="J14" i="11"/>
  <c r="H14" i="15" s="1"/>
  <c r="J15" i="11"/>
  <c r="H15" i="15" s="1"/>
  <c r="J16" i="11"/>
  <c r="H16" i="15" s="1"/>
  <c r="J17" i="11"/>
  <c r="J18" i="11"/>
  <c r="J19" i="11"/>
  <c r="J20" i="11"/>
  <c r="J21" i="11"/>
  <c r="J6" i="11"/>
  <c r="H6" i="15" s="1"/>
  <c r="J7" i="6"/>
  <c r="N7" i="6" s="1"/>
  <c r="J8" i="6"/>
  <c r="J9" i="6"/>
  <c r="N9" i="6" s="1"/>
  <c r="J10" i="6"/>
  <c r="G10" i="15" s="1"/>
  <c r="J11" i="6"/>
  <c r="G11" i="15" s="1"/>
  <c r="J12" i="6"/>
  <c r="N12" i="6" s="1"/>
  <c r="J13" i="6"/>
  <c r="G13" i="15" s="1"/>
  <c r="J14" i="6"/>
  <c r="N14" i="6" s="1"/>
  <c r="J15" i="6"/>
  <c r="G15" i="15" s="1"/>
  <c r="J16" i="6"/>
  <c r="G16" i="15" s="1"/>
  <c r="J17" i="6"/>
  <c r="J18" i="6"/>
  <c r="J19" i="6"/>
  <c r="J20" i="6"/>
  <c r="N20" i="6" s="1"/>
  <c r="J21" i="6"/>
  <c r="J6" i="6"/>
  <c r="G6" i="15" s="1"/>
  <c r="I7" i="5"/>
  <c r="N7" i="5" s="1"/>
  <c r="I8" i="5"/>
  <c r="F8" i="15" s="1"/>
  <c r="I9" i="5"/>
  <c r="N9" i="5" s="1"/>
  <c r="I10" i="5"/>
  <c r="N10" i="5" s="1"/>
  <c r="I11" i="5"/>
  <c r="F11" i="15" s="1"/>
  <c r="I12" i="5"/>
  <c r="F12" i="15" s="1"/>
  <c r="I13" i="5"/>
  <c r="F13" i="15" s="1"/>
  <c r="I14" i="5"/>
  <c r="N14" i="5" s="1"/>
  <c r="I15" i="5"/>
  <c r="F15" i="15" s="1"/>
  <c r="I16" i="5"/>
  <c r="F16" i="15" s="1"/>
  <c r="I17" i="5"/>
  <c r="F17" i="15" s="1"/>
  <c r="I18" i="5"/>
  <c r="F18" i="15" s="1"/>
  <c r="I19" i="5"/>
  <c r="F19" i="15" s="1"/>
  <c r="I20" i="5"/>
  <c r="N20" i="5" s="1"/>
  <c r="I21" i="5"/>
  <c r="F21" i="15" s="1"/>
  <c r="I6" i="5"/>
  <c r="F6" i="15" s="1"/>
  <c r="J7" i="3"/>
  <c r="N7" i="3" s="1"/>
  <c r="J8" i="3"/>
  <c r="E8" i="15" s="1"/>
  <c r="J9" i="3"/>
  <c r="N9" i="3" s="1"/>
  <c r="J10" i="3"/>
  <c r="E10" i="15" s="1"/>
  <c r="J11" i="3"/>
  <c r="N11" i="3" s="1"/>
  <c r="J12" i="3"/>
  <c r="E12" i="15" s="1"/>
  <c r="J13" i="3"/>
  <c r="E13" i="15" s="1"/>
  <c r="J14" i="3"/>
  <c r="E14" i="15" s="1"/>
  <c r="E16" i="15"/>
  <c r="E19" i="15"/>
  <c r="E20" i="15"/>
  <c r="E21" i="15"/>
  <c r="J6" i="3"/>
  <c r="N6" i="3" s="1"/>
  <c r="L7" i="1"/>
  <c r="D7" i="15" s="1"/>
  <c r="L8" i="1"/>
  <c r="L9" i="1"/>
  <c r="D9" i="15" s="1"/>
  <c r="L10" i="1"/>
  <c r="L11" i="1"/>
  <c r="D11" i="15" s="1"/>
  <c r="L12" i="1"/>
  <c r="D12" i="15" s="1"/>
  <c r="L13" i="1"/>
  <c r="D13" i="15" s="1"/>
  <c r="L14" i="1"/>
  <c r="N14" i="1" s="1"/>
  <c r="L15" i="1"/>
  <c r="D15" i="15" s="1"/>
  <c r="L16" i="1"/>
  <c r="D16" i="15" s="1"/>
  <c r="L17" i="1"/>
  <c r="L18" i="1"/>
  <c r="L19" i="1"/>
  <c r="L20" i="1"/>
  <c r="N20" i="1" s="1"/>
  <c r="L21" i="1"/>
  <c r="D21" i="15" s="1"/>
  <c r="L6" i="1"/>
  <c r="N6" i="1" s="1"/>
  <c r="N21" i="12" l="1"/>
  <c r="N19" i="12"/>
  <c r="O9" i="17"/>
  <c r="L24" i="15"/>
  <c r="N24" i="15" s="1"/>
  <c r="P24" i="15" s="1"/>
  <c r="O12" i="17"/>
  <c r="L27" i="15"/>
  <c r="O8" i="17"/>
  <c r="L23" i="15"/>
  <c r="N23" i="15" s="1"/>
  <c r="P23" i="15" s="1"/>
  <c r="O7" i="17"/>
  <c r="L22" i="15"/>
  <c r="N22" i="15" s="1"/>
  <c r="P22" i="15" s="1"/>
  <c r="N20" i="14"/>
  <c r="K20" i="15"/>
  <c r="N19" i="14"/>
  <c r="K19" i="15"/>
  <c r="N18" i="14"/>
  <c r="K18" i="15"/>
  <c r="N17" i="14"/>
  <c r="K17" i="15"/>
  <c r="N16" i="14"/>
  <c r="K16" i="15"/>
  <c r="N15" i="14"/>
  <c r="K15" i="15"/>
  <c r="N14" i="14"/>
  <c r="K14" i="15"/>
  <c r="N13" i="14"/>
  <c r="K13" i="15"/>
  <c r="N12" i="14"/>
  <c r="K12" i="15"/>
  <c r="O23" i="13"/>
  <c r="J27" i="15"/>
  <c r="N13" i="12"/>
  <c r="N6" i="12"/>
  <c r="N11" i="12"/>
  <c r="N20" i="12"/>
  <c r="N10" i="12"/>
  <c r="N21" i="14"/>
  <c r="N8" i="14"/>
  <c r="N7" i="14"/>
  <c r="N6" i="14"/>
  <c r="N10" i="14"/>
  <c r="I8" i="15"/>
  <c r="N7" i="11"/>
  <c r="N16" i="11"/>
  <c r="N14" i="11"/>
  <c r="N9" i="11"/>
  <c r="G20" i="15"/>
  <c r="G14" i="15"/>
  <c r="N6" i="6"/>
  <c r="N15" i="6"/>
  <c r="N11" i="6"/>
  <c r="F10" i="15"/>
  <c r="N13" i="1"/>
  <c r="N9" i="1"/>
  <c r="E6" i="15"/>
  <c r="N10" i="3"/>
  <c r="N8" i="3"/>
  <c r="E11" i="15"/>
  <c r="E9" i="15"/>
  <c r="N7" i="12"/>
  <c r="M18" i="15"/>
  <c r="N9" i="14"/>
  <c r="I7" i="15"/>
  <c r="I20" i="15"/>
  <c r="I15" i="15"/>
  <c r="I14" i="15"/>
  <c r="I13" i="15"/>
  <c r="I12" i="15"/>
  <c r="I11" i="15"/>
  <c r="I10" i="15"/>
  <c r="I9" i="15"/>
  <c r="N6" i="11"/>
  <c r="N13" i="11"/>
  <c r="N11" i="11"/>
  <c r="G12" i="15"/>
  <c r="G9" i="15"/>
  <c r="G7" i="15"/>
  <c r="N16" i="6"/>
  <c r="F9" i="15"/>
  <c r="N15" i="5"/>
  <c r="F7" i="15"/>
  <c r="N12" i="5"/>
  <c r="N11" i="5"/>
  <c r="F20" i="15"/>
  <c r="N8" i="5"/>
  <c r="F14" i="15"/>
  <c r="E7" i="15"/>
  <c r="N12" i="3"/>
  <c r="N13" i="3"/>
  <c r="E15" i="15"/>
  <c r="N11" i="1"/>
  <c r="N7" i="1"/>
  <c r="D20" i="15"/>
  <c r="O15" i="13"/>
  <c r="O10" i="13"/>
  <c r="J14" i="15"/>
  <c r="J13" i="15"/>
  <c r="O12" i="13"/>
  <c r="O11" i="13"/>
  <c r="O9" i="13"/>
  <c r="O8" i="13"/>
  <c r="O6" i="13"/>
  <c r="O21" i="13"/>
  <c r="O20" i="13"/>
  <c r="O19" i="13"/>
  <c r="O18" i="13"/>
  <c r="O17" i="13"/>
  <c r="O16" i="13"/>
  <c r="O7" i="13"/>
  <c r="E18" i="15"/>
  <c r="E17" i="15"/>
  <c r="G21" i="16"/>
  <c r="I21" i="15"/>
  <c r="G19" i="16"/>
  <c r="I19" i="15"/>
  <c r="G18" i="16"/>
  <c r="I18" i="15"/>
  <c r="G17" i="16"/>
  <c r="I17" i="15"/>
  <c r="G16" i="16"/>
  <c r="I16" i="15"/>
  <c r="G8" i="15"/>
  <c r="N8" i="6"/>
  <c r="G21" i="15"/>
  <c r="N21" i="6"/>
  <c r="G19" i="15"/>
  <c r="N19" i="6"/>
  <c r="G18" i="15"/>
  <c r="N18" i="6"/>
  <c r="G17" i="15"/>
  <c r="N17" i="6"/>
  <c r="H20" i="15"/>
  <c r="N20" i="11"/>
  <c r="H17" i="15"/>
  <c r="N17" i="11"/>
  <c r="H18" i="15"/>
  <c r="N18" i="11"/>
  <c r="H19" i="15"/>
  <c r="N19" i="11"/>
  <c r="H21" i="15"/>
  <c r="N21" i="11"/>
  <c r="D10" i="15"/>
  <c r="N10" i="1"/>
  <c r="D8" i="15"/>
  <c r="N8" i="1"/>
  <c r="G6" i="16"/>
  <c r="I6" i="15"/>
  <c r="N19" i="1"/>
  <c r="D19" i="15"/>
  <c r="N18" i="1"/>
  <c r="D18" i="15"/>
  <c r="N17" i="1"/>
  <c r="D17" i="15"/>
  <c r="N21" i="1"/>
  <c r="N21" i="5"/>
  <c r="N19" i="5"/>
  <c r="N18" i="5"/>
  <c r="N17" i="5"/>
  <c r="N6" i="5"/>
  <c r="N16" i="1"/>
  <c r="N15" i="1"/>
  <c r="D14" i="15"/>
  <c r="N12" i="1"/>
  <c r="N14" i="3"/>
  <c r="N16" i="5"/>
  <c r="N13" i="5"/>
  <c r="H8" i="15"/>
  <c r="N15" i="11"/>
  <c r="N10" i="6"/>
  <c r="N13" i="6"/>
  <c r="N14" i="12"/>
  <c r="N9" i="12"/>
  <c r="N15" i="12"/>
  <c r="N12" i="12"/>
  <c r="N11" i="14"/>
  <c r="D6" i="15"/>
  <c r="O16" i="17" l="1"/>
  <c r="N25" i="12"/>
  <c r="O26" i="13"/>
  <c r="N24" i="14"/>
  <c r="N27" i="15"/>
  <c r="P27" i="15" s="1"/>
  <c r="N22" i="3"/>
  <c r="N31" i="1"/>
  <c r="G26" i="16"/>
  <c r="N10" i="15"/>
  <c r="P10" i="15" s="1"/>
  <c r="N22" i="5"/>
  <c r="N22" i="11"/>
  <c r="N22" i="6"/>
  <c r="N11" i="15"/>
  <c r="P11" i="15" s="1"/>
  <c r="N7" i="15"/>
  <c r="P7" i="15" s="1"/>
  <c r="N12" i="15"/>
  <c r="P12" i="15" s="1"/>
  <c r="N9" i="15"/>
  <c r="P9" i="15" s="1"/>
  <c r="N13" i="15"/>
  <c r="P13" i="15" s="1"/>
  <c r="N16" i="15"/>
  <c r="P16" i="15" s="1"/>
  <c r="N20" i="15"/>
  <c r="P20" i="15" s="1"/>
  <c r="N6" i="15"/>
  <c r="P6" i="15" s="1"/>
  <c r="N21" i="15"/>
  <c r="P21" i="15" s="1"/>
  <c r="N8" i="15"/>
  <c r="P8" i="15" s="1"/>
  <c r="N17" i="15"/>
  <c r="P17" i="15" s="1"/>
  <c r="N18" i="15"/>
  <c r="P18" i="15" s="1"/>
  <c r="N19" i="15"/>
  <c r="P19" i="15" s="1"/>
  <c r="N14" i="15"/>
  <c r="P14" i="15" s="1"/>
  <c r="N15" i="15"/>
  <c r="P15" i="15" s="1"/>
  <c r="P39" i="15" l="1"/>
  <c r="O17" i="17"/>
  <c r="O27" i="13"/>
  <c r="N26" i="12"/>
  <c r="N23" i="6"/>
  <c r="N32" i="1"/>
  <c r="G27" i="16"/>
  <c r="N23" i="11"/>
  <c r="N25" i="14"/>
  <c r="N23" i="5"/>
  <c r="N23" i="3"/>
  <c r="P40" i="15" l="1"/>
  <c r="P41" i="15" s="1"/>
</calcChain>
</file>

<file path=xl/sharedStrings.xml><?xml version="1.0" encoding="utf-8"?>
<sst xmlns="http://schemas.openxmlformats.org/spreadsheetml/2006/main" count="670" uniqueCount="115">
  <si>
    <t>Revitalizace orientačního systému MU pro zvýšení resilience, udržitelnosti a celkové bezpečnosti studentů a zaměstnanců</t>
  </si>
  <si>
    <r>
      <rPr>
        <sz val="7"/>
        <color rgb="FF231F20"/>
        <rFont val="Arial"/>
        <family val="2"/>
        <charset val="238"/>
      </rPr>
      <t>STANDARDY</t>
    </r>
  </si>
  <si>
    <r>
      <rPr>
        <sz val="7"/>
        <color rgb="FF231F20"/>
        <rFont val="Arial"/>
        <family val="2"/>
        <charset val="238"/>
      </rPr>
      <t>VÝKAZ VÝMĚR</t>
    </r>
  </si>
  <si>
    <r>
      <rPr>
        <sz val="7"/>
        <color rgb="FF231F20"/>
        <rFont val="Arial"/>
        <family val="2"/>
        <charset val="238"/>
      </rPr>
      <t>Ing. arch. Alena Všetečková</t>
    </r>
  </si>
  <si>
    <t>SOUPIS PRVKŮ ORIENTAČNÍHO SYSTÉMU – VŠECHNY BUDOVY</t>
  </si>
  <si>
    <r>
      <rPr>
        <b/>
        <sz val="8"/>
        <color rgb="FFFFFFFF"/>
        <rFont val="Arial"/>
        <family val="2"/>
        <charset val="238"/>
      </rPr>
      <t>poř. č.</t>
    </r>
  </si>
  <si>
    <r>
      <rPr>
        <b/>
        <sz val="8"/>
        <color rgb="FFFFFFFF"/>
        <rFont val="Arial"/>
        <family val="2"/>
        <charset val="238"/>
      </rPr>
      <t>kód</t>
    </r>
  </si>
  <si>
    <r>
      <rPr>
        <b/>
        <sz val="8"/>
        <color rgb="FFFFFFFF"/>
        <rFont val="Arial"/>
        <family val="2"/>
        <charset val="238"/>
      </rPr>
      <t>název</t>
    </r>
  </si>
  <si>
    <t>množství  BUDOV</t>
  </si>
  <si>
    <t>cena za kus 
bez DPH</t>
  </si>
  <si>
    <t>cena celkem 
bez DPH</t>
  </si>
  <si>
    <t>PED A</t>
  </si>
  <si>
    <t>PED B</t>
  </si>
  <si>
    <t>PED Y</t>
  </si>
  <si>
    <t>PED D</t>
  </si>
  <si>
    <t>PED D CVIDOS</t>
  </si>
  <si>
    <t>PED Kejbaly</t>
  </si>
  <si>
    <t>Komens-
kého</t>
  </si>
  <si>
    <t>LAW</t>
  </si>
  <si>
    <t>ARTS</t>
  </si>
  <si>
    <t>FSS</t>
  </si>
  <si>
    <r>
      <rPr>
        <b/>
        <sz val="6"/>
        <color rgb="FFFFFFFF"/>
        <rFont val="Arial"/>
        <family val="2"/>
        <charset val="238"/>
      </rPr>
      <t>celkem</t>
    </r>
  </si>
  <si>
    <r>
      <rPr>
        <sz val="7"/>
        <color rgb="FF231F20"/>
        <rFont val="Arial"/>
        <family val="2"/>
        <charset val="238"/>
      </rPr>
      <t>HIT – 01A</t>
    </r>
  </si>
  <si>
    <r>
      <rPr>
        <sz val="8"/>
        <color rgb="FF231F20"/>
        <rFont val="Arial"/>
        <family val="2"/>
        <charset val="238"/>
      </rPr>
      <t>Hlavní informační tabule, budova A</t>
    </r>
  </si>
  <si>
    <r>
      <rPr>
        <sz val="7"/>
        <color rgb="FF231F20"/>
        <rFont val="Arial"/>
        <family val="2"/>
        <charset val="238"/>
      </rPr>
      <t>HIT – 01B</t>
    </r>
  </si>
  <si>
    <r>
      <rPr>
        <sz val="8"/>
        <color rgb="FF231F20"/>
        <rFont val="Arial"/>
        <family val="2"/>
        <charset val="238"/>
      </rPr>
      <t>Hlavní informační tabule, budova Komenského</t>
    </r>
  </si>
  <si>
    <r>
      <rPr>
        <sz val="7"/>
        <color rgb="FF231F20"/>
        <rFont val="Arial"/>
        <family val="2"/>
        <charset val="238"/>
      </rPr>
      <t>HIT – 01C</t>
    </r>
  </si>
  <si>
    <r>
      <rPr>
        <sz val="8"/>
        <color rgb="FF231F20"/>
        <rFont val="Arial"/>
        <family val="2"/>
        <charset val="238"/>
      </rPr>
      <t>Hlavní informační tabule, budova D 02</t>
    </r>
  </si>
  <si>
    <r>
      <rPr>
        <sz val="7"/>
        <color rgb="FF231F20"/>
        <rFont val="Arial"/>
        <family val="2"/>
        <charset val="238"/>
      </rPr>
      <t>HIT – 01D</t>
    </r>
  </si>
  <si>
    <r>
      <rPr>
        <sz val="8"/>
        <color rgb="FF231F20"/>
        <rFont val="Arial"/>
        <family val="2"/>
        <charset val="238"/>
      </rPr>
      <t>Hlavní informační tabule, budova FSS</t>
    </r>
  </si>
  <si>
    <r>
      <rPr>
        <sz val="7"/>
        <color rgb="FF231F20"/>
        <rFont val="Arial"/>
        <family val="2"/>
        <charset val="238"/>
      </rPr>
      <t>HIT – 01E</t>
    </r>
  </si>
  <si>
    <r>
      <rPr>
        <sz val="8"/>
        <color rgb="FF231F20"/>
        <rFont val="Arial"/>
        <family val="2"/>
        <charset val="238"/>
      </rPr>
      <t>Hlavní informační tabule, budova D 01</t>
    </r>
  </si>
  <si>
    <t>HIT – 01F</t>
  </si>
  <si>
    <t>Hlavní informační tabule, budova LAW</t>
  </si>
  <si>
    <r>
      <rPr>
        <sz val="7"/>
        <color rgb="FF231F20"/>
        <rFont val="Arial"/>
        <family val="2"/>
        <charset val="238"/>
      </rPr>
      <t>POT – 01A</t>
    </r>
  </si>
  <si>
    <r>
      <rPr>
        <sz val="8"/>
        <color rgb="FF231F20"/>
        <rFont val="Arial"/>
        <family val="2"/>
        <charset val="238"/>
      </rPr>
      <t>Patrová informační tabule, šířkové provedení</t>
    </r>
  </si>
  <si>
    <r>
      <rPr>
        <sz val="7"/>
        <color rgb="FF231F20"/>
        <rFont val="Arial"/>
        <family val="2"/>
        <charset val="238"/>
      </rPr>
      <t>POT – 01B</t>
    </r>
  </si>
  <si>
    <r>
      <rPr>
        <sz val="7"/>
        <color rgb="FF231F20"/>
        <rFont val="Arial"/>
        <family val="2"/>
        <charset val="238"/>
      </rPr>
      <t>POT – 01C</t>
    </r>
  </si>
  <si>
    <t>POT – 02B</t>
  </si>
  <si>
    <r>
      <rPr>
        <sz val="8"/>
        <color rgb="FF231F20"/>
        <rFont val="Arial"/>
        <family val="2"/>
        <charset val="238"/>
      </rPr>
      <t>Patrová informační tabule, výškové provedení</t>
    </r>
  </si>
  <si>
    <r>
      <rPr>
        <sz val="7"/>
        <color rgb="FF231F20"/>
        <rFont val="Arial"/>
        <family val="2"/>
        <charset val="238"/>
      </rPr>
      <t>POT – 02C</t>
    </r>
  </si>
  <si>
    <r>
      <rPr>
        <sz val="7"/>
        <color rgb="FF231F20"/>
        <rFont val="Arial"/>
        <family val="2"/>
        <charset val="238"/>
      </rPr>
      <t>MIS – 01</t>
    </r>
  </si>
  <si>
    <r>
      <rPr>
        <sz val="8"/>
        <color rgb="FF231F20"/>
        <rFont val="Arial"/>
        <family val="2"/>
        <charset val="238"/>
      </rPr>
      <t>Dveřní značení, formát A4 výška</t>
    </r>
  </si>
  <si>
    <r>
      <rPr>
        <sz val="7"/>
        <color rgb="FF231F20"/>
        <rFont val="Arial"/>
        <family val="2"/>
        <charset val="238"/>
      </rPr>
      <t>MIS – 02</t>
    </r>
  </si>
  <si>
    <r>
      <rPr>
        <sz val="8"/>
        <color rgb="FF231F20"/>
        <rFont val="Arial"/>
        <family val="2"/>
        <charset val="238"/>
      </rPr>
      <t>Dveřní značení, formát A5 šířka</t>
    </r>
  </si>
  <si>
    <r>
      <rPr>
        <sz val="7"/>
        <color rgb="FF231F20"/>
        <rFont val="Arial"/>
        <family val="2"/>
        <charset val="238"/>
      </rPr>
      <t>MIS – 03</t>
    </r>
  </si>
  <si>
    <r>
      <rPr>
        <sz val="8"/>
        <color rgb="FF231F20"/>
        <rFont val="Arial"/>
        <family val="2"/>
        <charset val="238"/>
      </rPr>
      <t>Dveřní značení, bez vloženého listu</t>
    </r>
  </si>
  <si>
    <r>
      <rPr>
        <sz val="7"/>
        <color rgb="FF231F20"/>
        <rFont val="Arial"/>
        <family val="2"/>
        <charset val="238"/>
      </rPr>
      <t>MIS – 04</t>
    </r>
  </si>
  <si>
    <r>
      <rPr>
        <sz val="8"/>
        <color rgb="FF231F20"/>
        <rFont val="Arial"/>
        <family val="2"/>
        <charset val="238"/>
      </rPr>
      <t>Dveřní značení, formát A4 šířka</t>
    </r>
  </si>
  <si>
    <r>
      <rPr>
        <sz val="7"/>
        <color rgb="FF231F20"/>
        <rFont val="Arial"/>
        <family val="2"/>
        <charset val="238"/>
      </rPr>
      <t>PIK</t>
    </r>
  </si>
  <si>
    <r>
      <rPr>
        <sz val="8"/>
        <color rgb="FF231F20"/>
        <rFont val="Arial"/>
        <family val="2"/>
        <charset val="238"/>
      </rPr>
      <t>Piktogram</t>
    </r>
  </si>
  <si>
    <t>PR</t>
  </si>
  <si>
    <t>Patrový rozcestník</t>
  </si>
  <si>
    <t>PRV</t>
  </si>
  <si>
    <t>Patrový rozcestník výtahový</t>
  </si>
  <si>
    <t>OP</t>
  </si>
  <si>
    <t>Označení pracoven</t>
  </si>
  <si>
    <t xml:space="preserve">OU – 01 </t>
  </si>
  <si>
    <t>Označení učeben (tabulka)</t>
  </si>
  <si>
    <t>OU – 02</t>
  </si>
  <si>
    <t>Označení učeben (plastický nápis)</t>
  </si>
  <si>
    <t>OTM</t>
  </si>
  <si>
    <t>Označení technických místností</t>
  </si>
  <si>
    <t>ZK</t>
  </si>
  <si>
    <t>Zákaz kouření</t>
  </si>
  <si>
    <t>SNK</t>
  </si>
  <si>
    <t>Stojany na kola</t>
  </si>
  <si>
    <t>VOS - 01</t>
  </si>
  <si>
    <t>Vnější orientační systém</t>
  </si>
  <si>
    <t>VOS - 02</t>
  </si>
  <si>
    <t>KS</t>
  </si>
  <si>
    <t>Kamerový systém</t>
  </si>
  <si>
    <t>PŘ</t>
  </si>
  <si>
    <t>Provozní řád</t>
  </si>
  <si>
    <t>TPO</t>
  </si>
  <si>
    <t>Technicko-provozní oddělení</t>
  </si>
  <si>
    <t>P01</t>
  </si>
  <si>
    <t>Plošina</t>
  </si>
  <si>
    <t>P02</t>
  </si>
  <si>
    <t>BZ</t>
  </si>
  <si>
    <t>Bezbarierový vchod</t>
  </si>
  <si>
    <t>OB</t>
  </si>
  <si>
    <t xml:space="preserve">Označení budovy </t>
  </si>
  <si>
    <t>Cena celkem bez DPH</t>
  </si>
  <si>
    <t>DPH</t>
  </si>
  <si>
    <t>Cena celkem s DPH</t>
  </si>
  <si>
    <t>Cena obsahuje dodávku, montáž včetně stavebních přípomocí a lokálního zapravení (výmalbu).</t>
  </si>
  <si>
    <t xml:space="preserve">Cena obsahuje dokumentaci skutečného provedení se zapracovanými požadavky objednatele. </t>
  </si>
  <si>
    <t>Dodavatel si před výrobou provede zaměření v místě plnění.</t>
  </si>
  <si>
    <t>Revitalizace orientačního systému MU pro zvýšení resilience, udržitelnost a celkové bezpečnosti studentů a zaměstnanců</t>
  </si>
  <si>
    <t>SOUPIS PRVKŮ ORIENTAČNÍHO SYSTÉMU – BUDOVA PED A</t>
  </si>
  <si>
    <r>
      <rPr>
        <b/>
        <sz val="8"/>
        <color rgb="FFFFFFFF"/>
        <rFont val="Arial"/>
        <family val="2"/>
        <charset val="238"/>
      </rPr>
      <t>množství</t>
    </r>
  </si>
  <si>
    <r>
      <rPr>
        <b/>
        <sz val="8"/>
        <color rgb="FFFFFFFF"/>
        <rFont val="Arial"/>
        <family val="2"/>
        <charset val="238"/>
      </rPr>
      <t>1PP</t>
    </r>
  </si>
  <si>
    <r>
      <rPr>
        <b/>
        <sz val="8"/>
        <color rgb="FFFFFFFF"/>
        <rFont val="Arial"/>
        <family val="2"/>
        <charset val="238"/>
      </rPr>
      <t>1NP</t>
    </r>
  </si>
  <si>
    <r>
      <rPr>
        <b/>
        <sz val="8"/>
        <color rgb="FFFFFFFF"/>
        <rFont val="Arial"/>
        <family val="2"/>
        <charset val="238"/>
      </rPr>
      <t>2NP</t>
    </r>
  </si>
  <si>
    <r>
      <rPr>
        <b/>
        <sz val="8"/>
        <color rgb="FFFFFFFF"/>
        <rFont val="Arial"/>
        <family val="2"/>
        <charset val="238"/>
      </rPr>
      <t>3NP</t>
    </r>
  </si>
  <si>
    <r>
      <rPr>
        <b/>
        <sz val="8"/>
        <color rgb="FFFFFFFF"/>
        <rFont val="Arial"/>
        <family val="2"/>
        <charset val="238"/>
      </rPr>
      <t>4NP</t>
    </r>
  </si>
  <si>
    <r>
      <rPr>
        <b/>
        <sz val="8"/>
        <color rgb="FFFFFFFF"/>
        <rFont val="Arial"/>
        <family val="2"/>
        <charset val="238"/>
      </rPr>
      <t>5NP</t>
    </r>
  </si>
  <si>
    <r>
      <rPr>
        <b/>
        <sz val="8"/>
        <color rgb="FFFFFFFF"/>
        <rFont val="Arial"/>
        <family val="2"/>
        <charset val="238"/>
      </rPr>
      <t>6NP</t>
    </r>
  </si>
  <si>
    <t>7NP</t>
  </si>
  <si>
    <r>
      <rPr>
        <b/>
        <sz val="8"/>
        <color rgb="FFFFFFFF"/>
        <rFont val="Arial"/>
        <family val="2"/>
        <charset val="238"/>
      </rPr>
      <t>celkem</t>
    </r>
  </si>
  <si>
    <r>
      <rPr>
        <sz val="8"/>
        <color rgb="FF231F20"/>
        <rFont val="Arial"/>
        <family val="2"/>
        <charset val="238"/>
      </rPr>
      <t>Cena obsahuje dodávku, montáž včetně stavebních přípomocí a lokálního zapravení (výmalbu).</t>
    </r>
  </si>
  <si>
    <t>SOUPIS PRVKŮ ORIENTAČNÍHO SYSTÉMU – BUDOVA PED B</t>
  </si>
  <si>
    <t>SOUPIS PRVKŮ ORIENTAČNÍHO SYSTÉMU – BUDOVA PED Y</t>
  </si>
  <si>
    <t>SOUPIS PRVKŮ ORIENTAČNÍHO SYSTÉMU – BUDOVA PED D</t>
  </si>
  <si>
    <t>SOUPIS PRVKŮ ORIENTAČNÍHO SYSTÉMU – BUDOVA PED D CVIDOS</t>
  </si>
  <si>
    <t>SOUPIS PRVKŮ ORIENTAČNÍHO SYSTÉMU – BUDOVA PED Kejbaly</t>
  </si>
  <si>
    <t>SOUPIS PRVKŮ ORIENTAČNÍHO SYSTÉMU – BUDOVA Komenského</t>
  </si>
  <si>
    <t>5NP</t>
  </si>
  <si>
    <t>SOUPIS PRVKŮ ORIENTAČNÍHO SYSTÉMU – BUDOVA LAW</t>
  </si>
  <si>
    <t>SOUPIS PRVKŮ ORIENTAČNÍHO SYSTÉMU – BUDOVA ARTS N</t>
  </si>
  <si>
    <t>8NP</t>
  </si>
  <si>
    <t>Označení učeben</t>
  </si>
  <si>
    <t>SOUPIS PRVKŮ ORIENTAČNÍHO SYSTÉMU – BUDOVA FSS</t>
  </si>
  <si>
    <t>6NP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</si>
</sst>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0;###0"/>
    <numFmt numFmtId="165" formatCode="##0"/>
    <numFmt numFmtId="166" formatCode="_-* #,##0.00\ [$Kč-405]_-;\-* #,##0.00\ [$Kč-405]_-;_-* &quot;-&quot;??\ [$Kč-405]_-;_-@_-"/>
  </numFmts>
  <fonts count="25" x14ac:knownFonts="1">
    <font>
      <sz val="10"/>
      <color rgb="FF000000"/>
      <name val="Times New Roman"/>
      <charset val="204"/>
    </font>
    <font>
      <sz val="7"/>
      <name val="Verdana"/>
      <family val="2"/>
      <charset val="238"/>
    </font>
    <font>
      <sz val="10"/>
      <color rgb="FF00000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7"/>
      <color rgb="FF231F2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231F2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7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231F2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8"/>
      <color theme="0"/>
      <name val="Arial"/>
      <family val="2"/>
      <charset val="238"/>
    </font>
    <font>
      <b/>
      <sz val="6"/>
      <color theme="0"/>
      <name val="Arial"/>
      <family val="2"/>
      <charset val="238"/>
    </font>
    <font>
      <b/>
      <sz val="6"/>
      <name val="Arial"/>
      <family val="2"/>
      <charset val="238"/>
    </font>
    <font>
      <b/>
      <sz val="6"/>
      <color rgb="FFFFFFFF"/>
      <name val="Arial"/>
      <family val="2"/>
      <charset val="238"/>
    </font>
    <font>
      <sz val="8"/>
      <name val="Times New Roman"/>
      <family val="1"/>
      <charset val="238"/>
    </font>
    <font>
      <b/>
      <sz val="8"/>
      <color rgb="FF231F2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rgb="FF231F20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9">
    <xf numFmtId="0" fontId="0" fillId="0" borderId="0" xfId="0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6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5" fontId="14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65" fontId="14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165" fontId="14" fillId="0" borderId="6" xfId="1" applyNumberFormat="1" applyFont="1" applyBorder="1" applyAlignment="1">
      <alignment horizontal="center" vertical="center" wrapText="1"/>
    </xf>
    <xf numFmtId="165" fontId="14" fillId="3" borderId="3" xfId="1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165" fontId="14" fillId="0" borderId="3" xfId="2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6" fontId="0" fillId="0" borderId="0" xfId="0" applyNumberFormat="1" applyAlignment="1">
      <alignment horizontal="left" vertical="top"/>
    </xf>
    <xf numFmtId="166" fontId="9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5" fontId="14" fillId="0" borderId="0" xfId="1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5" fontId="14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5" fontId="14" fillId="0" borderId="0" xfId="2" applyNumberFormat="1" applyFont="1" applyBorder="1" applyAlignment="1">
      <alignment horizontal="center" vertical="center" wrapText="1"/>
    </xf>
    <xf numFmtId="166" fontId="22" fillId="0" borderId="3" xfId="0" applyNumberFormat="1" applyFont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165" fontId="14" fillId="0" borderId="13" xfId="1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6" fontId="15" fillId="0" borderId="0" xfId="0" applyNumberFormat="1" applyFont="1" applyAlignment="1">
      <alignment horizontal="left" vertical="top"/>
    </xf>
    <xf numFmtId="166" fontId="23" fillId="0" borderId="0" xfId="0" applyNumberFormat="1" applyFont="1" applyAlignment="1">
      <alignment horizontal="left" vertical="top"/>
    </xf>
    <xf numFmtId="166" fontId="24" fillId="0" borderId="0" xfId="0" applyNumberFormat="1" applyFont="1" applyAlignment="1">
      <alignment horizontal="left" vertical="top"/>
    </xf>
    <xf numFmtId="165" fontId="22" fillId="0" borderId="3" xfId="1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5" fontId="22" fillId="0" borderId="6" xfId="1" applyNumberFormat="1" applyFont="1" applyFill="1" applyBorder="1" applyAlignment="1">
      <alignment horizontal="left" vertical="center" wrapText="1"/>
    </xf>
    <xf numFmtId="165" fontId="22" fillId="0" borderId="8" xfId="1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center" vertical="center" wrapText="1"/>
    </xf>
    <xf numFmtId="165" fontId="14" fillId="3" borderId="7" xfId="1" applyNumberFormat="1" applyFont="1" applyFill="1" applyBorder="1" applyAlignment="1">
      <alignment horizontal="center" vertical="center" wrapText="1"/>
    </xf>
    <xf numFmtId="165" fontId="14" fillId="3" borderId="8" xfId="1" applyNumberFormat="1" applyFont="1" applyFill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left" vertical="center" wrapText="1"/>
    </xf>
    <xf numFmtId="166" fontId="22" fillId="0" borderId="7" xfId="0" applyNumberFormat="1" applyFont="1" applyBorder="1" applyAlignment="1">
      <alignment horizontal="left" vertical="center" wrapText="1"/>
    </xf>
    <xf numFmtId="166" fontId="22" fillId="0" borderId="8" xfId="0" applyNumberFormat="1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14" fillId="3" borderId="3" xfId="1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Čárka 2" xfId="2" xr:uid="{E6CB23D5-08E9-41BB-9684-0A3AA8985A59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CA1B-E4FF-4B78-AF3E-C04C9727CE7E}">
  <sheetPr>
    <tabColor rgb="FF0070C0"/>
    <pageSetUpPr fitToPage="1"/>
  </sheetPr>
  <dimension ref="A1:AB95"/>
  <sheetViews>
    <sheetView tabSelected="1" zoomScale="130" zoomScaleNormal="130" workbookViewId="0">
      <selection activeCell="O35" sqref="O35"/>
    </sheetView>
  </sheetViews>
  <sheetFormatPr defaultRowHeight="12.75" x14ac:dyDescent="0.2"/>
  <cols>
    <col min="1" max="1" width="4.5" customWidth="1"/>
    <col min="2" max="2" width="9.33203125" customWidth="1"/>
    <col min="3" max="3" width="40.1640625" customWidth="1"/>
    <col min="4" max="14" width="9" customWidth="1"/>
    <col min="15" max="15" width="12.33203125" bestFit="1" customWidth="1"/>
    <col min="16" max="16" width="15.83203125" customWidth="1"/>
    <col min="17" max="17" width="7.33203125" customWidth="1"/>
    <col min="18" max="18" width="23.33203125" customWidth="1"/>
    <col min="19" max="19" width="2.1640625" customWidth="1"/>
    <col min="20" max="20" width="8.83203125" customWidth="1"/>
    <col min="21" max="21" width="10.33203125" bestFit="1" customWidth="1"/>
  </cols>
  <sheetData>
    <row r="1" spans="1:27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1"/>
      <c r="M1" s="61"/>
      <c r="N1" s="62" t="s">
        <v>3</v>
      </c>
      <c r="O1" s="63"/>
      <c r="P1" s="64"/>
    </row>
    <row r="2" spans="1:27" ht="4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6"/>
      <c r="K2" s="16"/>
      <c r="L2" s="16"/>
      <c r="M2" s="16"/>
      <c r="N2" s="16"/>
      <c r="O2" s="16"/>
      <c r="P2" s="16"/>
      <c r="Q2" s="16"/>
      <c r="R2" s="17"/>
    </row>
    <row r="3" spans="1:27" ht="21" customHeight="1" x14ac:dyDescent="0.2">
      <c r="A3" s="24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7" s="2" customFormat="1" ht="16.5" customHeight="1" x14ac:dyDescent="0.2">
      <c r="A4" s="65" t="s">
        <v>5</v>
      </c>
      <c r="B4" s="65" t="s">
        <v>6</v>
      </c>
      <c r="C4" s="67" t="s">
        <v>7</v>
      </c>
      <c r="D4" s="68" t="s">
        <v>8</v>
      </c>
      <c r="E4" s="69"/>
      <c r="F4" s="69"/>
      <c r="G4" s="69"/>
      <c r="H4" s="69"/>
      <c r="I4" s="69"/>
      <c r="J4" s="69"/>
      <c r="K4" s="69"/>
      <c r="L4" s="69"/>
      <c r="M4" s="69"/>
      <c r="N4" s="70"/>
      <c r="O4" s="71" t="s">
        <v>9</v>
      </c>
      <c r="P4" s="71" t="s">
        <v>10</v>
      </c>
      <c r="Q4" s="4"/>
      <c r="U4" s="20"/>
      <c r="V4" s="20"/>
      <c r="W4" s="20"/>
      <c r="X4" s="20"/>
      <c r="Y4" s="20"/>
      <c r="Z4" s="20"/>
      <c r="AA4" s="20"/>
    </row>
    <row r="5" spans="1:27" s="2" customFormat="1" ht="21.75" customHeight="1" x14ac:dyDescent="0.2">
      <c r="A5" s="66"/>
      <c r="B5" s="66"/>
      <c r="C5" s="67"/>
      <c r="D5" s="28" t="s">
        <v>11</v>
      </c>
      <c r="E5" s="28" t="s">
        <v>12</v>
      </c>
      <c r="F5" s="28" t="s">
        <v>13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19</v>
      </c>
      <c r="M5" s="28" t="s">
        <v>20</v>
      </c>
      <c r="N5" s="29" t="s">
        <v>21</v>
      </c>
      <c r="O5" s="72"/>
      <c r="P5" s="73"/>
      <c r="Q5" s="4"/>
      <c r="U5" s="55"/>
      <c r="V5" s="20"/>
      <c r="W5" s="20"/>
      <c r="X5" s="20"/>
      <c r="Y5" s="20"/>
      <c r="Z5" s="20"/>
      <c r="AA5" s="20"/>
    </row>
    <row r="6" spans="1:27" ht="13.5" customHeight="1" x14ac:dyDescent="0.2">
      <c r="A6" s="6">
        <v>1</v>
      </c>
      <c r="B6" s="7" t="s">
        <v>22</v>
      </c>
      <c r="C6" s="8" t="s">
        <v>23</v>
      </c>
      <c r="D6" s="9">
        <f>SUM('PED A'!L6)</f>
        <v>3</v>
      </c>
      <c r="E6" s="9">
        <f>SUM('PED B'!J6:L6)</f>
        <v>1</v>
      </c>
      <c r="F6" s="9">
        <f>SUM('PED Y'!I6:L6)</f>
        <v>1</v>
      </c>
      <c r="G6" s="9">
        <f>SUM('PED D'!J6:L6)</f>
        <v>0</v>
      </c>
      <c r="H6" s="9">
        <f>SUM('PED D CVIDOS'!J6:L6)</f>
        <v>0</v>
      </c>
      <c r="I6" s="9">
        <f>SUM('PED Kejbaly'!E6)</f>
        <v>0</v>
      </c>
      <c r="J6" s="9">
        <f>SUM(Komenského!J6)</f>
        <v>0</v>
      </c>
      <c r="K6" s="9">
        <f>SUM(LAW!I6)</f>
        <v>0</v>
      </c>
      <c r="L6" s="9">
        <v>0</v>
      </c>
      <c r="M6" s="9">
        <f>SUM(FSS!K6)</f>
        <v>0</v>
      </c>
      <c r="N6" s="26">
        <f t="shared" ref="N6:N33" si="0">SUM(D6:M6)</f>
        <v>5</v>
      </c>
      <c r="O6" s="5"/>
      <c r="P6" s="27">
        <f>N6*O6</f>
        <v>0</v>
      </c>
      <c r="Q6" s="3"/>
      <c r="U6" s="55"/>
      <c r="V6" s="21"/>
      <c r="W6" s="21"/>
      <c r="X6" s="21"/>
      <c r="Y6" s="21"/>
      <c r="Z6" s="21"/>
      <c r="AA6" s="21"/>
    </row>
    <row r="7" spans="1:27" ht="13.5" customHeight="1" x14ac:dyDescent="0.2">
      <c r="A7" s="6">
        <v>2</v>
      </c>
      <c r="B7" s="7" t="s">
        <v>24</v>
      </c>
      <c r="C7" s="8" t="s">
        <v>25</v>
      </c>
      <c r="D7" s="9">
        <f>SUM('PED A'!L7)</f>
        <v>0</v>
      </c>
      <c r="E7" s="9">
        <f>SUM('PED B'!J7:L7)</f>
        <v>0</v>
      </c>
      <c r="F7" s="9">
        <f>SUM('PED Y'!I7:L7)</f>
        <v>0</v>
      </c>
      <c r="G7" s="9">
        <f>SUM('PED D'!J7:L7)</f>
        <v>0</v>
      </c>
      <c r="H7" s="9">
        <f>SUM('PED D CVIDOS'!J7:L7)</f>
        <v>0</v>
      </c>
      <c r="I7" s="9">
        <f>SUM('PED Kejbaly'!E7)</f>
        <v>0</v>
      </c>
      <c r="J7" s="9">
        <f>SUM(Komenského!J7)</f>
        <v>1</v>
      </c>
      <c r="K7" s="9">
        <f>SUM(LAW!I7)</f>
        <v>0</v>
      </c>
      <c r="L7" s="9">
        <v>0</v>
      </c>
      <c r="M7" s="9">
        <f>SUM(FSS!K7)</f>
        <v>0</v>
      </c>
      <c r="N7" s="26">
        <f t="shared" si="0"/>
        <v>1</v>
      </c>
      <c r="O7" s="5"/>
      <c r="P7" s="27">
        <f t="shared" ref="P7:P38" si="1">N7*O7</f>
        <v>0</v>
      </c>
      <c r="Q7" s="3"/>
      <c r="U7" s="55"/>
      <c r="V7" s="21"/>
      <c r="W7" s="21"/>
      <c r="X7" s="21"/>
      <c r="Y7" s="21"/>
      <c r="Z7" s="21"/>
      <c r="AA7" s="21"/>
    </row>
    <row r="8" spans="1:27" ht="13.5" customHeight="1" x14ac:dyDescent="0.2">
      <c r="A8" s="6">
        <v>3</v>
      </c>
      <c r="B8" s="7" t="s">
        <v>26</v>
      </c>
      <c r="C8" s="8" t="s">
        <v>27</v>
      </c>
      <c r="D8" s="9">
        <f>SUM('PED A'!L8)</f>
        <v>1</v>
      </c>
      <c r="E8" s="9">
        <f>SUM('PED B'!J8:L8)</f>
        <v>0</v>
      </c>
      <c r="F8" s="9">
        <f>SUM('PED Y'!I8:L8)</f>
        <v>0</v>
      </c>
      <c r="G8" s="9">
        <f>SUM('PED D'!J8:L8)</f>
        <v>1</v>
      </c>
      <c r="H8" s="9">
        <f>SUM('PED D CVIDOS'!J8:L8)</f>
        <v>2</v>
      </c>
      <c r="I8" s="9">
        <f>SUM('PED Kejbaly'!E8)</f>
        <v>0</v>
      </c>
      <c r="J8" s="9">
        <f>SUM(Komenského!J8)</f>
        <v>0</v>
      </c>
      <c r="K8" s="9">
        <f>SUM(LAW!I8)</f>
        <v>0</v>
      </c>
      <c r="L8" s="9">
        <v>0</v>
      </c>
      <c r="M8" s="9">
        <f>SUM(FSS!K8)</f>
        <v>0</v>
      </c>
      <c r="N8" s="26">
        <f t="shared" si="0"/>
        <v>4</v>
      </c>
      <c r="O8" s="5"/>
      <c r="P8" s="27">
        <f t="shared" si="1"/>
        <v>0</v>
      </c>
      <c r="Q8" s="3"/>
      <c r="U8" s="55"/>
      <c r="V8" s="21"/>
      <c r="W8" s="21"/>
      <c r="X8" s="21"/>
      <c r="Y8" s="21"/>
      <c r="Z8" s="21"/>
      <c r="AA8" s="21"/>
    </row>
    <row r="9" spans="1:27" ht="13.5" customHeight="1" x14ac:dyDescent="0.2">
      <c r="A9" s="6">
        <v>4</v>
      </c>
      <c r="B9" s="7" t="s">
        <v>28</v>
      </c>
      <c r="C9" s="8" t="s">
        <v>29</v>
      </c>
      <c r="D9" s="9">
        <f>SUM('PED A'!L9)</f>
        <v>0</v>
      </c>
      <c r="E9" s="9">
        <f>SUM('PED B'!J9:L9)</f>
        <v>0</v>
      </c>
      <c r="F9" s="9">
        <f>SUM('PED Y'!I9:L9)</f>
        <v>0</v>
      </c>
      <c r="G9" s="9">
        <f>SUM('PED D'!J9:L9)</f>
        <v>0</v>
      </c>
      <c r="H9" s="9">
        <f>SUM('PED D CVIDOS'!J9:L9)</f>
        <v>0</v>
      </c>
      <c r="I9" s="9">
        <f>SUM('PED Kejbaly'!E9)</f>
        <v>0</v>
      </c>
      <c r="J9" s="9">
        <v>0</v>
      </c>
      <c r="K9" s="9">
        <f>SUM(LAW!I9)</f>
        <v>0</v>
      </c>
      <c r="L9" s="9">
        <v>0</v>
      </c>
      <c r="M9" s="9">
        <f>SUM(FSS!K9)</f>
        <v>1</v>
      </c>
      <c r="N9" s="26">
        <f t="shared" si="0"/>
        <v>1</v>
      </c>
      <c r="O9" s="5"/>
      <c r="P9" s="27">
        <f t="shared" si="1"/>
        <v>0</v>
      </c>
      <c r="Q9" s="3"/>
      <c r="U9" s="21"/>
      <c r="V9" s="21"/>
      <c r="W9" s="21"/>
      <c r="X9" s="21"/>
      <c r="Y9" s="21"/>
      <c r="Z9" s="21"/>
      <c r="AA9" s="21"/>
    </row>
    <row r="10" spans="1:27" ht="13.5" customHeight="1" x14ac:dyDescent="0.2">
      <c r="A10" s="6">
        <v>5</v>
      </c>
      <c r="B10" s="7" t="s">
        <v>30</v>
      </c>
      <c r="C10" s="8" t="s">
        <v>31</v>
      </c>
      <c r="D10" s="9">
        <f>SUM('PED A'!L10)</f>
        <v>1</v>
      </c>
      <c r="E10" s="9">
        <f>SUM('PED B'!J10:L10)</f>
        <v>0</v>
      </c>
      <c r="F10" s="9">
        <f>SUM('PED Y'!I10:L10)</f>
        <v>0</v>
      </c>
      <c r="G10" s="9">
        <f>SUM('PED D'!J10:L10)</f>
        <v>1</v>
      </c>
      <c r="H10" s="9">
        <f>SUM('PED D CVIDOS'!J10:L10)</f>
        <v>0</v>
      </c>
      <c r="I10" s="9">
        <f>SUM('PED Kejbaly'!E10)</f>
        <v>0</v>
      </c>
      <c r="J10" s="9">
        <f>SUM(Komenského!J10)</f>
        <v>0</v>
      </c>
      <c r="K10" s="9">
        <f>SUM(LAW!I10)</f>
        <v>0</v>
      </c>
      <c r="L10" s="9">
        <v>0</v>
      </c>
      <c r="M10" s="9">
        <f>SUM(FSS!K10)</f>
        <v>0</v>
      </c>
      <c r="N10" s="26">
        <f t="shared" si="0"/>
        <v>2</v>
      </c>
      <c r="O10" s="5"/>
      <c r="P10" s="27">
        <f t="shared" si="1"/>
        <v>0</v>
      </c>
      <c r="Q10" s="3"/>
      <c r="U10" s="21"/>
      <c r="V10" s="21"/>
      <c r="W10" s="21"/>
      <c r="X10" s="21"/>
      <c r="Y10" s="21"/>
      <c r="Z10" s="21"/>
      <c r="AA10" s="21"/>
    </row>
    <row r="11" spans="1:27" ht="13.5" customHeight="1" x14ac:dyDescent="0.2">
      <c r="A11" s="6">
        <v>6</v>
      </c>
      <c r="B11" s="7" t="s">
        <v>32</v>
      </c>
      <c r="C11" s="10" t="s">
        <v>33</v>
      </c>
      <c r="D11" s="9">
        <f>SUM('PED A'!L11)</f>
        <v>0</v>
      </c>
      <c r="E11" s="9">
        <f>SUM('PED B'!J11:L11)</f>
        <v>0</v>
      </c>
      <c r="F11" s="9">
        <f>SUM('PED Y'!I11:L11)</f>
        <v>0</v>
      </c>
      <c r="G11" s="9">
        <f>SUM('PED D'!J11:L11)</f>
        <v>0</v>
      </c>
      <c r="H11" s="9">
        <f>SUM('PED D CVIDOS'!J11:L11)</f>
        <v>0</v>
      </c>
      <c r="I11" s="9">
        <f>SUM('PED Kejbaly'!E11)</f>
        <v>0</v>
      </c>
      <c r="J11" s="9">
        <f>SUM(Komenského!J11)</f>
        <v>0</v>
      </c>
      <c r="K11" s="9">
        <f>SUM(LAW!I11)</f>
        <v>1</v>
      </c>
      <c r="L11" s="9">
        <v>0</v>
      </c>
      <c r="M11" s="9">
        <f>SUM(FSS!K11)</f>
        <v>0</v>
      </c>
      <c r="N11" s="26">
        <f t="shared" si="0"/>
        <v>1</v>
      </c>
      <c r="O11" s="5"/>
      <c r="P11" s="27">
        <f t="shared" si="1"/>
        <v>0</v>
      </c>
      <c r="Q11" s="3"/>
      <c r="U11" s="21"/>
      <c r="V11" s="21"/>
      <c r="W11" s="21"/>
      <c r="X11" s="21"/>
      <c r="Y11" s="21"/>
      <c r="Z11" s="21"/>
      <c r="AA11" s="21"/>
    </row>
    <row r="12" spans="1:27" ht="13.5" customHeight="1" x14ac:dyDescent="0.2">
      <c r="A12" s="6">
        <v>7</v>
      </c>
      <c r="B12" s="7" t="s">
        <v>34</v>
      </c>
      <c r="C12" s="8" t="s">
        <v>35</v>
      </c>
      <c r="D12" s="9">
        <f>SUM('PED A'!L12)</f>
        <v>14</v>
      </c>
      <c r="E12" s="9">
        <f>SUM('PED B'!J12:L12)</f>
        <v>0</v>
      </c>
      <c r="F12" s="9">
        <f>SUM('PED Y'!I12:L12)</f>
        <v>0</v>
      </c>
      <c r="G12" s="9">
        <f>SUM('PED D'!J12:L12)</f>
        <v>0</v>
      </c>
      <c r="H12" s="9">
        <f>SUM('PED D CVIDOS'!J12:L12)</f>
        <v>0</v>
      </c>
      <c r="I12" s="9">
        <f>SUM('PED Kejbaly'!E12)</f>
        <v>0</v>
      </c>
      <c r="J12" s="9">
        <f>SUM(Komenského!J12)</f>
        <v>0</v>
      </c>
      <c r="K12" s="9">
        <f>SUM(LAW!I12)</f>
        <v>0</v>
      </c>
      <c r="L12" s="9">
        <v>0</v>
      </c>
      <c r="M12" s="9">
        <f>SUM(FSS!K12)</f>
        <v>23</v>
      </c>
      <c r="N12" s="26">
        <f t="shared" si="0"/>
        <v>37</v>
      </c>
      <c r="O12" s="5"/>
      <c r="P12" s="27">
        <f t="shared" si="1"/>
        <v>0</v>
      </c>
      <c r="Q12" s="3"/>
      <c r="U12" s="21"/>
      <c r="V12" s="21"/>
      <c r="W12" s="21"/>
      <c r="X12" s="21"/>
      <c r="Y12" s="21"/>
      <c r="Z12" s="21"/>
      <c r="AA12" s="21"/>
    </row>
    <row r="13" spans="1:27" ht="13.5" customHeight="1" x14ac:dyDescent="0.2">
      <c r="A13" s="6">
        <v>8</v>
      </c>
      <c r="B13" s="7" t="s">
        <v>36</v>
      </c>
      <c r="C13" s="8" t="s">
        <v>35</v>
      </c>
      <c r="D13" s="9">
        <f>SUM('PED A'!L13)</f>
        <v>0</v>
      </c>
      <c r="E13" s="9">
        <f>SUM('PED B'!J13:L13)</f>
        <v>0</v>
      </c>
      <c r="F13" s="9">
        <f>SUM('PED Y'!I13:L13)</f>
        <v>3</v>
      </c>
      <c r="G13" s="9">
        <f>SUM('PED D'!J13:L13)</f>
        <v>10</v>
      </c>
      <c r="H13" s="9">
        <f>SUM('PED D CVIDOS'!J13:L13)</f>
        <v>0</v>
      </c>
      <c r="I13" s="9">
        <f>SUM('PED Kejbaly'!E13)</f>
        <v>0</v>
      </c>
      <c r="J13" s="9">
        <f>SUM(Komenského!J13)</f>
        <v>0</v>
      </c>
      <c r="K13" s="9">
        <f>SUM(LAW!I13)</f>
        <v>0</v>
      </c>
      <c r="L13" s="9">
        <v>0</v>
      </c>
      <c r="M13" s="9">
        <f>SUM(FSS!K13)</f>
        <v>0</v>
      </c>
      <c r="N13" s="26">
        <f t="shared" si="0"/>
        <v>13</v>
      </c>
      <c r="O13" s="5"/>
      <c r="P13" s="27">
        <f t="shared" si="1"/>
        <v>0</v>
      </c>
      <c r="Q13" s="3"/>
      <c r="U13" s="21"/>
      <c r="V13" s="21"/>
      <c r="W13" s="21"/>
      <c r="X13" s="21"/>
      <c r="Y13" s="21"/>
      <c r="Z13" s="21"/>
      <c r="AA13" s="21"/>
    </row>
    <row r="14" spans="1:27" ht="13.5" customHeight="1" x14ac:dyDescent="0.2">
      <c r="A14" s="6">
        <v>9</v>
      </c>
      <c r="B14" s="7" t="s">
        <v>37</v>
      </c>
      <c r="C14" s="8" t="s">
        <v>35</v>
      </c>
      <c r="D14" s="9">
        <f>SUM('PED A'!L14)</f>
        <v>1</v>
      </c>
      <c r="E14" s="9">
        <f>SUM('PED B'!J14:L14)</f>
        <v>3</v>
      </c>
      <c r="F14" s="9">
        <f>SUM('PED Y'!I14:L14)</f>
        <v>1</v>
      </c>
      <c r="G14" s="9">
        <f>SUM('PED D'!J14:L14)</f>
        <v>0</v>
      </c>
      <c r="H14" s="9">
        <f>SUM('PED D CVIDOS'!J14:L14)</f>
        <v>0</v>
      </c>
      <c r="I14" s="9">
        <f>SUM('PED Kejbaly'!E14)</f>
        <v>0</v>
      </c>
      <c r="J14" s="9">
        <f>SUM(Komenského!J14)</f>
        <v>0</v>
      </c>
      <c r="K14" s="9">
        <f>SUM(LAW!I14)</f>
        <v>0</v>
      </c>
      <c r="L14" s="9">
        <v>0</v>
      </c>
      <c r="M14" s="9">
        <f>SUM(FSS!K14)</f>
        <v>1</v>
      </c>
      <c r="N14" s="26">
        <f t="shared" si="0"/>
        <v>6</v>
      </c>
      <c r="O14" s="5"/>
      <c r="P14" s="27">
        <f t="shared" si="1"/>
        <v>0</v>
      </c>
      <c r="Q14" s="3"/>
      <c r="U14" s="21"/>
      <c r="V14" s="21"/>
      <c r="W14" s="21"/>
      <c r="X14" s="21"/>
      <c r="Y14" s="21"/>
      <c r="Z14" s="21"/>
      <c r="AA14" s="21"/>
    </row>
    <row r="15" spans="1:27" ht="13.5" customHeight="1" x14ac:dyDescent="0.2">
      <c r="A15" s="6">
        <v>10</v>
      </c>
      <c r="B15" s="36" t="s">
        <v>38</v>
      </c>
      <c r="C15" s="8" t="s">
        <v>39</v>
      </c>
      <c r="D15" s="9">
        <f>SUM('PED A'!L15)</f>
        <v>7</v>
      </c>
      <c r="E15" s="9">
        <f>SUM('PED B'!J15:L15)</f>
        <v>6</v>
      </c>
      <c r="F15" s="9">
        <f>SUM('PED Y'!I15:L15)</f>
        <v>0</v>
      </c>
      <c r="G15" s="9">
        <f>SUM('PED D'!J15:L15)</f>
        <v>0</v>
      </c>
      <c r="H15" s="9">
        <f>SUM('PED D CVIDOS'!J15:L15)</f>
        <v>6</v>
      </c>
      <c r="I15" s="9">
        <f>SUM('PED Kejbaly'!E15)</f>
        <v>0</v>
      </c>
      <c r="J15" s="9">
        <f>SUM(Komenského!J15)</f>
        <v>18</v>
      </c>
      <c r="K15" s="9">
        <f>SUM(LAW!I15)</f>
        <v>11</v>
      </c>
      <c r="L15" s="9">
        <v>0</v>
      </c>
      <c r="M15" s="9">
        <f>SUM(FSS!K15)</f>
        <v>6</v>
      </c>
      <c r="N15" s="26">
        <f t="shared" si="0"/>
        <v>54</v>
      </c>
      <c r="O15" s="5"/>
      <c r="P15" s="27">
        <f t="shared" si="1"/>
        <v>0</v>
      </c>
      <c r="Q15" s="3"/>
      <c r="U15" s="21"/>
      <c r="V15" s="21"/>
      <c r="W15" s="21"/>
      <c r="X15" s="21"/>
      <c r="Y15" s="21"/>
      <c r="Z15" s="21"/>
      <c r="AA15" s="21"/>
    </row>
    <row r="16" spans="1:27" ht="13.5" customHeight="1" x14ac:dyDescent="0.2">
      <c r="A16" s="6">
        <v>11</v>
      </c>
      <c r="B16" s="7" t="s">
        <v>40</v>
      </c>
      <c r="C16" s="8" t="s">
        <v>39</v>
      </c>
      <c r="D16" s="9">
        <f>SUM('PED A'!L16)</f>
        <v>1</v>
      </c>
      <c r="E16" s="9">
        <f>SUM('PED B'!J16:L16)</f>
        <v>1</v>
      </c>
      <c r="F16" s="9">
        <f>SUM('PED Y'!I16:L16)</f>
        <v>2</v>
      </c>
      <c r="G16" s="9">
        <f>SUM('PED D'!J16:L16)</f>
        <v>0</v>
      </c>
      <c r="H16" s="9">
        <f>SUM('PED D CVIDOS'!J16:L16)</f>
        <v>0</v>
      </c>
      <c r="I16" s="9">
        <f>SUM('PED Kejbaly'!E16)</f>
        <v>2</v>
      </c>
      <c r="J16" s="9">
        <f>SUM(Komenského!J16)</f>
        <v>0</v>
      </c>
      <c r="K16" s="9">
        <f>SUM(LAW!I16)</f>
        <v>0</v>
      </c>
      <c r="L16" s="9">
        <v>0</v>
      </c>
      <c r="M16" s="9">
        <f>SUM(FSS!K16)</f>
        <v>0</v>
      </c>
      <c r="N16" s="26">
        <f t="shared" si="0"/>
        <v>6</v>
      </c>
      <c r="O16" s="5"/>
      <c r="P16" s="27">
        <f t="shared" si="1"/>
        <v>0</v>
      </c>
      <c r="Q16" s="3"/>
      <c r="U16" s="21"/>
      <c r="V16" s="21"/>
      <c r="W16" s="21"/>
      <c r="X16" s="21"/>
      <c r="Y16" s="21"/>
      <c r="Z16" s="21"/>
      <c r="AA16" s="21"/>
    </row>
    <row r="17" spans="1:28" ht="13.5" customHeight="1" x14ac:dyDescent="0.2">
      <c r="A17" s="6">
        <v>12</v>
      </c>
      <c r="B17" s="7" t="s">
        <v>41</v>
      </c>
      <c r="C17" s="8" t="s">
        <v>42</v>
      </c>
      <c r="D17" s="9">
        <f>SUM('PED A'!L17)</f>
        <v>58</v>
      </c>
      <c r="E17" s="9">
        <f>SUM('PED B'!J17:L17)</f>
        <v>94</v>
      </c>
      <c r="F17" s="9">
        <f>SUM('PED Y'!I17:L17)</f>
        <v>30</v>
      </c>
      <c r="G17" s="9">
        <f>SUM('PED D'!J17:L17)</f>
        <v>84</v>
      </c>
      <c r="H17" s="9">
        <f>SUM('PED D CVIDOS'!J17:L17)</f>
        <v>42</v>
      </c>
      <c r="I17" s="9">
        <f>SUM('PED Kejbaly'!E17)</f>
        <v>4</v>
      </c>
      <c r="J17" s="9">
        <f>SUM(Komenského!J17)</f>
        <v>8</v>
      </c>
      <c r="K17" s="9">
        <f>SUM(LAW!I17)</f>
        <v>0</v>
      </c>
      <c r="L17" s="9">
        <v>0</v>
      </c>
      <c r="M17" s="9">
        <f>SUM(FSS!K17)</f>
        <v>16</v>
      </c>
      <c r="N17" s="26">
        <f t="shared" si="0"/>
        <v>336</v>
      </c>
      <c r="O17" s="5"/>
      <c r="P17" s="27">
        <f t="shared" si="1"/>
        <v>0</v>
      </c>
      <c r="Q17" s="3"/>
      <c r="U17" s="21"/>
      <c r="V17" s="21"/>
      <c r="W17" s="21"/>
      <c r="X17" s="21"/>
      <c r="Y17" s="21"/>
      <c r="Z17" s="21"/>
      <c r="AA17" s="21"/>
    </row>
    <row r="18" spans="1:28" ht="13.5" customHeight="1" x14ac:dyDescent="0.2">
      <c r="A18" s="6">
        <v>13</v>
      </c>
      <c r="B18" s="7" t="s">
        <v>43</v>
      </c>
      <c r="C18" s="8" t="s">
        <v>44</v>
      </c>
      <c r="D18" s="9">
        <f>SUM('PED A'!L18)</f>
        <v>78</v>
      </c>
      <c r="E18" s="9">
        <f>SUM('PED B'!J18:L18)</f>
        <v>82</v>
      </c>
      <c r="F18" s="9">
        <f>SUM('PED Y'!I18:L18)</f>
        <v>56</v>
      </c>
      <c r="G18" s="9">
        <f>SUM('PED D'!J18:L18)</f>
        <v>98</v>
      </c>
      <c r="H18" s="9">
        <f>SUM('PED D CVIDOS'!J18:L18)</f>
        <v>52</v>
      </c>
      <c r="I18" s="9">
        <f>SUM('PED Kejbaly'!E18)</f>
        <v>6</v>
      </c>
      <c r="J18" s="9">
        <f>SUM(Komenského!J18)</f>
        <v>78</v>
      </c>
      <c r="K18" s="9">
        <f>SUM(LAW!I18)</f>
        <v>0</v>
      </c>
      <c r="L18" s="9">
        <v>0</v>
      </c>
      <c r="M18" s="9">
        <f>SUM(FSS!K18)</f>
        <v>188</v>
      </c>
      <c r="N18" s="26">
        <f t="shared" si="0"/>
        <v>638</v>
      </c>
      <c r="O18" s="5"/>
      <c r="P18" s="27">
        <f t="shared" si="1"/>
        <v>0</v>
      </c>
      <c r="Q18" s="3"/>
    </row>
    <row r="19" spans="1:28" ht="13.5" customHeight="1" x14ac:dyDescent="0.2">
      <c r="A19" s="6">
        <v>14</v>
      </c>
      <c r="B19" s="7" t="s">
        <v>45</v>
      </c>
      <c r="C19" s="8" t="s">
        <v>46</v>
      </c>
      <c r="D19" s="9">
        <f>SUM('PED A'!L19)</f>
        <v>84</v>
      </c>
      <c r="E19" s="9">
        <f>SUM('PED B'!J19:L19)</f>
        <v>52</v>
      </c>
      <c r="F19" s="9">
        <f>SUM('PED Y'!I19:L19)</f>
        <v>52</v>
      </c>
      <c r="G19" s="9">
        <f>SUM('PED D'!J19:L19)</f>
        <v>78</v>
      </c>
      <c r="H19" s="9">
        <f>SUM('PED D CVIDOS'!J19:L19)</f>
        <v>68</v>
      </c>
      <c r="I19" s="9">
        <f>SUM('PED Kejbaly'!E19)</f>
        <v>8</v>
      </c>
      <c r="J19" s="9">
        <f>SUM(Komenského!J19)</f>
        <v>130</v>
      </c>
      <c r="K19" s="9">
        <f>SUM(LAW!I19)</f>
        <v>0</v>
      </c>
      <c r="L19" s="9">
        <v>0</v>
      </c>
      <c r="M19" s="9">
        <f>SUM(FSS!K19)</f>
        <v>165</v>
      </c>
      <c r="N19" s="26">
        <f t="shared" si="0"/>
        <v>637</v>
      </c>
      <c r="O19" s="5"/>
      <c r="P19" s="27">
        <f t="shared" si="1"/>
        <v>0</v>
      </c>
      <c r="Q19" s="3"/>
    </row>
    <row r="20" spans="1:28" ht="13.5" customHeight="1" x14ac:dyDescent="0.2">
      <c r="A20" s="6">
        <v>15</v>
      </c>
      <c r="B20" s="7" t="s">
        <v>47</v>
      </c>
      <c r="C20" s="8" t="s">
        <v>48</v>
      </c>
      <c r="D20" s="9">
        <f>SUM('PED A'!L20)</f>
        <v>0</v>
      </c>
      <c r="E20" s="9">
        <f>SUM('PED B'!J20:L20)</f>
        <v>0</v>
      </c>
      <c r="F20" s="9">
        <f>SUM('PED Y'!I20:L20)</f>
        <v>0</v>
      </c>
      <c r="G20" s="9">
        <f>SUM('PED D'!J20:L20)</f>
        <v>0</v>
      </c>
      <c r="H20" s="9">
        <f>SUM('PED D CVIDOS'!J20:L20)</f>
        <v>0</v>
      </c>
      <c r="I20" s="9">
        <f>SUM('PED Kejbaly'!E20)</f>
        <v>0</v>
      </c>
      <c r="J20" s="9">
        <f>SUM(Komenského!J20)</f>
        <v>13</v>
      </c>
      <c r="K20" s="9">
        <f>SUM(LAW!I20)</f>
        <v>0</v>
      </c>
      <c r="L20" s="9">
        <v>0</v>
      </c>
      <c r="M20" s="9">
        <f>SUM(FSS!K20)</f>
        <v>37</v>
      </c>
      <c r="N20" s="26">
        <f t="shared" si="0"/>
        <v>50</v>
      </c>
      <c r="O20" s="5"/>
      <c r="P20" s="27">
        <f t="shared" si="1"/>
        <v>0</v>
      </c>
      <c r="Q20" s="3"/>
    </row>
    <row r="21" spans="1:28" ht="13.5" customHeight="1" x14ac:dyDescent="0.2">
      <c r="A21" s="6">
        <v>16</v>
      </c>
      <c r="B21" s="11" t="s">
        <v>49</v>
      </c>
      <c r="C21" s="12" t="s">
        <v>50</v>
      </c>
      <c r="D21" s="9">
        <f>SUM('PED A'!L21)</f>
        <v>70</v>
      </c>
      <c r="E21" s="9">
        <f>SUM('PED B'!J21:L21)</f>
        <v>48</v>
      </c>
      <c r="F21" s="9">
        <f>SUM('PED Y'!I21:L21)</f>
        <v>24</v>
      </c>
      <c r="G21" s="9">
        <f>SUM('PED D'!J21:L21)</f>
        <v>70</v>
      </c>
      <c r="H21" s="9">
        <f>SUM('PED D CVIDOS'!J21:L21)</f>
        <v>62</v>
      </c>
      <c r="I21" s="9">
        <f>SUM('PED Kejbaly'!E21)</f>
        <v>6</v>
      </c>
      <c r="J21" s="9">
        <f>SUM(Komenského!J21)</f>
        <v>2</v>
      </c>
      <c r="K21" s="9">
        <f>SUM(LAW!I21)</f>
        <v>0</v>
      </c>
      <c r="L21" s="9">
        <v>0</v>
      </c>
      <c r="M21" s="9">
        <f>SUM(FSS!K21)</f>
        <v>67</v>
      </c>
      <c r="N21" s="26">
        <f t="shared" si="0"/>
        <v>349</v>
      </c>
      <c r="O21" s="5"/>
      <c r="P21" s="27">
        <f t="shared" si="1"/>
        <v>0</v>
      </c>
      <c r="Q21" s="3"/>
    </row>
    <row r="22" spans="1:28" ht="13.5" customHeight="1" x14ac:dyDescent="0.2">
      <c r="A22" s="6">
        <v>28</v>
      </c>
      <c r="B22" s="11" t="s">
        <v>51</v>
      </c>
      <c r="C22" s="8" t="s">
        <v>52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f>ARTS!M7</f>
        <v>7</v>
      </c>
      <c r="M22" s="33">
        <v>0</v>
      </c>
      <c r="N22" s="26">
        <f t="shared" si="0"/>
        <v>7</v>
      </c>
      <c r="O22" s="5"/>
      <c r="P22" s="27">
        <f t="shared" si="1"/>
        <v>0</v>
      </c>
      <c r="Q22" s="3"/>
    </row>
    <row r="23" spans="1:28" ht="13.5" customHeight="1" x14ac:dyDescent="0.2">
      <c r="A23" s="6">
        <v>29</v>
      </c>
      <c r="B23" s="11" t="s">
        <v>53</v>
      </c>
      <c r="C23" s="8" t="s">
        <v>54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f>Komenského!J22</f>
        <v>22</v>
      </c>
      <c r="K23" s="33">
        <v>0</v>
      </c>
      <c r="L23" s="33">
        <f>ARTS!M8</f>
        <v>1</v>
      </c>
      <c r="M23" s="33">
        <v>0</v>
      </c>
      <c r="N23" s="26">
        <f t="shared" si="0"/>
        <v>23</v>
      </c>
      <c r="O23" s="5"/>
      <c r="P23" s="27">
        <f t="shared" si="1"/>
        <v>0</v>
      </c>
    </row>
    <row r="24" spans="1:28" ht="13.5" customHeight="1" x14ac:dyDescent="0.2">
      <c r="A24" s="6">
        <v>30</v>
      </c>
      <c r="B24" s="11" t="s">
        <v>55</v>
      </c>
      <c r="C24" s="8" t="s">
        <v>56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f>ARTS!M9</f>
        <v>22</v>
      </c>
      <c r="M24" s="33">
        <v>0</v>
      </c>
      <c r="N24" s="26">
        <f t="shared" si="0"/>
        <v>22</v>
      </c>
      <c r="O24" s="5"/>
      <c r="P24" s="27">
        <f t="shared" si="1"/>
        <v>0</v>
      </c>
    </row>
    <row r="25" spans="1:28" ht="13.5" customHeight="1" x14ac:dyDescent="0.2">
      <c r="A25" s="6">
        <v>31</v>
      </c>
      <c r="B25" s="11" t="s">
        <v>57</v>
      </c>
      <c r="C25" s="8" t="s">
        <v>58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f>ARTS!M10</f>
        <v>9</v>
      </c>
      <c r="M25" s="33">
        <v>0</v>
      </c>
      <c r="N25" s="26">
        <f t="shared" si="0"/>
        <v>9</v>
      </c>
      <c r="O25" s="5"/>
      <c r="P25" s="27">
        <f t="shared" si="1"/>
        <v>0</v>
      </c>
    </row>
    <row r="26" spans="1:28" ht="13.5" customHeight="1" x14ac:dyDescent="0.2">
      <c r="A26" s="6">
        <v>32</v>
      </c>
      <c r="B26" s="11" t="s">
        <v>59</v>
      </c>
      <c r="C26" s="8" t="s">
        <v>60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>ARTS!M11</f>
        <v>6</v>
      </c>
      <c r="M26" s="33">
        <v>0</v>
      </c>
      <c r="N26" s="26">
        <f t="shared" si="0"/>
        <v>6</v>
      </c>
      <c r="O26" s="5"/>
      <c r="P26" s="27">
        <f t="shared" si="1"/>
        <v>0</v>
      </c>
      <c r="W26" s="19"/>
      <c r="X26" s="3"/>
      <c r="Y26" s="3"/>
      <c r="Z26" s="3"/>
      <c r="AA26" s="3"/>
      <c r="AB26" s="3"/>
    </row>
    <row r="27" spans="1:28" ht="13.5" customHeight="1" x14ac:dyDescent="0.2">
      <c r="A27" s="6">
        <v>33</v>
      </c>
      <c r="B27" s="11" t="s">
        <v>61</v>
      </c>
      <c r="C27" s="8" t="s">
        <v>62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f>Komenského!J23</f>
        <v>58</v>
      </c>
      <c r="K27" s="33">
        <v>0</v>
      </c>
      <c r="L27" s="33">
        <f>ARTS!M12</f>
        <v>27</v>
      </c>
      <c r="M27" s="33">
        <v>0</v>
      </c>
      <c r="N27" s="26">
        <f t="shared" si="0"/>
        <v>85</v>
      </c>
      <c r="O27" s="5"/>
      <c r="P27" s="27">
        <f t="shared" si="1"/>
        <v>0</v>
      </c>
      <c r="W27" s="19"/>
      <c r="X27" s="3"/>
      <c r="Y27" s="3"/>
      <c r="Z27" s="3"/>
      <c r="AA27" s="3"/>
      <c r="AB27" s="3"/>
    </row>
    <row r="28" spans="1:28" ht="13.5" customHeight="1" x14ac:dyDescent="0.2">
      <c r="A28" s="6">
        <v>34</v>
      </c>
      <c r="B28" s="11" t="s">
        <v>63</v>
      </c>
      <c r="C28" s="32" t="s">
        <v>64</v>
      </c>
      <c r="D28" s="33">
        <f>'PED A'!L22</f>
        <v>20</v>
      </c>
      <c r="E28" s="33">
        <v>0</v>
      </c>
      <c r="F28" s="33">
        <v>0</v>
      </c>
      <c r="G28" s="33">
        <v>0</v>
      </c>
      <c r="H28" s="33">
        <v>0</v>
      </c>
      <c r="I28" s="33">
        <f>'PED Kejbaly'!E22</f>
        <v>4</v>
      </c>
      <c r="J28" s="33">
        <v>0</v>
      </c>
      <c r="K28" s="33">
        <v>0</v>
      </c>
      <c r="L28" s="33">
        <v>0</v>
      </c>
      <c r="M28" s="33">
        <v>0</v>
      </c>
      <c r="N28" s="26">
        <f t="shared" si="0"/>
        <v>24</v>
      </c>
      <c r="O28" s="5"/>
      <c r="P28" s="27">
        <f t="shared" si="1"/>
        <v>0</v>
      </c>
      <c r="W28" s="19"/>
      <c r="X28" s="3"/>
      <c r="Y28" s="3"/>
      <c r="Z28" s="3"/>
      <c r="AA28" s="3"/>
      <c r="AB28" s="3"/>
    </row>
    <row r="29" spans="1:28" ht="13.5" customHeight="1" x14ac:dyDescent="0.2">
      <c r="A29" s="6">
        <v>35</v>
      </c>
      <c r="B29" s="11" t="s">
        <v>65</v>
      </c>
      <c r="C29" s="32" t="s">
        <v>66</v>
      </c>
      <c r="D29" s="33">
        <f>'PED A'!L23</f>
        <v>7</v>
      </c>
      <c r="E29" s="33">
        <v>0</v>
      </c>
      <c r="F29" s="33">
        <v>0</v>
      </c>
      <c r="G29" s="33">
        <v>0</v>
      </c>
      <c r="H29" s="33">
        <v>0</v>
      </c>
      <c r="I29" s="33">
        <f>'PED Kejbaly'!E23</f>
        <v>1</v>
      </c>
      <c r="J29" s="33">
        <v>0</v>
      </c>
      <c r="K29" s="33">
        <v>0</v>
      </c>
      <c r="L29" s="33">
        <v>0</v>
      </c>
      <c r="M29" s="33">
        <v>0</v>
      </c>
      <c r="N29" s="26">
        <f>SUM(D29:M29)</f>
        <v>8</v>
      </c>
      <c r="O29" s="5"/>
      <c r="P29" s="27">
        <f t="shared" si="1"/>
        <v>0</v>
      </c>
      <c r="W29" s="19"/>
      <c r="X29" s="3"/>
      <c r="Y29" s="3"/>
      <c r="Z29" s="3"/>
      <c r="AA29" s="3"/>
      <c r="AB29" s="3"/>
    </row>
    <row r="30" spans="1:28" ht="13.5" customHeight="1" x14ac:dyDescent="0.2">
      <c r="A30" s="6">
        <v>36</v>
      </c>
      <c r="B30" s="11" t="s">
        <v>67</v>
      </c>
      <c r="C30" s="8" t="s">
        <v>68</v>
      </c>
      <c r="D30" s="33">
        <f>'PED A'!L24</f>
        <v>3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26">
        <f t="shared" si="0"/>
        <v>3</v>
      </c>
      <c r="O30" s="5"/>
      <c r="P30" s="27">
        <f t="shared" si="1"/>
        <v>0</v>
      </c>
      <c r="W30" s="19"/>
      <c r="X30" s="3"/>
      <c r="Y30" s="3"/>
      <c r="Z30" s="3"/>
      <c r="AA30" s="3"/>
      <c r="AB30" s="3"/>
    </row>
    <row r="31" spans="1:28" ht="13.5" customHeight="1" x14ac:dyDescent="0.2">
      <c r="A31" s="6">
        <v>37</v>
      </c>
      <c r="B31" s="11" t="s">
        <v>69</v>
      </c>
      <c r="C31" s="32" t="s">
        <v>68</v>
      </c>
      <c r="D31" s="33">
        <f>'PED A'!L25</f>
        <v>10</v>
      </c>
      <c r="E31" s="33">
        <v>0</v>
      </c>
      <c r="F31" s="33">
        <v>0</v>
      </c>
      <c r="G31" s="33">
        <v>0</v>
      </c>
      <c r="H31" s="33">
        <v>0</v>
      </c>
      <c r="I31" s="33">
        <f>'PED Kejbaly'!E24</f>
        <v>2</v>
      </c>
      <c r="J31" s="33">
        <v>0</v>
      </c>
      <c r="K31" s="33">
        <v>0</v>
      </c>
      <c r="L31" s="33">
        <v>0</v>
      </c>
      <c r="M31" s="33">
        <v>0</v>
      </c>
      <c r="N31" s="26">
        <f t="shared" si="0"/>
        <v>12</v>
      </c>
      <c r="O31" s="5"/>
      <c r="P31" s="27">
        <f t="shared" si="1"/>
        <v>0</v>
      </c>
      <c r="W31" s="19"/>
      <c r="X31" s="3"/>
      <c r="Y31" s="3"/>
      <c r="Z31" s="3"/>
      <c r="AA31" s="3"/>
      <c r="AB31" s="3"/>
    </row>
    <row r="32" spans="1:28" ht="13.5" customHeight="1" x14ac:dyDescent="0.2">
      <c r="A32" s="6">
        <v>38</v>
      </c>
      <c r="B32" s="11" t="s">
        <v>70</v>
      </c>
      <c r="C32" s="32" t="s">
        <v>71</v>
      </c>
      <c r="D32" s="33">
        <f>'PED A'!L26</f>
        <v>25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26">
        <f t="shared" si="0"/>
        <v>25</v>
      </c>
      <c r="O32" s="5"/>
      <c r="P32" s="27">
        <f t="shared" si="1"/>
        <v>0</v>
      </c>
      <c r="W32" s="19"/>
      <c r="X32" s="3"/>
      <c r="Y32" s="3"/>
      <c r="Z32" s="3"/>
      <c r="AA32" s="3"/>
      <c r="AB32" s="3"/>
    </row>
    <row r="33" spans="1:28" ht="13.5" customHeight="1" x14ac:dyDescent="0.2">
      <c r="A33" s="6">
        <v>39</v>
      </c>
      <c r="B33" s="11" t="s">
        <v>72</v>
      </c>
      <c r="C33" s="32" t="s">
        <v>73</v>
      </c>
      <c r="D33" s="33">
        <f>'PED A'!L27</f>
        <v>12</v>
      </c>
      <c r="E33" s="33">
        <v>0</v>
      </c>
      <c r="F33" s="33">
        <v>0</v>
      </c>
      <c r="G33" s="33">
        <v>0</v>
      </c>
      <c r="H33" s="33">
        <v>0</v>
      </c>
      <c r="I33" s="33">
        <f>'PED Kejbaly'!E25</f>
        <v>2</v>
      </c>
      <c r="J33" s="33">
        <v>0</v>
      </c>
      <c r="K33" s="33">
        <v>0</v>
      </c>
      <c r="L33" s="33">
        <v>0</v>
      </c>
      <c r="M33" s="33">
        <v>0</v>
      </c>
      <c r="N33" s="26">
        <f t="shared" si="0"/>
        <v>14</v>
      </c>
      <c r="O33" s="5"/>
      <c r="P33" s="27">
        <f t="shared" si="1"/>
        <v>0</v>
      </c>
      <c r="W33" s="19"/>
      <c r="X33" s="3"/>
      <c r="Y33" s="3"/>
      <c r="Z33" s="3"/>
      <c r="AA33" s="3"/>
      <c r="AB33" s="3"/>
    </row>
    <row r="34" spans="1:28" ht="13.5" customHeight="1" x14ac:dyDescent="0.2">
      <c r="A34" s="6">
        <v>40</v>
      </c>
      <c r="B34" s="11" t="s">
        <v>74</v>
      </c>
      <c r="C34" s="8" t="s">
        <v>75</v>
      </c>
      <c r="D34" s="33">
        <f>'PED A'!L28</f>
        <v>1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26">
        <f>SUM(D34:M34)</f>
        <v>1</v>
      </c>
      <c r="O34" s="5"/>
      <c r="P34" s="27">
        <f t="shared" si="1"/>
        <v>0</v>
      </c>
      <c r="W34" s="19"/>
      <c r="X34" s="3"/>
      <c r="Y34" s="3"/>
      <c r="Z34" s="3"/>
      <c r="AA34" s="3"/>
      <c r="AB34" s="3"/>
    </row>
    <row r="35" spans="1:28" ht="13.5" customHeight="1" x14ac:dyDescent="0.2">
      <c r="A35" s="6">
        <v>41</v>
      </c>
      <c r="B35" s="36" t="s">
        <v>76</v>
      </c>
      <c r="C35" s="32" t="s">
        <v>77</v>
      </c>
      <c r="D35" s="33">
        <f>'PED A'!D29</f>
        <v>9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f>Komenského!J24</f>
        <v>4</v>
      </c>
      <c r="K35" s="33">
        <f>LAW!I22</f>
        <v>15</v>
      </c>
      <c r="L35" s="33">
        <f>ARTS!M13</f>
        <v>1</v>
      </c>
      <c r="M35" s="33">
        <f>FSS!K22</f>
        <v>4</v>
      </c>
      <c r="N35" s="26">
        <f>SUM(D35:M35)</f>
        <v>33</v>
      </c>
      <c r="O35" s="5"/>
      <c r="P35" s="27">
        <f t="shared" si="1"/>
        <v>0</v>
      </c>
      <c r="W35" s="19"/>
      <c r="X35" s="3"/>
      <c r="Y35" s="3"/>
      <c r="Z35" s="3"/>
      <c r="AA35" s="3"/>
      <c r="AB35" s="3"/>
    </row>
    <row r="36" spans="1:28" ht="13.5" customHeight="1" x14ac:dyDescent="0.2">
      <c r="A36" s="6">
        <v>42</v>
      </c>
      <c r="B36" s="36" t="s">
        <v>78</v>
      </c>
      <c r="C36" s="32" t="s">
        <v>77</v>
      </c>
      <c r="D36" s="33">
        <f>'PED A'!D30</f>
        <v>3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f>Komenského!J25</f>
        <v>2</v>
      </c>
      <c r="K36" s="33">
        <f>LAW!I23</f>
        <v>6</v>
      </c>
      <c r="L36" s="33">
        <f>ARTS!M14</f>
        <v>2</v>
      </c>
      <c r="M36" s="33">
        <f>FSS!K23</f>
        <v>8</v>
      </c>
      <c r="N36" s="26">
        <f>SUM(D36:M36)</f>
        <v>21</v>
      </c>
      <c r="O36" s="5"/>
      <c r="P36" s="27">
        <f t="shared" si="1"/>
        <v>0</v>
      </c>
      <c r="W36" s="19"/>
      <c r="X36" s="3"/>
      <c r="Y36" s="3"/>
      <c r="Z36" s="3"/>
      <c r="AA36" s="3"/>
      <c r="AB36" s="3"/>
    </row>
    <row r="37" spans="1:28" ht="13.5" customHeight="1" x14ac:dyDescent="0.2">
      <c r="A37" s="6">
        <v>43</v>
      </c>
      <c r="B37" s="7" t="s">
        <v>79</v>
      </c>
      <c r="C37" s="32" t="s">
        <v>80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f>FSS!K24</f>
        <v>2</v>
      </c>
      <c r="N37" s="26">
        <f t="shared" ref="N37" si="2">SUM(D37:M37)</f>
        <v>2</v>
      </c>
      <c r="O37" s="5"/>
      <c r="P37" s="27">
        <f t="shared" si="1"/>
        <v>0</v>
      </c>
      <c r="W37" s="19"/>
      <c r="X37" s="3"/>
      <c r="Y37" s="3"/>
      <c r="Z37" s="3"/>
      <c r="AA37" s="3"/>
      <c r="AB37" s="3"/>
    </row>
    <row r="38" spans="1:28" ht="13.5" customHeight="1" x14ac:dyDescent="0.2">
      <c r="A38" s="6">
        <v>44</v>
      </c>
      <c r="B38" s="7" t="s">
        <v>81</v>
      </c>
      <c r="C38" s="8" t="s">
        <v>82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f>ARTS!M15</f>
        <v>1</v>
      </c>
      <c r="M38" s="33">
        <v>0</v>
      </c>
      <c r="N38" s="26">
        <f>SUM(D38:M38)</f>
        <v>1</v>
      </c>
      <c r="O38" s="5"/>
      <c r="P38" s="27">
        <f t="shared" si="1"/>
        <v>0</v>
      </c>
      <c r="W38" s="19"/>
      <c r="X38" s="3"/>
      <c r="Y38" s="3"/>
      <c r="Z38" s="3"/>
      <c r="AA38" s="3"/>
      <c r="AB38" s="3"/>
    </row>
    <row r="39" spans="1:28" ht="13.5" customHeight="1" x14ac:dyDescent="0.2">
      <c r="A39" s="39"/>
      <c r="B39" s="47"/>
      <c r="C39" s="41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8" t="s">
        <v>83</v>
      </c>
      <c r="O39" s="58"/>
      <c r="P39" s="49">
        <f>SUM(P6:P38)</f>
        <v>0</v>
      </c>
      <c r="W39" s="19"/>
      <c r="X39" s="3"/>
      <c r="Y39" s="3"/>
      <c r="Z39" s="3"/>
      <c r="AA39" s="3"/>
      <c r="AB39" s="3"/>
    </row>
    <row r="40" spans="1:28" ht="13.5" customHeight="1" x14ac:dyDescent="0.2">
      <c r="A40" s="39"/>
      <c r="B40" s="47"/>
      <c r="C40" s="41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74" t="s">
        <v>84</v>
      </c>
      <c r="O40" s="75"/>
      <c r="P40" s="49">
        <f>P39*0.21</f>
        <v>0</v>
      </c>
      <c r="W40" s="19"/>
      <c r="X40" s="3"/>
      <c r="Y40" s="3"/>
      <c r="Z40" s="3"/>
      <c r="AA40" s="3"/>
      <c r="AB40" s="3"/>
    </row>
    <row r="41" spans="1:28" ht="13.5" customHeight="1" x14ac:dyDescent="0.2">
      <c r="N41" s="58" t="s">
        <v>85</v>
      </c>
      <c r="O41" s="58"/>
      <c r="P41" s="49">
        <f>SUM(P39:P40)</f>
        <v>0</v>
      </c>
      <c r="W41" s="18"/>
    </row>
    <row r="42" spans="1:28" ht="13.5" customHeight="1" x14ac:dyDescent="0.2">
      <c r="A42" s="19" t="s">
        <v>86</v>
      </c>
      <c r="P42" s="37"/>
    </row>
    <row r="43" spans="1:28" ht="13.5" customHeight="1" x14ac:dyDescent="0.2">
      <c r="A43" s="19" t="s">
        <v>87</v>
      </c>
    </row>
    <row r="44" spans="1:28" ht="13.5" customHeight="1" x14ac:dyDescent="0.2">
      <c r="A44" s="18" t="s">
        <v>88</v>
      </c>
      <c r="I44" s="54"/>
      <c r="J44" s="54"/>
      <c r="N44" s="54"/>
      <c r="O44" s="54"/>
    </row>
    <row r="45" spans="1:28" ht="13.5" customHeight="1" x14ac:dyDescent="0.2">
      <c r="J45" s="54"/>
      <c r="N45" s="54"/>
      <c r="O45" s="54"/>
    </row>
    <row r="46" spans="1:28" ht="13.5" customHeight="1" x14ac:dyDescent="0.2">
      <c r="J46" s="54"/>
      <c r="N46" s="54"/>
      <c r="O46" s="54"/>
    </row>
    <row r="47" spans="1:28" ht="13.5" customHeight="1" x14ac:dyDescent="0.2">
      <c r="J47" s="54"/>
      <c r="N47" s="54"/>
      <c r="O47" s="54"/>
    </row>
    <row r="48" spans="1:28" ht="13.5" customHeight="1" x14ac:dyDescent="0.2">
      <c r="J48" s="54"/>
      <c r="N48" s="54"/>
      <c r="O48" s="54"/>
    </row>
    <row r="49" spans="4:15" ht="13.5" customHeight="1" x14ac:dyDescent="0.2">
      <c r="J49" s="54"/>
      <c r="N49" s="54"/>
      <c r="O49" s="54"/>
    </row>
    <row r="50" spans="4:15" x14ac:dyDescent="0.2">
      <c r="I50" s="54"/>
      <c r="N50" s="54"/>
      <c r="O50" s="54"/>
    </row>
    <row r="51" spans="4:15" x14ac:dyDescent="0.2">
      <c r="I51" s="54"/>
      <c r="N51" s="54"/>
    </row>
    <row r="52" spans="4:15" x14ac:dyDescent="0.2">
      <c r="I52" s="54"/>
      <c r="N52" s="54"/>
    </row>
    <row r="53" spans="4:15" x14ac:dyDescent="0.2">
      <c r="I53" s="54"/>
      <c r="N53" s="54"/>
    </row>
    <row r="60" spans="4:15" x14ac:dyDescent="0.2">
      <c r="D60" s="57"/>
      <c r="E60" s="57"/>
      <c r="F60" s="57"/>
      <c r="G60" s="57"/>
      <c r="H60" s="57"/>
      <c r="I60" s="57"/>
      <c r="J60" s="57"/>
      <c r="K60" s="57"/>
      <c r="L60" s="57"/>
      <c r="M60" s="57"/>
    </row>
    <row r="61" spans="4:15" x14ac:dyDescent="0.2"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4:15" x14ac:dyDescent="0.2"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4:15" x14ac:dyDescent="0.2"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4:15" x14ac:dyDescent="0.2">
      <c r="D64" s="57"/>
      <c r="E64" s="57"/>
      <c r="F64" s="57"/>
      <c r="G64" s="57"/>
      <c r="H64" s="57"/>
      <c r="I64" s="57"/>
      <c r="J64" s="57"/>
      <c r="K64" s="57"/>
      <c r="L64" s="57"/>
      <c r="M64" s="57"/>
    </row>
    <row r="65" spans="4:13" x14ac:dyDescent="0.2"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4:13" x14ac:dyDescent="0.2"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4:13" x14ac:dyDescent="0.2"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4:13" x14ac:dyDescent="0.2"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4:13" x14ac:dyDescent="0.2"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4:13" x14ac:dyDescent="0.2"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4:13" x14ac:dyDescent="0.2"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4:13" x14ac:dyDescent="0.2"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spans="4:13" x14ac:dyDescent="0.2">
      <c r="D73" s="57"/>
      <c r="E73" s="57"/>
      <c r="F73" s="57"/>
      <c r="G73" s="57"/>
      <c r="H73" s="57"/>
      <c r="I73" s="57"/>
      <c r="J73" s="57"/>
      <c r="K73" s="57"/>
      <c r="L73" s="57"/>
      <c r="M73" s="57"/>
    </row>
    <row r="74" spans="4:13" x14ac:dyDescent="0.2">
      <c r="D74" s="57"/>
      <c r="E74" s="57"/>
      <c r="F74" s="57"/>
      <c r="G74" s="57"/>
      <c r="H74" s="57"/>
      <c r="I74" s="57"/>
      <c r="J74" s="57"/>
      <c r="K74" s="57"/>
      <c r="L74" s="57"/>
      <c r="M74" s="57"/>
    </row>
    <row r="75" spans="4:13" x14ac:dyDescent="0.2">
      <c r="D75" s="57"/>
      <c r="E75" s="57"/>
      <c r="F75" s="57"/>
      <c r="G75" s="57"/>
      <c r="H75" s="57"/>
      <c r="I75" s="57"/>
      <c r="J75" s="57"/>
      <c r="K75" s="57"/>
      <c r="L75" s="57"/>
      <c r="M75" s="57"/>
    </row>
    <row r="76" spans="4:13" x14ac:dyDescent="0.2">
      <c r="D76" s="57"/>
      <c r="E76" s="57"/>
      <c r="F76" s="57"/>
      <c r="G76" s="57"/>
      <c r="H76" s="57"/>
      <c r="I76" s="57"/>
      <c r="J76" s="57"/>
      <c r="K76" s="57"/>
      <c r="L76" s="57"/>
      <c r="M76" s="57"/>
    </row>
    <row r="77" spans="4:13" x14ac:dyDescent="0.2">
      <c r="D77" s="57"/>
      <c r="E77" s="57"/>
      <c r="F77" s="57"/>
      <c r="G77" s="57"/>
      <c r="H77" s="57"/>
      <c r="I77" s="57"/>
      <c r="J77" s="57"/>
      <c r="K77" s="57"/>
      <c r="L77" s="57"/>
      <c r="M77" s="57"/>
    </row>
    <row r="78" spans="4:13" x14ac:dyDescent="0.2">
      <c r="D78" s="57"/>
      <c r="E78" s="57"/>
      <c r="F78" s="57"/>
      <c r="G78" s="57"/>
      <c r="H78" s="57"/>
      <c r="I78" s="57"/>
      <c r="J78" s="57"/>
      <c r="K78" s="57"/>
      <c r="L78" s="57"/>
      <c r="M78" s="57"/>
    </row>
    <row r="79" spans="4:13" x14ac:dyDescent="0.2">
      <c r="D79" s="57"/>
      <c r="E79" s="57"/>
      <c r="F79" s="57"/>
      <c r="G79" s="57"/>
      <c r="H79" s="57"/>
      <c r="I79" s="57"/>
      <c r="J79" s="57"/>
      <c r="K79" s="57"/>
      <c r="L79" s="57"/>
      <c r="M79" s="57"/>
    </row>
    <row r="80" spans="4:13" x14ac:dyDescent="0.2">
      <c r="D80" s="57"/>
      <c r="E80" s="57"/>
      <c r="F80" s="57"/>
      <c r="G80" s="57"/>
      <c r="H80" s="57"/>
      <c r="I80" s="57"/>
      <c r="J80" s="57"/>
      <c r="K80" s="57"/>
      <c r="L80" s="57"/>
      <c r="M80" s="57"/>
    </row>
    <row r="81" spans="4:13" x14ac:dyDescent="0.2">
      <c r="D81" s="57"/>
      <c r="E81" s="57"/>
      <c r="F81" s="57"/>
      <c r="G81" s="57"/>
      <c r="H81" s="57"/>
      <c r="I81" s="57"/>
      <c r="J81" s="57"/>
      <c r="K81" s="57"/>
      <c r="L81" s="57"/>
      <c r="M81" s="57"/>
    </row>
    <row r="82" spans="4:13" x14ac:dyDescent="0.2"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4:13" x14ac:dyDescent="0.2">
      <c r="D83" s="57"/>
      <c r="E83" s="57"/>
      <c r="F83" s="57"/>
      <c r="G83" s="57"/>
      <c r="H83" s="57"/>
      <c r="I83" s="57"/>
      <c r="J83" s="57"/>
      <c r="K83" s="57"/>
      <c r="L83" s="57"/>
      <c r="M83" s="57"/>
    </row>
    <row r="84" spans="4:13" x14ac:dyDescent="0.2"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4:13" x14ac:dyDescent="0.2">
      <c r="D85" s="57"/>
      <c r="E85" s="57"/>
      <c r="F85" s="57"/>
      <c r="G85" s="57"/>
      <c r="H85" s="57"/>
      <c r="I85" s="57"/>
      <c r="J85" s="57"/>
      <c r="K85" s="57"/>
      <c r="L85" s="57"/>
      <c r="M85" s="57"/>
    </row>
    <row r="86" spans="4:13" x14ac:dyDescent="0.2">
      <c r="D86" s="57"/>
      <c r="E86" s="57"/>
      <c r="F86" s="57"/>
      <c r="G86" s="57"/>
      <c r="H86" s="57"/>
      <c r="I86" s="57"/>
      <c r="J86" s="57"/>
      <c r="K86" s="57"/>
      <c r="L86" s="57"/>
      <c r="M86" s="57"/>
    </row>
    <row r="87" spans="4:13" x14ac:dyDescent="0.2">
      <c r="D87" s="57"/>
      <c r="E87" s="57"/>
      <c r="F87" s="57"/>
      <c r="G87" s="57"/>
      <c r="H87" s="57"/>
      <c r="I87" s="57"/>
      <c r="J87" s="57"/>
      <c r="K87" s="57"/>
      <c r="L87" s="57"/>
      <c r="M87" s="57"/>
    </row>
    <row r="88" spans="4:13" x14ac:dyDescent="0.2"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4:13" x14ac:dyDescent="0.2"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4:13" x14ac:dyDescent="0.2"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4:13" x14ac:dyDescent="0.2"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4:13" x14ac:dyDescent="0.2">
      <c r="D92" s="57"/>
      <c r="E92" s="57"/>
      <c r="F92" s="57"/>
      <c r="G92" s="57"/>
      <c r="H92" s="57"/>
      <c r="I92" s="57"/>
      <c r="J92" s="57"/>
      <c r="K92" s="57"/>
      <c r="L92" s="57"/>
      <c r="M92" s="57"/>
    </row>
    <row r="95" spans="4:13" x14ac:dyDescent="0.2">
      <c r="D95" s="56">
        <f>SUM(D60:D94)</f>
        <v>0</v>
      </c>
      <c r="E95" s="56">
        <f t="shared" ref="E95:M95" si="3">SUM(E60:E94)</f>
        <v>0</v>
      </c>
      <c r="F95" s="56">
        <f t="shared" si="3"/>
        <v>0</v>
      </c>
      <c r="G95" s="56">
        <f t="shared" si="3"/>
        <v>0</v>
      </c>
      <c r="H95" s="56">
        <f t="shared" si="3"/>
        <v>0</v>
      </c>
      <c r="I95" s="56">
        <f t="shared" si="3"/>
        <v>0</v>
      </c>
      <c r="J95" s="56">
        <f t="shared" si="3"/>
        <v>0</v>
      </c>
      <c r="K95" s="56">
        <f t="shared" si="3"/>
        <v>0</v>
      </c>
      <c r="L95" s="56">
        <f t="shared" si="3"/>
        <v>0</v>
      </c>
      <c r="M95" s="56">
        <f t="shared" si="3"/>
        <v>0</v>
      </c>
    </row>
  </sheetData>
  <mergeCells count="13">
    <mergeCell ref="N39:O39"/>
    <mergeCell ref="N41:O41"/>
    <mergeCell ref="A1:C1"/>
    <mergeCell ref="D1:G1"/>
    <mergeCell ref="H1:M1"/>
    <mergeCell ref="N1:P1"/>
    <mergeCell ref="A4:A5"/>
    <mergeCell ref="B4:B5"/>
    <mergeCell ref="C4:C5"/>
    <mergeCell ref="D4:N4"/>
    <mergeCell ref="O4:O5"/>
    <mergeCell ref="P4:P5"/>
    <mergeCell ref="N40:O40"/>
  </mergeCells>
  <phoneticPr fontId="21" type="noConversion"/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opLeftCell="A2" zoomScale="115" zoomScaleNormal="115" workbookViewId="0">
      <selection activeCell="C15" sqref="C15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11" width="5.6640625" customWidth="1"/>
    <col min="12" max="12" width="9" customWidth="1"/>
    <col min="13" max="14" width="15.83203125" customWidth="1"/>
    <col min="15" max="15" width="7.33203125" customWidth="1"/>
    <col min="16" max="16" width="23.33203125" customWidth="1"/>
    <col min="17" max="17" width="2.1640625" customWidth="1"/>
  </cols>
  <sheetData>
    <row r="1" spans="1:25" ht="21.75" customHeight="1" x14ac:dyDescent="0.2">
      <c r="A1" s="59" t="s">
        <v>89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2" t="s">
        <v>3</v>
      </c>
      <c r="M1" s="63"/>
      <c r="N1" s="64"/>
    </row>
    <row r="2" spans="1:25" ht="44.25" customHeight="1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7"/>
    </row>
    <row r="3" spans="1:25" ht="21" customHeight="1" x14ac:dyDescent="0.2">
      <c r="A3" s="24" t="s">
        <v>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5" s="2" customFormat="1" ht="16.5" customHeight="1" x14ac:dyDescent="0.2">
      <c r="A4" s="65" t="s">
        <v>5</v>
      </c>
      <c r="B4" s="65" t="s">
        <v>6</v>
      </c>
      <c r="C4" s="67" t="s">
        <v>7</v>
      </c>
      <c r="D4" s="76" t="s">
        <v>91</v>
      </c>
      <c r="E4" s="77"/>
      <c r="F4" s="77"/>
      <c r="G4" s="77"/>
      <c r="H4" s="77"/>
      <c r="I4" s="77"/>
      <c r="J4" s="77"/>
      <c r="K4" s="77"/>
      <c r="L4" s="78"/>
      <c r="M4" s="71" t="s">
        <v>9</v>
      </c>
      <c r="N4" s="71" t="s">
        <v>10</v>
      </c>
      <c r="O4" s="4"/>
      <c r="S4" s="20"/>
      <c r="T4" s="20"/>
      <c r="U4" s="20"/>
      <c r="V4" s="20"/>
      <c r="W4" s="20"/>
      <c r="X4" s="20"/>
      <c r="Y4" s="20"/>
    </row>
    <row r="5" spans="1:25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1" t="s">
        <v>98</v>
      </c>
      <c r="K5" s="23" t="s">
        <v>99</v>
      </c>
      <c r="L5" s="1" t="s">
        <v>100</v>
      </c>
      <c r="M5" s="72"/>
      <c r="N5" s="73"/>
      <c r="O5" s="4"/>
      <c r="S5" s="20"/>
      <c r="T5" s="20"/>
      <c r="U5" s="20"/>
      <c r="V5" s="20"/>
      <c r="W5" s="20"/>
      <c r="X5" s="20"/>
      <c r="Y5" s="20"/>
    </row>
    <row r="6" spans="1:25" ht="15" customHeight="1" x14ac:dyDescent="0.2">
      <c r="A6" s="6">
        <v>1</v>
      </c>
      <c r="B6" s="7" t="s">
        <v>22</v>
      </c>
      <c r="C6" s="8" t="s">
        <v>23</v>
      </c>
      <c r="D6" s="46">
        <v>0</v>
      </c>
      <c r="E6" s="46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6">
        <f>SUM(D6:K6)</f>
        <v>3</v>
      </c>
      <c r="M6" s="5">
        <f>CELEK!O6</f>
        <v>0</v>
      </c>
      <c r="N6" s="27">
        <f>L6*M6</f>
        <v>0</v>
      </c>
      <c r="O6" s="3"/>
      <c r="S6" s="21"/>
      <c r="T6" s="21"/>
      <c r="U6" s="21"/>
      <c r="V6" s="21"/>
      <c r="W6" s="21"/>
      <c r="X6" s="21"/>
      <c r="Y6" s="21"/>
    </row>
    <row r="7" spans="1:25" ht="15.95" customHeight="1" x14ac:dyDescent="0.2">
      <c r="A7" s="6">
        <v>2</v>
      </c>
      <c r="B7" s="7" t="s">
        <v>24</v>
      </c>
      <c r="C7" s="8" t="s">
        <v>25</v>
      </c>
      <c r="D7" s="46">
        <v>0</v>
      </c>
      <c r="E7" s="46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6">
        <f t="shared" ref="L7:L30" si="0">SUM(D7:K7)</f>
        <v>0</v>
      </c>
      <c r="M7" s="5">
        <f>CELEK!O7</f>
        <v>0</v>
      </c>
      <c r="N7" s="27">
        <f t="shared" ref="N7:N21" si="1">L7*M7</f>
        <v>0</v>
      </c>
      <c r="O7" s="3"/>
      <c r="S7" s="21"/>
      <c r="T7" s="21"/>
      <c r="U7" s="21"/>
      <c r="V7" s="21"/>
      <c r="W7" s="21"/>
      <c r="X7" s="21"/>
      <c r="Y7" s="21"/>
    </row>
    <row r="8" spans="1:25" ht="15.95" customHeight="1" x14ac:dyDescent="0.2">
      <c r="A8" s="6">
        <v>3</v>
      </c>
      <c r="B8" s="7" t="s">
        <v>26</v>
      </c>
      <c r="C8" s="8" t="s">
        <v>27</v>
      </c>
      <c r="D8" s="46">
        <v>0</v>
      </c>
      <c r="E8" s="46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6">
        <f t="shared" si="0"/>
        <v>1</v>
      </c>
      <c r="M8" s="5">
        <f>CELEK!O8</f>
        <v>0</v>
      </c>
      <c r="N8" s="27">
        <f t="shared" si="1"/>
        <v>0</v>
      </c>
      <c r="O8" s="3"/>
      <c r="S8" s="21"/>
      <c r="T8" s="21"/>
      <c r="U8" s="21"/>
      <c r="V8" s="21"/>
      <c r="W8" s="21"/>
      <c r="X8" s="21"/>
      <c r="Y8" s="21"/>
    </row>
    <row r="9" spans="1:25" ht="15.95" customHeight="1" x14ac:dyDescent="0.2">
      <c r="A9" s="6">
        <v>4</v>
      </c>
      <c r="B9" s="7" t="s">
        <v>28</v>
      </c>
      <c r="C9" s="8" t="s">
        <v>29</v>
      </c>
      <c r="D9" s="46">
        <v>0</v>
      </c>
      <c r="E9" s="46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6">
        <f t="shared" si="0"/>
        <v>0</v>
      </c>
      <c r="M9" s="5">
        <f>CELEK!O9</f>
        <v>0</v>
      </c>
      <c r="N9" s="27">
        <f t="shared" si="1"/>
        <v>0</v>
      </c>
      <c r="O9" s="3"/>
      <c r="S9" s="21"/>
      <c r="T9" s="21"/>
      <c r="U9" s="21"/>
      <c r="V9" s="21"/>
      <c r="W9" s="21"/>
      <c r="X9" s="21"/>
      <c r="Y9" s="21"/>
    </row>
    <row r="10" spans="1:25" ht="15.95" customHeight="1" x14ac:dyDescent="0.2">
      <c r="A10" s="6">
        <v>5</v>
      </c>
      <c r="B10" s="7" t="s">
        <v>30</v>
      </c>
      <c r="C10" s="8" t="s">
        <v>31</v>
      </c>
      <c r="D10" s="46">
        <v>0</v>
      </c>
      <c r="E10" s="46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6">
        <f t="shared" si="0"/>
        <v>1</v>
      </c>
      <c r="M10" s="5">
        <f>CELEK!O10</f>
        <v>0</v>
      </c>
      <c r="N10" s="27">
        <f t="shared" si="1"/>
        <v>0</v>
      </c>
      <c r="O10" s="3"/>
      <c r="S10" s="21"/>
      <c r="T10" s="21"/>
      <c r="U10" s="21"/>
      <c r="V10" s="21"/>
      <c r="W10" s="21"/>
      <c r="X10" s="21"/>
      <c r="Y10" s="21"/>
    </row>
    <row r="11" spans="1:25" ht="15.95" customHeight="1" x14ac:dyDescent="0.2">
      <c r="A11" s="6">
        <v>6</v>
      </c>
      <c r="B11" s="7" t="s">
        <v>32</v>
      </c>
      <c r="C11" s="10" t="s">
        <v>33</v>
      </c>
      <c r="D11" s="46">
        <v>0</v>
      </c>
      <c r="E11" s="46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6">
        <f t="shared" si="0"/>
        <v>0</v>
      </c>
      <c r="M11" s="5">
        <f>CELEK!O11</f>
        <v>0</v>
      </c>
      <c r="N11" s="27">
        <f t="shared" si="1"/>
        <v>0</v>
      </c>
      <c r="O11" s="3"/>
      <c r="S11" s="21"/>
      <c r="T11" s="21"/>
      <c r="U11" s="21"/>
      <c r="V11" s="21"/>
      <c r="W11" s="21"/>
      <c r="X11" s="21"/>
      <c r="Y11" s="21"/>
    </row>
    <row r="12" spans="1:25" ht="15.95" customHeight="1" x14ac:dyDescent="0.2">
      <c r="A12" s="6">
        <v>7</v>
      </c>
      <c r="B12" s="7" t="s">
        <v>34</v>
      </c>
      <c r="C12" s="8" t="s">
        <v>35</v>
      </c>
      <c r="D12" s="46">
        <v>3</v>
      </c>
      <c r="E12" s="46">
        <v>1</v>
      </c>
      <c r="F12" s="9">
        <v>2</v>
      </c>
      <c r="G12" s="9">
        <v>2</v>
      </c>
      <c r="H12" s="9">
        <v>2</v>
      </c>
      <c r="I12" s="9">
        <v>2</v>
      </c>
      <c r="J12" s="9">
        <v>2</v>
      </c>
      <c r="K12" s="9">
        <v>0</v>
      </c>
      <c r="L12" s="26">
        <f t="shared" si="0"/>
        <v>14</v>
      </c>
      <c r="M12" s="5">
        <f>CELEK!O12</f>
        <v>0</v>
      </c>
      <c r="N12" s="27">
        <f t="shared" si="1"/>
        <v>0</v>
      </c>
      <c r="O12" s="3"/>
      <c r="S12" s="21"/>
      <c r="T12" s="21"/>
      <c r="U12" s="21"/>
      <c r="V12" s="21"/>
      <c r="W12" s="21"/>
      <c r="X12" s="21"/>
      <c r="Y12" s="21"/>
    </row>
    <row r="13" spans="1:25" ht="15.95" customHeight="1" x14ac:dyDescent="0.2">
      <c r="A13" s="6">
        <v>8</v>
      </c>
      <c r="B13" s="7" t="s">
        <v>36</v>
      </c>
      <c r="C13" s="8" t="s">
        <v>35</v>
      </c>
      <c r="D13" s="46">
        <v>0</v>
      </c>
      <c r="E13" s="46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6">
        <f t="shared" si="0"/>
        <v>0</v>
      </c>
      <c r="M13" s="5">
        <f>CELEK!O13</f>
        <v>0</v>
      </c>
      <c r="N13" s="27">
        <f t="shared" si="1"/>
        <v>0</v>
      </c>
      <c r="O13" s="3"/>
      <c r="S13" s="21"/>
      <c r="T13" s="21"/>
      <c r="U13" s="21"/>
      <c r="V13" s="21"/>
      <c r="W13" s="21"/>
      <c r="X13" s="21"/>
      <c r="Y13" s="21"/>
    </row>
    <row r="14" spans="1:25" ht="15.95" customHeight="1" x14ac:dyDescent="0.2">
      <c r="A14" s="6">
        <v>9</v>
      </c>
      <c r="B14" s="7" t="s">
        <v>37</v>
      </c>
      <c r="C14" s="8" t="s">
        <v>35</v>
      </c>
      <c r="D14" s="46">
        <v>0</v>
      </c>
      <c r="E14" s="46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26">
        <f t="shared" si="0"/>
        <v>1</v>
      </c>
      <c r="M14" s="5">
        <f>CELEK!O14</f>
        <v>0</v>
      </c>
      <c r="N14" s="27">
        <f t="shared" si="1"/>
        <v>0</v>
      </c>
      <c r="O14" s="3"/>
      <c r="S14" s="21"/>
      <c r="T14" s="21"/>
      <c r="U14" s="21"/>
      <c r="V14" s="21"/>
      <c r="W14" s="21"/>
      <c r="X14" s="21"/>
      <c r="Y14" s="21"/>
    </row>
    <row r="15" spans="1:25" ht="15.95" customHeight="1" x14ac:dyDescent="0.2">
      <c r="A15" s="6">
        <v>10</v>
      </c>
      <c r="B15" s="36" t="s">
        <v>38</v>
      </c>
      <c r="C15" s="8" t="s">
        <v>39</v>
      </c>
      <c r="D15" s="46">
        <v>0</v>
      </c>
      <c r="E15" s="46">
        <v>2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0</v>
      </c>
      <c r="L15" s="26">
        <f t="shared" si="0"/>
        <v>7</v>
      </c>
      <c r="M15" s="5">
        <f>CELEK!O15</f>
        <v>0</v>
      </c>
      <c r="N15" s="27">
        <f t="shared" si="1"/>
        <v>0</v>
      </c>
      <c r="O15" s="3"/>
      <c r="S15" s="21"/>
      <c r="T15" s="21"/>
      <c r="U15" s="21"/>
      <c r="V15" s="21"/>
      <c r="W15" s="21"/>
      <c r="X15" s="21"/>
      <c r="Y15" s="21"/>
    </row>
    <row r="16" spans="1:25" ht="15.95" customHeight="1" x14ac:dyDescent="0.2">
      <c r="A16" s="6">
        <v>11</v>
      </c>
      <c r="B16" s="7" t="s">
        <v>40</v>
      </c>
      <c r="C16" s="8" t="s">
        <v>39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26">
        <f t="shared" si="0"/>
        <v>1</v>
      </c>
      <c r="M16" s="5">
        <f>CELEK!O16</f>
        <v>0</v>
      </c>
      <c r="N16" s="27">
        <f t="shared" si="1"/>
        <v>0</v>
      </c>
      <c r="O16" s="3"/>
      <c r="S16" s="21"/>
      <c r="T16" s="21"/>
      <c r="U16" s="21"/>
      <c r="V16" s="21"/>
      <c r="W16" s="21"/>
      <c r="X16" s="21"/>
      <c r="Y16" s="21"/>
    </row>
    <row r="17" spans="1:25" ht="15.95" customHeight="1" x14ac:dyDescent="0.2">
      <c r="A17" s="6">
        <v>12</v>
      </c>
      <c r="B17" s="7" t="s">
        <v>41</v>
      </c>
      <c r="C17" s="8" t="s">
        <v>42</v>
      </c>
      <c r="D17" s="9">
        <v>0</v>
      </c>
      <c r="E17" s="9">
        <v>8</v>
      </c>
      <c r="F17" s="9">
        <v>10</v>
      </c>
      <c r="G17" s="9">
        <v>8</v>
      </c>
      <c r="H17" s="9">
        <v>8</v>
      </c>
      <c r="I17" s="9">
        <v>10</v>
      </c>
      <c r="J17" s="9">
        <v>8</v>
      </c>
      <c r="K17" s="9">
        <v>6</v>
      </c>
      <c r="L17" s="26">
        <f t="shared" si="0"/>
        <v>58</v>
      </c>
      <c r="M17" s="5">
        <f>CELEK!O17</f>
        <v>0</v>
      </c>
      <c r="N17" s="27">
        <f t="shared" si="1"/>
        <v>0</v>
      </c>
      <c r="O17" s="3"/>
      <c r="S17" s="21"/>
      <c r="T17" s="21"/>
      <c r="U17" s="21"/>
      <c r="V17" s="21"/>
      <c r="W17" s="21"/>
      <c r="X17" s="21"/>
      <c r="Y17" s="21"/>
    </row>
    <row r="18" spans="1:25" ht="15.95" customHeight="1" x14ac:dyDescent="0.2">
      <c r="A18" s="6">
        <v>13</v>
      </c>
      <c r="B18" s="7" t="s">
        <v>43</v>
      </c>
      <c r="C18" s="8" t="s">
        <v>44</v>
      </c>
      <c r="D18" s="9">
        <v>18</v>
      </c>
      <c r="E18" s="9">
        <v>10</v>
      </c>
      <c r="F18" s="9">
        <v>8</v>
      </c>
      <c r="G18" s="9">
        <v>12</v>
      </c>
      <c r="H18" s="9">
        <v>8</v>
      </c>
      <c r="I18" s="9">
        <v>10</v>
      </c>
      <c r="J18" s="9">
        <v>8</v>
      </c>
      <c r="K18" s="9">
        <v>4</v>
      </c>
      <c r="L18" s="26">
        <f t="shared" si="0"/>
        <v>78</v>
      </c>
      <c r="M18" s="5">
        <f>CELEK!O18</f>
        <v>0</v>
      </c>
      <c r="N18" s="27">
        <f t="shared" si="1"/>
        <v>0</v>
      </c>
      <c r="O18" s="3"/>
    </row>
    <row r="19" spans="1:25" ht="15.95" customHeight="1" x14ac:dyDescent="0.2">
      <c r="A19" s="6">
        <v>14</v>
      </c>
      <c r="B19" s="7" t="s">
        <v>45</v>
      </c>
      <c r="C19" s="8" t="s">
        <v>46</v>
      </c>
      <c r="D19" s="9">
        <v>28</v>
      </c>
      <c r="E19" s="9">
        <v>12</v>
      </c>
      <c r="F19" s="9">
        <v>6</v>
      </c>
      <c r="G19" s="9">
        <v>6</v>
      </c>
      <c r="H19" s="9">
        <v>6</v>
      </c>
      <c r="I19" s="9">
        <v>6</v>
      </c>
      <c r="J19" s="9">
        <v>8</v>
      </c>
      <c r="K19" s="9">
        <v>12</v>
      </c>
      <c r="L19" s="26">
        <f t="shared" si="0"/>
        <v>84</v>
      </c>
      <c r="M19" s="5">
        <f>CELEK!O19</f>
        <v>0</v>
      </c>
      <c r="N19" s="27">
        <f t="shared" si="1"/>
        <v>0</v>
      </c>
      <c r="O19" s="3"/>
    </row>
    <row r="20" spans="1:25" ht="15.95" customHeight="1" x14ac:dyDescent="0.2">
      <c r="A20" s="6">
        <v>15</v>
      </c>
      <c r="B20" s="7" t="s">
        <v>47</v>
      </c>
      <c r="C20" s="8" t="s">
        <v>48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6">
        <f t="shared" si="0"/>
        <v>0</v>
      </c>
      <c r="M20" s="5">
        <f>CELEK!O20</f>
        <v>0</v>
      </c>
      <c r="N20" s="27">
        <f t="shared" si="1"/>
        <v>0</v>
      </c>
      <c r="O20" s="3"/>
    </row>
    <row r="21" spans="1:25" ht="15.95" customHeight="1" x14ac:dyDescent="0.2">
      <c r="A21" s="52">
        <v>16</v>
      </c>
      <c r="B21" s="7" t="s">
        <v>49</v>
      </c>
      <c r="C21" s="41" t="s">
        <v>50</v>
      </c>
      <c r="D21" s="50">
        <v>18</v>
      </c>
      <c r="E21" s="50">
        <v>6</v>
      </c>
      <c r="F21" s="50">
        <v>8</v>
      </c>
      <c r="G21" s="50">
        <v>8</v>
      </c>
      <c r="H21" s="50">
        <v>8</v>
      </c>
      <c r="I21" s="50">
        <v>8</v>
      </c>
      <c r="J21" s="50">
        <v>8</v>
      </c>
      <c r="K21" s="50">
        <v>6</v>
      </c>
      <c r="L21" s="26">
        <f t="shared" si="0"/>
        <v>70</v>
      </c>
      <c r="M21" s="5">
        <f>CELEK!O21</f>
        <v>0</v>
      </c>
      <c r="N21" s="27">
        <f t="shared" si="1"/>
        <v>0</v>
      </c>
      <c r="O21" s="3"/>
    </row>
    <row r="22" spans="1:25" ht="15.95" customHeight="1" x14ac:dyDescent="0.2">
      <c r="A22" s="6">
        <v>34</v>
      </c>
      <c r="B22" s="11" t="s">
        <v>63</v>
      </c>
      <c r="C22" s="32" t="s">
        <v>64</v>
      </c>
      <c r="D22" s="53">
        <v>20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6">
        <f>SUM(D22:K22)</f>
        <v>20</v>
      </c>
      <c r="M22" s="5">
        <f>CELEK!O28</f>
        <v>0</v>
      </c>
      <c r="N22" s="27">
        <f t="shared" ref="N22:N30" si="2">L22*M22</f>
        <v>0</v>
      </c>
      <c r="O22" s="3"/>
    </row>
    <row r="23" spans="1:25" ht="15.95" customHeight="1" x14ac:dyDescent="0.2">
      <c r="A23" s="6">
        <v>35</v>
      </c>
      <c r="B23" s="11" t="s">
        <v>65</v>
      </c>
      <c r="C23" s="32" t="s">
        <v>66</v>
      </c>
      <c r="D23" s="53">
        <v>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6">
        <f t="shared" si="0"/>
        <v>7</v>
      </c>
      <c r="M23" s="5">
        <f>CELEK!O29</f>
        <v>0</v>
      </c>
      <c r="N23" s="27">
        <f t="shared" si="2"/>
        <v>0</v>
      </c>
      <c r="O23" s="3"/>
    </row>
    <row r="24" spans="1:25" ht="15.95" customHeight="1" x14ac:dyDescent="0.2">
      <c r="A24" s="6">
        <v>36</v>
      </c>
      <c r="B24" s="11" t="s">
        <v>67</v>
      </c>
      <c r="C24" s="8" t="s">
        <v>68</v>
      </c>
      <c r="D24" s="53">
        <v>3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6">
        <f t="shared" si="0"/>
        <v>3</v>
      </c>
      <c r="M24" s="5">
        <f>CELEK!O30</f>
        <v>0</v>
      </c>
      <c r="N24" s="27">
        <f t="shared" si="2"/>
        <v>0</v>
      </c>
      <c r="O24" s="3"/>
    </row>
    <row r="25" spans="1:25" ht="15.95" customHeight="1" x14ac:dyDescent="0.2">
      <c r="A25" s="6">
        <v>37</v>
      </c>
      <c r="B25" s="11" t="s">
        <v>69</v>
      </c>
      <c r="C25" s="32" t="s">
        <v>68</v>
      </c>
      <c r="D25" s="53">
        <v>10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6">
        <f t="shared" si="0"/>
        <v>10</v>
      </c>
      <c r="M25" s="5">
        <f>CELEK!O31</f>
        <v>0</v>
      </c>
      <c r="N25" s="27">
        <f t="shared" si="2"/>
        <v>0</v>
      </c>
      <c r="O25" s="3"/>
    </row>
    <row r="26" spans="1:25" ht="15.95" customHeight="1" x14ac:dyDescent="0.2">
      <c r="A26" s="6">
        <v>38</v>
      </c>
      <c r="B26" s="11" t="s">
        <v>70</v>
      </c>
      <c r="C26" s="32" t="s">
        <v>71</v>
      </c>
      <c r="D26" s="53">
        <v>25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6">
        <f t="shared" si="0"/>
        <v>25</v>
      </c>
      <c r="M26" s="5">
        <f>CELEK!O32</f>
        <v>0</v>
      </c>
      <c r="N26" s="27">
        <f t="shared" si="2"/>
        <v>0</v>
      </c>
      <c r="O26" s="3"/>
    </row>
    <row r="27" spans="1:25" ht="15.95" customHeight="1" x14ac:dyDescent="0.2">
      <c r="A27" s="6">
        <v>39</v>
      </c>
      <c r="B27" s="11" t="s">
        <v>72</v>
      </c>
      <c r="C27" s="32" t="s">
        <v>73</v>
      </c>
      <c r="D27" s="53">
        <v>12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6">
        <f t="shared" si="0"/>
        <v>12</v>
      </c>
      <c r="M27" s="5">
        <f>CELEK!O33</f>
        <v>0</v>
      </c>
      <c r="N27" s="27">
        <f t="shared" si="2"/>
        <v>0</v>
      </c>
      <c r="O27" s="3"/>
    </row>
    <row r="28" spans="1:25" ht="15.95" customHeight="1" x14ac:dyDescent="0.2">
      <c r="A28" s="6">
        <v>40</v>
      </c>
      <c r="B28" s="11" t="s">
        <v>74</v>
      </c>
      <c r="C28" s="8" t="s">
        <v>75</v>
      </c>
      <c r="D28" s="53">
        <v>1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6">
        <f t="shared" si="0"/>
        <v>1</v>
      </c>
      <c r="M28" s="5">
        <f>CELEK!O34</f>
        <v>0</v>
      </c>
      <c r="N28" s="27">
        <f t="shared" si="2"/>
        <v>0</v>
      </c>
      <c r="O28" s="3"/>
    </row>
    <row r="29" spans="1:25" ht="15.95" customHeight="1" x14ac:dyDescent="0.2">
      <c r="A29" s="6">
        <v>41</v>
      </c>
      <c r="B29" s="36" t="s">
        <v>76</v>
      </c>
      <c r="C29" s="32" t="s">
        <v>77</v>
      </c>
      <c r="D29" s="33">
        <v>9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6">
        <f t="shared" si="0"/>
        <v>9</v>
      </c>
      <c r="M29" s="5">
        <f>CELEK!O35</f>
        <v>0</v>
      </c>
      <c r="N29" s="27">
        <f t="shared" si="2"/>
        <v>0</v>
      </c>
      <c r="O29" s="3"/>
    </row>
    <row r="30" spans="1:25" ht="15.95" customHeight="1" x14ac:dyDescent="0.2">
      <c r="A30" s="6">
        <v>42</v>
      </c>
      <c r="B30" s="36" t="s">
        <v>78</v>
      </c>
      <c r="C30" s="32" t="s">
        <v>77</v>
      </c>
      <c r="D30" s="33">
        <v>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6">
        <f t="shared" si="0"/>
        <v>3</v>
      </c>
      <c r="M30" s="5">
        <f>CELEK!O36</f>
        <v>0</v>
      </c>
      <c r="N30" s="27">
        <f t="shared" si="2"/>
        <v>0</v>
      </c>
      <c r="O30" s="3"/>
    </row>
    <row r="31" spans="1:25" ht="15.95" customHeight="1" x14ac:dyDescent="0.2">
      <c r="A31" s="39"/>
      <c r="B31" s="40"/>
      <c r="C31" s="41"/>
      <c r="D31" s="42"/>
      <c r="E31" s="42"/>
      <c r="F31" s="42"/>
      <c r="G31" s="42"/>
      <c r="H31" s="42"/>
      <c r="I31" s="42"/>
      <c r="J31" s="42"/>
      <c r="K31" s="42"/>
      <c r="L31" s="58" t="s">
        <v>83</v>
      </c>
      <c r="M31" s="58"/>
      <c r="N31" s="49">
        <f>SUM(N6:N30)</f>
        <v>0</v>
      </c>
      <c r="O31" s="3"/>
    </row>
    <row r="32" spans="1:25" ht="15.95" customHeight="1" x14ac:dyDescent="0.2">
      <c r="A32" s="39"/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58" t="s">
        <v>85</v>
      </c>
      <c r="M32" s="58"/>
      <c r="N32" s="49">
        <f>N31*1.21</f>
        <v>0</v>
      </c>
      <c r="O32" s="3"/>
    </row>
    <row r="33" spans="1:15" ht="14.25" customHeight="1" x14ac:dyDescent="0.2">
      <c r="A33" s="18" t="s">
        <v>101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4.25" customHeight="1" x14ac:dyDescent="0.2">
      <c r="A34" s="19" t="s">
        <v>87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8"/>
      <c r="O34" s="3"/>
    </row>
    <row r="35" spans="1:15" x14ac:dyDescent="0.2">
      <c r="A35" s="18" t="s">
        <v>88</v>
      </c>
    </row>
  </sheetData>
  <sheetProtection algorithmName="SHA-512" hashValue="i2hd9CBuzucBrTb1yFKS4spoPGydvEIfTCi15CPt23tA5sp1Y45yIe9wRIJtMz1VW2HNFT4te0lQaT+Ne21HbQ==" saltValue="cAC5dur2zoWA/LmhDpWEdQ==" spinCount="100000" sheet="1" objects="1" scenarios="1"/>
  <mergeCells count="12">
    <mergeCell ref="L31:M31"/>
    <mergeCell ref="L32:M32"/>
    <mergeCell ref="M4:M5"/>
    <mergeCell ref="D1:G1"/>
    <mergeCell ref="H1:K1"/>
    <mergeCell ref="L1:N1"/>
    <mergeCell ref="N4:N5"/>
    <mergeCell ref="A1:C1"/>
    <mergeCell ref="A4:A5"/>
    <mergeCell ref="B4:B5"/>
    <mergeCell ref="C4:C5"/>
    <mergeCell ref="D4:L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95AA-6331-45B5-9E8A-30D980C1DDB1}">
  <dimension ref="A1:P26"/>
  <sheetViews>
    <sheetView topLeftCell="A2" zoomScale="115" zoomScaleNormal="115" workbookViewId="0">
      <selection activeCell="B18" sqref="B18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10" width="5.6640625" customWidth="1"/>
    <col min="11" max="11" width="2.6640625" customWidth="1"/>
    <col min="12" max="12" width="2.1640625" customWidth="1"/>
    <col min="13" max="14" width="15.83203125" customWidth="1"/>
    <col min="15" max="15" width="7.33203125" customWidth="1"/>
    <col min="16" max="16" width="23.33203125" customWidth="1"/>
    <col min="17" max="17" width="2.1640625" customWidth="1"/>
  </cols>
  <sheetData>
    <row r="1" spans="1:16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2" t="s">
        <v>3</v>
      </c>
      <c r="M1" s="63"/>
      <c r="N1" s="64"/>
    </row>
    <row r="2" spans="1:16" ht="44.25" customHeight="1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7"/>
    </row>
    <row r="3" spans="1:16" ht="21" customHeight="1" x14ac:dyDescent="0.2">
      <c r="A3" s="24" t="s">
        <v>102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2" customFormat="1" ht="16.5" customHeight="1" x14ac:dyDescent="0.2">
      <c r="A4" s="65" t="s">
        <v>5</v>
      </c>
      <c r="B4" s="65" t="s">
        <v>6</v>
      </c>
      <c r="C4" s="67" t="s">
        <v>7</v>
      </c>
      <c r="D4" s="67" t="s">
        <v>91</v>
      </c>
      <c r="E4" s="67"/>
      <c r="F4" s="67"/>
      <c r="G4" s="67"/>
      <c r="H4" s="67"/>
      <c r="I4" s="67"/>
      <c r="J4" s="67"/>
      <c r="K4" s="67"/>
      <c r="L4" s="67"/>
      <c r="M4" s="71" t="s">
        <v>9</v>
      </c>
      <c r="N4" s="71" t="s">
        <v>10</v>
      </c>
      <c r="O4" s="4"/>
    </row>
    <row r="5" spans="1:16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85" t="s">
        <v>100</v>
      </c>
      <c r="K5" s="86"/>
      <c r="L5" s="87"/>
      <c r="M5" s="72"/>
      <c r="N5" s="73"/>
      <c r="O5" s="4"/>
    </row>
    <row r="6" spans="1:16" ht="15" customHeight="1" x14ac:dyDescent="0.2">
      <c r="A6" s="6">
        <v>1</v>
      </c>
      <c r="B6" s="7" t="s">
        <v>22</v>
      </c>
      <c r="C6" s="8" t="s">
        <v>23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79">
        <f>SUM(D6:I6)</f>
        <v>1</v>
      </c>
      <c r="K6" s="80"/>
      <c r="L6" s="81"/>
      <c r="M6" s="5">
        <f>CELEK!O6</f>
        <v>0</v>
      </c>
      <c r="N6" s="27">
        <f>J6*M6</f>
        <v>0</v>
      </c>
      <c r="O6" s="3"/>
    </row>
    <row r="7" spans="1:16" ht="15.95" customHeight="1" x14ac:dyDescent="0.2">
      <c r="A7" s="6">
        <v>2</v>
      </c>
      <c r="B7" s="7" t="s">
        <v>24</v>
      </c>
      <c r="C7" s="8" t="s">
        <v>25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79">
        <f t="shared" ref="J7:J21" si="0">SUM(D7:I7)</f>
        <v>0</v>
      </c>
      <c r="K7" s="80"/>
      <c r="L7" s="81"/>
      <c r="M7" s="5">
        <f>CELEK!O7</f>
        <v>0</v>
      </c>
      <c r="N7" s="27">
        <f t="shared" ref="N7:N21" si="1">J7*M7</f>
        <v>0</v>
      </c>
      <c r="O7" s="3"/>
    </row>
    <row r="8" spans="1:16" ht="15.95" customHeight="1" x14ac:dyDescent="0.2">
      <c r="A8" s="6">
        <v>3</v>
      </c>
      <c r="B8" s="7" t="s">
        <v>26</v>
      </c>
      <c r="C8" s="8" t="s">
        <v>27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79">
        <f t="shared" si="0"/>
        <v>0</v>
      </c>
      <c r="K8" s="80"/>
      <c r="L8" s="81"/>
      <c r="M8" s="5">
        <f>CELEK!O8</f>
        <v>0</v>
      </c>
      <c r="N8" s="27">
        <f t="shared" si="1"/>
        <v>0</v>
      </c>
      <c r="O8" s="3"/>
    </row>
    <row r="9" spans="1:16" ht="15.95" customHeight="1" x14ac:dyDescent="0.2">
      <c r="A9" s="6">
        <v>4</v>
      </c>
      <c r="B9" s="7" t="s">
        <v>28</v>
      </c>
      <c r="C9" s="8" t="s">
        <v>29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79">
        <f t="shared" si="0"/>
        <v>0</v>
      </c>
      <c r="K9" s="80"/>
      <c r="L9" s="81"/>
      <c r="M9" s="5">
        <f>CELEK!O9</f>
        <v>0</v>
      </c>
      <c r="N9" s="27">
        <f t="shared" si="1"/>
        <v>0</v>
      </c>
      <c r="O9" s="3"/>
    </row>
    <row r="10" spans="1:16" ht="15.95" customHeight="1" x14ac:dyDescent="0.2">
      <c r="A10" s="6">
        <v>5</v>
      </c>
      <c r="B10" s="7" t="s">
        <v>30</v>
      </c>
      <c r="C10" s="8" t="s">
        <v>31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79">
        <f t="shared" si="0"/>
        <v>0</v>
      </c>
      <c r="K10" s="80"/>
      <c r="L10" s="81"/>
      <c r="M10" s="5">
        <f>CELEK!O10</f>
        <v>0</v>
      </c>
      <c r="N10" s="27">
        <f t="shared" si="1"/>
        <v>0</v>
      </c>
      <c r="O10" s="3"/>
    </row>
    <row r="11" spans="1:16" ht="15.95" customHeight="1" x14ac:dyDescent="0.2">
      <c r="A11" s="6">
        <v>6</v>
      </c>
      <c r="B11" s="7" t="s">
        <v>32</v>
      </c>
      <c r="C11" s="10" t="s">
        <v>33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79">
        <f t="shared" si="0"/>
        <v>0</v>
      </c>
      <c r="K11" s="80"/>
      <c r="L11" s="81"/>
      <c r="M11" s="5">
        <f>CELEK!O11</f>
        <v>0</v>
      </c>
      <c r="N11" s="27">
        <f t="shared" si="1"/>
        <v>0</v>
      </c>
      <c r="O11" s="3"/>
    </row>
    <row r="12" spans="1:16" ht="15.95" customHeight="1" x14ac:dyDescent="0.2">
      <c r="A12" s="6">
        <v>7</v>
      </c>
      <c r="B12" s="7" t="s">
        <v>34</v>
      </c>
      <c r="C12" s="8" t="s">
        <v>35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79">
        <f t="shared" si="0"/>
        <v>0</v>
      </c>
      <c r="K12" s="80"/>
      <c r="L12" s="81"/>
      <c r="M12" s="5">
        <f>CELEK!O12</f>
        <v>0</v>
      </c>
      <c r="N12" s="27">
        <f t="shared" si="1"/>
        <v>0</v>
      </c>
      <c r="O12" s="3"/>
    </row>
    <row r="13" spans="1:16" ht="15.95" customHeight="1" x14ac:dyDescent="0.2">
      <c r="A13" s="6">
        <v>8</v>
      </c>
      <c r="B13" s="7" t="s">
        <v>36</v>
      </c>
      <c r="C13" s="8" t="s">
        <v>35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79">
        <f t="shared" si="0"/>
        <v>0</v>
      </c>
      <c r="K13" s="80"/>
      <c r="L13" s="81"/>
      <c r="M13" s="5">
        <f>CELEK!O13</f>
        <v>0</v>
      </c>
      <c r="N13" s="27">
        <f t="shared" si="1"/>
        <v>0</v>
      </c>
      <c r="O13" s="3"/>
    </row>
    <row r="14" spans="1:16" ht="15.95" customHeight="1" x14ac:dyDescent="0.2">
      <c r="A14" s="6">
        <v>9</v>
      </c>
      <c r="B14" s="7" t="s">
        <v>37</v>
      </c>
      <c r="C14" s="8" t="s">
        <v>35</v>
      </c>
      <c r="D14" s="9">
        <v>0</v>
      </c>
      <c r="E14" s="9">
        <v>0</v>
      </c>
      <c r="F14" s="9">
        <v>1</v>
      </c>
      <c r="G14" s="9">
        <v>0</v>
      </c>
      <c r="H14" s="9">
        <v>1</v>
      </c>
      <c r="I14" s="9">
        <v>1</v>
      </c>
      <c r="J14" s="79">
        <f t="shared" si="0"/>
        <v>3</v>
      </c>
      <c r="K14" s="80"/>
      <c r="L14" s="81"/>
      <c r="M14" s="5">
        <f>CELEK!O14</f>
        <v>0</v>
      </c>
      <c r="N14" s="27">
        <f t="shared" si="1"/>
        <v>0</v>
      </c>
      <c r="O14" s="3"/>
    </row>
    <row r="15" spans="1:16" ht="15.95" customHeight="1" x14ac:dyDescent="0.2">
      <c r="A15" s="6">
        <v>10</v>
      </c>
      <c r="B15" s="36" t="s">
        <v>38</v>
      </c>
      <c r="C15" s="8" t="s">
        <v>39</v>
      </c>
      <c r="D15" s="9">
        <v>1</v>
      </c>
      <c r="E15" s="9">
        <v>2</v>
      </c>
      <c r="F15" s="9">
        <v>0</v>
      </c>
      <c r="G15" s="9">
        <v>1</v>
      </c>
      <c r="H15" s="9">
        <v>1</v>
      </c>
      <c r="I15" s="9">
        <v>1</v>
      </c>
      <c r="J15" s="79">
        <f t="shared" si="0"/>
        <v>6</v>
      </c>
      <c r="K15" s="80"/>
      <c r="L15" s="81"/>
      <c r="M15" s="5">
        <f>CELEK!O15</f>
        <v>0</v>
      </c>
      <c r="N15" s="27">
        <f t="shared" si="1"/>
        <v>0</v>
      </c>
      <c r="O15" s="3"/>
    </row>
    <row r="16" spans="1:16" ht="15.95" customHeight="1" x14ac:dyDescent="0.2">
      <c r="A16" s="6">
        <v>11</v>
      </c>
      <c r="B16" s="7" t="s">
        <v>40</v>
      </c>
      <c r="C16" s="8" t="s">
        <v>39</v>
      </c>
      <c r="D16" s="9">
        <v>0</v>
      </c>
      <c r="E16" s="9">
        <v>0</v>
      </c>
      <c r="F16" s="9">
        <v>0</v>
      </c>
      <c r="G16" s="9">
        <v>0</v>
      </c>
      <c r="H16" s="9">
        <v>1</v>
      </c>
      <c r="I16" s="9">
        <v>0</v>
      </c>
      <c r="J16" s="79">
        <f t="shared" si="0"/>
        <v>1</v>
      </c>
      <c r="K16" s="80"/>
      <c r="L16" s="81"/>
      <c r="M16" s="5">
        <f>CELEK!O16</f>
        <v>0</v>
      </c>
      <c r="N16" s="27">
        <f t="shared" si="1"/>
        <v>0</v>
      </c>
      <c r="O16" s="3"/>
    </row>
    <row r="17" spans="1:15" ht="15.95" customHeight="1" x14ac:dyDescent="0.2">
      <c r="A17" s="6">
        <v>12</v>
      </c>
      <c r="B17" s="7" t="s">
        <v>41</v>
      </c>
      <c r="C17" s="8" t="s">
        <v>42</v>
      </c>
      <c r="D17" s="9">
        <v>8</v>
      </c>
      <c r="E17" s="9">
        <v>36</v>
      </c>
      <c r="F17" s="9">
        <v>14</v>
      </c>
      <c r="G17" s="9">
        <v>10</v>
      </c>
      <c r="H17" s="9">
        <v>4</v>
      </c>
      <c r="I17" s="9">
        <v>22</v>
      </c>
      <c r="J17" s="79">
        <f t="shared" si="0"/>
        <v>94</v>
      </c>
      <c r="K17" s="80"/>
      <c r="L17" s="81"/>
      <c r="M17" s="5">
        <f>CELEK!O17</f>
        <v>0</v>
      </c>
      <c r="N17" s="27">
        <f t="shared" si="1"/>
        <v>0</v>
      </c>
      <c r="O17" s="3"/>
    </row>
    <row r="18" spans="1:15" ht="15.95" customHeight="1" x14ac:dyDescent="0.2">
      <c r="A18" s="6">
        <v>13</v>
      </c>
      <c r="B18" s="7" t="s">
        <v>43</v>
      </c>
      <c r="C18" s="8" t="s">
        <v>44</v>
      </c>
      <c r="D18" s="9">
        <v>14</v>
      </c>
      <c r="E18" s="9">
        <v>6</v>
      </c>
      <c r="F18" s="9">
        <v>20</v>
      </c>
      <c r="G18" s="9">
        <v>16</v>
      </c>
      <c r="H18" s="9">
        <v>20</v>
      </c>
      <c r="I18" s="9">
        <v>6</v>
      </c>
      <c r="J18" s="79">
        <f t="shared" si="0"/>
        <v>82</v>
      </c>
      <c r="K18" s="80"/>
      <c r="L18" s="81"/>
      <c r="M18" s="5">
        <f>CELEK!O18</f>
        <v>0</v>
      </c>
      <c r="N18" s="27">
        <f t="shared" si="1"/>
        <v>0</v>
      </c>
      <c r="O18" s="3"/>
    </row>
    <row r="19" spans="1:15" ht="15.95" customHeight="1" x14ac:dyDescent="0.2">
      <c r="A19" s="6">
        <v>14</v>
      </c>
      <c r="B19" s="7" t="s">
        <v>45</v>
      </c>
      <c r="C19" s="8" t="s">
        <v>46</v>
      </c>
      <c r="D19" s="9">
        <v>24</v>
      </c>
      <c r="E19" s="9">
        <v>8</v>
      </c>
      <c r="F19" s="9">
        <v>4</v>
      </c>
      <c r="G19" s="9">
        <v>4</v>
      </c>
      <c r="H19" s="9">
        <v>4</v>
      </c>
      <c r="I19" s="9">
        <v>8</v>
      </c>
      <c r="J19" s="79">
        <f t="shared" si="0"/>
        <v>52</v>
      </c>
      <c r="K19" s="80"/>
      <c r="L19" s="81"/>
      <c r="M19" s="5">
        <f>CELEK!O19</f>
        <v>0</v>
      </c>
      <c r="N19" s="27">
        <f t="shared" si="1"/>
        <v>0</v>
      </c>
      <c r="O19" s="3"/>
    </row>
    <row r="20" spans="1:15" ht="15.95" customHeight="1" x14ac:dyDescent="0.2">
      <c r="A20" s="6">
        <v>15</v>
      </c>
      <c r="B20" s="7" t="s">
        <v>47</v>
      </c>
      <c r="C20" s="8" t="s">
        <v>48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79">
        <f t="shared" si="0"/>
        <v>0</v>
      </c>
      <c r="K20" s="80"/>
      <c r="L20" s="81"/>
      <c r="M20" s="5">
        <f>CELEK!O20</f>
        <v>0</v>
      </c>
      <c r="N20" s="27">
        <f t="shared" si="1"/>
        <v>0</v>
      </c>
      <c r="O20" s="3"/>
    </row>
    <row r="21" spans="1:15" ht="15.95" customHeight="1" x14ac:dyDescent="0.2">
      <c r="A21" s="6">
        <v>16</v>
      </c>
      <c r="B21" s="11" t="s">
        <v>49</v>
      </c>
      <c r="C21" s="12" t="s">
        <v>50</v>
      </c>
      <c r="D21" s="13">
        <v>15</v>
      </c>
      <c r="E21" s="13">
        <v>10</v>
      </c>
      <c r="F21" s="13">
        <v>5</v>
      </c>
      <c r="G21" s="13">
        <v>5</v>
      </c>
      <c r="H21" s="13">
        <v>5</v>
      </c>
      <c r="I21" s="13">
        <v>8</v>
      </c>
      <c r="J21" s="79">
        <f t="shared" si="0"/>
        <v>48</v>
      </c>
      <c r="K21" s="80"/>
      <c r="L21" s="81"/>
      <c r="M21" s="5">
        <f>CELEK!O21</f>
        <v>0</v>
      </c>
      <c r="N21" s="27">
        <f t="shared" si="1"/>
        <v>0</v>
      </c>
      <c r="O21" s="3"/>
    </row>
    <row r="22" spans="1:15" ht="21" customHeight="1" x14ac:dyDescent="0.2">
      <c r="A22" s="39"/>
      <c r="B22" s="40"/>
      <c r="C22" s="41"/>
      <c r="D22" s="42"/>
      <c r="E22" s="42"/>
      <c r="F22" s="42"/>
      <c r="G22" s="42"/>
      <c r="H22" s="42"/>
      <c r="I22" s="42"/>
      <c r="J22" s="82" t="s">
        <v>83</v>
      </c>
      <c r="K22" s="83"/>
      <c r="L22" s="83"/>
      <c r="M22" s="84"/>
      <c r="N22" s="49">
        <f>SUM(N6:N21)</f>
        <v>0</v>
      </c>
      <c r="O22" s="3"/>
    </row>
    <row r="23" spans="1:15" ht="21" customHeight="1" x14ac:dyDescent="0.2">
      <c r="A23" s="39"/>
      <c r="B23" s="40"/>
      <c r="C23" s="41"/>
      <c r="D23" s="42"/>
      <c r="E23" s="42"/>
      <c r="F23" s="42"/>
      <c r="G23" s="42"/>
      <c r="H23" s="42"/>
      <c r="I23" s="42"/>
      <c r="J23" s="82" t="s">
        <v>85</v>
      </c>
      <c r="K23" s="83"/>
      <c r="L23" s="83"/>
      <c r="M23" s="84"/>
      <c r="N23" s="49">
        <f>N22*1.21</f>
        <v>0</v>
      </c>
      <c r="O23" s="3"/>
    </row>
    <row r="24" spans="1:15" ht="14.25" customHeight="1" x14ac:dyDescent="0.2">
      <c r="A24" s="18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4.25" customHeight="1" x14ac:dyDescent="0.2">
      <c r="A25" s="19" t="s">
        <v>87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8"/>
      <c r="O25" s="3"/>
    </row>
    <row r="26" spans="1:15" x14ac:dyDescent="0.2">
      <c r="A26" s="18" t="s">
        <v>88</v>
      </c>
    </row>
  </sheetData>
  <sheetProtection algorithmName="SHA-512" hashValue="msWVvvcf66TD7nHi0ToMumtrotVnuFmcpqyHYzlujsBOKdz8YQ5Qs2XtiqhgwmDpoPOv4ZQm7/RxYutK2rj/7Q==" saltValue="i/92JJNdBX+laRI7xbnmIg==" spinCount="100000" sheet="1" objects="1" scenarios="1"/>
  <mergeCells count="29">
    <mergeCell ref="J22:M22"/>
    <mergeCell ref="J23:M23"/>
    <mergeCell ref="J10:L10"/>
    <mergeCell ref="A1:C1"/>
    <mergeCell ref="D1:G1"/>
    <mergeCell ref="H1:K1"/>
    <mergeCell ref="L1:N1"/>
    <mergeCell ref="A4:A5"/>
    <mergeCell ref="B4:B5"/>
    <mergeCell ref="C4:C5"/>
    <mergeCell ref="D4:L4"/>
    <mergeCell ref="M4:M5"/>
    <mergeCell ref="N4:N5"/>
    <mergeCell ref="J5:L5"/>
    <mergeCell ref="J6:L6"/>
    <mergeCell ref="J7:L7"/>
    <mergeCell ref="J8:L8"/>
    <mergeCell ref="J9:L9"/>
    <mergeCell ref="J21:L21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0EBC-5EF0-4339-A2E3-A30A41E37D74}">
  <dimension ref="A1:P26"/>
  <sheetViews>
    <sheetView topLeftCell="A2" zoomScale="115" zoomScaleNormal="115" workbookViewId="0">
      <selection activeCell="C12" sqref="C12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9" width="5.6640625" customWidth="1"/>
    <col min="10" max="10" width="2.83203125" customWidth="1"/>
    <col min="11" max="11" width="5.5" hidden="1" customWidth="1"/>
    <col min="12" max="12" width="9" hidden="1" customWidth="1"/>
    <col min="13" max="14" width="15.83203125" customWidth="1"/>
    <col min="15" max="15" width="7.33203125" customWidth="1"/>
    <col min="16" max="16" width="23.33203125" customWidth="1"/>
    <col min="17" max="17" width="2.1640625" customWidth="1"/>
  </cols>
  <sheetData>
    <row r="1" spans="1:16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2" t="s">
        <v>3</v>
      </c>
      <c r="M1" s="63"/>
      <c r="N1" s="64"/>
    </row>
    <row r="2" spans="1:16" ht="44.25" customHeight="1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7"/>
    </row>
    <row r="3" spans="1:16" ht="21" customHeight="1" x14ac:dyDescent="0.2">
      <c r="A3" s="24" t="s">
        <v>103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2" customFormat="1" ht="16.5" customHeight="1" x14ac:dyDescent="0.2">
      <c r="A4" s="65" t="s">
        <v>5</v>
      </c>
      <c r="B4" s="65" t="s">
        <v>6</v>
      </c>
      <c r="C4" s="67" t="s">
        <v>7</v>
      </c>
      <c r="D4" s="67" t="s">
        <v>91</v>
      </c>
      <c r="E4" s="67"/>
      <c r="F4" s="67"/>
      <c r="G4" s="67"/>
      <c r="H4" s="67"/>
      <c r="I4" s="67"/>
      <c r="J4" s="67"/>
      <c r="K4" s="67"/>
      <c r="L4" s="67"/>
      <c r="M4" s="71" t="s">
        <v>9</v>
      </c>
      <c r="N4" s="71" t="s">
        <v>10</v>
      </c>
      <c r="O4" s="4"/>
    </row>
    <row r="5" spans="1:16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22" t="s">
        <v>96</v>
      </c>
      <c r="I5" s="67" t="s">
        <v>100</v>
      </c>
      <c r="J5" s="67"/>
      <c r="K5" s="67"/>
      <c r="L5" s="67"/>
      <c r="M5" s="72"/>
      <c r="N5" s="73"/>
      <c r="O5" s="4"/>
    </row>
    <row r="6" spans="1:16" ht="15" customHeight="1" x14ac:dyDescent="0.2">
      <c r="A6" s="6">
        <v>1</v>
      </c>
      <c r="B6" s="7" t="s">
        <v>22</v>
      </c>
      <c r="C6" s="8" t="s">
        <v>23</v>
      </c>
      <c r="D6" s="46">
        <v>0</v>
      </c>
      <c r="E6" s="46">
        <v>1</v>
      </c>
      <c r="F6" s="9">
        <v>0</v>
      </c>
      <c r="G6" s="9">
        <v>0</v>
      </c>
      <c r="H6" s="25">
        <v>0</v>
      </c>
      <c r="I6" s="88">
        <f>SUM(D6:H6)</f>
        <v>1</v>
      </c>
      <c r="J6" s="88"/>
      <c r="K6" s="88"/>
      <c r="L6" s="88"/>
      <c r="M6" s="5">
        <f>CELEK!O6</f>
        <v>0</v>
      </c>
      <c r="N6" s="27">
        <f>I6*M6</f>
        <v>0</v>
      </c>
      <c r="O6" s="3"/>
    </row>
    <row r="7" spans="1:16" ht="15.95" customHeight="1" x14ac:dyDescent="0.2">
      <c r="A7" s="6">
        <v>2</v>
      </c>
      <c r="B7" s="7" t="s">
        <v>24</v>
      </c>
      <c r="C7" s="8" t="s">
        <v>25</v>
      </c>
      <c r="D7" s="46">
        <v>0</v>
      </c>
      <c r="E7" s="46">
        <v>0</v>
      </c>
      <c r="F7" s="9">
        <v>0</v>
      </c>
      <c r="G7" s="9">
        <v>0</v>
      </c>
      <c r="H7" s="25">
        <v>0</v>
      </c>
      <c r="I7" s="88">
        <f t="shared" ref="I7:I21" si="0">SUM(D7:H7)</f>
        <v>0</v>
      </c>
      <c r="J7" s="88"/>
      <c r="K7" s="88"/>
      <c r="L7" s="88"/>
      <c r="M7" s="5">
        <f>CELEK!O7</f>
        <v>0</v>
      </c>
      <c r="N7" s="27">
        <f t="shared" ref="N7:N21" si="1">I7*M7</f>
        <v>0</v>
      </c>
      <c r="O7" s="3"/>
    </row>
    <row r="8" spans="1:16" ht="15.95" customHeight="1" x14ac:dyDescent="0.2">
      <c r="A8" s="6">
        <v>3</v>
      </c>
      <c r="B8" s="7" t="s">
        <v>26</v>
      </c>
      <c r="C8" s="8" t="s">
        <v>27</v>
      </c>
      <c r="D8" s="46">
        <v>0</v>
      </c>
      <c r="E8" s="46">
        <v>0</v>
      </c>
      <c r="F8" s="9">
        <v>0</v>
      </c>
      <c r="G8" s="9">
        <v>0</v>
      </c>
      <c r="H8" s="25">
        <v>0</v>
      </c>
      <c r="I8" s="88">
        <f t="shared" si="0"/>
        <v>0</v>
      </c>
      <c r="J8" s="88"/>
      <c r="K8" s="88"/>
      <c r="L8" s="88"/>
      <c r="M8" s="5">
        <f>CELEK!O8</f>
        <v>0</v>
      </c>
      <c r="N8" s="27">
        <f t="shared" si="1"/>
        <v>0</v>
      </c>
      <c r="O8" s="3"/>
    </row>
    <row r="9" spans="1:16" ht="15.95" customHeight="1" x14ac:dyDescent="0.2">
      <c r="A9" s="6">
        <v>4</v>
      </c>
      <c r="B9" s="7" t="s">
        <v>28</v>
      </c>
      <c r="C9" s="8" t="s">
        <v>29</v>
      </c>
      <c r="D9" s="46">
        <v>0</v>
      </c>
      <c r="E9" s="46">
        <v>0</v>
      </c>
      <c r="F9" s="9">
        <v>0</v>
      </c>
      <c r="G9" s="9">
        <v>0</v>
      </c>
      <c r="H9" s="25">
        <v>0</v>
      </c>
      <c r="I9" s="88">
        <f t="shared" si="0"/>
        <v>0</v>
      </c>
      <c r="J9" s="88"/>
      <c r="K9" s="88"/>
      <c r="L9" s="88"/>
      <c r="M9" s="5">
        <f>CELEK!O9</f>
        <v>0</v>
      </c>
      <c r="N9" s="27">
        <f t="shared" si="1"/>
        <v>0</v>
      </c>
      <c r="O9" s="3"/>
    </row>
    <row r="10" spans="1:16" ht="15.95" customHeight="1" x14ac:dyDescent="0.2">
      <c r="A10" s="6">
        <v>5</v>
      </c>
      <c r="B10" s="7" t="s">
        <v>30</v>
      </c>
      <c r="C10" s="8" t="s">
        <v>31</v>
      </c>
      <c r="D10" s="46">
        <v>0</v>
      </c>
      <c r="E10" s="46">
        <v>0</v>
      </c>
      <c r="F10" s="9">
        <v>0</v>
      </c>
      <c r="G10" s="9">
        <v>0</v>
      </c>
      <c r="H10" s="25">
        <v>0</v>
      </c>
      <c r="I10" s="88">
        <f t="shared" si="0"/>
        <v>0</v>
      </c>
      <c r="J10" s="88"/>
      <c r="K10" s="88"/>
      <c r="L10" s="88"/>
      <c r="M10" s="5">
        <f>CELEK!O10</f>
        <v>0</v>
      </c>
      <c r="N10" s="27">
        <f t="shared" si="1"/>
        <v>0</v>
      </c>
      <c r="O10" s="3"/>
    </row>
    <row r="11" spans="1:16" ht="15.95" customHeight="1" x14ac:dyDescent="0.2">
      <c r="A11" s="6">
        <v>6</v>
      </c>
      <c r="B11" s="7" t="s">
        <v>32</v>
      </c>
      <c r="C11" s="10" t="s">
        <v>33</v>
      </c>
      <c r="D11" s="46">
        <v>0</v>
      </c>
      <c r="E11" s="46">
        <v>0</v>
      </c>
      <c r="F11" s="9">
        <v>0</v>
      </c>
      <c r="G11" s="9">
        <v>0</v>
      </c>
      <c r="H11" s="25">
        <v>0</v>
      </c>
      <c r="I11" s="88">
        <f t="shared" si="0"/>
        <v>0</v>
      </c>
      <c r="J11" s="88"/>
      <c r="K11" s="88"/>
      <c r="L11" s="88"/>
      <c r="M11" s="5">
        <f>CELEK!O11</f>
        <v>0</v>
      </c>
      <c r="N11" s="27">
        <f t="shared" si="1"/>
        <v>0</v>
      </c>
      <c r="O11" s="3"/>
    </row>
    <row r="12" spans="1:16" ht="15.95" customHeight="1" x14ac:dyDescent="0.2">
      <c r="A12" s="6">
        <v>7</v>
      </c>
      <c r="B12" s="7" t="s">
        <v>34</v>
      </c>
      <c r="C12" s="8" t="s">
        <v>35</v>
      </c>
      <c r="D12" s="46">
        <v>0</v>
      </c>
      <c r="E12" s="46">
        <v>0</v>
      </c>
      <c r="F12" s="9">
        <v>0</v>
      </c>
      <c r="G12" s="9">
        <v>0</v>
      </c>
      <c r="H12" s="25">
        <v>0</v>
      </c>
      <c r="I12" s="88">
        <f t="shared" si="0"/>
        <v>0</v>
      </c>
      <c r="J12" s="88"/>
      <c r="K12" s="88"/>
      <c r="L12" s="88"/>
      <c r="M12" s="5">
        <f>CELEK!O12</f>
        <v>0</v>
      </c>
      <c r="N12" s="27">
        <f t="shared" si="1"/>
        <v>0</v>
      </c>
      <c r="O12" s="3"/>
    </row>
    <row r="13" spans="1:16" ht="15.95" customHeight="1" x14ac:dyDescent="0.2">
      <c r="A13" s="6">
        <v>8</v>
      </c>
      <c r="B13" s="7" t="s">
        <v>36</v>
      </c>
      <c r="C13" s="8" t="s">
        <v>35</v>
      </c>
      <c r="D13" s="46">
        <v>0</v>
      </c>
      <c r="E13" s="46">
        <v>3</v>
      </c>
      <c r="F13" s="9">
        <v>0</v>
      </c>
      <c r="G13" s="9">
        <v>0</v>
      </c>
      <c r="H13" s="25">
        <v>0</v>
      </c>
      <c r="I13" s="88">
        <f t="shared" si="0"/>
        <v>3</v>
      </c>
      <c r="J13" s="88"/>
      <c r="K13" s="88"/>
      <c r="L13" s="88"/>
      <c r="M13" s="5">
        <f>CELEK!O13</f>
        <v>0</v>
      </c>
      <c r="N13" s="27">
        <f t="shared" si="1"/>
        <v>0</v>
      </c>
      <c r="O13" s="3"/>
    </row>
    <row r="14" spans="1:16" ht="15.95" customHeight="1" x14ac:dyDescent="0.2">
      <c r="A14" s="6">
        <v>9</v>
      </c>
      <c r="B14" s="7" t="s">
        <v>37</v>
      </c>
      <c r="C14" s="8" t="s">
        <v>35</v>
      </c>
      <c r="D14" s="46">
        <v>0</v>
      </c>
      <c r="E14" s="46">
        <v>0</v>
      </c>
      <c r="F14" s="9">
        <v>1</v>
      </c>
      <c r="G14" s="9">
        <v>0</v>
      </c>
      <c r="H14" s="25">
        <v>0</v>
      </c>
      <c r="I14" s="88">
        <f t="shared" si="0"/>
        <v>1</v>
      </c>
      <c r="J14" s="88"/>
      <c r="K14" s="88"/>
      <c r="L14" s="88"/>
      <c r="M14" s="5">
        <f>CELEK!O14</f>
        <v>0</v>
      </c>
      <c r="N14" s="27">
        <f t="shared" si="1"/>
        <v>0</v>
      </c>
      <c r="O14" s="3"/>
    </row>
    <row r="15" spans="1:16" ht="15.95" customHeight="1" x14ac:dyDescent="0.2">
      <c r="A15" s="6">
        <v>10</v>
      </c>
      <c r="B15" s="36" t="s">
        <v>38</v>
      </c>
      <c r="C15" s="8" t="s">
        <v>39</v>
      </c>
      <c r="D15" s="46">
        <v>0</v>
      </c>
      <c r="E15" s="46">
        <v>0</v>
      </c>
      <c r="F15" s="9">
        <v>0</v>
      </c>
      <c r="G15" s="9">
        <v>0</v>
      </c>
      <c r="H15" s="25">
        <v>0</v>
      </c>
      <c r="I15" s="88">
        <f t="shared" si="0"/>
        <v>0</v>
      </c>
      <c r="J15" s="88"/>
      <c r="K15" s="88"/>
      <c r="L15" s="88"/>
      <c r="M15" s="5">
        <f>CELEK!O15</f>
        <v>0</v>
      </c>
      <c r="N15" s="27">
        <f t="shared" si="1"/>
        <v>0</v>
      </c>
      <c r="O15" s="3"/>
    </row>
    <row r="16" spans="1:16" ht="15.95" customHeight="1" x14ac:dyDescent="0.2">
      <c r="A16" s="6">
        <v>11</v>
      </c>
      <c r="B16" s="7" t="s">
        <v>40</v>
      </c>
      <c r="C16" s="8" t="s">
        <v>39</v>
      </c>
      <c r="D16" s="46">
        <v>0</v>
      </c>
      <c r="E16" s="46">
        <v>0</v>
      </c>
      <c r="F16" s="9">
        <v>0</v>
      </c>
      <c r="G16" s="9">
        <v>1</v>
      </c>
      <c r="H16" s="25">
        <v>1</v>
      </c>
      <c r="I16" s="88">
        <f t="shared" si="0"/>
        <v>2</v>
      </c>
      <c r="J16" s="88"/>
      <c r="K16" s="88"/>
      <c r="L16" s="88"/>
      <c r="M16" s="5">
        <f>CELEK!O16</f>
        <v>0</v>
      </c>
      <c r="N16" s="27">
        <f t="shared" si="1"/>
        <v>0</v>
      </c>
      <c r="O16" s="3"/>
    </row>
    <row r="17" spans="1:15" ht="15.95" customHeight="1" x14ac:dyDescent="0.2">
      <c r="A17" s="6">
        <v>12</v>
      </c>
      <c r="B17" s="7" t="s">
        <v>41</v>
      </c>
      <c r="C17" s="8" t="s">
        <v>42</v>
      </c>
      <c r="D17" s="9">
        <v>0</v>
      </c>
      <c r="E17" s="9">
        <v>2</v>
      </c>
      <c r="F17" s="9">
        <v>6</v>
      </c>
      <c r="G17" s="9">
        <v>8</v>
      </c>
      <c r="H17" s="25">
        <v>14</v>
      </c>
      <c r="I17" s="88">
        <f t="shared" si="0"/>
        <v>30</v>
      </c>
      <c r="J17" s="88"/>
      <c r="K17" s="88"/>
      <c r="L17" s="88"/>
      <c r="M17" s="5">
        <f>CELEK!O17</f>
        <v>0</v>
      </c>
      <c r="N17" s="27">
        <f t="shared" si="1"/>
        <v>0</v>
      </c>
      <c r="O17" s="3"/>
    </row>
    <row r="18" spans="1:15" ht="15.95" customHeight="1" x14ac:dyDescent="0.2">
      <c r="A18" s="6">
        <v>13</v>
      </c>
      <c r="B18" s="7" t="s">
        <v>43</v>
      </c>
      <c r="C18" s="8" t="s">
        <v>44</v>
      </c>
      <c r="D18" s="9">
        <v>0</v>
      </c>
      <c r="E18" s="9">
        <v>14</v>
      </c>
      <c r="F18" s="9">
        <v>16</v>
      </c>
      <c r="G18" s="9">
        <v>14</v>
      </c>
      <c r="H18" s="25">
        <v>12</v>
      </c>
      <c r="I18" s="88">
        <f t="shared" si="0"/>
        <v>56</v>
      </c>
      <c r="J18" s="88"/>
      <c r="K18" s="88"/>
      <c r="L18" s="88"/>
      <c r="M18" s="5">
        <f>CELEK!O18</f>
        <v>0</v>
      </c>
      <c r="N18" s="27">
        <f t="shared" si="1"/>
        <v>0</v>
      </c>
      <c r="O18" s="3"/>
    </row>
    <row r="19" spans="1:15" ht="15.95" customHeight="1" x14ac:dyDescent="0.2">
      <c r="A19" s="6">
        <v>14</v>
      </c>
      <c r="B19" s="7" t="s">
        <v>45</v>
      </c>
      <c r="C19" s="8" t="s">
        <v>46</v>
      </c>
      <c r="D19" s="9">
        <v>8</v>
      </c>
      <c r="E19" s="9">
        <v>26</v>
      </c>
      <c r="F19" s="9">
        <v>4</v>
      </c>
      <c r="G19" s="9">
        <v>8</v>
      </c>
      <c r="H19" s="25">
        <v>6</v>
      </c>
      <c r="I19" s="88">
        <f t="shared" si="0"/>
        <v>52</v>
      </c>
      <c r="J19" s="88"/>
      <c r="K19" s="88"/>
      <c r="L19" s="88"/>
      <c r="M19" s="5">
        <f>CELEK!O19</f>
        <v>0</v>
      </c>
      <c r="N19" s="27">
        <f t="shared" si="1"/>
        <v>0</v>
      </c>
      <c r="O19" s="3"/>
    </row>
    <row r="20" spans="1:15" ht="15.95" customHeight="1" x14ac:dyDescent="0.2">
      <c r="A20" s="6">
        <v>15</v>
      </c>
      <c r="B20" s="7" t="s">
        <v>47</v>
      </c>
      <c r="C20" s="8" t="s">
        <v>48</v>
      </c>
      <c r="D20" s="9">
        <v>0</v>
      </c>
      <c r="E20" s="9">
        <v>0</v>
      </c>
      <c r="F20" s="9">
        <v>0</v>
      </c>
      <c r="G20" s="9">
        <v>0</v>
      </c>
      <c r="H20" s="25">
        <v>0</v>
      </c>
      <c r="I20" s="88">
        <f t="shared" si="0"/>
        <v>0</v>
      </c>
      <c r="J20" s="88"/>
      <c r="K20" s="88"/>
      <c r="L20" s="88"/>
      <c r="M20" s="5">
        <f>CELEK!O20</f>
        <v>0</v>
      </c>
      <c r="N20" s="27">
        <f t="shared" si="1"/>
        <v>0</v>
      </c>
      <c r="O20" s="3"/>
    </row>
    <row r="21" spans="1:15" ht="15.95" customHeight="1" x14ac:dyDescent="0.2">
      <c r="A21" s="6">
        <v>16</v>
      </c>
      <c r="B21" s="11" t="s">
        <v>49</v>
      </c>
      <c r="C21" s="12" t="s">
        <v>50</v>
      </c>
      <c r="D21" s="13">
        <v>0</v>
      </c>
      <c r="E21" s="13">
        <v>12</v>
      </c>
      <c r="F21" s="13">
        <v>8</v>
      </c>
      <c r="G21" s="13">
        <v>4</v>
      </c>
      <c r="H21" s="14">
        <v>0</v>
      </c>
      <c r="I21" s="88">
        <f t="shared" si="0"/>
        <v>24</v>
      </c>
      <c r="J21" s="88"/>
      <c r="K21" s="88"/>
      <c r="L21" s="88"/>
      <c r="M21" s="5">
        <f>CELEK!O21</f>
        <v>0</v>
      </c>
      <c r="N21" s="27">
        <f t="shared" si="1"/>
        <v>0</v>
      </c>
      <c r="O21" s="3"/>
    </row>
    <row r="22" spans="1:15" ht="15.95" customHeight="1" x14ac:dyDescent="0.2">
      <c r="A22" s="39"/>
      <c r="B22" s="40"/>
      <c r="C22" s="41"/>
      <c r="D22" s="42"/>
      <c r="E22" s="42"/>
      <c r="F22" s="42"/>
      <c r="G22" s="42"/>
      <c r="H22" s="42"/>
      <c r="I22" s="58" t="s">
        <v>83</v>
      </c>
      <c r="J22" s="58"/>
      <c r="K22" s="58"/>
      <c r="L22" s="58"/>
      <c r="M22" s="58"/>
      <c r="N22" s="49">
        <f>SUM(N6:N21)</f>
        <v>0</v>
      </c>
      <c r="O22" s="3"/>
    </row>
    <row r="23" spans="1:15" ht="15.95" customHeight="1" x14ac:dyDescent="0.2">
      <c r="A23" s="39"/>
      <c r="B23" s="40"/>
      <c r="C23" s="41"/>
      <c r="D23" s="42"/>
      <c r="E23" s="42"/>
      <c r="F23" s="42"/>
      <c r="G23" s="42"/>
      <c r="H23" s="42"/>
      <c r="I23" s="58" t="s">
        <v>85</v>
      </c>
      <c r="J23" s="58"/>
      <c r="K23" s="58"/>
      <c r="L23" s="58"/>
      <c r="M23" s="58"/>
      <c r="N23" s="49">
        <f>N22*1.21</f>
        <v>0</v>
      </c>
      <c r="O23" s="3"/>
    </row>
    <row r="24" spans="1:15" s="45" customFormat="1" ht="14.25" customHeight="1" x14ac:dyDescent="0.2">
      <c r="A24" s="43" t="s">
        <v>101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4.25" customHeight="1" x14ac:dyDescent="0.2">
      <c r="A25" s="19" t="s">
        <v>87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18" t="s">
        <v>88</v>
      </c>
    </row>
  </sheetData>
  <sheetProtection algorithmName="SHA-512" hashValue="hQ/m0OXE2NZQBYl+rDieF0rxl4B/dYxDnXj+JorUwjHoZJzJhPoL1PwRSGZW/C9nBq1tTHoCs4Vf6tTK9DR4rg==" saltValue="lvje6T4RTEoNZOH6TJwyVg==" spinCount="100000" sheet="1" objects="1" scenarios="1"/>
  <mergeCells count="29">
    <mergeCell ref="I22:M22"/>
    <mergeCell ref="I23:M23"/>
    <mergeCell ref="I9:L9"/>
    <mergeCell ref="A1:C1"/>
    <mergeCell ref="D1:G1"/>
    <mergeCell ref="H1:K1"/>
    <mergeCell ref="L1:N1"/>
    <mergeCell ref="A4:A5"/>
    <mergeCell ref="B4:B5"/>
    <mergeCell ref="C4:C5"/>
    <mergeCell ref="D4:L4"/>
    <mergeCell ref="M4:M5"/>
    <mergeCell ref="N4:N5"/>
    <mergeCell ref="I5:L5"/>
    <mergeCell ref="I21:L21"/>
    <mergeCell ref="I20:L20"/>
    <mergeCell ref="I19:L19"/>
    <mergeCell ref="I18:L18"/>
    <mergeCell ref="I6:L6"/>
    <mergeCell ref="I8:L8"/>
    <mergeCell ref="I7:L7"/>
    <mergeCell ref="I17:L17"/>
    <mergeCell ref="I16:L16"/>
    <mergeCell ref="I15:L15"/>
    <mergeCell ref="I14:L14"/>
    <mergeCell ref="I13:L13"/>
    <mergeCell ref="I12:L12"/>
    <mergeCell ref="I11:L11"/>
    <mergeCell ref="I10:L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42C4-B62E-4420-9992-ED80C3146E25}">
  <dimension ref="A1:P26"/>
  <sheetViews>
    <sheetView topLeftCell="A2" zoomScale="115" zoomScaleNormal="115" workbookViewId="0">
      <selection activeCell="F15" sqref="F15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10" width="5.6640625" customWidth="1"/>
    <col min="11" max="11" width="1.83203125" customWidth="1"/>
    <col min="12" max="12" width="1.33203125" customWidth="1"/>
    <col min="13" max="14" width="15.83203125" customWidth="1"/>
    <col min="15" max="15" width="7.33203125" customWidth="1"/>
    <col min="16" max="16" width="23.33203125" customWidth="1"/>
    <col min="17" max="17" width="2.1640625" customWidth="1"/>
  </cols>
  <sheetData>
    <row r="1" spans="1:16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2" t="s">
        <v>3</v>
      </c>
      <c r="M1" s="63"/>
      <c r="N1" s="64"/>
    </row>
    <row r="2" spans="1:16" ht="44.25" customHeight="1" x14ac:dyDescent="0.2">
      <c r="A2" s="15"/>
      <c r="B2" s="15"/>
      <c r="C2" s="30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7"/>
    </row>
    <row r="3" spans="1:16" ht="21" customHeight="1" x14ac:dyDescent="0.2">
      <c r="A3" s="24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2" customFormat="1" ht="16.5" customHeight="1" x14ac:dyDescent="0.2">
      <c r="A4" s="65" t="s">
        <v>5</v>
      </c>
      <c r="B4" s="65" t="s">
        <v>6</v>
      </c>
      <c r="C4" s="67" t="s">
        <v>7</v>
      </c>
      <c r="D4" s="67" t="s">
        <v>91</v>
      </c>
      <c r="E4" s="67"/>
      <c r="F4" s="67"/>
      <c r="G4" s="67"/>
      <c r="H4" s="67"/>
      <c r="I4" s="67"/>
      <c r="J4" s="67"/>
      <c r="K4" s="67"/>
      <c r="L4" s="67"/>
      <c r="M4" s="71" t="s">
        <v>9</v>
      </c>
      <c r="N4" s="71" t="s">
        <v>10</v>
      </c>
      <c r="O4" s="4"/>
    </row>
    <row r="5" spans="1:16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76" t="s">
        <v>100</v>
      </c>
      <c r="K5" s="77"/>
      <c r="L5" s="78"/>
      <c r="M5" s="72"/>
      <c r="N5" s="73"/>
      <c r="O5" s="4"/>
    </row>
    <row r="6" spans="1:16" ht="15" customHeight="1" x14ac:dyDescent="0.2">
      <c r="A6" s="6">
        <v>1</v>
      </c>
      <c r="B6" s="7" t="s">
        <v>22</v>
      </c>
      <c r="C6" s="8" t="s">
        <v>23</v>
      </c>
      <c r="D6" s="9">
        <v>0</v>
      </c>
      <c r="E6" s="46">
        <v>0</v>
      </c>
      <c r="F6" s="46">
        <v>0</v>
      </c>
      <c r="G6" s="46">
        <v>0</v>
      </c>
      <c r="H6" s="46">
        <v>0</v>
      </c>
      <c r="I6" s="9">
        <v>0</v>
      </c>
      <c r="J6" s="79">
        <f>SUM(D6:I6)</f>
        <v>0</v>
      </c>
      <c r="K6" s="80"/>
      <c r="L6" s="81"/>
      <c r="M6" s="5">
        <f>CELEK!O6</f>
        <v>0</v>
      </c>
      <c r="N6" s="27">
        <f>J6*M6</f>
        <v>0</v>
      </c>
      <c r="O6" s="3"/>
    </row>
    <row r="7" spans="1:16" ht="15.95" customHeight="1" x14ac:dyDescent="0.2">
      <c r="A7" s="6">
        <v>2</v>
      </c>
      <c r="B7" s="7" t="s">
        <v>24</v>
      </c>
      <c r="C7" s="8" t="s">
        <v>25</v>
      </c>
      <c r="D7" s="9">
        <v>0</v>
      </c>
      <c r="E7" s="46">
        <v>0</v>
      </c>
      <c r="F7" s="46">
        <v>0</v>
      </c>
      <c r="G7" s="46">
        <v>0</v>
      </c>
      <c r="H7" s="46">
        <v>0</v>
      </c>
      <c r="I7" s="9">
        <v>0</v>
      </c>
      <c r="J7" s="79">
        <f t="shared" ref="J7:J21" si="0">SUM(D7:I7)</f>
        <v>0</v>
      </c>
      <c r="K7" s="80"/>
      <c r="L7" s="81"/>
      <c r="M7" s="5">
        <f>CELEK!O7</f>
        <v>0</v>
      </c>
      <c r="N7" s="27">
        <f t="shared" ref="N7:N21" si="1">J7*M7</f>
        <v>0</v>
      </c>
      <c r="O7" s="3"/>
    </row>
    <row r="8" spans="1:16" ht="15.95" customHeight="1" x14ac:dyDescent="0.2">
      <c r="A8" s="6">
        <v>3</v>
      </c>
      <c r="B8" s="7" t="s">
        <v>26</v>
      </c>
      <c r="C8" s="8" t="s">
        <v>27</v>
      </c>
      <c r="D8" s="9">
        <v>0</v>
      </c>
      <c r="E8" s="46">
        <v>1</v>
      </c>
      <c r="F8" s="46">
        <v>0</v>
      </c>
      <c r="G8" s="46">
        <v>0</v>
      </c>
      <c r="H8" s="46">
        <v>0</v>
      </c>
      <c r="I8" s="9">
        <v>0</v>
      </c>
      <c r="J8" s="79">
        <f t="shared" si="0"/>
        <v>1</v>
      </c>
      <c r="K8" s="80"/>
      <c r="L8" s="81"/>
      <c r="M8" s="5">
        <f>CELEK!O8</f>
        <v>0</v>
      </c>
      <c r="N8" s="27">
        <f t="shared" si="1"/>
        <v>0</v>
      </c>
      <c r="O8" s="3"/>
    </row>
    <row r="9" spans="1:16" ht="15.95" customHeight="1" x14ac:dyDescent="0.2">
      <c r="A9" s="6">
        <v>4</v>
      </c>
      <c r="B9" s="7" t="s">
        <v>28</v>
      </c>
      <c r="C9" s="8" t="s">
        <v>29</v>
      </c>
      <c r="D9" s="9">
        <v>0</v>
      </c>
      <c r="E9" s="46">
        <v>0</v>
      </c>
      <c r="F9" s="46">
        <v>0</v>
      </c>
      <c r="G9" s="46">
        <v>0</v>
      </c>
      <c r="H9" s="46">
        <v>0</v>
      </c>
      <c r="I9" s="9">
        <v>0</v>
      </c>
      <c r="J9" s="79">
        <f t="shared" si="0"/>
        <v>0</v>
      </c>
      <c r="K9" s="80"/>
      <c r="L9" s="81"/>
      <c r="M9" s="5">
        <f>CELEK!O9</f>
        <v>0</v>
      </c>
      <c r="N9" s="27">
        <f t="shared" si="1"/>
        <v>0</v>
      </c>
      <c r="O9" s="3"/>
    </row>
    <row r="10" spans="1:16" ht="15.95" customHeight="1" x14ac:dyDescent="0.2">
      <c r="A10" s="6">
        <v>5</v>
      </c>
      <c r="B10" s="7" t="s">
        <v>30</v>
      </c>
      <c r="C10" s="8" t="s">
        <v>31</v>
      </c>
      <c r="D10" s="9">
        <v>0</v>
      </c>
      <c r="E10" s="46">
        <v>1</v>
      </c>
      <c r="F10" s="46">
        <v>0</v>
      </c>
      <c r="G10" s="46">
        <v>0</v>
      </c>
      <c r="H10" s="46">
        <v>0</v>
      </c>
      <c r="I10" s="9">
        <v>0</v>
      </c>
      <c r="J10" s="79">
        <f t="shared" si="0"/>
        <v>1</v>
      </c>
      <c r="K10" s="80"/>
      <c r="L10" s="81"/>
      <c r="M10" s="5">
        <f>CELEK!O10</f>
        <v>0</v>
      </c>
      <c r="N10" s="27">
        <f t="shared" si="1"/>
        <v>0</v>
      </c>
      <c r="O10" s="3"/>
    </row>
    <row r="11" spans="1:16" ht="15.95" customHeight="1" x14ac:dyDescent="0.2">
      <c r="A11" s="6">
        <v>6</v>
      </c>
      <c r="B11" s="7" t="s">
        <v>32</v>
      </c>
      <c r="C11" s="10" t="s">
        <v>33</v>
      </c>
      <c r="D11" s="9">
        <v>0</v>
      </c>
      <c r="E11" s="46">
        <v>0</v>
      </c>
      <c r="F11" s="46">
        <v>0</v>
      </c>
      <c r="G11" s="46">
        <v>0</v>
      </c>
      <c r="H11" s="46">
        <v>0</v>
      </c>
      <c r="I11" s="9">
        <v>0</v>
      </c>
      <c r="J11" s="79">
        <f t="shared" si="0"/>
        <v>0</v>
      </c>
      <c r="K11" s="80"/>
      <c r="L11" s="81"/>
      <c r="M11" s="5">
        <f>CELEK!O11</f>
        <v>0</v>
      </c>
      <c r="N11" s="27">
        <f t="shared" si="1"/>
        <v>0</v>
      </c>
      <c r="O11" s="3"/>
    </row>
    <row r="12" spans="1:16" ht="15.95" customHeight="1" x14ac:dyDescent="0.2">
      <c r="A12" s="6">
        <v>7</v>
      </c>
      <c r="B12" s="7" t="s">
        <v>34</v>
      </c>
      <c r="C12" s="8" t="s">
        <v>35</v>
      </c>
      <c r="D12" s="9">
        <v>0</v>
      </c>
      <c r="E12" s="46">
        <v>0</v>
      </c>
      <c r="F12" s="46">
        <v>0</v>
      </c>
      <c r="G12" s="46">
        <v>0</v>
      </c>
      <c r="H12" s="46">
        <v>0</v>
      </c>
      <c r="I12" s="9">
        <v>0</v>
      </c>
      <c r="J12" s="79">
        <f t="shared" si="0"/>
        <v>0</v>
      </c>
      <c r="K12" s="80"/>
      <c r="L12" s="81"/>
      <c r="M12" s="5">
        <f>CELEK!O12</f>
        <v>0</v>
      </c>
      <c r="N12" s="27">
        <f t="shared" si="1"/>
        <v>0</v>
      </c>
      <c r="O12" s="3"/>
    </row>
    <row r="13" spans="1:16" ht="15.95" customHeight="1" x14ac:dyDescent="0.2">
      <c r="A13" s="6">
        <v>8</v>
      </c>
      <c r="B13" s="7" t="s">
        <v>36</v>
      </c>
      <c r="C13" s="8" t="s">
        <v>35</v>
      </c>
      <c r="D13" s="9">
        <v>1</v>
      </c>
      <c r="E13" s="46">
        <v>2</v>
      </c>
      <c r="F13" s="46">
        <v>2</v>
      </c>
      <c r="G13" s="46">
        <v>2</v>
      </c>
      <c r="H13" s="46">
        <v>2</v>
      </c>
      <c r="I13" s="9">
        <v>1</v>
      </c>
      <c r="J13" s="79">
        <f t="shared" si="0"/>
        <v>10</v>
      </c>
      <c r="K13" s="80"/>
      <c r="L13" s="81"/>
      <c r="M13" s="5">
        <f>CELEK!O13</f>
        <v>0</v>
      </c>
      <c r="N13" s="27">
        <f t="shared" si="1"/>
        <v>0</v>
      </c>
      <c r="O13" s="3"/>
    </row>
    <row r="14" spans="1:16" ht="15.95" customHeight="1" x14ac:dyDescent="0.2">
      <c r="A14" s="6">
        <v>9</v>
      </c>
      <c r="B14" s="7" t="s">
        <v>37</v>
      </c>
      <c r="C14" s="8" t="s">
        <v>35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79">
        <f t="shared" si="0"/>
        <v>0</v>
      </c>
      <c r="K14" s="80"/>
      <c r="L14" s="81"/>
      <c r="M14" s="5">
        <f>CELEK!O14</f>
        <v>0</v>
      </c>
      <c r="N14" s="27">
        <f t="shared" si="1"/>
        <v>0</v>
      </c>
      <c r="O14" s="3"/>
    </row>
    <row r="15" spans="1:16" ht="15.95" customHeight="1" x14ac:dyDescent="0.2">
      <c r="A15" s="6">
        <v>10</v>
      </c>
      <c r="B15" s="36" t="s">
        <v>38</v>
      </c>
      <c r="C15" s="8" t="s">
        <v>39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79">
        <f t="shared" si="0"/>
        <v>0</v>
      </c>
      <c r="K15" s="80"/>
      <c r="L15" s="81"/>
      <c r="M15" s="5">
        <f>CELEK!O15</f>
        <v>0</v>
      </c>
      <c r="N15" s="27">
        <f t="shared" si="1"/>
        <v>0</v>
      </c>
      <c r="O15" s="3"/>
    </row>
    <row r="16" spans="1:16" ht="15.95" customHeight="1" x14ac:dyDescent="0.2">
      <c r="A16" s="6">
        <v>11</v>
      </c>
      <c r="B16" s="7" t="s">
        <v>40</v>
      </c>
      <c r="C16" s="8" t="s">
        <v>39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79">
        <f t="shared" si="0"/>
        <v>0</v>
      </c>
      <c r="K16" s="80"/>
      <c r="L16" s="81"/>
      <c r="M16" s="5">
        <f>CELEK!O16</f>
        <v>0</v>
      </c>
      <c r="N16" s="27">
        <f t="shared" si="1"/>
        <v>0</v>
      </c>
      <c r="O16" s="3"/>
    </row>
    <row r="17" spans="1:15" ht="15.95" customHeight="1" x14ac:dyDescent="0.2">
      <c r="A17" s="6">
        <v>12</v>
      </c>
      <c r="B17" s="7" t="s">
        <v>41</v>
      </c>
      <c r="C17" s="8" t="s">
        <v>42</v>
      </c>
      <c r="D17" s="9">
        <v>14</v>
      </c>
      <c r="E17" s="9">
        <v>10</v>
      </c>
      <c r="F17" s="9">
        <v>26</v>
      </c>
      <c r="G17" s="9">
        <v>12</v>
      </c>
      <c r="H17" s="9">
        <v>12</v>
      </c>
      <c r="I17" s="9">
        <v>10</v>
      </c>
      <c r="J17" s="79">
        <f t="shared" si="0"/>
        <v>84</v>
      </c>
      <c r="K17" s="80"/>
      <c r="L17" s="81"/>
      <c r="M17" s="5">
        <f>CELEK!O17</f>
        <v>0</v>
      </c>
      <c r="N17" s="27">
        <f t="shared" si="1"/>
        <v>0</v>
      </c>
      <c r="O17" s="3"/>
    </row>
    <row r="18" spans="1:15" ht="15.95" customHeight="1" x14ac:dyDescent="0.2">
      <c r="A18" s="6">
        <v>13</v>
      </c>
      <c r="B18" s="7" t="s">
        <v>43</v>
      </c>
      <c r="C18" s="8" t="s">
        <v>44</v>
      </c>
      <c r="D18" s="9">
        <v>20</v>
      </c>
      <c r="E18" s="9">
        <v>20</v>
      </c>
      <c r="F18" s="9">
        <v>18</v>
      </c>
      <c r="G18" s="9">
        <v>12</v>
      </c>
      <c r="H18" s="9">
        <v>26</v>
      </c>
      <c r="I18" s="9">
        <v>2</v>
      </c>
      <c r="J18" s="79">
        <f t="shared" si="0"/>
        <v>98</v>
      </c>
      <c r="K18" s="80"/>
      <c r="L18" s="81"/>
      <c r="M18" s="5">
        <f>CELEK!O18</f>
        <v>0</v>
      </c>
      <c r="N18" s="27">
        <f t="shared" si="1"/>
        <v>0</v>
      </c>
      <c r="O18" s="3"/>
    </row>
    <row r="19" spans="1:15" ht="15.95" customHeight="1" x14ac:dyDescent="0.2">
      <c r="A19" s="6">
        <v>14</v>
      </c>
      <c r="B19" s="7" t="s">
        <v>45</v>
      </c>
      <c r="C19" s="8" t="s">
        <v>46</v>
      </c>
      <c r="D19" s="9">
        <v>28</v>
      </c>
      <c r="E19" s="9">
        <v>16</v>
      </c>
      <c r="F19" s="9">
        <v>8</v>
      </c>
      <c r="G19" s="9">
        <v>10</v>
      </c>
      <c r="H19" s="9">
        <v>8</v>
      </c>
      <c r="I19" s="9">
        <v>8</v>
      </c>
      <c r="J19" s="79">
        <f t="shared" si="0"/>
        <v>78</v>
      </c>
      <c r="K19" s="80"/>
      <c r="L19" s="81"/>
      <c r="M19" s="5">
        <f>CELEK!O19</f>
        <v>0</v>
      </c>
      <c r="N19" s="27">
        <f t="shared" si="1"/>
        <v>0</v>
      </c>
      <c r="O19" s="3"/>
    </row>
    <row r="20" spans="1:15" ht="15.95" customHeight="1" x14ac:dyDescent="0.2">
      <c r="A20" s="6">
        <v>15</v>
      </c>
      <c r="B20" s="7" t="s">
        <v>47</v>
      </c>
      <c r="C20" s="8" t="s">
        <v>48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79">
        <f t="shared" si="0"/>
        <v>0</v>
      </c>
      <c r="K20" s="80"/>
      <c r="L20" s="81"/>
      <c r="M20" s="5">
        <f>CELEK!O20</f>
        <v>0</v>
      </c>
      <c r="N20" s="27">
        <f t="shared" si="1"/>
        <v>0</v>
      </c>
      <c r="O20" s="3"/>
    </row>
    <row r="21" spans="1:15" ht="15.95" customHeight="1" x14ac:dyDescent="0.2">
      <c r="A21" s="6">
        <v>16</v>
      </c>
      <c r="B21" s="11" t="s">
        <v>49</v>
      </c>
      <c r="C21" s="12" t="s">
        <v>50</v>
      </c>
      <c r="D21" s="13">
        <v>8</v>
      </c>
      <c r="E21" s="13">
        <v>16</v>
      </c>
      <c r="F21" s="13">
        <v>16</v>
      </c>
      <c r="G21" s="13">
        <v>16</v>
      </c>
      <c r="H21" s="13">
        <v>8</v>
      </c>
      <c r="I21" s="13">
        <v>6</v>
      </c>
      <c r="J21" s="79">
        <f t="shared" si="0"/>
        <v>70</v>
      </c>
      <c r="K21" s="80"/>
      <c r="L21" s="81"/>
      <c r="M21" s="5">
        <f>CELEK!O21</f>
        <v>0</v>
      </c>
      <c r="N21" s="27">
        <f t="shared" si="1"/>
        <v>0</v>
      </c>
      <c r="O21" s="3"/>
    </row>
    <row r="22" spans="1:15" ht="15.95" customHeight="1" x14ac:dyDescent="0.2">
      <c r="A22" s="39"/>
      <c r="B22" s="40"/>
      <c r="C22" s="41"/>
      <c r="D22" s="42"/>
      <c r="E22" s="42"/>
      <c r="F22" s="42"/>
      <c r="G22" s="42"/>
      <c r="H22" s="42"/>
      <c r="I22" s="42"/>
      <c r="J22" s="58" t="s">
        <v>83</v>
      </c>
      <c r="K22" s="58"/>
      <c r="L22" s="58"/>
      <c r="M22" s="58"/>
      <c r="N22" s="49">
        <f>SUM(N6:N21)</f>
        <v>0</v>
      </c>
      <c r="O22" s="3"/>
    </row>
    <row r="23" spans="1:15" ht="15.95" customHeight="1" x14ac:dyDescent="0.2">
      <c r="A23" s="39"/>
      <c r="B23" s="40"/>
      <c r="C23" s="41"/>
      <c r="D23" s="42"/>
      <c r="E23" s="42"/>
      <c r="F23" s="42"/>
      <c r="G23" s="42"/>
      <c r="H23" s="42"/>
      <c r="I23" s="42"/>
      <c r="J23" s="58" t="s">
        <v>85</v>
      </c>
      <c r="K23" s="58"/>
      <c r="L23" s="58"/>
      <c r="M23" s="58"/>
      <c r="N23" s="49">
        <f>N22*1.21</f>
        <v>0</v>
      </c>
      <c r="O23" s="3"/>
    </row>
    <row r="24" spans="1:15" ht="14.25" customHeight="1" x14ac:dyDescent="0.2">
      <c r="A24" s="18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4.25" customHeight="1" x14ac:dyDescent="0.2">
      <c r="A25" s="19" t="s">
        <v>87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18" t="s">
        <v>88</v>
      </c>
    </row>
  </sheetData>
  <sheetProtection algorithmName="SHA-512" hashValue="lTBQps7Sag2F18qNbHqGs8fF63dJEOJv4mSztsh4Vm+MqvqQ305ilc9qpapbkwfhtNRW7YmBBbYhO6WFXfKmvw==" saltValue="C75MBeGERInTL5s/2TkZGA==" spinCount="100000" sheet="1" objects="1" scenarios="1"/>
  <mergeCells count="29">
    <mergeCell ref="J22:M22"/>
    <mergeCell ref="J23:M23"/>
    <mergeCell ref="A1:C1"/>
    <mergeCell ref="D1:G1"/>
    <mergeCell ref="H1:K1"/>
    <mergeCell ref="L1:N1"/>
    <mergeCell ref="A4:A5"/>
    <mergeCell ref="B4:B5"/>
    <mergeCell ref="C4:C5"/>
    <mergeCell ref="D4:L4"/>
    <mergeCell ref="M4:M5"/>
    <mergeCell ref="N4:N5"/>
    <mergeCell ref="J5:L5"/>
    <mergeCell ref="J14:L14"/>
    <mergeCell ref="J13:L13"/>
    <mergeCell ref="J12:L12"/>
    <mergeCell ref="J6:L6"/>
    <mergeCell ref="J16:L16"/>
    <mergeCell ref="J15:L15"/>
    <mergeCell ref="J21:L21"/>
    <mergeCell ref="J20:L20"/>
    <mergeCell ref="J19:L19"/>
    <mergeCell ref="J18:L18"/>
    <mergeCell ref="J17:L17"/>
    <mergeCell ref="J11:L11"/>
    <mergeCell ref="J10:L10"/>
    <mergeCell ref="J9:L9"/>
    <mergeCell ref="J8:L8"/>
    <mergeCell ref="J7:L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BF53-CB03-49FA-B871-8576D9465BE3}">
  <dimension ref="A1:P26"/>
  <sheetViews>
    <sheetView topLeftCell="A4" zoomScale="115" zoomScaleNormal="115" workbookViewId="0">
      <selection activeCell="D13" sqref="D13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10" width="5.6640625" customWidth="1"/>
    <col min="11" max="11" width="1.6640625" customWidth="1"/>
    <col min="12" max="12" width="3.33203125" customWidth="1"/>
    <col min="13" max="13" width="14.33203125" customWidth="1"/>
    <col min="14" max="14" width="13.6640625" customWidth="1"/>
    <col min="15" max="15" width="7.33203125" customWidth="1"/>
    <col min="16" max="16" width="23.33203125" customWidth="1"/>
    <col min="17" max="17" width="2.1640625" customWidth="1"/>
  </cols>
  <sheetData>
    <row r="1" spans="1:16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2" t="s">
        <v>3</v>
      </c>
      <c r="M1" s="63"/>
      <c r="N1" s="64"/>
    </row>
    <row r="2" spans="1:16" ht="44.25" customHeight="1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7"/>
    </row>
    <row r="3" spans="1:16" ht="21" customHeight="1" x14ac:dyDescent="0.2">
      <c r="A3" s="24" t="s">
        <v>105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2" customFormat="1" ht="16.5" customHeight="1" x14ac:dyDescent="0.2">
      <c r="A4" s="65" t="s">
        <v>5</v>
      </c>
      <c r="B4" s="65" t="s">
        <v>6</v>
      </c>
      <c r="C4" s="67" t="s">
        <v>7</v>
      </c>
      <c r="D4" s="67" t="s">
        <v>91</v>
      </c>
      <c r="E4" s="67"/>
      <c r="F4" s="67"/>
      <c r="G4" s="67"/>
      <c r="H4" s="67"/>
      <c r="I4" s="67"/>
      <c r="J4" s="67"/>
      <c r="K4" s="67"/>
      <c r="L4" s="67"/>
      <c r="M4" s="71" t="s">
        <v>9</v>
      </c>
      <c r="N4" s="71" t="s">
        <v>10</v>
      </c>
      <c r="O4" s="4"/>
    </row>
    <row r="5" spans="1:16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76" t="s">
        <v>100</v>
      </c>
      <c r="K5" s="77"/>
      <c r="L5" s="78"/>
      <c r="M5" s="72"/>
      <c r="N5" s="73"/>
      <c r="O5" s="4"/>
    </row>
    <row r="6" spans="1:16" ht="15" customHeight="1" x14ac:dyDescent="0.2">
      <c r="A6" s="6">
        <v>1</v>
      </c>
      <c r="B6" s="7" t="s">
        <v>22</v>
      </c>
      <c r="C6" s="8" t="s">
        <v>23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79">
        <f>SUM(D6:I6)</f>
        <v>0</v>
      </c>
      <c r="K6" s="80"/>
      <c r="L6" s="81"/>
      <c r="M6" s="5">
        <f>CELEK!O6</f>
        <v>0</v>
      </c>
      <c r="N6" s="27">
        <f>J6*M6</f>
        <v>0</v>
      </c>
      <c r="O6" s="3"/>
    </row>
    <row r="7" spans="1:16" ht="15.95" customHeight="1" x14ac:dyDescent="0.2">
      <c r="A7" s="6">
        <v>2</v>
      </c>
      <c r="B7" s="7" t="s">
        <v>24</v>
      </c>
      <c r="C7" s="8" t="s">
        <v>25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79">
        <f t="shared" ref="J7:J21" si="0">SUM(D7:I7)</f>
        <v>0</v>
      </c>
      <c r="K7" s="80"/>
      <c r="L7" s="81"/>
      <c r="M7" s="5">
        <f>CELEK!O7</f>
        <v>0</v>
      </c>
      <c r="N7" s="27">
        <f t="shared" ref="N7:N21" si="1">J7*M7</f>
        <v>0</v>
      </c>
      <c r="O7" s="3"/>
    </row>
    <row r="8" spans="1:16" ht="15.95" customHeight="1" x14ac:dyDescent="0.2">
      <c r="A8" s="6">
        <v>3</v>
      </c>
      <c r="B8" s="7" t="s">
        <v>26</v>
      </c>
      <c r="C8" s="8" t="s">
        <v>27</v>
      </c>
      <c r="D8" s="9">
        <v>0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79">
        <f t="shared" si="0"/>
        <v>2</v>
      </c>
      <c r="K8" s="80"/>
      <c r="L8" s="81"/>
      <c r="M8" s="5">
        <f>CELEK!O8</f>
        <v>0</v>
      </c>
      <c r="N8" s="27">
        <f t="shared" si="1"/>
        <v>0</v>
      </c>
      <c r="O8" s="3"/>
    </row>
    <row r="9" spans="1:16" ht="15.95" customHeight="1" x14ac:dyDescent="0.2">
      <c r="A9" s="6">
        <v>4</v>
      </c>
      <c r="B9" s="7" t="s">
        <v>28</v>
      </c>
      <c r="C9" s="8" t="s">
        <v>29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79">
        <f t="shared" si="0"/>
        <v>0</v>
      </c>
      <c r="K9" s="80"/>
      <c r="L9" s="81"/>
      <c r="M9" s="5">
        <f>CELEK!O9</f>
        <v>0</v>
      </c>
      <c r="N9" s="27">
        <f t="shared" si="1"/>
        <v>0</v>
      </c>
      <c r="O9" s="3"/>
    </row>
    <row r="10" spans="1:16" ht="15.95" customHeight="1" x14ac:dyDescent="0.2">
      <c r="A10" s="6">
        <v>5</v>
      </c>
      <c r="B10" s="7" t="s">
        <v>30</v>
      </c>
      <c r="C10" s="8" t="s">
        <v>31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79">
        <f t="shared" si="0"/>
        <v>0</v>
      </c>
      <c r="K10" s="80"/>
      <c r="L10" s="81"/>
      <c r="M10" s="5">
        <f>CELEK!O10</f>
        <v>0</v>
      </c>
      <c r="N10" s="27">
        <f t="shared" si="1"/>
        <v>0</v>
      </c>
      <c r="O10" s="3"/>
    </row>
    <row r="11" spans="1:16" ht="15.95" customHeight="1" x14ac:dyDescent="0.2">
      <c r="A11" s="6">
        <v>6</v>
      </c>
      <c r="B11" s="7" t="s">
        <v>32</v>
      </c>
      <c r="C11" s="10" t="s">
        <v>33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79">
        <f t="shared" si="0"/>
        <v>0</v>
      </c>
      <c r="K11" s="80"/>
      <c r="L11" s="81"/>
      <c r="M11" s="5">
        <f>CELEK!O11</f>
        <v>0</v>
      </c>
      <c r="N11" s="27">
        <f t="shared" si="1"/>
        <v>0</v>
      </c>
      <c r="O11" s="3"/>
    </row>
    <row r="12" spans="1:16" ht="15.95" customHeight="1" x14ac:dyDescent="0.2">
      <c r="A12" s="6">
        <v>7</v>
      </c>
      <c r="B12" s="7" t="s">
        <v>34</v>
      </c>
      <c r="C12" s="8" t="s">
        <v>35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79">
        <f t="shared" si="0"/>
        <v>0</v>
      </c>
      <c r="K12" s="80"/>
      <c r="L12" s="81"/>
      <c r="M12" s="5">
        <f>CELEK!O12</f>
        <v>0</v>
      </c>
      <c r="N12" s="27">
        <f t="shared" si="1"/>
        <v>0</v>
      </c>
      <c r="O12" s="3"/>
    </row>
    <row r="13" spans="1:16" ht="15.95" customHeight="1" x14ac:dyDescent="0.2">
      <c r="A13" s="6">
        <v>8</v>
      </c>
      <c r="B13" s="7" t="s">
        <v>36</v>
      </c>
      <c r="C13" s="8" t="s">
        <v>35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79">
        <f t="shared" si="0"/>
        <v>0</v>
      </c>
      <c r="K13" s="80"/>
      <c r="L13" s="81"/>
      <c r="M13" s="5">
        <f>CELEK!O13</f>
        <v>0</v>
      </c>
      <c r="N13" s="27">
        <f t="shared" si="1"/>
        <v>0</v>
      </c>
      <c r="O13" s="3"/>
    </row>
    <row r="14" spans="1:16" ht="15.95" customHeight="1" x14ac:dyDescent="0.2">
      <c r="A14" s="6">
        <v>9</v>
      </c>
      <c r="B14" s="7" t="s">
        <v>37</v>
      </c>
      <c r="C14" s="8" t="s">
        <v>35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79">
        <f t="shared" si="0"/>
        <v>0</v>
      </c>
      <c r="K14" s="80"/>
      <c r="L14" s="81"/>
      <c r="M14" s="5">
        <f>CELEK!O14</f>
        <v>0</v>
      </c>
      <c r="N14" s="27">
        <f t="shared" si="1"/>
        <v>0</v>
      </c>
      <c r="O14" s="3"/>
    </row>
    <row r="15" spans="1:16" ht="15.95" customHeight="1" x14ac:dyDescent="0.2">
      <c r="A15" s="6">
        <v>10</v>
      </c>
      <c r="B15" s="36" t="s">
        <v>38</v>
      </c>
      <c r="C15" s="8" t="s">
        <v>39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79">
        <f t="shared" si="0"/>
        <v>6</v>
      </c>
      <c r="K15" s="80"/>
      <c r="L15" s="81"/>
      <c r="M15" s="5">
        <f>CELEK!O15</f>
        <v>0</v>
      </c>
      <c r="N15" s="27">
        <f t="shared" si="1"/>
        <v>0</v>
      </c>
      <c r="O15" s="3"/>
    </row>
    <row r="16" spans="1:16" ht="15.95" customHeight="1" x14ac:dyDescent="0.2">
      <c r="A16" s="6">
        <v>11</v>
      </c>
      <c r="B16" s="7" t="s">
        <v>40</v>
      </c>
      <c r="C16" s="8" t="s">
        <v>39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79">
        <f t="shared" si="0"/>
        <v>0</v>
      </c>
      <c r="K16" s="80"/>
      <c r="L16" s="81"/>
      <c r="M16" s="5">
        <f>CELEK!O16</f>
        <v>0</v>
      </c>
      <c r="N16" s="27">
        <f t="shared" si="1"/>
        <v>0</v>
      </c>
      <c r="O16" s="3"/>
    </row>
    <row r="17" spans="1:15" ht="15.95" customHeight="1" x14ac:dyDescent="0.2">
      <c r="A17" s="6">
        <v>12</v>
      </c>
      <c r="B17" s="7" t="s">
        <v>41</v>
      </c>
      <c r="C17" s="8" t="s">
        <v>42</v>
      </c>
      <c r="D17" s="9">
        <v>2</v>
      </c>
      <c r="E17" s="9">
        <v>2</v>
      </c>
      <c r="F17" s="9">
        <v>2</v>
      </c>
      <c r="G17" s="9">
        <v>8</v>
      </c>
      <c r="H17" s="9">
        <v>16</v>
      </c>
      <c r="I17" s="9">
        <v>12</v>
      </c>
      <c r="J17" s="79">
        <f t="shared" si="0"/>
        <v>42</v>
      </c>
      <c r="K17" s="80"/>
      <c r="L17" s="81"/>
      <c r="M17" s="5">
        <f>CELEK!O17</f>
        <v>0</v>
      </c>
      <c r="N17" s="27">
        <f t="shared" si="1"/>
        <v>0</v>
      </c>
      <c r="O17" s="3"/>
    </row>
    <row r="18" spans="1:15" ht="15.95" customHeight="1" x14ac:dyDescent="0.2">
      <c r="A18" s="6">
        <v>13</v>
      </c>
      <c r="B18" s="7" t="s">
        <v>43</v>
      </c>
      <c r="C18" s="8" t="s">
        <v>44</v>
      </c>
      <c r="D18" s="9">
        <v>2</v>
      </c>
      <c r="E18" s="9">
        <v>10</v>
      </c>
      <c r="F18" s="9">
        <v>6</v>
      </c>
      <c r="G18" s="9">
        <v>10</v>
      </c>
      <c r="H18" s="9">
        <v>16</v>
      </c>
      <c r="I18" s="9">
        <v>8</v>
      </c>
      <c r="J18" s="79">
        <f t="shared" si="0"/>
        <v>52</v>
      </c>
      <c r="K18" s="80"/>
      <c r="L18" s="81"/>
      <c r="M18" s="5">
        <f>CELEK!O18</f>
        <v>0</v>
      </c>
      <c r="N18" s="27">
        <f t="shared" si="1"/>
        <v>0</v>
      </c>
      <c r="O18" s="3"/>
    </row>
    <row r="19" spans="1:15" ht="15.95" customHeight="1" x14ac:dyDescent="0.2">
      <c r="A19" s="6">
        <v>14</v>
      </c>
      <c r="B19" s="7" t="s">
        <v>45</v>
      </c>
      <c r="C19" s="8" t="s">
        <v>46</v>
      </c>
      <c r="D19" s="9">
        <v>16</v>
      </c>
      <c r="E19" s="9">
        <v>14</v>
      </c>
      <c r="F19" s="9">
        <v>8</v>
      </c>
      <c r="G19" s="9">
        <v>12</v>
      </c>
      <c r="H19" s="9">
        <v>8</v>
      </c>
      <c r="I19" s="9">
        <v>10</v>
      </c>
      <c r="J19" s="79">
        <f t="shared" si="0"/>
        <v>68</v>
      </c>
      <c r="K19" s="80"/>
      <c r="L19" s="81"/>
      <c r="M19" s="5">
        <f>CELEK!O19</f>
        <v>0</v>
      </c>
      <c r="N19" s="27">
        <f t="shared" si="1"/>
        <v>0</v>
      </c>
      <c r="O19" s="3"/>
    </row>
    <row r="20" spans="1:15" ht="15.95" customHeight="1" x14ac:dyDescent="0.2">
      <c r="A20" s="6">
        <v>15</v>
      </c>
      <c r="B20" s="7" t="s">
        <v>47</v>
      </c>
      <c r="C20" s="8" t="s">
        <v>48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79">
        <f t="shared" si="0"/>
        <v>0</v>
      </c>
      <c r="K20" s="80"/>
      <c r="L20" s="81"/>
      <c r="M20" s="5">
        <f>CELEK!O20</f>
        <v>0</v>
      </c>
      <c r="N20" s="27">
        <f t="shared" si="1"/>
        <v>0</v>
      </c>
      <c r="O20" s="3"/>
    </row>
    <row r="21" spans="1:15" ht="15.95" customHeight="1" x14ac:dyDescent="0.2">
      <c r="A21" s="6">
        <v>16</v>
      </c>
      <c r="B21" s="11" t="s">
        <v>49</v>
      </c>
      <c r="C21" s="12" t="s">
        <v>50</v>
      </c>
      <c r="D21" s="13">
        <v>8</v>
      </c>
      <c r="E21" s="13">
        <v>14</v>
      </c>
      <c r="F21" s="13">
        <v>10</v>
      </c>
      <c r="G21" s="13">
        <v>12</v>
      </c>
      <c r="H21" s="13">
        <v>10</v>
      </c>
      <c r="I21" s="13">
        <v>8</v>
      </c>
      <c r="J21" s="79">
        <f t="shared" si="0"/>
        <v>62</v>
      </c>
      <c r="K21" s="80"/>
      <c r="L21" s="81"/>
      <c r="M21" s="5">
        <f>CELEK!O21</f>
        <v>0</v>
      </c>
      <c r="N21" s="27">
        <f t="shared" si="1"/>
        <v>0</v>
      </c>
      <c r="O21" s="3"/>
    </row>
    <row r="22" spans="1:15" ht="15.95" customHeight="1" x14ac:dyDescent="0.2">
      <c r="A22" s="39"/>
      <c r="B22" s="40"/>
      <c r="C22" s="41"/>
      <c r="D22" s="42"/>
      <c r="E22" s="42"/>
      <c r="F22" s="42"/>
      <c r="G22" s="42"/>
      <c r="H22" s="42"/>
      <c r="I22" s="42"/>
      <c r="J22" s="58" t="s">
        <v>83</v>
      </c>
      <c r="K22" s="58"/>
      <c r="L22" s="58"/>
      <c r="M22" s="58"/>
      <c r="N22" s="49">
        <f>SUM(N6:N21)</f>
        <v>0</v>
      </c>
      <c r="O22" s="3"/>
    </row>
    <row r="23" spans="1:15" ht="15.95" customHeight="1" x14ac:dyDescent="0.2">
      <c r="A23" s="39"/>
      <c r="B23" s="40"/>
      <c r="C23" s="41"/>
      <c r="D23" s="42"/>
      <c r="E23" s="42"/>
      <c r="F23" s="42"/>
      <c r="G23" s="42"/>
      <c r="H23" s="42"/>
      <c r="I23" s="42"/>
      <c r="J23" s="58" t="s">
        <v>83</v>
      </c>
      <c r="K23" s="58"/>
      <c r="L23" s="58"/>
      <c r="M23" s="58"/>
      <c r="N23" s="49">
        <f>N22*1.21</f>
        <v>0</v>
      </c>
      <c r="O23" s="3"/>
    </row>
    <row r="24" spans="1:15" ht="14.25" customHeight="1" x14ac:dyDescent="0.2">
      <c r="A24" s="18" t="s">
        <v>101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4.25" customHeight="1" x14ac:dyDescent="0.2">
      <c r="A25" s="19" t="s">
        <v>87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18" t="s">
        <v>88</v>
      </c>
    </row>
  </sheetData>
  <sheetProtection algorithmName="SHA-512" hashValue="yw+I1CdN9AXBeidT+rSpPioVFHQxawa8J9FkD1ysd0fgzQIDY7sy13RFVPBx6bainRPvwy90qIRHul9rpnpaDg==" saltValue="OefjDZld6d5oxTCZbycljA==" spinCount="100000" sheet="1" objects="1" scenarios="1"/>
  <mergeCells count="29">
    <mergeCell ref="J22:M22"/>
    <mergeCell ref="J23:M23"/>
    <mergeCell ref="J10:L10"/>
    <mergeCell ref="A1:C1"/>
    <mergeCell ref="D1:G1"/>
    <mergeCell ref="H1:K1"/>
    <mergeCell ref="L1:N1"/>
    <mergeCell ref="A4:A5"/>
    <mergeCell ref="B4:B5"/>
    <mergeCell ref="C4:C5"/>
    <mergeCell ref="D4:L4"/>
    <mergeCell ref="M4:M5"/>
    <mergeCell ref="N4:N5"/>
    <mergeCell ref="J5:L5"/>
    <mergeCell ref="J6:L6"/>
    <mergeCell ref="J7:L7"/>
    <mergeCell ref="J8:L8"/>
    <mergeCell ref="J9:L9"/>
    <mergeCell ref="J21:L21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7BB8-8C3B-4861-B381-29E8D582D041}">
  <dimension ref="A1:R30"/>
  <sheetViews>
    <sheetView topLeftCell="A5" zoomScale="115" zoomScaleNormal="115" workbookViewId="0">
      <selection activeCell="C20" sqref="C20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4" width="5.6640625" customWidth="1"/>
    <col min="5" max="5" width="9" customWidth="1"/>
    <col min="6" max="6" width="13.5" customWidth="1"/>
    <col min="7" max="7" width="30.33203125" customWidth="1"/>
    <col min="8" max="8" width="7.33203125" customWidth="1"/>
    <col min="9" max="9" width="23.33203125" customWidth="1"/>
    <col min="10" max="10" width="2.1640625" customWidth="1"/>
  </cols>
  <sheetData>
    <row r="1" spans="1:18" ht="21.75" customHeight="1" x14ac:dyDescent="0.2">
      <c r="A1" s="59" t="s">
        <v>89</v>
      </c>
      <c r="B1" s="60"/>
      <c r="C1" s="60"/>
      <c r="D1" s="31"/>
      <c r="E1" s="62" t="s">
        <v>3</v>
      </c>
      <c r="F1" s="63"/>
      <c r="G1" s="64"/>
    </row>
    <row r="2" spans="1:18" ht="44.25" customHeight="1" x14ac:dyDescent="0.2">
      <c r="A2" s="15"/>
      <c r="B2" s="15"/>
      <c r="C2" s="15"/>
      <c r="D2" s="15"/>
      <c r="E2" s="16"/>
      <c r="F2" s="16"/>
      <c r="G2" s="16"/>
      <c r="H2" s="16"/>
      <c r="I2" s="17"/>
    </row>
    <row r="3" spans="1:18" ht="21" customHeight="1" x14ac:dyDescent="0.2">
      <c r="A3" s="24" t="s">
        <v>106</v>
      </c>
      <c r="B3" s="3"/>
      <c r="C3" s="3"/>
      <c r="D3" s="3"/>
      <c r="E3" s="3"/>
      <c r="F3" s="3"/>
      <c r="G3" s="3"/>
      <c r="H3" s="3"/>
    </row>
    <row r="4" spans="1:18" s="2" customFormat="1" ht="16.5" customHeight="1" x14ac:dyDescent="0.2">
      <c r="A4" s="65" t="s">
        <v>5</v>
      </c>
      <c r="B4" s="65" t="s">
        <v>6</v>
      </c>
      <c r="C4" s="67" t="s">
        <v>7</v>
      </c>
      <c r="D4" s="77"/>
      <c r="E4" s="78"/>
      <c r="F4" s="71" t="s">
        <v>9</v>
      </c>
      <c r="G4" s="71" t="s">
        <v>10</v>
      </c>
      <c r="H4" s="4"/>
      <c r="L4" s="20"/>
      <c r="M4" s="20"/>
      <c r="N4" s="20"/>
      <c r="O4" s="20"/>
      <c r="P4" s="20"/>
      <c r="Q4" s="20"/>
      <c r="R4" s="20"/>
    </row>
    <row r="5" spans="1:18" s="2" customFormat="1" ht="16.5" customHeight="1" x14ac:dyDescent="0.2">
      <c r="A5" s="66"/>
      <c r="B5" s="66"/>
      <c r="C5" s="67"/>
      <c r="D5" s="1" t="s">
        <v>93</v>
      </c>
      <c r="E5" s="1" t="s">
        <v>100</v>
      </c>
      <c r="F5" s="72"/>
      <c r="G5" s="73"/>
      <c r="H5" s="4"/>
      <c r="L5" s="20"/>
      <c r="M5" s="20"/>
      <c r="N5" s="20"/>
      <c r="O5" s="20"/>
      <c r="P5" s="20"/>
      <c r="Q5" s="20"/>
      <c r="R5" s="20"/>
    </row>
    <row r="6" spans="1:18" ht="15" customHeight="1" x14ac:dyDescent="0.2">
      <c r="A6" s="6">
        <v>1</v>
      </c>
      <c r="B6" s="7" t="s">
        <v>22</v>
      </c>
      <c r="C6" s="8" t="s">
        <v>23</v>
      </c>
      <c r="D6" s="9">
        <v>0</v>
      </c>
      <c r="E6" s="26">
        <f t="shared" ref="E6:E25" si="0">SUM(D6:D6)</f>
        <v>0</v>
      </c>
      <c r="F6" s="5">
        <f>CELEK!O6</f>
        <v>0</v>
      </c>
      <c r="G6" s="27">
        <f>E6*F6</f>
        <v>0</v>
      </c>
      <c r="H6" s="3"/>
      <c r="L6" s="21"/>
      <c r="M6" s="21"/>
      <c r="N6" s="21"/>
      <c r="O6" s="21"/>
      <c r="P6" s="21"/>
      <c r="Q6" s="21"/>
      <c r="R6" s="21"/>
    </row>
    <row r="7" spans="1:18" ht="15.95" customHeight="1" x14ac:dyDescent="0.2">
      <c r="A7" s="6">
        <v>2</v>
      </c>
      <c r="B7" s="7" t="s">
        <v>24</v>
      </c>
      <c r="C7" s="8" t="s">
        <v>25</v>
      </c>
      <c r="D7" s="9">
        <v>0</v>
      </c>
      <c r="E7" s="26">
        <f t="shared" si="0"/>
        <v>0</v>
      </c>
      <c r="F7" s="5">
        <f>CELEK!O7</f>
        <v>0</v>
      </c>
      <c r="G7" s="27">
        <f t="shared" ref="G7:G25" si="1">E7*F7</f>
        <v>0</v>
      </c>
      <c r="H7" s="3"/>
      <c r="L7" s="21"/>
      <c r="M7" s="21"/>
      <c r="N7" s="21"/>
      <c r="O7" s="21"/>
      <c r="P7" s="21"/>
      <c r="Q7" s="21"/>
      <c r="R7" s="21"/>
    </row>
    <row r="8" spans="1:18" ht="15.95" customHeight="1" x14ac:dyDescent="0.2">
      <c r="A8" s="6">
        <v>3</v>
      </c>
      <c r="B8" s="7" t="s">
        <v>26</v>
      </c>
      <c r="C8" s="8" t="s">
        <v>27</v>
      </c>
      <c r="D8" s="9">
        <v>0</v>
      </c>
      <c r="E8" s="26">
        <f t="shared" si="0"/>
        <v>0</v>
      </c>
      <c r="F8" s="5">
        <f>CELEK!O8</f>
        <v>0</v>
      </c>
      <c r="G8" s="27">
        <f t="shared" si="1"/>
        <v>0</v>
      </c>
      <c r="H8" s="3"/>
      <c r="L8" s="21"/>
      <c r="M8" s="21"/>
      <c r="N8" s="21"/>
      <c r="O8" s="21"/>
      <c r="P8" s="21"/>
      <c r="Q8" s="21"/>
      <c r="R8" s="21"/>
    </row>
    <row r="9" spans="1:18" ht="15.95" customHeight="1" x14ac:dyDescent="0.2">
      <c r="A9" s="6">
        <v>4</v>
      </c>
      <c r="B9" s="7" t="s">
        <v>28</v>
      </c>
      <c r="C9" s="8" t="s">
        <v>29</v>
      </c>
      <c r="D9" s="9">
        <v>0</v>
      </c>
      <c r="E9" s="26">
        <f t="shared" si="0"/>
        <v>0</v>
      </c>
      <c r="F9" s="5">
        <f>CELEK!O9</f>
        <v>0</v>
      </c>
      <c r="G9" s="27">
        <f t="shared" si="1"/>
        <v>0</v>
      </c>
      <c r="H9" s="3"/>
      <c r="L9" s="21"/>
      <c r="M9" s="21"/>
      <c r="N9" s="21"/>
      <c r="O9" s="21"/>
      <c r="P9" s="21"/>
      <c r="Q9" s="21"/>
      <c r="R9" s="21"/>
    </row>
    <row r="10" spans="1:18" ht="15.95" customHeight="1" x14ac:dyDescent="0.2">
      <c r="A10" s="6">
        <v>5</v>
      </c>
      <c r="B10" s="7" t="s">
        <v>30</v>
      </c>
      <c r="C10" s="8" t="s">
        <v>31</v>
      </c>
      <c r="D10" s="9">
        <v>0</v>
      </c>
      <c r="E10" s="26">
        <f t="shared" si="0"/>
        <v>0</v>
      </c>
      <c r="F10" s="5">
        <f>CELEK!O10</f>
        <v>0</v>
      </c>
      <c r="G10" s="27">
        <f t="shared" si="1"/>
        <v>0</v>
      </c>
      <c r="H10" s="3"/>
      <c r="L10" s="21"/>
      <c r="M10" s="21"/>
      <c r="N10" s="21"/>
      <c r="O10" s="21"/>
      <c r="P10" s="21"/>
      <c r="Q10" s="21"/>
      <c r="R10" s="21"/>
    </row>
    <row r="11" spans="1:18" ht="15.95" customHeight="1" x14ac:dyDescent="0.2">
      <c r="A11" s="6">
        <v>6</v>
      </c>
      <c r="B11" s="7" t="s">
        <v>32</v>
      </c>
      <c r="C11" s="10" t="s">
        <v>33</v>
      </c>
      <c r="D11" s="9">
        <v>0</v>
      </c>
      <c r="E11" s="26">
        <f t="shared" si="0"/>
        <v>0</v>
      </c>
      <c r="F11" s="5">
        <f>CELEK!O11</f>
        <v>0</v>
      </c>
      <c r="G11" s="27">
        <f t="shared" si="1"/>
        <v>0</v>
      </c>
      <c r="H11" s="3"/>
      <c r="L11" s="21"/>
      <c r="M11" s="21"/>
      <c r="N11" s="21"/>
      <c r="O11" s="21"/>
      <c r="P11" s="21"/>
      <c r="Q11" s="21"/>
      <c r="R11" s="21"/>
    </row>
    <row r="12" spans="1:18" ht="15.95" customHeight="1" x14ac:dyDescent="0.2">
      <c r="A12" s="6">
        <v>7</v>
      </c>
      <c r="B12" s="7" t="s">
        <v>34</v>
      </c>
      <c r="C12" s="8" t="s">
        <v>35</v>
      </c>
      <c r="D12" s="9">
        <v>0</v>
      </c>
      <c r="E12" s="26">
        <f t="shared" si="0"/>
        <v>0</v>
      </c>
      <c r="F12" s="5">
        <f>CELEK!O12</f>
        <v>0</v>
      </c>
      <c r="G12" s="27">
        <f t="shared" si="1"/>
        <v>0</v>
      </c>
      <c r="H12" s="3"/>
      <c r="L12" s="21"/>
      <c r="M12" s="21"/>
      <c r="N12" s="21"/>
      <c r="O12" s="21"/>
      <c r="P12" s="21"/>
      <c r="Q12" s="21"/>
      <c r="R12" s="21"/>
    </row>
    <row r="13" spans="1:18" ht="15.95" customHeight="1" x14ac:dyDescent="0.2">
      <c r="A13" s="6">
        <v>8</v>
      </c>
      <c r="B13" s="7" t="s">
        <v>36</v>
      </c>
      <c r="C13" s="8" t="s">
        <v>35</v>
      </c>
      <c r="D13" s="9">
        <v>0</v>
      </c>
      <c r="E13" s="26">
        <f t="shared" si="0"/>
        <v>0</v>
      </c>
      <c r="F13" s="5">
        <f>CELEK!O13</f>
        <v>0</v>
      </c>
      <c r="G13" s="27">
        <f t="shared" si="1"/>
        <v>0</v>
      </c>
      <c r="H13" s="3"/>
      <c r="L13" s="21"/>
      <c r="M13" s="21"/>
      <c r="N13" s="21"/>
      <c r="O13" s="21"/>
      <c r="P13" s="21"/>
      <c r="Q13" s="21"/>
      <c r="R13" s="21"/>
    </row>
    <row r="14" spans="1:18" ht="15.95" customHeight="1" x14ac:dyDescent="0.2">
      <c r="A14" s="6">
        <v>9</v>
      </c>
      <c r="B14" s="7" t="s">
        <v>37</v>
      </c>
      <c r="C14" s="8" t="s">
        <v>35</v>
      </c>
      <c r="D14" s="9">
        <v>0</v>
      </c>
      <c r="E14" s="26">
        <f t="shared" si="0"/>
        <v>0</v>
      </c>
      <c r="F14" s="5">
        <f>CELEK!O14</f>
        <v>0</v>
      </c>
      <c r="G14" s="27">
        <f t="shared" si="1"/>
        <v>0</v>
      </c>
      <c r="H14" s="3"/>
      <c r="L14" s="21"/>
      <c r="M14" s="21"/>
      <c r="N14" s="21"/>
      <c r="O14" s="21"/>
      <c r="P14" s="21"/>
      <c r="Q14" s="21"/>
      <c r="R14" s="21"/>
    </row>
    <row r="15" spans="1:18" ht="15.95" customHeight="1" x14ac:dyDescent="0.2">
      <c r="A15" s="6">
        <v>10</v>
      </c>
      <c r="B15" s="36" t="s">
        <v>38</v>
      </c>
      <c r="C15" s="8" t="s">
        <v>39</v>
      </c>
      <c r="D15" s="9">
        <v>0</v>
      </c>
      <c r="E15" s="26">
        <f t="shared" si="0"/>
        <v>0</v>
      </c>
      <c r="F15" s="5">
        <f>CELEK!O15</f>
        <v>0</v>
      </c>
      <c r="G15" s="27">
        <f t="shared" si="1"/>
        <v>0</v>
      </c>
      <c r="H15" s="3"/>
      <c r="L15" s="21"/>
      <c r="M15" s="21"/>
      <c r="N15" s="21"/>
      <c r="O15" s="21"/>
      <c r="P15" s="21"/>
      <c r="Q15" s="21"/>
      <c r="R15" s="21"/>
    </row>
    <row r="16" spans="1:18" ht="15.95" customHeight="1" x14ac:dyDescent="0.2">
      <c r="A16" s="6">
        <v>11</v>
      </c>
      <c r="B16" s="7" t="s">
        <v>40</v>
      </c>
      <c r="C16" s="8" t="s">
        <v>39</v>
      </c>
      <c r="D16" s="46">
        <v>2</v>
      </c>
      <c r="E16" s="26">
        <f t="shared" si="0"/>
        <v>2</v>
      </c>
      <c r="F16" s="5">
        <f>CELEK!O16</f>
        <v>0</v>
      </c>
      <c r="G16" s="27">
        <f t="shared" si="1"/>
        <v>0</v>
      </c>
      <c r="H16" s="3"/>
      <c r="L16" s="21"/>
      <c r="M16" s="21"/>
      <c r="N16" s="21"/>
      <c r="O16" s="21"/>
      <c r="P16" s="21"/>
      <c r="Q16" s="21"/>
      <c r="R16" s="21"/>
    </row>
    <row r="17" spans="1:18" ht="15.95" customHeight="1" x14ac:dyDescent="0.2">
      <c r="A17" s="6">
        <v>12</v>
      </c>
      <c r="B17" s="7" t="s">
        <v>41</v>
      </c>
      <c r="C17" s="8" t="s">
        <v>42</v>
      </c>
      <c r="D17" s="9">
        <v>4</v>
      </c>
      <c r="E17" s="26">
        <f t="shared" si="0"/>
        <v>4</v>
      </c>
      <c r="F17" s="5">
        <f>CELEK!O17</f>
        <v>0</v>
      </c>
      <c r="G17" s="27">
        <f t="shared" si="1"/>
        <v>0</v>
      </c>
      <c r="H17" s="3"/>
      <c r="L17" s="21"/>
      <c r="M17" s="21"/>
      <c r="N17" s="21"/>
      <c r="O17" s="21"/>
      <c r="P17" s="21"/>
      <c r="Q17" s="21"/>
      <c r="R17" s="21"/>
    </row>
    <row r="18" spans="1:18" ht="15.95" customHeight="1" x14ac:dyDescent="0.2">
      <c r="A18" s="6">
        <v>13</v>
      </c>
      <c r="B18" s="7" t="s">
        <v>43</v>
      </c>
      <c r="C18" s="8" t="s">
        <v>44</v>
      </c>
      <c r="D18" s="9">
        <v>6</v>
      </c>
      <c r="E18" s="26">
        <f t="shared" si="0"/>
        <v>6</v>
      </c>
      <c r="F18" s="5">
        <f>CELEK!O18</f>
        <v>0</v>
      </c>
      <c r="G18" s="27">
        <f t="shared" si="1"/>
        <v>0</v>
      </c>
      <c r="H18" s="3"/>
    </row>
    <row r="19" spans="1:18" ht="15.95" customHeight="1" x14ac:dyDescent="0.2">
      <c r="A19" s="6">
        <v>14</v>
      </c>
      <c r="B19" s="7" t="s">
        <v>45</v>
      </c>
      <c r="C19" s="8" t="s">
        <v>46</v>
      </c>
      <c r="D19" s="9">
        <v>8</v>
      </c>
      <c r="E19" s="26">
        <f t="shared" si="0"/>
        <v>8</v>
      </c>
      <c r="F19" s="5">
        <f>CELEK!O19</f>
        <v>0</v>
      </c>
      <c r="G19" s="27">
        <f t="shared" si="1"/>
        <v>0</v>
      </c>
      <c r="H19" s="3"/>
    </row>
    <row r="20" spans="1:18" ht="15.95" customHeight="1" x14ac:dyDescent="0.2">
      <c r="A20" s="6">
        <v>15</v>
      </c>
      <c r="B20" s="7" t="s">
        <v>47</v>
      </c>
      <c r="C20" s="8" t="s">
        <v>48</v>
      </c>
      <c r="D20" s="9">
        <v>0</v>
      </c>
      <c r="E20" s="26">
        <f t="shared" si="0"/>
        <v>0</v>
      </c>
      <c r="F20" s="5">
        <f>CELEK!O20</f>
        <v>0</v>
      </c>
      <c r="G20" s="27">
        <f t="shared" si="1"/>
        <v>0</v>
      </c>
      <c r="H20" s="3"/>
    </row>
    <row r="21" spans="1:18" ht="15.95" customHeight="1" x14ac:dyDescent="0.2">
      <c r="A21" s="6">
        <v>16</v>
      </c>
      <c r="B21" s="11" t="s">
        <v>49</v>
      </c>
      <c r="C21" s="12" t="s">
        <v>50</v>
      </c>
      <c r="D21" s="50">
        <v>6</v>
      </c>
      <c r="E21" s="26">
        <f t="shared" si="0"/>
        <v>6</v>
      </c>
      <c r="F21" s="5">
        <f>CELEK!O21</f>
        <v>0</v>
      </c>
      <c r="G21" s="27">
        <f t="shared" si="1"/>
        <v>0</v>
      </c>
      <c r="H21" s="3"/>
    </row>
    <row r="22" spans="1:18" ht="15.95" customHeight="1" x14ac:dyDescent="0.2">
      <c r="A22" s="6">
        <f>'PED A'!A22</f>
        <v>34</v>
      </c>
      <c r="B22" s="36" t="s">
        <v>63</v>
      </c>
      <c r="C22" s="32" t="s">
        <v>64</v>
      </c>
      <c r="D22" s="9">
        <v>4</v>
      </c>
      <c r="E22" s="26">
        <f t="shared" si="0"/>
        <v>4</v>
      </c>
      <c r="F22" s="5">
        <f>CELEK!O28</f>
        <v>0</v>
      </c>
      <c r="G22" s="27">
        <f t="shared" si="1"/>
        <v>0</v>
      </c>
      <c r="H22" s="3"/>
    </row>
    <row r="23" spans="1:18" ht="15.95" customHeight="1" x14ac:dyDescent="0.2">
      <c r="A23" s="6">
        <f>'PED A'!A23</f>
        <v>35</v>
      </c>
      <c r="B23" s="7" t="s">
        <v>65</v>
      </c>
      <c r="C23" s="32" t="s">
        <v>66</v>
      </c>
      <c r="D23" s="9">
        <v>1</v>
      </c>
      <c r="E23" s="26">
        <f t="shared" si="0"/>
        <v>1</v>
      </c>
      <c r="F23" s="5">
        <f>CELEK!O29</f>
        <v>0</v>
      </c>
      <c r="G23" s="27">
        <f t="shared" si="1"/>
        <v>0</v>
      </c>
      <c r="H23" s="3"/>
    </row>
    <row r="24" spans="1:18" ht="15.95" customHeight="1" x14ac:dyDescent="0.2">
      <c r="A24" s="6">
        <v>37</v>
      </c>
      <c r="B24" s="36" t="s">
        <v>69</v>
      </c>
      <c r="C24" s="32" t="s">
        <v>68</v>
      </c>
      <c r="D24" s="9">
        <v>2</v>
      </c>
      <c r="E24" s="26">
        <f t="shared" si="0"/>
        <v>2</v>
      </c>
      <c r="F24" s="5">
        <f>CELEK!O31</f>
        <v>0</v>
      </c>
      <c r="G24" s="27">
        <f t="shared" si="1"/>
        <v>0</v>
      </c>
      <c r="H24" s="3"/>
    </row>
    <row r="25" spans="1:18" ht="15.95" customHeight="1" x14ac:dyDescent="0.2">
      <c r="A25" s="6">
        <v>39</v>
      </c>
      <c r="B25" s="36" t="s">
        <v>72</v>
      </c>
      <c r="C25" s="32" t="s">
        <v>73</v>
      </c>
      <c r="D25" s="9">
        <v>2</v>
      </c>
      <c r="E25" s="26">
        <f t="shared" si="0"/>
        <v>2</v>
      </c>
      <c r="F25" s="5">
        <f>CELEK!O33</f>
        <v>0</v>
      </c>
      <c r="G25" s="27">
        <f t="shared" si="1"/>
        <v>0</v>
      </c>
      <c r="H25" s="3"/>
    </row>
    <row r="26" spans="1:18" ht="15.95" customHeight="1" x14ac:dyDescent="0.2">
      <c r="A26" s="39"/>
      <c r="B26" s="40"/>
      <c r="C26" s="41"/>
      <c r="D26" s="42"/>
      <c r="E26" s="58" t="s">
        <v>83</v>
      </c>
      <c r="F26" s="58"/>
      <c r="G26" s="49">
        <f>SUM(G6:G25)</f>
        <v>0</v>
      </c>
      <c r="H26" s="3"/>
    </row>
    <row r="27" spans="1:18" ht="15.95" customHeight="1" x14ac:dyDescent="0.2">
      <c r="A27" s="39"/>
      <c r="B27" s="40"/>
      <c r="C27" s="41"/>
      <c r="D27" s="42"/>
      <c r="E27" s="58" t="s">
        <v>85</v>
      </c>
      <c r="F27" s="58"/>
      <c r="G27" s="49">
        <f>G26*1.21</f>
        <v>0</v>
      </c>
      <c r="H27" s="3"/>
    </row>
    <row r="28" spans="1:18" ht="14.25" customHeight="1" x14ac:dyDescent="0.2">
      <c r="A28" s="18" t="s">
        <v>101</v>
      </c>
      <c r="B28" s="3"/>
      <c r="C28" s="3"/>
      <c r="D28" s="3"/>
      <c r="E28" s="3"/>
      <c r="F28" s="3"/>
      <c r="G28" s="3"/>
      <c r="H28" s="3"/>
    </row>
    <row r="29" spans="1:18" ht="14.25" customHeight="1" x14ac:dyDescent="0.2">
      <c r="A29" s="19" t="s">
        <v>87</v>
      </c>
      <c r="B29" s="3"/>
      <c r="C29" s="3"/>
      <c r="D29" s="3"/>
      <c r="E29" s="3"/>
      <c r="F29" s="3"/>
      <c r="G29" s="38"/>
      <c r="H29" s="3"/>
    </row>
    <row r="30" spans="1:18" x14ac:dyDescent="0.2">
      <c r="A30" s="18" t="s">
        <v>88</v>
      </c>
    </row>
  </sheetData>
  <sheetProtection algorithmName="SHA-512" hashValue="3M/WiyKuvir8/dq8b0/9mFcSe+0/NwcIZYlOWhK4PVH6JgGm/CqVxcwbRuf/OA4ax4dcR8X+KK6TFRuaUVVasQ==" saltValue="UwXF9iBME3E7t9S01Z0Nlg==" spinCount="100000" sheet="1" objects="1" scenarios="1"/>
  <mergeCells count="10">
    <mergeCell ref="E26:F26"/>
    <mergeCell ref="E27:F27"/>
    <mergeCell ref="A1:C1"/>
    <mergeCell ref="E1:G1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CF49-FFA3-4477-AC44-A071A53F7C32}">
  <dimension ref="A1:AB30"/>
  <sheetViews>
    <sheetView topLeftCell="A5" zoomScale="115" zoomScaleNormal="115" workbookViewId="0">
      <selection activeCell="C18" sqref="C18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9" width="5.6640625" customWidth="1"/>
    <col min="10" max="10" width="2.6640625" customWidth="1"/>
    <col min="11" max="12" width="1.83203125" customWidth="1"/>
    <col min="13" max="13" width="2.1640625" customWidth="1"/>
    <col min="14" max="14" width="14.1640625" customWidth="1"/>
    <col min="15" max="15" width="15.83203125" customWidth="1"/>
    <col min="16" max="16" width="7.33203125" customWidth="1"/>
    <col min="17" max="17" width="23.33203125" customWidth="1"/>
    <col min="18" max="18" width="2.1640625" customWidth="1"/>
  </cols>
  <sheetData>
    <row r="1" spans="1:28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31"/>
      <c r="I1" s="61" t="s">
        <v>2</v>
      </c>
      <c r="J1" s="61"/>
      <c r="K1" s="61"/>
      <c r="L1" s="61"/>
      <c r="M1" s="62" t="s">
        <v>3</v>
      </c>
      <c r="N1" s="63"/>
      <c r="O1" s="64"/>
    </row>
    <row r="2" spans="1:28" ht="4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6"/>
      <c r="K2" s="16"/>
      <c r="L2" s="16"/>
      <c r="M2" s="16"/>
      <c r="N2" s="16"/>
      <c r="O2" s="16"/>
      <c r="P2" s="16"/>
      <c r="Q2" s="17"/>
    </row>
    <row r="3" spans="1:28" ht="21" customHeight="1" x14ac:dyDescent="0.2">
      <c r="A3" s="24" t="s">
        <v>107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8" s="2" customFormat="1" ht="16.5" customHeight="1" x14ac:dyDescent="0.2">
      <c r="A4" s="65" t="s">
        <v>5</v>
      </c>
      <c r="B4" s="65" t="s">
        <v>6</v>
      </c>
      <c r="C4" s="67" t="s">
        <v>7</v>
      </c>
      <c r="D4" s="67" t="s">
        <v>91</v>
      </c>
      <c r="E4" s="67"/>
      <c r="F4" s="67"/>
      <c r="G4" s="67"/>
      <c r="H4" s="67"/>
      <c r="I4" s="67"/>
      <c r="J4" s="67"/>
      <c r="K4" s="67"/>
      <c r="L4" s="67"/>
      <c r="M4" s="67"/>
      <c r="N4" s="71" t="s">
        <v>9</v>
      </c>
      <c r="O4" s="71" t="s">
        <v>10</v>
      </c>
      <c r="P4" s="4"/>
    </row>
    <row r="5" spans="1:28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22" t="s">
        <v>96</v>
      </c>
      <c r="I5" s="35" t="s">
        <v>108</v>
      </c>
      <c r="J5" s="67" t="s">
        <v>100</v>
      </c>
      <c r="K5" s="67"/>
      <c r="L5" s="67"/>
      <c r="M5" s="67"/>
      <c r="N5" s="72"/>
      <c r="O5" s="73"/>
      <c r="P5" s="4"/>
    </row>
    <row r="6" spans="1:28" ht="15" customHeight="1" x14ac:dyDescent="0.2">
      <c r="A6" s="6">
        <v>1</v>
      </c>
      <c r="B6" s="7" t="s">
        <v>22</v>
      </c>
      <c r="C6" s="8" t="s">
        <v>23</v>
      </c>
      <c r="D6" s="9">
        <v>0</v>
      </c>
      <c r="E6" s="9">
        <v>0</v>
      </c>
      <c r="F6" s="9">
        <v>0</v>
      </c>
      <c r="G6" s="9">
        <v>0</v>
      </c>
      <c r="H6" s="25">
        <v>0</v>
      </c>
      <c r="I6" s="25">
        <v>0</v>
      </c>
      <c r="J6" s="88">
        <f t="shared" ref="J6:J23" si="0">SUM(D6:I6)</f>
        <v>0</v>
      </c>
      <c r="K6" s="88"/>
      <c r="L6" s="88"/>
      <c r="M6" s="88"/>
      <c r="N6" s="5">
        <f>CELEK!O6</f>
        <v>0</v>
      </c>
      <c r="O6" s="27">
        <f>J6*N6</f>
        <v>0</v>
      </c>
      <c r="P6" s="3"/>
    </row>
    <row r="7" spans="1:28" ht="15.95" customHeight="1" x14ac:dyDescent="0.2">
      <c r="A7" s="6">
        <v>2</v>
      </c>
      <c r="B7" s="7" t="s">
        <v>24</v>
      </c>
      <c r="C7" s="8" t="s">
        <v>25</v>
      </c>
      <c r="D7" s="9">
        <v>0</v>
      </c>
      <c r="E7" s="9">
        <v>1</v>
      </c>
      <c r="F7" s="9">
        <v>0</v>
      </c>
      <c r="G7" s="9">
        <v>0</v>
      </c>
      <c r="H7" s="25">
        <v>0</v>
      </c>
      <c r="I7" s="25">
        <v>0</v>
      </c>
      <c r="J7" s="88">
        <f t="shared" si="0"/>
        <v>1</v>
      </c>
      <c r="K7" s="88"/>
      <c r="L7" s="88"/>
      <c r="M7" s="88"/>
      <c r="N7" s="5">
        <f>CELEK!O7</f>
        <v>0</v>
      </c>
      <c r="O7" s="27">
        <f t="shared" ref="O7:O22" si="1">J7*N7</f>
        <v>0</v>
      </c>
      <c r="P7" s="3"/>
    </row>
    <row r="8" spans="1:28" ht="15.95" customHeight="1" x14ac:dyDescent="0.2">
      <c r="A8" s="6">
        <v>3</v>
      </c>
      <c r="B8" s="7" t="s">
        <v>26</v>
      </c>
      <c r="C8" s="8" t="s">
        <v>27</v>
      </c>
      <c r="D8" s="9">
        <v>0</v>
      </c>
      <c r="E8" s="9">
        <v>0</v>
      </c>
      <c r="F8" s="9">
        <v>0</v>
      </c>
      <c r="G8" s="9">
        <v>0</v>
      </c>
      <c r="H8" s="25">
        <v>0</v>
      </c>
      <c r="I8" s="25">
        <v>0</v>
      </c>
      <c r="J8" s="88">
        <f t="shared" si="0"/>
        <v>0</v>
      </c>
      <c r="K8" s="88"/>
      <c r="L8" s="88"/>
      <c r="M8" s="88"/>
      <c r="N8" s="5">
        <f>CELEK!O8</f>
        <v>0</v>
      </c>
      <c r="O8" s="27">
        <f t="shared" si="1"/>
        <v>0</v>
      </c>
      <c r="P8" s="3"/>
    </row>
    <row r="9" spans="1:28" ht="15.95" customHeight="1" x14ac:dyDescent="0.2">
      <c r="A9" s="6">
        <v>4</v>
      </c>
      <c r="B9" s="7" t="s">
        <v>28</v>
      </c>
      <c r="C9" s="8" t="s">
        <v>29</v>
      </c>
      <c r="D9" s="9">
        <v>0</v>
      </c>
      <c r="E9" s="9">
        <v>0</v>
      </c>
      <c r="F9" s="9">
        <v>0</v>
      </c>
      <c r="G9" s="9">
        <v>0</v>
      </c>
      <c r="H9" s="25">
        <v>0</v>
      </c>
      <c r="I9" s="25">
        <v>0</v>
      </c>
      <c r="J9" s="88">
        <f t="shared" si="0"/>
        <v>0</v>
      </c>
      <c r="K9" s="88"/>
      <c r="L9" s="88"/>
      <c r="M9" s="88"/>
      <c r="N9" s="5">
        <f>CELEK!O9</f>
        <v>0</v>
      </c>
      <c r="O9" s="27">
        <f t="shared" si="1"/>
        <v>0</v>
      </c>
      <c r="P9" s="3"/>
    </row>
    <row r="10" spans="1:28" ht="15.95" customHeight="1" x14ac:dyDescent="0.2">
      <c r="A10" s="6">
        <v>5</v>
      </c>
      <c r="B10" s="7" t="s">
        <v>30</v>
      </c>
      <c r="C10" s="8" t="s">
        <v>31</v>
      </c>
      <c r="D10" s="9">
        <v>0</v>
      </c>
      <c r="E10" s="9">
        <v>0</v>
      </c>
      <c r="F10" s="9">
        <v>0</v>
      </c>
      <c r="G10" s="9">
        <v>0</v>
      </c>
      <c r="H10" s="25">
        <v>0</v>
      </c>
      <c r="I10" s="25">
        <v>0</v>
      </c>
      <c r="J10" s="88">
        <f t="shared" si="0"/>
        <v>0</v>
      </c>
      <c r="K10" s="88"/>
      <c r="L10" s="88"/>
      <c r="M10" s="88"/>
      <c r="N10" s="5">
        <f>CELEK!O10</f>
        <v>0</v>
      </c>
      <c r="O10" s="27">
        <f t="shared" si="1"/>
        <v>0</v>
      </c>
      <c r="P10" s="3"/>
    </row>
    <row r="11" spans="1:28" ht="15.95" customHeight="1" x14ac:dyDescent="0.2">
      <c r="A11" s="6">
        <v>6</v>
      </c>
      <c r="B11" s="7" t="s">
        <v>32</v>
      </c>
      <c r="C11" s="10" t="s">
        <v>33</v>
      </c>
      <c r="D11" s="9">
        <v>0</v>
      </c>
      <c r="E11" s="9">
        <v>0</v>
      </c>
      <c r="F11" s="9">
        <v>0</v>
      </c>
      <c r="G11" s="9">
        <v>0</v>
      </c>
      <c r="H11" s="25">
        <v>0</v>
      </c>
      <c r="I11" s="25">
        <v>0</v>
      </c>
      <c r="J11" s="88">
        <f t="shared" si="0"/>
        <v>0</v>
      </c>
      <c r="K11" s="88"/>
      <c r="L11" s="88"/>
      <c r="M11" s="88"/>
      <c r="N11" s="5">
        <f>CELEK!O11</f>
        <v>0</v>
      </c>
      <c r="O11" s="27">
        <f t="shared" si="1"/>
        <v>0</v>
      </c>
      <c r="P11" s="3"/>
    </row>
    <row r="12" spans="1:28" ht="15.95" customHeight="1" x14ac:dyDescent="0.2">
      <c r="A12" s="6">
        <v>7</v>
      </c>
      <c r="B12" s="7" t="s">
        <v>34</v>
      </c>
      <c r="C12" s="8" t="s">
        <v>35</v>
      </c>
      <c r="D12" s="9">
        <v>0</v>
      </c>
      <c r="E12" s="9">
        <v>0</v>
      </c>
      <c r="F12" s="9">
        <v>0</v>
      </c>
      <c r="G12" s="9">
        <v>0</v>
      </c>
      <c r="H12" s="25">
        <v>0</v>
      </c>
      <c r="I12" s="25">
        <v>0</v>
      </c>
      <c r="J12" s="88">
        <f t="shared" si="0"/>
        <v>0</v>
      </c>
      <c r="K12" s="88"/>
      <c r="L12" s="88"/>
      <c r="M12" s="88"/>
      <c r="N12" s="5">
        <f>CELEK!O12</f>
        <v>0</v>
      </c>
      <c r="O12" s="27">
        <f t="shared" si="1"/>
        <v>0</v>
      </c>
      <c r="P12" s="3"/>
    </row>
    <row r="13" spans="1:28" ht="15.95" customHeight="1" x14ac:dyDescent="0.2">
      <c r="A13" s="6">
        <v>8</v>
      </c>
      <c r="B13" s="7" t="s">
        <v>36</v>
      </c>
      <c r="C13" s="8" t="s">
        <v>35</v>
      </c>
      <c r="D13" s="9">
        <v>0</v>
      </c>
      <c r="E13" s="9">
        <v>0</v>
      </c>
      <c r="F13" s="9">
        <v>0</v>
      </c>
      <c r="G13" s="9">
        <v>0</v>
      </c>
      <c r="H13" s="25">
        <v>0</v>
      </c>
      <c r="I13" s="25">
        <v>0</v>
      </c>
      <c r="J13" s="88">
        <f t="shared" si="0"/>
        <v>0</v>
      </c>
      <c r="K13" s="88"/>
      <c r="L13" s="88"/>
      <c r="M13" s="88"/>
      <c r="N13" s="5">
        <f>CELEK!O13</f>
        <v>0</v>
      </c>
      <c r="O13" s="27">
        <f t="shared" si="1"/>
        <v>0</v>
      </c>
      <c r="P13" s="3"/>
    </row>
    <row r="14" spans="1:28" ht="15.95" customHeight="1" x14ac:dyDescent="0.2">
      <c r="A14" s="6">
        <v>9</v>
      </c>
      <c r="B14" s="7" t="s">
        <v>37</v>
      </c>
      <c r="C14" s="8" t="s">
        <v>35</v>
      </c>
      <c r="D14" s="9">
        <v>0</v>
      </c>
      <c r="E14" s="9">
        <v>0</v>
      </c>
      <c r="F14" s="9">
        <v>0</v>
      </c>
      <c r="G14" s="9">
        <v>0</v>
      </c>
      <c r="H14" s="25">
        <v>0</v>
      </c>
      <c r="I14" s="25">
        <v>0</v>
      </c>
      <c r="J14" s="88">
        <f t="shared" si="0"/>
        <v>0</v>
      </c>
      <c r="K14" s="88"/>
      <c r="L14" s="88"/>
      <c r="M14" s="88"/>
      <c r="N14" s="5">
        <f>CELEK!O14</f>
        <v>0</v>
      </c>
      <c r="O14" s="27">
        <f t="shared" si="1"/>
        <v>0</v>
      </c>
      <c r="P14" s="3"/>
    </row>
    <row r="15" spans="1:28" ht="15.95" customHeight="1" x14ac:dyDescent="0.2">
      <c r="A15" s="6">
        <v>10</v>
      </c>
      <c r="B15" s="36" t="s">
        <v>38</v>
      </c>
      <c r="C15" s="8" t="s">
        <v>39</v>
      </c>
      <c r="D15" s="9">
        <v>4</v>
      </c>
      <c r="E15" s="9">
        <v>6</v>
      </c>
      <c r="F15" s="9">
        <v>3</v>
      </c>
      <c r="G15" s="9">
        <v>3</v>
      </c>
      <c r="H15" s="25">
        <v>1</v>
      </c>
      <c r="I15" s="25">
        <v>1</v>
      </c>
      <c r="J15" s="88">
        <f t="shared" si="0"/>
        <v>18</v>
      </c>
      <c r="K15" s="88"/>
      <c r="L15" s="88"/>
      <c r="M15" s="88"/>
      <c r="N15" s="5">
        <f>CELEK!O15</f>
        <v>0</v>
      </c>
      <c r="O15" s="27">
        <f t="shared" si="1"/>
        <v>0</v>
      </c>
      <c r="P15" s="3"/>
    </row>
    <row r="16" spans="1:28" ht="15.95" customHeight="1" x14ac:dyDescent="0.2">
      <c r="A16" s="6">
        <v>11</v>
      </c>
      <c r="B16" s="7" t="s">
        <v>40</v>
      </c>
      <c r="C16" s="8" t="s">
        <v>39</v>
      </c>
      <c r="D16" s="9">
        <v>0</v>
      </c>
      <c r="E16" s="9">
        <v>0</v>
      </c>
      <c r="F16" s="9">
        <v>0</v>
      </c>
      <c r="G16" s="9">
        <v>0</v>
      </c>
      <c r="H16" s="25">
        <v>0</v>
      </c>
      <c r="I16" s="25">
        <v>0</v>
      </c>
      <c r="J16" s="88">
        <f t="shared" si="0"/>
        <v>0</v>
      </c>
      <c r="K16" s="88"/>
      <c r="L16" s="88"/>
      <c r="M16" s="88"/>
      <c r="N16" s="5">
        <f>CELEK!O16</f>
        <v>0</v>
      </c>
      <c r="O16" s="27">
        <f t="shared" si="1"/>
        <v>0</v>
      </c>
      <c r="P16" s="3"/>
      <c r="W16" s="18"/>
      <c r="X16" s="3"/>
      <c r="Y16" s="3"/>
      <c r="Z16" s="3"/>
      <c r="AA16" s="3"/>
      <c r="AB16" s="3"/>
    </row>
    <row r="17" spans="1:28" ht="15.95" customHeight="1" x14ac:dyDescent="0.2">
      <c r="A17" s="6">
        <v>12</v>
      </c>
      <c r="B17" s="7" t="s">
        <v>41</v>
      </c>
      <c r="C17" s="8" t="s">
        <v>42</v>
      </c>
      <c r="D17" s="9">
        <v>2</v>
      </c>
      <c r="E17" s="9">
        <v>2</v>
      </c>
      <c r="F17" s="9">
        <v>1</v>
      </c>
      <c r="G17" s="9">
        <v>3</v>
      </c>
      <c r="H17" s="25">
        <v>0</v>
      </c>
      <c r="I17" s="25">
        <v>0</v>
      </c>
      <c r="J17" s="88">
        <f t="shared" si="0"/>
        <v>8</v>
      </c>
      <c r="K17" s="88"/>
      <c r="L17" s="88"/>
      <c r="M17" s="88"/>
      <c r="N17" s="5">
        <f>CELEK!O17</f>
        <v>0</v>
      </c>
      <c r="O17" s="27">
        <f t="shared" si="1"/>
        <v>0</v>
      </c>
      <c r="P17" s="3"/>
      <c r="W17" s="19"/>
      <c r="X17" s="3"/>
      <c r="Y17" s="3"/>
      <c r="Z17" s="3"/>
      <c r="AA17" s="3"/>
      <c r="AB17" s="3"/>
    </row>
    <row r="18" spans="1:28" ht="15.95" customHeight="1" x14ac:dyDescent="0.2">
      <c r="A18" s="6">
        <v>13</v>
      </c>
      <c r="B18" s="7" t="s">
        <v>43</v>
      </c>
      <c r="C18" s="8" t="s">
        <v>44</v>
      </c>
      <c r="D18" s="9">
        <v>15</v>
      </c>
      <c r="E18" s="9">
        <v>3</v>
      </c>
      <c r="F18" s="9">
        <v>27</v>
      </c>
      <c r="G18" s="9">
        <v>25</v>
      </c>
      <c r="H18" s="25">
        <v>8</v>
      </c>
      <c r="I18" s="25">
        <v>0</v>
      </c>
      <c r="J18" s="88">
        <f>SUM(D18:I18)</f>
        <v>78</v>
      </c>
      <c r="K18" s="88"/>
      <c r="L18" s="88"/>
      <c r="M18" s="88"/>
      <c r="N18" s="5">
        <f>CELEK!O18</f>
        <v>0</v>
      </c>
      <c r="O18" s="27">
        <f t="shared" si="1"/>
        <v>0</v>
      </c>
      <c r="P18" s="3"/>
      <c r="W18" s="18"/>
    </row>
    <row r="19" spans="1:28" ht="15.95" customHeight="1" x14ac:dyDescent="0.2">
      <c r="A19" s="6">
        <v>14</v>
      </c>
      <c r="B19" s="7" t="s">
        <v>45</v>
      </c>
      <c r="C19" s="8" t="s">
        <v>46</v>
      </c>
      <c r="D19" s="9">
        <v>40</v>
      </c>
      <c r="E19" s="9">
        <v>30</v>
      </c>
      <c r="F19" s="9">
        <v>26</v>
      </c>
      <c r="G19" s="9">
        <v>22</v>
      </c>
      <c r="H19" s="25">
        <v>7</v>
      </c>
      <c r="I19" s="25">
        <v>5</v>
      </c>
      <c r="J19" s="88">
        <f>SUM(D19:I19)</f>
        <v>130</v>
      </c>
      <c r="K19" s="88"/>
      <c r="L19" s="88"/>
      <c r="M19" s="88"/>
      <c r="N19" s="5">
        <f>CELEK!O19</f>
        <v>0</v>
      </c>
      <c r="O19" s="27">
        <f t="shared" si="1"/>
        <v>0</v>
      </c>
      <c r="P19" s="3"/>
    </row>
    <row r="20" spans="1:28" ht="15.95" customHeight="1" x14ac:dyDescent="0.2">
      <c r="A20" s="6">
        <v>15</v>
      </c>
      <c r="B20" s="7" t="s">
        <v>47</v>
      </c>
      <c r="C20" s="8" t="s">
        <v>48</v>
      </c>
      <c r="D20" s="9">
        <v>5</v>
      </c>
      <c r="E20" s="9">
        <v>0</v>
      </c>
      <c r="F20" s="9">
        <v>1</v>
      </c>
      <c r="G20" s="9">
        <v>0</v>
      </c>
      <c r="H20" s="25">
        <v>5</v>
      </c>
      <c r="I20" s="25">
        <v>2</v>
      </c>
      <c r="J20" s="88">
        <f>SUM(D20:I20)</f>
        <v>13</v>
      </c>
      <c r="K20" s="88"/>
      <c r="L20" s="88"/>
      <c r="M20" s="88"/>
      <c r="N20" s="5">
        <f>CELEK!O20</f>
        <v>0</v>
      </c>
      <c r="O20" s="27">
        <f t="shared" si="1"/>
        <v>0</v>
      </c>
      <c r="P20" s="3"/>
    </row>
    <row r="21" spans="1:28" ht="15.95" customHeight="1" x14ac:dyDescent="0.2">
      <c r="A21" s="6">
        <v>16</v>
      </c>
      <c r="B21" s="11" t="s">
        <v>49</v>
      </c>
      <c r="C21" s="12" t="s">
        <v>50</v>
      </c>
      <c r="D21" s="9">
        <v>2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88">
        <f t="shared" si="0"/>
        <v>2</v>
      </c>
      <c r="K21" s="88"/>
      <c r="L21" s="88"/>
      <c r="M21" s="88"/>
      <c r="N21" s="5">
        <f>CELEK!O21</f>
        <v>0</v>
      </c>
      <c r="O21" s="27">
        <f t="shared" si="1"/>
        <v>0</v>
      </c>
      <c r="P21" s="3"/>
    </row>
    <row r="22" spans="1:28" ht="15.95" customHeight="1" x14ac:dyDescent="0.2">
      <c r="A22" s="6">
        <v>29</v>
      </c>
      <c r="B22" s="34" t="s">
        <v>53</v>
      </c>
      <c r="C22" s="8" t="s">
        <v>54</v>
      </c>
      <c r="D22" s="50">
        <v>0</v>
      </c>
      <c r="E22" s="50">
        <v>9</v>
      </c>
      <c r="F22" s="50">
        <v>4</v>
      </c>
      <c r="G22" s="50">
        <v>7</v>
      </c>
      <c r="H22" s="51">
        <v>2</v>
      </c>
      <c r="I22" s="51">
        <v>0</v>
      </c>
      <c r="J22" s="88">
        <f t="shared" ref="J22" si="2">SUM(D22:I22)</f>
        <v>22</v>
      </c>
      <c r="K22" s="88"/>
      <c r="L22" s="88"/>
      <c r="M22" s="88"/>
      <c r="N22" s="5">
        <f>CELEK!O23</f>
        <v>0</v>
      </c>
      <c r="O22" s="27">
        <f t="shared" si="1"/>
        <v>0</v>
      </c>
      <c r="P22" s="3"/>
    </row>
    <row r="23" spans="1:28" ht="14.25" customHeight="1" x14ac:dyDescent="0.2">
      <c r="A23" s="6">
        <v>33</v>
      </c>
      <c r="B23" s="34" t="s">
        <v>61</v>
      </c>
      <c r="C23" s="8" t="s">
        <v>62</v>
      </c>
      <c r="D23" s="9">
        <v>0</v>
      </c>
      <c r="E23" s="9">
        <v>16</v>
      </c>
      <c r="F23" s="9">
        <v>23</v>
      </c>
      <c r="G23" s="9">
        <v>16</v>
      </c>
      <c r="H23" s="25">
        <v>3</v>
      </c>
      <c r="I23" s="25">
        <v>0</v>
      </c>
      <c r="J23" s="88">
        <f t="shared" si="0"/>
        <v>58</v>
      </c>
      <c r="K23" s="88"/>
      <c r="L23" s="88"/>
      <c r="M23" s="88"/>
      <c r="N23" s="5">
        <f>CELEK!O27</f>
        <v>0</v>
      </c>
      <c r="O23" s="27">
        <f t="shared" ref="O23:O25" si="3">J23*N23</f>
        <v>0</v>
      </c>
      <c r="P23" s="3"/>
    </row>
    <row r="24" spans="1:28" ht="14.25" customHeight="1" x14ac:dyDescent="0.2">
      <c r="A24" s="6">
        <v>41</v>
      </c>
      <c r="B24" s="36" t="s">
        <v>76</v>
      </c>
      <c r="C24" s="32" t="s">
        <v>77</v>
      </c>
      <c r="D24" s="33">
        <v>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88">
        <f t="shared" ref="J24:J25" si="4">SUM(D24:I24)</f>
        <v>4</v>
      </c>
      <c r="K24" s="88"/>
      <c r="L24" s="88"/>
      <c r="M24" s="88"/>
      <c r="N24" s="5">
        <f>CELEK!O35</f>
        <v>0</v>
      </c>
      <c r="O24" s="27">
        <f t="shared" si="3"/>
        <v>0</v>
      </c>
      <c r="P24" s="3"/>
    </row>
    <row r="25" spans="1:28" ht="14.25" customHeight="1" x14ac:dyDescent="0.2">
      <c r="A25" s="6">
        <v>42</v>
      </c>
      <c r="B25" s="36" t="s">
        <v>78</v>
      </c>
      <c r="C25" s="32" t="s">
        <v>77</v>
      </c>
      <c r="D25" s="33">
        <v>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88">
        <f t="shared" si="4"/>
        <v>2</v>
      </c>
      <c r="K25" s="88"/>
      <c r="L25" s="88"/>
      <c r="M25" s="88"/>
      <c r="N25" s="5">
        <f>CELEK!O36</f>
        <v>0</v>
      </c>
      <c r="O25" s="27">
        <f t="shared" si="3"/>
        <v>0</v>
      </c>
      <c r="P25" s="3"/>
    </row>
    <row r="26" spans="1:28" x14ac:dyDescent="0.2">
      <c r="J26" s="58" t="s">
        <v>83</v>
      </c>
      <c r="K26" s="58"/>
      <c r="L26" s="58"/>
      <c r="M26" s="58"/>
      <c r="N26" s="58"/>
      <c r="O26" s="49">
        <f>SUM(O6:O25)</f>
        <v>0</v>
      </c>
    </row>
    <row r="27" spans="1:28" x14ac:dyDescent="0.2">
      <c r="J27" s="58" t="s">
        <v>85</v>
      </c>
      <c r="K27" s="58"/>
      <c r="L27" s="58"/>
      <c r="M27" s="58"/>
      <c r="N27" s="58"/>
      <c r="O27" s="49">
        <f>O26*1.21</f>
        <v>0</v>
      </c>
    </row>
    <row r="28" spans="1:28" x14ac:dyDescent="0.2">
      <c r="A28" s="18" t="s">
        <v>101</v>
      </c>
    </row>
    <row r="29" spans="1:28" x14ac:dyDescent="0.2">
      <c r="A29" s="19" t="s">
        <v>87</v>
      </c>
    </row>
    <row r="30" spans="1:28" x14ac:dyDescent="0.2">
      <c r="A30" s="18" t="s">
        <v>88</v>
      </c>
    </row>
  </sheetData>
  <sheetProtection algorithmName="SHA-512" hashValue="j0MtHqUi403L5Vd/ZEEx8zteIVpLkiYdXMH0O08cz2UpZaxOs6g4p5cr1ulqtrPityJHWTSB6WtGQuuUxrwe6Q==" saltValue="Bna39uaPKHPH4Z3lQMB/fg==" spinCount="100000" sheet="1" objects="1" scenarios="1"/>
  <mergeCells count="33">
    <mergeCell ref="J7:M7"/>
    <mergeCell ref="J22:M22"/>
    <mergeCell ref="J26:N26"/>
    <mergeCell ref="J27:N27"/>
    <mergeCell ref="J10:M10"/>
    <mergeCell ref="J20:M20"/>
    <mergeCell ref="A1:C1"/>
    <mergeCell ref="D1:G1"/>
    <mergeCell ref="I1:L1"/>
    <mergeCell ref="M1:O1"/>
    <mergeCell ref="A4:A5"/>
    <mergeCell ref="B4:B5"/>
    <mergeCell ref="C4:C5"/>
    <mergeCell ref="D4:M4"/>
    <mergeCell ref="N4:N5"/>
    <mergeCell ref="O4:O5"/>
    <mergeCell ref="J5:M5"/>
    <mergeCell ref="J6:M6"/>
    <mergeCell ref="J24:M24"/>
    <mergeCell ref="J25:M25"/>
    <mergeCell ref="J8:M8"/>
    <mergeCell ref="J9:M9"/>
    <mergeCell ref="J23:M23"/>
    <mergeCell ref="J21:M21"/>
    <mergeCell ref="J11:M11"/>
    <mergeCell ref="J12:M12"/>
    <mergeCell ref="J13:M13"/>
    <mergeCell ref="J14:M14"/>
    <mergeCell ref="J15:M15"/>
    <mergeCell ref="J16:M16"/>
    <mergeCell ref="J17:M17"/>
    <mergeCell ref="J18:M18"/>
    <mergeCell ref="J19:M1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0B5C-435D-42AC-B169-E1B0F127F762}">
  <dimension ref="A1:P28"/>
  <sheetViews>
    <sheetView topLeftCell="A3" zoomScale="115" zoomScaleNormal="115" workbookViewId="0">
      <selection activeCell="D19" sqref="D19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8" width="5.6640625" customWidth="1"/>
    <col min="9" max="9" width="4.5" customWidth="1"/>
    <col min="10" max="10" width="2" customWidth="1"/>
    <col min="11" max="11" width="0.6640625" customWidth="1"/>
    <col min="12" max="12" width="3" customWidth="1"/>
    <col min="13" max="14" width="15.83203125" customWidth="1"/>
    <col min="15" max="15" width="7.33203125" customWidth="1"/>
    <col min="16" max="16" width="23.33203125" customWidth="1"/>
    <col min="17" max="17" width="2.1640625" customWidth="1"/>
  </cols>
  <sheetData>
    <row r="1" spans="1:16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2" t="s">
        <v>3</v>
      </c>
      <c r="M1" s="63"/>
      <c r="N1" s="64"/>
    </row>
    <row r="2" spans="1:16" ht="44.25" customHeight="1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7"/>
    </row>
    <row r="3" spans="1:16" ht="21" customHeight="1" x14ac:dyDescent="0.2">
      <c r="A3" s="24" t="s">
        <v>109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2" customFormat="1" ht="16.5" customHeight="1" x14ac:dyDescent="0.2">
      <c r="A4" s="65" t="s">
        <v>5</v>
      </c>
      <c r="B4" s="65" t="s">
        <v>6</v>
      </c>
      <c r="C4" s="67" t="s">
        <v>7</v>
      </c>
      <c r="D4" s="67" t="s">
        <v>91</v>
      </c>
      <c r="E4" s="67"/>
      <c r="F4" s="67"/>
      <c r="G4" s="67"/>
      <c r="H4" s="67"/>
      <c r="I4" s="67"/>
      <c r="J4" s="67"/>
      <c r="K4" s="67"/>
      <c r="L4" s="67"/>
      <c r="M4" s="71" t="s">
        <v>9</v>
      </c>
      <c r="N4" s="71" t="s">
        <v>10</v>
      </c>
      <c r="O4" s="4"/>
      <c r="P4"/>
    </row>
    <row r="5" spans="1:16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22" t="s">
        <v>96</v>
      </c>
      <c r="I5" s="67" t="s">
        <v>100</v>
      </c>
      <c r="J5" s="67"/>
      <c r="K5" s="67"/>
      <c r="L5" s="67"/>
      <c r="M5" s="72"/>
      <c r="N5" s="73"/>
      <c r="O5" s="4"/>
      <c r="P5"/>
    </row>
    <row r="6" spans="1:16" ht="15" customHeight="1" x14ac:dyDescent="0.2">
      <c r="A6" s="6">
        <v>1</v>
      </c>
      <c r="B6" s="7" t="s">
        <v>22</v>
      </c>
      <c r="C6" s="8" t="s">
        <v>23</v>
      </c>
      <c r="D6" s="9">
        <v>0</v>
      </c>
      <c r="E6" s="9">
        <v>0</v>
      </c>
      <c r="F6" s="9">
        <v>0</v>
      </c>
      <c r="G6" s="9">
        <v>0</v>
      </c>
      <c r="H6" s="25">
        <v>0</v>
      </c>
      <c r="I6" s="88">
        <f>SUM(D6:H6)</f>
        <v>0</v>
      </c>
      <c r="J6" s="88"/>
      <c r="K6" s="88"/>
      <c r="L6" s="88"/>
      <c r="M6" s="5">
        <f>CELEK!O6</f>
        <v>0</v>
      </c>
      <c r="N6" s="27">
        <f>I6*M6</f>
        <v>0</v>
      </c>
      <c r="O6" s="3"/>
    </row>
    <row r="7" spans="1:16" ht="15.95" customHeight="1" x14ac:dyDescent="0.2">
      <c r="A7" s="6">
        <v>2</v>
      </c>
      <c r="B7" s="7" t="s">
        <v>24</v>
      </c>
      <c r="C7" s="8" t="s">
        <v>25</v>
      </c>
      <c r="D7" s="9">
        <v>0</v>
      </c>
      <c r="E7" s="9">
        <v>0</v>
      </c>
      <c r="F7" s="9">
        <v>0</v>
      </c>
      <c r="G7" s="9">
        <v>0</v>
      </c>
      <c r="H7" s="25">
        <v>0</v>
      </c>
      <c r="I7" s="88">
        <f t="shared" ref="I7:I21" si="0">SUM(D7:H7)</f>
        <v>0</v>
      </c>
      <c r="J7" s="88"/>
      <c r="K7" s="88"/>
      <c r="L7" s="88"/>
      <c r="M7" s="5">
        <f>CELEK!O7</f>
        <v>0</v>
      </c>
      <c r="N7" s="27">
        <f t="shared" ref="N7:N21" si="1">I7*M7</f>
        <v>0</v>
      </c>
      <c r="O7" s="3"/>
    </row>
    <row r="8" spans="1:16" ht="15.95" customHeight="1" x14ac:dyDescent="0.2">
      <c r="A8" s="6">
        <v>3</v>
      </c>
      <c r="B8" s="7" t="s">
        <v>26</v>
      </c>
      <c r="C8" s="8" t="s">
        <v>27</v>
      </c>
      <c r="D8" s="9">
        <v>0</v>
      </c>
      <c r="E8" s="9">
        <v>0</v>
      </c>
      <c r="F8" s="9">
        <v>0</v>
      </c>
      <c r="G8" s="9">
        <v>0</v>
      </c>
      <c r="H8" s="25">
        <v>0</v>
      </c>
      <c r="I8" s="88">
        <f t="shared" si="0"/>
        <v>0</v>
      </c>
      <c r="J8" s="88"/>
      <c r="K8" s="88"/>
      <c r="L8" s="88"/>
      <c r="M8" s="5">
        <f>CELEK!O8</f>
        <v>0</v>
      </c>
      <c r="N8" s="27">
        <f t="shared" si="1"/>
        <v>0</v>
      </c>
      <c r="O8" s="3"/>
    </row>
    <row r="9" spans="1:16" ht="15.95" customHeight="1" x14ac:dyDescent="0.2">
      <c r="A9" s="6">
        <v>4</v>
      </c>
      <c r="B9" s="7" t="s">
        <v>28</v>
      </c>
      <c r="C9" s="8" t="s">
        <v>29</v>
      </c>
      <c r="D9" s="9">
        <v>0</v>
      </c>
      <c r="E9" s="9">
        <v>0</v>
      </c>
      <c r="F9" s="9">
        <v>0</v>
      </c>
      <c r="G9" s="9">
        <v>0</v>
      </c>
      <c r="H9" s="25">
        <v>0</v>
      </c>
      <c r="I9" s="88">
        <f t="shared" si="0"/>
        <v>0</v>
      </c>
      <c r="J9" s="88"/>
      <c r="K9" s="88"/>
      <c r="L9" s="88"/>
      <c r="M9" s="5">
        <f>CELEK!O9</f>
        <v>0</v>
      </c>
      <c r="N9" s="27">
        <f t="shared" si="1"/>
        <v>0</v>
      </c>
      <c r="O9" s="3"/>
    </row>
    <row r="10" spans="1:16" ht="15.95" customHeight="1" x14ac:dyDescent="0.2">
      <c r="A10" s="6">
        <v>5</v>
      </c>
      <c r="B10" s="7" t="s">
        <v>30</v>
      </c>
      <c r="C10" s="8" t="s">
        <v>31</v>
      </c>
      <c r="D10" s="9">
        <v>0</v>
      </c>
      <c r="E10" s="9">
        <v>0</v>
      </c>
      <c r="F10" s="9">
        <v>0</v>
      </c>
      <c r="G10" s="9">
        <v>0</v>
      </c>
      <c r="H10" s="25">
        <v>0</v>
      </c>
      <c r="I10" s="88">
        <f t="shared" si="0"/>
        <v>0</v>
      </c>
      <c r="J10" s="88"/>
      <c r="K10" s="88"/>
      <c r="L10" s="88"/>
      <c r="M10" s="5">
        <f>CELEK!O10</f>
        <v>0</v>
      </c>
      <c r="N10" s="27">
        <f t="shared" si="1"/>
        <v>0</v>
      </c>
      <c r="O10" s="3"/>
    </row>
    <row r="11" spans="1:16" ht="15.95" customHeight="1" x14ac:dyDescent="0.2">
      <c r="A11" s="6">
        <v>6</v>
      </c>
      <c r="B11" s="7" t="s">
        <v>32</v>
      </c>
      <c r="C11" s="10" t="s">
        <v>33</v>
      </c>
      <c r="D11" s="9">
        <v>0</v>
      </c>
      <c r="E11" s="9">
        <v>1</v>
      </c>
      <c r="F11" s="9">
        <v>0</v>
      </c>
      <c r="G11" s="9">
        <v>0</v>
      </c>
      <c r="H11" s="25">
        <v>0</v>
      </c>
      <c r="I11" s="88">
        <f t="shared" si="0"/>
        <v>1</v>
      </c>
      <c r="J11" s="88"/>
      <c r="K11" s="88"/>
      <c r="L11" s="88"/>
      <c r="M11" s="5">
        <f>CELEK!O11</f>
        <v>0</v>
      </c>
      <c r="N11" s="27">
        <f t="shared" si="1"/>
        <v>0</v>
      </c>
      <c r="O11" s="3"/>
    </row>
    <row r="12" spans="1:16" ht="15.95" customHeight="1" x14ac:dyDescent="0.2">
      <c r="A12" s="6">
        <v>7</v>
      </c>
      <c r="B12" s="7" t="s">
        <v>34</v>
      </c>
      <c r="C12" s="8" t="s">
        <v>35</v>
      </c>
      <c r="D12" s="9">
        <v>0</v>
      </c>
      <c r="E12" s="9">
        <v>0</v>
      </c>
      <c r="F12" s="9">
        <v>0</v>
      </c>
      <c r="G12" s="9">
        <v>0</v>
      </c>
      <c r="H12" s="25">
        <v>0</v>
      </c>
      <c r="I12" s="88">
        <f t="shared" si="0"/>
        <v>0</v>
      </c>
      <c r="J12" s="88"/>
      <c r="K12" s="88"/>
      <c r="L12" s="88"/>
      <c r="M12" s="5">
        <f>CELEK!O12</f>
        <v>0</v>
      </c>
      <c r="N12" s="27">
        <f t="shared" si="1"/>
        <v>0</v>
      </c>
      <c r="O12" s="3"/>
    </row>
    <row r="13" spans="1:16" ht="15.95" customHeight="1" x14ac:dyDescent="0.2">
      <c r="A13" s="6">
        <v>8</v>
      </c>
      <c r="B13" s="7" t="s">
        <v>36</v>
      </c>
      <c r="C13" s="8" t="s">
        <v>35</v>
      </c>
      <c r="D13" s="9">
        <v>0</v>
      </c>
      <c r="E13" s="9">
        <v>0</v>
      </c>
      <c r="F13" s="9">
        <v>0</v>
      </c>
      <c r="G13" s="9">
        <v>0</v>
      </c>
      <c r="H13" s="25">
        <v>0</v>
      </c>
      <c r="I13" s="88">
        <f t="shared" si="0"/>
        <v>0</v>
      </c>
      <c r="J13" s="88"/>
      <c r="K13" s="88"/>
      <c r="L13" s="88"/>
      <c r="M13" s="5">
        <f>CELEK!O13</f>
        <v>0</v>
      </c>
      <c r="N13" s="27">
        <f t="shared" si="1"/>
        <v>0</v>
      </c>
      <c r="O13" s="3"/>
    </row>
    <row r="14" spans="1:16" ht="15.95" customHeight="1" x14ac:dyDescent="0.2">
      <c r="A14" s="6">
        <v>9</v>
      </c>
      <c r="B14" s="7" t="s">
        <v>37</v>
      </c>
      <c r="C14" s="8" t="s">
        <v>35</v>
      </c>
      <c r="D14" s="9">
        <v>0</v>
      </c>
      <c r="E14" s="9">
        <v>0</v>
      </c>
      <c r="F14" s="9">
        <v>0</v>
      </c>
      <c r="G14" s="9">
        <v>0</v>
      </c>
      <c r="H14" s="25">
        <v>0</v>
      </c>
      <c r="I14" s="88">
        <f t="shared" si="0"/>
        <v>0</v>
      </c>
      <c r="J14" s="88"/>
      <c r="K14" s="88"/>
      <c r="L14" s="88"/>
      <c r="M14" s="5">
        <f>CELEK!O14</f>
        <v>0</v>
      </c>
      <c r="N14" s="27">
        <f t="shared" si="1"/>
        <v>0</v>
      </c>
      <c r="O14" s="3"/>
    </row>
    <row r="15" spans="1:16" ht="15.95" customHeight="1" x14ac:dyDescent="0.2">
      <c r="A15" s="6">
        <v>10</v>
      </c>
      <c r="B15" s="36" t="s">
        <v>38</v>
      </c>
      <c r="C15" s="8" t="s">
        <v>39</v>
      </c>
      <c r="D15" s="9">
        <v>3</v>
      </c>
      <c r="E15" s="9">
        <v>2</v>
      </c>
      <c r="F15" s="9">
        <v>2</v>
      </c>
      <c r="G15" s="9">
        <v>2</v>
      </c>
      <c r="H15" s="25">
        <v>2</v>
      </c>
      <c r="I15" s="88">
        <f t="shared" si="0"/>
        <v>11</v>
      </c>
      <c r="J15" s="88"/>
      <c r="K15" s="88"/>
      <c r="L15" s="88"/>
      <c r="M15" s="5">
        <f>CELEK!O15</f>
        <v>0</v>
      </c>
      <c r="N15" s="27">
        <f t="shared" si="1"/>
        <v>0</v>
      </c>
      <c r="O15" s="3"/>
    </row>
    <row r="16" spans="1:16" ht="15.95" customHeight="1" x14ac:dyDescent="0.2">
      <c r="A16" s="6">
        <v>11</v>
      </c>
      <c r="B16" s="7" t="s">
        <v>40</v>
      </c>
      <c r="C16" s="8" t="s">
        <v>39</v>
      </c>
      <c r="D16" s="9">
        <v>0</v>
      </c>
      <c r="E16" s="9">
        <v>0</v>
      </c>
      <c r="F16" s="9">
        <v>0</v>
      </c>
      <c r="G16" s="9">
        <v>0</v>
      </c>
      <c r="H16" s="25">
        <v>0</v>
      </c>
      <c r="I16" s="88">
        <f t="shared" si="0"/>
        <v>0</v>
      </c>
      <c r="J16" s="88"/>
      <c r="K16" s="88"/>
      <c r="L16" s="88"/>
      <c r="M16" s="5">
        <f>CELEK!O16</f>
        <v>0</v>
      </c>
      <c r="N16" s="27">
        <f t="shared" si="1"/>
        <v>0</v>
      </c>
      <c r="O16" s="3"/>
    </row>
    <row r="17" spans="1:15" ht="15.95" customHeight="1" x14ac:dyDescent="0.2">
      <c r="A17" s="6">
        <v>12</v>
      </c>
      <c r="B17" s="7" t="s">
        <v>41</v>
      </c>
      <c r="C17" s="8" t="s">
        <v>42</v>
      </c>
      <c r="D17" s="9">
        <v>0</v>
      </c>
      <c r="E17" s="9">
        <v>0</v>
      </c>
      <c r="F17" s="9">
        <v>0</v>
      </c>
      <c r="G17" s="9">
        <v>0</v>
      </c>
      <c r="H17" s="25">
        <v>0</v>
      </c>
      <c r="I17" s="88">
        <f t="shared" si="0"/>
        <v>0</v>
      </c>
      <c r="J17" s="88"/>
      <c r="K17" s="88"/>
      <c r="L17" s="88"/>
      <c r="M17" s="5">
        <f>CELEK!O17</f>
        <v>0</v>
      </c>
      <c r="N17" s="27">
        <f t="shared" si="1"/>
        <v>0</v>
      </c>
      <c r="O17" s="3"/>
    </row>
    <row r="18" spans="1:15" ht="15.95" customHeight="1" x14ac:dyDescent="0.2">
      <c r="A18" s="6">
        <v>13</v>
      </c>
      <c r="B18" s="7" t="s">
        <v>43</v>
      </c>
      <c r="C18" s="8" t="s">
        <v>44</v>
      </c>
      <c r="D18" s="9">
        <v>0</v>
      </c>
      <c r="E18" s="9">
        <v>0</v>
      </c>
      <c r="F18" s="9">
        <v>0</v>
      </c>
      <c r="G18" s="9">
        <v>0</v>
      </c>
      <c r="H18" s="25">
        <v>0</v>
      </c>
      <c r="I18" s="88">
        <f t="shared" si="0"/>
        <v>0</v>
      </c>
      <c r="J18" s="88"/>
      <c r="K18" s="88"/>
      <c r="L18" s="88"/>
      <c r="M18" s="5">
        <f>CELEK!O18</f>
        <v>0</v>
      </c>
      <c r="N18" s="27">
        <f t="shared" si="1"/>
        <v>0</v>
      </c>
      <c r="O18" s="3"/>
    </row>
    <row r="19" spans="1:15" ht="15.95" customHeight="1" x14ac:dyDescent="0.2">
      <c r="A19" s="6">
        <v>14</v>
      </c>
      <c r="B19" s="7" t="s">
        <v>45</v>
      </c>
      <c r="C19" s="8" t="s">
        <v>46</v>
      </c>
      <c r="D19" s="9">
        <v>0</v>
      </c>
      <c r="E19" s="9">
        <v>0</v>
      </c>
      <c r="F19" s="9">
        <v>0</v>
      </c>
      <c r="G19" s="9">
        <v>0</v>
      </c>
      <c r="H19" s="25">
        <v>0</v>
      </c>
      <c r="I19" s="88">
        <f t="shared" si="0"/>
        <v>0</v>
      </c>
      <c r="J19" s="88"/>
      <c r="K19" s="88"/>
      <c r="L19" s="88"/>
      <c r="M19" s="5">
        <f>CELEK!O19</f>
        <v>0</v>
      </c>
      <c r="N19" s="27">
        <f t="shared" si="1"/>
        <v>0</v>
      </c>
      <c r="O19" s="3"/>
    </row>
    <row r="20" spans="1:15" ht="15.95" customHeight="1" x14ac:dyDescent="0.2">
      <c r="A20" s="6">
        <v>15</v>
      </c>
      <c r="B20" s="7" t="s">
        <v>47</v>
      </c>
      <c r="C20" s="8" t="s">
        <v>48</v>
      </c>
      <c r="D20" s="9">
        <v>0</v>
      </c>
      <c r="E20" s="9">
        <v>0</v>
      </c>
      <c r="F20" s="9">
        <v>0</v>
      </c>
      <c r="G20" s="9">
        <v>0</v>
      </c>
      <c r="H20" s="25">
        <v>0</v>
      </c>
      <c r="I20" s="88">
        <f t="shared" si="0"/>
        <v>0</v>
      </c>
      <c r="J20" s="88"/>
      <c r="K20" s="88"/>
      <c r="L20" s="88"/>
      <c r="M20" s="5">
        <f>CELEK!O20</f>
        <v>0</v>
      </c>
      <c r="N20" s="27">
        <f t="shared" si="1"/>
        <v>0</v>
      </c>
      <c r="O20" s="3"/>
    </row>
    <row r="21" spans="1:15" ht="15.95" customHeight="1" x14ac:dyDescent="0.2">
      <c r="A21" s="6">
        <v>16</v>
      </c>
      <c r="B21" s="11" t="s">
        <v>49</v>
      </c>
      <c r="C21" s="12" t="s">
        <v>50</v>
      </c>
      <c r="D21" s="13">
        <v>0</v>
      </c>
      <c r="E21" s="13">
        <v>0</v>
      </c>
      <c r="F21" s="13">
        <v>0</v>
      </c>
      <c r="G21" s="13">
        <v>0</v>
      </c>
      <c r="H21" s="14">
        <v>0</v>
      </c>
      <c r="I21" s="88">
        <f t="shared" si="0"/>
        <v>0</v>
      </c>
      <c r="J21" s="88"/>
      <c r="K21" s="88"/>
      <c r="L21" s="88"/>
      <c r="M21" s="5">
        <f>CELEK!O21</f>
        <v>0</v>
      </c>
      <c r="N21" s="27">
        <f t="shared" si="1"/>
        <v>0</v>
      </c>
      <c r="O21" s="3"/>
    </row>
    <row r="22" spans="1:15" ht="15.95" customHeight="1" x14ac:dyDescent="0.2">
      <c r="A22" s="6">
        <v>41</v>
      </c>
      <c r="B22" s="36" t="s">
        <v>76</v>
      </c>
      <c r="C22" s="32" t="s">
        <v>77</v>
      </c>
      <c r="D22" s="33">
        <v>15</v>
      </c>
      <c r="E22" s="13">
        <v>0</v>
      </c>
      <c r="F22" s="13">
        <v>0</v>
      </c>
      <c r="G22" s="13">
        <v>0</v>
      </c>
      <c r="H22" s="14">
        <v>0</v>
      </c>
      <c r="I22" s="88">
        <f t="shared" ref="I22:I23" si="2">SUM(D22:H22)</f>
        <v>15</v>
      </c>
      <c r="J22" s="88"/>
      <c r="K22" s="88"/>
      <c r="L22" s="88"/>
      <c r="M22" s="5">
        <f>CELEK!O35</f>
        <v>0</v>
      </c>
      <c r="N22" s="27">
        <f t="shared" ref="N22:N23" si="3">I22*M22</f>
        <v>0</v>
      </c>
      <c r="O22" s="3"/>
    </row>
    <row r="23" spans="1:15" ht="15.95" customHeight="1" x14ac:dyDescent="0.2">
      <c r="A23" s="6">
        <v>42</v>
      </c>
      <c r="B23" s="36" t="s">
        <v>78</v>
      </c>
      <c r="C23" s="32" t="s">
        <v>77</v>
      </c>
      <c r="D23" s="33">
        <v>6</v>
      </c>
      <c r="E23" s="13">
        <v>0</v>
      </c>
      <c r="F23" s="13">
        <v>0</v>
      </c>
      <c r="G23" s="13">
        <v>0</v>
      </c>
      <c r="H23" s="14">
        <v>0</v>
      </c>
      <c r="I23" s="88">
        <f t="shared" si="2"/>
        <v>6</v>
      </c>
      <c r="J23" s="88"/>
      <c r="K23" s="88"/>
      <c r="L23" s="88"/>
      <c r="M23" s="5">
        <f>CELEK!O36</f>
        <v>0</v>
      </c>
      <c r="N23" s="27">
        <f t="shared" si="3"/>
        <v>0</v>
      </c>
      <c r="O23" s="3"/>
    </row>
    <row r="24" spans="1:15" ht="15.95" customHeight="1" x14ac:dyDescent="0.2">
      <c r="A24" s="39"/>
      <c r="B24" s="40"/>
      <c r="C24" s="41"/>
      <c r="D24" s="42"/>
      <c r="E24" s="42"/>
      <c r="F24" s="42"/>
      <c r="G24" s="42"/>
      <c r="H24" s="42"/>
      <c r="I24" s="58" t="s">
        <v>83</v>
      </c>
      <c r="J24" s="58"/>
      <c r="K24" s="58"/>
      <c r="L24" s="58"/>
      <c r="M24" s="58"/>
      <c r="N24" s="49">
        <f>SUM(N7:N23)</f>
        <v>0</v>
      </c>
      <c r="O24" s="3"/>
    </row>
    <row r="25" spans="1:15" ht="15.95" customHeight="1" x14ac:dyDescent="0.2">
      <c r="A25" s="39"/>
      <c r="B25" s="40"/>
      <c r="C25" s="41"/>
      <c r="D25" s="42"/>
      <c r="E25" s="42"/>
      <c r="F25" s="42"/>
      <c r="G25" s="42"/>
      <c r="H25" s="42"/>
      <c r="I25" s="58" t="s">
        <v>85</v>
      </c>
      <c r="J25" s="58"/>
      <c r="K25" s="58"/>
      <c r="L25" s="58"/>
      <c r="M25" s="58"/>
      <c r="N25" s="49">
        <f>N24*1.21</f>
        <v>0</v>
      </c>
      <c r="O25" s="3"/>
    </row>
    <row r="26" spans="1:15" ht="14.25" customHeight="1" x14ac:dyDescent="0.2">
      <c r="A26" s="18" t="s">
        <v>101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4.25" customHeight="1" x14ac:dyDescent="0.2">
      <c r="A27" s="19" t="s">
        <v>87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">
      <c r="A28" s="18" t="s">
        <v>88</v>
      </c>
    </row>
  </sheetData>
  <sheetProtection algorithmName="SHA-512" hashValue="Qo+miyEY/8BM0vk4G1ZU5xntzJPjmwSRN5jLtCjHhESYkClqhzNb+JVcpw9H+HEkKUcpRfDHScUJk12NAQKQNA==" saltValue="dABUMS+XeEXQB64+GHA8sw==" spinCount="100000" sheet="1" objects="1" scenarios="1"/>
  <mergeCells count="31">
    <mergeCell ref="I24:M24"/>
    <mergeCell ref="I25:M25"/>
    <mergeCell ref="I10:L10"/>
    <mergeCell ref="A1:C1"/>
    <mergeCell ref="D1:G1"/>
    <mergeCell ref="H1:K1"/>
    <mergeCell ref="L1:N1"/>
    <mergeCell ref="A4:A5"/>
    <mergeCell ref="B4:B5"/>
    <mergeCell ref="C4:C5"/>
    <mergeCell ref="D4:L4"/>
    <mergeCell ref="M4:M5"/>
    <mergeCell ref="N4:N5"/>
    <mergeCell ref="I5:L5"/>
    <mergeCell ref="I6:L6"/>
    <mergeCell ref="I7:L7"/>
    <mergeCell ref="I22:L22"/>
    <mergeCell ref="I23:L23"/>
    <mergeCell ref="I8:L8"/>
    <mergeCell ref="I9:L9"/>
    <mergeCell ref="I21:L21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D45A-CFFE-4EF9-AC6C-858A154C9C26}">
  <dimension ref="A1:O20"/>
  <sheetViews>
    <sheetView topLeftCell="A3" workbookViewId="0">
      <selection activeCell="N13" sqref="N13"/>
    </sheetView>
  </sheetViews>
  <sheetFormatPr defaultRowHeight="12.75" x14ac:dyDescent="0.2"/>
  <cols>
    <col min="3" max="3" width="40.1640625" customWidth="1"/>
    <col min="14" max="14" width="12" bestFit="1" customWidth="1"/>
    <col min="15" max="15" width="15" customWidth="1"/>
  </cols>
  <sheetData>
    <row r="1" spans="1:15" ht="24.6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1"/>
      <c r="M1" s="62" t="s">
        <v>3</v>
      </c>
      <c r="N1" s="63"/>
      <c r="O1" s="64"/>
    </row>
    <row r="4" spans="1:15" ht="18" x14ac:dyDescent="0.2">
      <c r="A4" s="24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65" t="s">
        <v>5</v>
      </c>
      <c r="B5" s="65" t="s">
        <v>6</v>
      </c>
      <c r="C5" s="67" t="s">
        <v>7</v>
      </c>
      <c r="D5" s="76" t="s">
        <v>91</v>
      </c>
      <c r="E5" s="77"/>
      <c r="F5" s="77"/>
      <c r="G5" s="77"/>
      <c r="H5" s="77"/>
      <c r="I5" s="77"/>
      <c r="J5" s="77"/>
      <c r="K5" s="77"/>
      <c r="L5" s="77"/>
      <c r="M5" s="78"/>
      <c r="N5" s="71" t="s">
        <v>9</v>
      </c>
      <c r="O5" s="71" t="s">
        <v>10</v>
      </c>
    </row>
    <row r="6" spans="1:15" x14ac:dyDescent="0.2">
      <c r="A6" s="66"/>
      <c r="B6" s="66"/>
      <c r="C6" s="67"/>
      <c r="D6" s="1" t="s">
        <v>92</v>
      </c>
      <c r="E6" s="1" t="s">
        <v>93</v>
      </c>
      <c r="F6" s="1" t="s">
        <v>94</v>
      </c>
      <c r="G6" s="1" t="s">
        <v>95</v>
      </c>
      <c r="H6" s="1" t="s">
        <v>96</v>
      </c>
      <c r="I6" s="1" t="s">
        <v>97</v>
      </c>
      <c r="J6" s="1" t="s">
        <v>98</v>
      </c>
      <c r="K6" s="23" t="s">
        <v>99</v>
      </c>
      <c r="L6" s="23" t="s">
        <v>111</v>
      </c>
      <c r="M6" s="1" t="s">
        <v>100</v>
      </c>
      <c r="N6" s="72"/>
      <c r="O6" s="73"/>
    </row>
    <row r="7" spans="1:15" x14ac:dyDescent="0.2">
      <c r="A7" s="6">
        <v>28</v>
      </c>
      <c r="B7" s="34" t="s">
        <v>51</v>
      </c>
      <c r="C7" s="8" t="s">
        <v>52</v>
      </c>
      <c r="D7" s="9">
        <v>0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0</v>
      </c>
      <c r="M7" s="26">
        <f t="shared" ref="M7:M15" si="0">SUM(D7:L7)</f>
        <v>7</v>
      </c>
      <c r="N7" s="5">
        <f>CELEK!O22</f>
        <v>0</v>
      </c>
      <c r="O7" s="27">
        <f>M7*N7</f>
        <v>0</v>
      </c>
    </row>
    <row r="8" spans="1:15" x14ac:dyDescent="0.2">
      <c r="A8" s="6">
        <v>29</v>
      </c>
      <c r="B8" s="34" t="s">
        <v>53</v>
      </c>
      <c r="C8" s="8" t="s">
        <v>54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26">
        <f t="shared" si="0"/>
        <v>1</v>
      </c>
      <c r="N8" s="5">
        <f>CELEK!O23</f>
        <v>0</v>
      </c>
      <c r="O8" s="27">
        <f t="shared" ref="O8:O15" si="1">M8*N8</f>
        <v>0</v>
      </c>
    </row>
    <row r="9" spans="1:15" x14ac:dyDescent="0.2">
      <c r="A9" s="6">
        <v>30</v>
      </c>
      <c r="B9" s="34" t="s">
        <v>55</v>
      </c>
      <c r="C9" s="8" t="s">
        <v>56</v>
      </c>
      <c r="D9" s="9">
        <v>2</v>
      </c>
      <c r="E9" s="9">
        <v>2</v>
      </c>
      <c r="F9" s="9">
        <v>1</v>
      </c>
      <c r="G9" s="9">
        <v>1</v>
      </c>
      <c r="H9" s="9">
        <v>0</v>
      </c>
      <c r="I9" s="9">
        <v>1</v>
      </c>
      <c r="J9" s="9">
        <v>7</v>
      </c>
      <c r="K9" s="9">
        <v>8</v>
      </c>
      <c r="L9" s="9">
        <v>0</v>
      </c>
      <c r="M9" s="26">
        <f t="shared" si="0"/>
        <v>22</v>
      </c>
      <c r="N9" s="5">
        <f>CELEK!O24</f>
        <v>0</v>
      </c>
      <c r="O9" s="27">
        <f t="shared" si="1"/>
        <v>0</v>
      </c>
    </row>
    <row r="10" spans="1:15" x14ac:dyDescent="0.2">
      <c r="A10" s="6">
        <v>31</v>
      </c>
      <c r="B10" s="34" t="s">
        <v>57</v>
      </c>
      <c r="C10" s="8" t="s">
        <v>112</v>
      </c>
      <c r="D10" s="9">
        <v>0</v>
      </c>
      <c r="E10" s="9">
        <v>0</v>
      </c>
      <c r="F10" s="9">
        <v>1</v>
      </c>
      <c r="G10" s="9">
        <v>2</v>
      </c>
      <c r="H10" s="9">
        <v>3</v>
      </c>
      <c r="I10" s="9">
        <v>1</v>
      </c>
      <c r="J10" s="9">
        <v>1</v>
      </c>
      <c r="K10" s="9">
        <v>1</v>
      </c>
      <c r="L10" s="9">
        <v>0</v>
      </c>
      <c r="M10" s="26">
        <f>SUM(D10:L10)</f>
        <v>9</v>
      </c>
      <c r="N10" s="5">
        <f>CELEK!O25</f>
        <v>0</v>
      </c>
      <c r="O10" s="27">
        <f t="shared" si="1"/>
        <v>0</v>
      </c>
    </row>
    <row r="11" spans="1:15" x14ac:dyDescent="0.2">
      <c r="A11" s="6">
        <v>32</v>
      </c>
      <c r="B11" s="34" t="s">
        <v>59</v>
      </c>
      <c r="C11" s="8" t="s">
        <v>112</v>
      </c>
      <c r="D11" s="9">
        <v>0</v>
      </c>
      <c r="E11" s="9">
        <v>0</v>
      </c>
      <c r="F11" s="9">
        <v>1</v>
      </c>
      <c r="G11" s="9">
        <v>1</v>
      </c>
      <c r="H11" s="9">
        <v>3</v>
      </c>
      <c r="I11" s="9">
        <v>1</v>
      </c>
      <c r="J11" s="9">
        <v>0</v>
      </c>
      <c r="K11" s="9">
        <v>0</v>
      </c>
      <c r="L11" s="9">
        <v>0</v>
      </c>
      <c r="M11" s="26">
        <f>SUM(D11:L11)</f>
        <v>6</v>
      </c>
      <c r="N11" s="5">
        <f>CELEK!O26</f>
        <v>0</v>
      </c>
      <c r="O11" s="27">
        <f t="shared" si="1"/>
        <v>0</v>
      </c>
    </row>
    <row r="12" spans="1:15" x14ac:dyDescent="0.2">
      <c r="A12" s="6">
        <v>33</v>
      </c>
      <c r="B12" s="34" t="s">
        <v>61</v>
      </c>
      <c r="C12" s="8" t="s">
        <v>62</v>
      </c>
      <c r="D12" s="9">
        <v>9</v>
      </c>
      <c r="E12" s="9">
        <v>6</v>
      </c>
      <c r="F12" s="9">
        <v>2</v>
      </c>
      <c r="G12" s="9">
        <v>1</v>
      </c>
      <c r="H12" s="9">
        <v>0</v>
      </c>
      <c r="I12" s="9">
        <v>2</v>
      </c>
      <c r="J12" s="9">
        <v>2</v>
      </c>
      <c r="K12" s="9">
        <v>2</v>
      </c>
      <c r="L12" s="9">
        <v>3</v>
      </c>
      <c r="M12" s="26">
        <f t="shared" si="0"/>
        <v>27</v>
      </c>
      <c r="N12" s="5">
        <f>CELEK!O27</f>
        <v>0</v>
      </c>
      <c r="O12" s="27">
        <f t="shared" si="1"/>
        <v>0</v>
      </c>
    </row>
    <row r="13" spans="1:15" x14ac:dyDescent="0.2">
      <c r="A13" s="6">
        <v>41</v>
      </c>
      <c r="B13" s="36" t="s">
        <v>76</v>
      </c>
      <c r="C13" s="32" t="s">
        <v>77</v>
      </c>
      <c r="D13" s="33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26">
        <f>SUM(D13:L13)</f>
        <v>1</v>
      </c>
      <c r="N13" s="5">
        <f>CELEK!O35</f>
        <v>0</v>
      </c>
      <c r="O13" s="27">
        <f t="shared" ref="O13:O14" si="2">M13*N13</f>
        <v>0</v>
      </c>
    </row>
    <row r="14" spans="1:15" x14ac:dyDescent="0.2">
      <c r="A14" s="6">
        <v>42</v>
      </c>
      <c r="B14" s="36" t="s">
        <v>78</v>
      </c>
      <c r="C14" s="32" t="s">
        <v>77</v>
      </c>
      <c r="D14" s="33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26">
        <f t="shared" si="0"/>
        <v>2</v>
      </c>
      <c r="N14" s="5">
        <f>CELEK!O36</f>
        <v>0</v>
      </c>
      <c r="O14" s="27">
        <f t="shared" si="2"/>
        <v>0</v>
      </c>
    </row>
    <row r="15" spans="1:15" x14ac:dyDescent="0.2">
      <c r="A15" s="6">
        <v>44</v>
      </c>
      <c r="B15" s="34" t="s">
        <v>81</v>
      </c>
      <c r="C15" s="8" t="s">
        <v>82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26">
        <f t="shared" si="0"/>
        <v>1</v>
      </c>
      <c r="N15" s="5">
        <f>CELEK!O38</f>
        <v>0</v>
      </c>
      <c r="O15" s="27">
        <f t="shared" si="1"/>
        <v>0</v>
      </c>
    </row>
    <row r="16" spans="1:15" x14ac:dyDescent="0.2">
      <c r="A16" s="39"/>
      <c r="B16" s="47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58" t="s">
        <v>83</v>
      </c>
      <c r="N16" s="58"/>
      <c r="O16" s="49">
        <f>SUM(O7:O15)</f>
        <v>0</v>
      </c>
    </row>
    <row r="17" spans="1:15" x14ac:dyDescent="0.2">
      <c r="A17" s="39"/>
      <c r="B17" s="47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58" t="s">
        <v>85</v>
      </c>
      <c r="N17" s="58"/>
      <c r="O17" s="49">
        <f>1.21*O16</f>
        <v>0</v>
      </c>
    </row>
    <row r="18" spans="1:15" x14ac:dyDescent="0.2">
      <c r="A18" s="18" t="s">
        <v>101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19" t="s">
        <v>87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">
      <c r="A20" s="18" t="s">
        <v>88</v>
      </c>
    </row>
  </sheetData>
  <sheetProtection algorithmName="SHA-512" hashValue="Qt8Fw5JnqXk3MZWUE9eFGBGoeHsXrJ1l+6agMGQGRWYKiSH58YIomhxClqKPPfqiG67J1yoaAxJTQvRbc/6Hmg==" saltValue="egTDFp3N94aJHYQLdqRzSg==" spinCount="100000" sheet="1" objects="1" scenarios="1"/>
  <mergeCells count="12">
    <mergeCell ref="M17:N17"/>
    <mergeCell ref="M16:N16"/>
    <mergeCell ref="A1:C1"/>
    <mergeCell ref="D1:G1"/>
    <mergeCell ref="H1:L1"/>
    <mergeCell ref="M1:O1"/>
    <mergeCell ref="A5:A6"/>
    <mergeCell ref="B5:B6"/>
    <mergeCell ref="C5:C6"/>
    <mergeCell ref="D5:M5"/>
    <mergeCell ref="N5:N6"/>
    <mergeCell ref="O5:O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33BA-07E3-4566-AFC1-4697A8B5023D}">
  <dimension ref="A1:P29"/>
  <sheetViews>
    <sheetView topLeftCell="A5" zoomScale="115" zoomScaleNormal="115" workbookViewId="0">
      <selection activeCell="C14" sqref="C14"/>
    </sheetView>
  </sheetViews>
  <sheetFormatPr defaultRowHeight="12.75" x14ac:dyDescent="0.2"/>
  <cols>
    <col min="1" max="1" width="8" customWidth="1"/>
    <col min="2" max="2" width="9.33203125" customWidth="1"/>
    <col min="3" max="3" width="40.1640625" customWidth="1"/>
    <col min="4" max="11" width="5.6640625" customWidth="1"/>
    <col min="12" max="12" width="9" customWidth="1"/>
    <col min="13" max="14" width="15.83203125" customWidth="1"/>
    <col min="15" max="15" width="7.33203125" customWidth="1"/>
    <col min="16" max="16" width="23.33203125" customWidth="1"/>
    <col min="17" max="17" width="2.1640625" customWidth="1"/>
  </cols>
  <sheetData>
    <row r="1" spans="1:16" ht="21.75" customHeight="1" x14ac:dyDescent="0.2">
      <c r="A1" s="59" t="s">
        <v>0</v>
      </c>
      <c r="B1" s="60"/>
      <c r="C1" s="60"/>
      <c r="D1" s="61" t="s">
        <v>1</v>
      </c>
      <c r="E1" s="61"/>
      <c r="F1" s="61"/>
      <c r="G1" s="61"/>
      <c r="H1" s="61" t="s">
        <v>2</v>
      </c>
      <c r="I1" s="61"/>
      <c r="J1" s="61"/>
      <c r="K1" s="61"/>
      <c r="L1" s="62" t="s">
        <v>3</v>
      </c>
      <c r="M1" s="63"/>
      <c r="N1" s="64"/>
    </row>
    <row r="2" spans="1:16" ht="44.25" customHeight="1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7"/>
    </row>
    <row r="3" spans="1:16" ht="21" customHeight="1" x14ac:dyDescent="0.2">
      <c r="A3" s="24" t="s">
        <v>113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2" customFormat="1" ht="16.5" customHeight="1" x14ac:dyDescent="0.2">
      <c r="A4" s="65" t="s">
        <v>5</v>
      </c>
      <c r="B4" s="65" t="s">
        <v>6</v>
      </c>
      <c r="C4" s="67" t="s">
        <v>7</v>
      </c>
      <c r="D4" s="67" t="s">
        <v>91</v>
      </c>
      <c r="E4" s="67"/>
      <c r="F4" s="67"/>
      <c r="G4" s="67"/>
      <c r="H4" s="67"/>
      <c r="I4" s="67"/>
      <c r="J4" s="67"/>
      <c r="K4" s="67"/>
      <c r="L4" s="67"/>
      <c r="M4" s="71" t="s">
        <v>9</v>
      </c>
      <c r="N4" s="71" t="s">
        <v>10</v>
      </c>
      <c r="O4" s="4"/>
    </row>
    <row r="5" spans="1:16" s="2" customFormat="1" ht="16.5" customHeight="1" x14ac:dyDescent="0.2">
      <c r="A5" s="66"/>
      <c r="B5" s="66"/>
      <c r="C5" s="67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23" t="s">
        <v>114</v>
      </c>
      <c r="K5" s="76" t="s">
        <v>100</v>
      </c>
      <c r="L5" s="78"/>
      <c r="M5" s="72"/>
      <c r="N5" s="73"/>
      <c r="O5" s="4"/>
    </row>
    <row r="6" spans="1:16" ht="15" customHeight="1" x14ac:dyDescent="0.2">
      <c r="A6" s="6">
        <v>1</v>
      </c>
      <c r="B6" s="7" t="s">
        <v>22</v>
      </c>
      <c r="C6" s="8" t="s">
        <v>23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79">
        <f t="shared" ref="K6:K21" si="0">SUM(D6:J6)</f>
        <v>0</v>
      </c>
      <c r="L6" s="81"/>
      <c r="M6" s="5">
        <f>CELEK!O6</f>
        <v>0</v>
      </c>
      <c r="N6" s="27">
        <f t="shared" ref="N6:N24" si="1">K6*M6</f>
        <v>0</v>
      </c>
      <c r="O6" s="3"/>
    </row>
    <row r="7" spans="1:16" ht="15.95" customHeight="1" x14ac:dyDescent="0.2">
      <c r="A7" s="6">
        <v>2</v>
      </c>
      <c r="B7" s="7" t="s">
        <v>24</v>
      </c>
      <c r="C7" s="8" t="s">
        <v>25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79">
        <f t="shared" si="0"/>
        <v>0</v>
      </c>
      <c r="L7" s="81"/>
      <c r="M7" s="5">
        <f>CELEK!O7</f>
        <v>0</v>
      </c>
      <c r="N7" s="27">
        <f t="shared" si="1"/>
        <v>0</v>
      </c>
      <c r="O7" s="3"/>
    </row>
    <row r="8" spans="1:16" ht="15.95" customHeight="1" x14ac:dyDescent="0.2">
      <c r="A8" s="6">
        <v>3</v>
      </c>
      <c r="B8" s="7" t="s">
        <v>26</v>
      </c>
      <c r="C8" s="8" t="s">
        <v>27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79">
        <f t="shared" si="0"/>
        <v>0</v>
      </c>
      <c r="L8" s="81"/>
      <c r="M8" s="5">
        <f>CELEK!O8</f>
        <v>0</v>
      </c>
      <c r="N8" s="27">
        <f t="shared" si="1"/>
        <v>0</v>
      </c>
      <c r="O8" s="3"/>
    </row>
    <row r="9" spans="1:16" ht="15.95" customHeight="1" x14ac:dyDescent="0.2">
      <c r="A9" s="6">
        <v>4</v>
      </c>
      <c r="B9" s="7" t="s">
        <v>28</v>
      </c>
      <c r="C9" s="8" t="s">
        <v>29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79">
        <f t="shared" si="0"/>
        <v>1</v>
      </c>
      <c r="L9" s="81"/>
      <c r="M9" s="5">
        <f>CELEK!O9</f>
        <v>0</v>
      </c>
      <c r="N9" s="27">
        <f t="shared" si="1"/>
        <v>0</v>
      </c>
      <c r="O9" s="3"/>
    </row>
    <row r="10" spans="1:16" ht="15.95" customHeight="1" x14ac:dyDescent="0.2">
      <c r="A10" s="6">
        <v>5</v>
      </c>
      <c r="B10" s="7" t="s">
        <v>30</v>
      </c>
      <c r="C10" s="8" t="s">
        <v>31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79">
        <f t="shared" si="0"/>
        <v>0</v>
      </c>
      <c r="L10" s="81"/>
      <c r="M10" s="5">
        <f>CELEK!O10</f>
        <v>0</v>
      </c>
      <c r="N10" s="27">
        <f t="shared" si="1"/>
        <v>0</v>
      </c>
      <c r="O10" s="3"/>
    </row>
    <row r="11" spans="1:16" ht="15.95" customHeight="1" x14ac:dyDescent="0.2">
      <c r="A11" s="6">
        <v>6</v>
      </c>
      <c r="B11" s="7" t="s">
        <v>32</v>
      </c>
      <c r="C11" s="10" t="s">
        <v>33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79">
        <f t="shared" si="0"/>
        <v>0</v>
      </c>
      <c r="L11" s="81"/>
      <c r="M11" s="5">
        <f>CELEK!O11</f>
        <v>0</v>
      </c>
      <c r="N11" s="27">
        <f t="shared" si="1"/>
        <v>0</v>
      </c>
      <c r="O11" s="3"/>
    </row>
    <row r="12" spans="1:16" ht="15.95" customHeight="1" x14ac:dyDescent="0.2">
      <c r="A12" s="6">
        <v>7</v>
      </c>
      <c r="B12" s="7" t="s">
        <v>34</v>
      </c>
      <c r="C12" s="8" t="s">
        <v>35</v>
      </c>
      <c r="D12" s="9">
        <v>4</v>
      </c>
      <c r="E12" s="9">
        <v>5</v>
      </c>
      <c r="F12" s="9">
        <v>4</v>
      </c>
      <c r="G12" s="9">
        <v>4</v>
      </c>
      <c r="H12" s="9">
        <v>3</v>
      </c>
      <c r="I12" s="9">
        <v>3</v>
      </c>
      <c r="J12" s="9">
        <v>0</v>
      </c>
      <c r="K12" s="79">
        <f t="shared" si="0"/>
        <v>23</v>
      </c>
      <c r="L12" s="81"/>
      <c r="M12" s="5">
        <f>CELEK!O12</f>
        <v>0</v>
      </c>
      <c r="N12" s="27">
        <f t="shared" si="1"/>
        <v>0</v>
      </c>
      <c r="O12" s="3"/>
    </row>
    <row r="13" spans="1:16" ht="15.95" customHeight="1" x14ac:dyDescent="0.2">
      <c r="A13" s="6">
        <v>8</v>
      </c>
      <c r="B13" s="7" t="s">
        <v>36</v>
      </c>
      <c r="C13" s="8" t="s">
        <v>35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79">
        <f t="shared" si="0"/>
        <v>0</v>
      </c>
      <c r="L13" s="81"/>
      <c r="M13" s="5">
        <f>CELEK!O13</f>
        <v>0</v>
      </c>
      <c r="N13" s="27">
        <f t="shared" si="1"/>
        <v>0</v>
      </c>
      <c r="O13" s="3"/>
    </row>
    <row r="14" spans="1:16" ht="15.95" customHeight="1" x14ac:dyDescent="0.2">
      <c r="A14" s="6">
        <v>9</v>
      </c>
      <c r="B14" s="7" t="s">
        <v>37</v>
      </c>
      <c r="C14" s="8" t="s">
        <v>35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79">
        <f t="shared" si="0"/>
        <v>1</v>
      </c>
      <c r="L14" s="81"/>
      <c r="M14" s="5">
        <f>CELEK!O14</f>
        <v>0</v>
      </c>
      <c r="N14" s="27">
        <f t="shared" si="1"/>
        <v>0</v>
      </c>
      <c r="O14" s="3"/>
    </row>
    <row r="15" spans="1:16" ht="15.95" customHeight="1" x14ac:dyDescent="0.2">
      <c r="A15" s="6">
        <v>10</v>
      </c>
      <c r="B15" s="36" t="s">
        <v>38</v>
      </c>
      <c r="C15" s="8" t="s">
        <v>39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0</v>
      </c>
      <c r="K15" s="79">
        <f t="shared" si="0"/>
        <v>6</v>
      </c>
      <c r="L15" s="81"/>
      <c r="M15" s="5">
        <f>CELEK!O15</f>
        <v>0</v>
      </c>
      <c r="N15" s="27">
        <f t="shared" si="1"/>
        <v>0</v>
      </c>
      <c r="O15" s="3"/>
    </row>
    <row r="16" spans="1:16" ht="15.95" customHeight="1" x14ac:dyDescent="0.2">
      <c r="A16" s="6">
        <v>11</v>
      </c>
      <c r="B16" s="7" t="s">
        <v>40</v>
      </c>
      <c r="C16" s="8" t="s">
        <v>39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79">
        <f t="shared" si="0"/>
        <v>0</v>
      </c>
      <c r="L16" s="81"/>
      <c r="M16" s="5">
        <f>CELEK!O16</f>
        <v>0</v>
      </c>
      <c r="N16" s="27">
        <f t="shared" si="1"/>
        <v>0</v>
      </c>
      <c r="O16" s="3"/>
    </row>
    <row r="17" spans="1:15" ht="15.95" customHeight="1" x14ac:dyDescent="0.2">
      <c r="A17" s="6">
        <v>12</v>
      </c>
      <c r="B17" s="7" t="s">
        <v>41</v>
      </c>
      <c r="C17" s="8" t="s">
        <v>42</v>
      </c>
      <c r="D17" s="9">
        <v>1</v>
      </c>
      <c r="E17" s="9">
        <v>4</v>
      </c>
      <c r="F17" s="9">
        <v>1</v>
      </c>
      <c r="G17" s="9">
        <v>1</v>
      </c>
      <c r="H17" s="9">
        <v>2</v>
      </c>
      <c r="I17" s="9">
        <v>7</v>
      </c>
      <c r="J17" s="9">
        <v>0</v>
      </c>
      <c r="K17" s="79">
        <f t="shared" si="0"/>
        <v>16</v>
      </c>
      <c r="L17" s="81"/>
      <c r="M17" s="5">
        <f>CELEK!O17</f>
        <v>0</v>
      </c>
      <c r="N17" s="27">
        <f t="shared" si="1"/>
        <v>0</v>
      </c>
      <c r="O17" s="3"/>
    </row>
    <row r="18" spans="1:15" ht="15.95" customHeight="1" x14ac:dyDescent="0.2">
      <c r="A18" s="6">
        <v>13</v>
      </c>
      <c r="B18" s="7" t="s">
        <v>43</v>
      </c>
      <c r="C18" s="8" t="s">
        <v>44</v>
      </c>
      <c r="D18" s="9">
        <v>3</v>
      </c>
      <c r="E18" s="9">
        <v>26</v>
      </c>
      <c r="F18" s="9">
        <v>38</v>
      </c>
      <c r="G18" s="9">
        <v>38</v>
      </c>
      <c r="H18" s="9">
        <v>40</v>
      </c>
      <c r="I18" s="9">
        <v>33</v>
      </c>
      <c r="J18" s="9">
        <v>10</v>
      </c>
      <c r="K18" s="79">
        <f t="shared" si="0"/>
        <v>188</v>
      </c>
      <c r="L18" s="81"/>
      <c r="M18" s="5">
        <f>CELEK!O18</f>
        <v>0</v>
      </c>
      <c r="N18" s="27">
        <f t="shared" si="1"/>
        <v>0</v>
      </c>
      <c r="O18" s="3"/>
    </row>
    <row r="19" spans="1:15" ht="15.95" customHeight="1" x14ac:dyDescent="0.2">
      <c r="A19" s="6">
        <v>14</v>
      </c>
      <c r="B19" s="7" t="s">
        <v>45</v>
      </c>
      <c r="C19" s="8" t="s">
        <v>46</v>
      </c>
      <c r="D19" s="9">
        <v>45</v>
      </c>
      <c r="E19" s="9">
        <v>23</v>
      </c>
      <c r="F19" s="9">
        <v>28</v>
      </c>
      <c r="G19" s="9">
        <v>13</v>
      </c>
      <c r="H19" s="9">
        <v>12</v>
      </c>
      <c r="I19" s="9">
        <v>21</v>
      </c>
      <c r="J19" s="9">
        <v>23</v>
      </c>
      <c r="K19" s="79">
        <f t="shared" si="0"/>
        <v>165</v>
      </c>
      <c r="L19" s="81"/>
      <c r="M19" s="5">
        <f>CELEK!O19</f>
        <v>0</v>
      </c>
      <c r="N19" s="27">
        <f t="shared" si="1"/>
        <v>0</v>
      </c>
      <c r="O19" s="3"/>
    </row>
    <row r="20" spans="1:15" ht="15.95" customHeight="1" x14ac:dyDescent="0.2">
      <c r="A20" s="6">
        <v>15</v>
      </c>
      <c r="B20" s="7" t="s">
        <v>47</v>
      </c>
      <c r="C20" s="8" t="s">
        <v>48</v>
      </c>
      <c r="D20" s="9">
        <v>4</v>
      </c>
      <c r="E20" s="9">
        <v>3</v>
      </c>
      <c r="F20" s="9">
        <v>9</v>
      </c>
      <c r="G20" s="9">
        <v>8</v>
      </c>
      <c r="H20" s="9">
        <v>4</v>
      </c>
      <c r="I20" s="9">
        <v>9</v>
      </c>
      <c r="J20" s="9">
        <v>0</v>
      </c>
      <c r="K20" s="79">
        <f t="shared" si="0"/>
        <v>37</v>
      </c>
      <c r="L20" s="81"/>
      <c r="M20" s="5">
        <f>CELEK!O20</f>
        <v>0</v>
      </c>
      <c r="N20" s="27">
        <f t="shared" si="1"/>
        <v>0</v>
      </c>
      <c r="O20" s="3"/>
    </row>
    <row r="21" spans="1:15" ht="15.95" customHeight="1" x14ac:dyDescent="0.2">
      <c r="A21" s="6">
        <v>16</v>
      </c>
      <c r="B21" s="11" t="s">
        <v>49</v>
      </c>
      <c r="C21" s="12" t="s">
        <v>50</v>
      </c>
      <c r="D21" s="13">
        <v>10</v>
      </c>
      <c r="E21" s="13">
        <v>12</v>
      </c>
      <c r="F21" s="13">
        <v>13</v>
      </c>
      <c r="G21" s="13">
        <v>10</v>
      </c>
      <c r="H21" s="13">
        <v>10</v>
      </c>
      <c r="I21" s="13">
        <v>10</v>
      </c>
      <c r="J21" s="9">
        <v>2</v>
      </c>
      <c r="K21" s="79">
        <f t="shared" si="0"/>
        <v>67</v>
      </c>
      <c r="L21" s="81"/>
      <c r="M21" s="5">
        <f>CELEK!O21</f>
        <v>0</v>
      </c>
      <c r="N21" s="27">
        <f t="shared" si="1"/>
        <v>0</v>
      </c>
      <c r="O21" s="3"/>
    </row>
    <row r="22" spans="1:15" ht="15.95" customHeight="1" x14ac:dyDescent="0.2">
      <c r="A22" s="6">
        <v>41</v>
      </c>
      <c r="B22" s="36" t="s">
        <v>76</v>
      </c>
      <c r="C22" s="32" t="s">
        <v>77</v>
      </c>
      <c r="D22" s="33">
        <v>4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79">
        <f t="shared" ref="K22:K23" si="2">SUM(D22:J22)</f>
        <v>4</v>
      </c>
      <c r="L22" s="81"/>
      <c r="M22" s="5">
        <f>CELEK!O35</f>
        <v>0</v>
      </c>
      <c r="N22" s="27">
        <f t="shared" si="1"/>
        <v>0</v>
      </c>
      <c r="O22" s="3"/>
    </row>
    <row r="23" spans="1:15" ht="15.95" customHeight="1" x14ac:dyDescent="0.2">
      <c r="A23" s="6">
        <v>42</v>
      </c>
      <c r="B23" s="36" t="s">
        <v>78</v>
      </c>
      <c r="C23" s="32" t="s">
        <v>77</v>
      </c>
      <c r="D23" s="33">
        <v>8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79">
        <f t="shared" si="2"/>
        <v>8</v>
      </c>
      <c r="L23" s="81"/>
      <c r="M23" s="5">
        <f>CELEK!O36</f>
        <v>0</v>
      </c>
      <c r="N23" s="27">
        <f t="shared" si="1"/>
        <v>0</v>
      </c>
      <c r="O23" s="3"/>
    </row>
    <row r="24" spans="1:15" ht="15.95" customHeight="1" x14ac:dyDescent="0.2">
      <c r="A24" s="6">
        <v>43</v>
      </c>
      <c r="B24" s="7" t="s">
        <v>79</v>
      </c>
      <c r="C24" s="32" t="s">
        <v>80</v>
      </c>
      <c r="D24" s="13">
        <v>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9">
        <v>0</v>
      </c>
      <c r="K24" s="79">
        <f t="shared" ref="K24" si="3">SUM(D24:J24)</f>
        <v>2</v>
      </c>
      <c r="L24" s="81"/>
      <c r="M24" s="5">
        <f>CELEK!O37</f>
        <v>0</v>
      </c>
      <c r="N24" s="27">
        <f t="shared" si="1"/>
        <v>0</v>
      </c>
      <c r="O24" s="3"/>
    </row>
    <row r="25" spans="1:15" ht="15.95" customHeight="1" x14ac:dyDescent="0.2">
      <c r="A25" s="39"/>
      <c r="B25" s="40"/>
      <c r="C25" s="41"/>
      <c r="D25" s="42"/>
      <c r="E25" s="42"/>
      <c r="F25" s="42"/>
      <c r="G25" s="42"/>
      <c r="H25" s="42"/>
      <c r="I25" s="42"/>
      <c r="J25" s="42"/>
      <c r="K25" s="58" t="s">
        <v>83</v>
      </c>
      <c r="L25" s="58"/>
      <c r="M25" s="58"/>
      <c r="N25" s="49">
        <f>SUM(N6:N24)</f>
        <v>0</v>
      </c>
      <c r="O25" s="3"/>
    </row>
    <row r="26" spans="1:15" ht="15.95" customHeight="1" x14ac:dyDescent="0.2">
      <c r="A26" s="39"/>
      <c r="B26" s="40"/>
      <c r="C26" s="41"/>
      <c r="D26" s="42"/>
      <c r="E26" s="42"/>
      <c r="F26" s="42"/>
      <c r="G26" s="42"/>
      <c r="H26" s="42"/>
      <c r="I26" s="42"/>
      <c r="J26" s="42"/>
      <c r="K26" s="58" t="s">
        <v>85</v>
      </c>
      <c r="L26" s="58"/>
      <c r="M26" s="58"/>
      <c r="N26" s="49">
        <f>1.21*N25</f>
        <v>0</v>
      </c>
      <c r="O26" s="3"/>
    </row>
    <row r="27" spans="1:15" ht="14.25" customHeight="1" x14ac:dyDescent="0.2">
      <c r="A27" s="18" t="s">
        <v>101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4.25" customHeight="1" x14ac:dyDescent="0.2">
      <c r="A28" s="19" t="s">
        <v>87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">
      <c r="A29" s="18" t="s">
        <v>88</v>
      </c>
    </row>
  </sheetData>
  <sheetProtection algorithmName="SHA-512" hashValue="FCjURVBRbffiVW6CG4tdGf56YDZC/Z8yoxkQXP4ZT4TDcey3a5h0RfwyU9GyBqk2erwMZvjWYF4v7F3RK0oBrw==" saltValue="M/ES0wWxfMUUwHcQ5zavzA==" spinCount="100000" sheet="1" objects="1" scenarios="1"/>
  <mergeCells count="32">
    <mergeCell ref="K25:M25"/>
    <mergeCell ref="K26:M26"/>
    <mergeCell ref="K16:L16"/>
    <mergeCell ref="K15:L15"/>
    <mergeCell ref="K10:L10"/>
    <mergeCell ref="K21:L21"/>
    <mergeCell ref="K20:L20"/>
    <mergeCell ref="K19:L19"/>
    <mergeCell ref="K18:L18"/>
    <mergeCell ref="K17:L17"/>
    <mergeCell ref="K24:L24"/>
    <mergeCell ref="K22:L22"/>
    <mergeCell ref="K23:L23"/>
    <mergeCell ref="K9:L9"/>
    <mergeCell ref="K14:L14"/>
    <mergeCell ref="K13:L13"/>
    <mergeCell ref="K12:L12"/>
    <mergeCell ref="K11:L11"/>
    <mergeCell ref="K8:L8"/>
    <mergeCell ref="K7:L7"/>
    <mergeCell ref="K6:L6"/>
    <mergeCell ref="A1:C1"/>
    <mergeCell ref="D1:G1"/>
    <mergeCell ref="H1:K1"/>
    <mergeCell ref="L1:N1"/>
    <mergeCell ref="A4:A5"/>
    <mergeCell ref="B4:B5"/>
    <mergeCell ref="C4:C5"/>
    <mergeCell ref="D4:L4"/>
    <mergeCell ref="M4:M5"/>
    <mergeCell ref="N4:N5"/>
    <mergeCell ref="K5:L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A6BC9AE0-28CE-40CC-87F1-8517C0A58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C24F4-DCA6-4238-8752-C91E59BC6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BB6C0F-225F-47A8-BADF-2FA535DB386D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CELEK</vt:lpstr>
      <vt:lpstr>PED A</vt:lpstr>
      <vt:lpstr>PED B</vt:lpstr>
      <vt:lpstr>PED Y</vt:lpstr>
      <vt:lpstr>PED D</vt:lpstr>
      <vt:lpstr>PED D CVIDOS</vt:lpstr>
      <vt:lpstr>PED Kejbaly</vt:lpstr>
      <vt:lpstr>Komenského</vt:lpstr>
      <vt:lpstr>LAW</vt:lpstr>
      <vt:lpstr>ARTS</vt:lpstr>
      <vt:lpstr>FSS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Carbochová</dc:creator>
  <cp:keywords/>
  <dc:description/>
  <cp:lastModifiedBy>Lucie Pavelková</cp:lastModifiedBy>
  <cp:revision/>
  <dcterms:created xsi:type="dcterms:W3CDTF">2025-01-24T12:26:03Z</dcterms:created>
  <dcterms:modified xsi:type="dcterms:W3CDTF">2025-02-27T12:34:42Z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