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cnmuni.sharepoint.com/sites/mu-RECT-OVZ/Sdilene dokumenty/Verejne_zakazky/FAKULTY/FI/FSS/03_FSS-Stavebni_prace/07_MU – FSS – doplnění přístupového systému EACS/"/>
    </mc:Choice>
  </mc:AlternateContent>
  <xr:revisionPtr revIDLastSave="4" documentId="8_{026A3C59-91AF-4B89-B304-7477E766975B}" xr6:coauthVersionLast="47" xr6:coauthVersionMax="47" xr10:uidLastSave="{93F52ECE-742E-4B96-B8FA-2516B1C8547D}"/>
  <bookViews>
    <workbookView xWindow="1455" yWindow="2475" windowWidth="18075" windowHeight="13410" activeTab="1" xr2:uid="{00000000-000D-0000-FFFF-FFFF00000000}"/>
  </bookViews>
  <sheets>
    <sheet name="Krycí list" sheetId="1" r:id="rId1"/>
    <sheet name="SLP" sheetId="2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</externalReferences>
  <definedNames>
    <definedName name="__mat1">[1]ACCESS!$L$1</definedName>
    <definedName name="_mat1">[1]ACCESS!$L$1</definedName>
    <definedName name="a">SLP!#REF!</definedName>
    <definedName name="aa">SLP!#REF!</definedName>
    <definedName name="aaaa">SLP!#REF!</definedName>
    <definedName name="acmat">[2]REKAPITULACE!#REF!</definedName>
    <definedName name="acmont">[2]REKAPITULACE!#REF!</definedName>
    <definedName name="ACS_ING_DOD">#REF!</definedName>
    <definedName name="ACS_ING_MONT">#REF!</definedName>
    <definedName name="ACS_KAB_DOD">#REF!</definedName>
    <definedName name="ACS_TRASY_DOD">#REF!</definedName>
    <definedName name="ACS_TRASY_MONT">#REF!</definedName>
    <definedName name="ACS_ZAR_DOD">#REF!</definedName>
    <definedName name="ADdod">SLP!#REF!</definedName>
    <definedName name="ADmont">SLP!#REF!</definedName>
    <definedName name="AP_ING_DOD">#REF!</definedName>
    <definedName name="AP_ING_MONT">#REF!</definedName>
    <definedName name="AP_ZAR_DOD">#REF!</definedName>
    <definedName name="AP_ZAR_MONT">#REF!</definedName>
    <definedName name="APdod">[3]SK!$AA$48</definedName>
    <definedName name="apma">#REF!</definedName>
    <definedName name="apmat">[2]REKAPITULACE!#REF!</definedName>
    <definedName name="apmo">#REF!</definedName>
    <definedName name="apmont">[2]REKAPITULACE!#REF!</definedName>
    <definedName name="ASC_KAB_MONT">#REF!</definedName>
    <definedName name="ASC_ZAR_MONT">#REF!</definedName>
    <definedName name="Autokont">#REF!</definedName>
    <definedName name="AV_TRASY_DOD">#REF!</definedName>
    <definedName name="AV_TRASY_MONT">#REF!</definedName>
    <definedName name="avindmont">#REF!</definedName>
    <definedName name="avmat">[2]REKAPITULACE!#REF!</definedName>
    <definedName name="avmont">[2]REKAPITULACE!#REF!</definedName>
    <definedName name="b">SLP!#REF!</definedName>
    <definedName name="bb">SLP!#REF!</definedName>
    <definedName name="cc">SLP!#REF!</definedName>
    <definedName name="ccc">SLP!#REF!</definedName>
    <definedName name="CCTV_ING_DOD">#REF!</definedName>
    <definedName name="CCTV_ING_MONT">#REF!</definedName>
    <definedName name="CCTV_KAB_DOD">#REF!</definedName>
    <definedName name="CCTV_KAB_MONT">#REF!</definedName>
    <definedName name="CCTV_TRASY_DOD">#REF!</definedName>
    <definedName name="CCTV_TRASY_MONT">#REF!</definedName>
    <definedName name="CCTV_ZAR_DOD">#REF!</definedName>
    <definedName name="CCTV_ZAR_MONT">#REF!</definedName>
    <definedName name="cctvma">#REF!</definedName>
    <definedName name="cctvmat">[2]REKAPITULACE!#REF!</definedName>
    <definedName name="cctvmo">#REF!</definedName>
    <definedName name="cctvmont">[2]REKAPITULACE!#REF!</definedName>
    <definedName name="cena" localSheetId="1">#REF!</definedName>
    <definedName name="cena">#REF!</definedName>
    <definedName name="Cenainstmat" localSheetId="1">#REF!</definedName>
    <definedName name="Cenainstmat">#REF!</definedName>
    <definedName name="CenaStavby">#REF!</definedName>
    <definedName name="centmat">[2]REKAPITULACE!#REF!</definedName>
    <definedName name="centmont">[2]REKAPITULACE!#REF!</definedName>
    <definedName name="CISDOD30">[3]SK!#REF!</definedName>
    <definedName name="cisloobjektu" localSheetId="0">'Krycí list'!$A$5</definedName>
    <definedName name="cisloobjektu">'[4]Krycí list'!$A$5</definedName>
    <definedName name="CisloRozpoctu">'[4]Krycí list'!$C$2</definedName>
    <definedName name="cislostavby" localSheetId="0">'Krycí list'!$A$7</definedName>
    <definedName name="cislostavby">'[4]Krycí list'!$A$7</definedName>
    <definedName name="Datum">'Krycí list'!$B$27</definedName>
    <definedName name="DELK_DOD">[3]EKV!#REF!</definedName>
    <definedName name="DELK_MONT">[3]EKV!#REF!</definedName>
    <definedName name="delka_tras">SLP!#REF!</definedName>
    <definedName name="df">SLP!#REF!</definedName>
    <definedName name="dhjghj">SLP!#REF!</definedName>
    <definedName name="Dil">#REF!</definedName>
    <definedName name="DOD">#REF!</definedName>
    <definedName name="DOD_SK">#REF!</definedName>
    <definedName name="DODAVKA">#REF!</definedName>
    <definedName name="Dodavka0">#REF!</definedName>
    <definedName name="dodkam">[3]SK!#REF!</definedName>
    <definedName name="dolar" localSheetId="1">#REF!</definedName>
    <definedName name="dolar">#REF!</definedName>
    <definedName name="doma">#REF!</definedName>
    <definedName name="domo">#REF!</definedName>
    <definedName name="dsfer">SLP!#REF!</definedName>
    <definedName name="dtmat">#REF!</definedName>
    <definedName name="dtmont">#REF!</definedName>
    <definedName name="epsdod">SLP!#REF!</definedName>
    <definedName name="epsma">#REF!</definedName>
    <definedName name="epsmat">[2]REKAPITULACE!$G$8</definedName>
    <definedName name="epsmo">#REF!</definedName>
    <definedName name="epsmont">SLP!#REF!</definedName>
    <definedName name="epsost">SLP!#REF!</definedName>
    <definedName name="ermat">[2]REKAPITULACE!#REF!</definedName>
    <definedName name="ermont">[2]REKAPITULACE!#REF!</definedName>
    <definedName name="EZE_TRASY_MONT" localSheetId="1">SLP!#REF!</definedName>
    <definedName name="EZE_TRASY_MONT">#REF!</definedName>
    <definedName name="EZS_ING_DOD" localSheetId="1">SLP!#REF!</definedName>
    <definedName name="EZS_ING_DOD">#REF!</definedName>
    <definedName name="EZS_ING_MONT" localSheetId="1">SLP!#REF!</definedName>
    <definedName name="EZS_ING_MONT">#REF!</definedName>
    <definedName name="EZS_KAB_DOD" localSheetId="1">SLP!#REF!</definedName>
    <definedName name="EZS_KAB_DOD">#REF!</definedName>
    <definedName name="EZS_KAB_MONT" localSheetId="1">SLP!#REF!</definedName>
    <definedName name="EZS_KAB_MONT">#REF!</definedName>
    <definedName name="EZS_TRASY_DOD" localSheetId="1">SLP!#REF!</definedName>
    <definedName name="EZS_TRASY_DOD">#REF!</definedName>
    <definedName name="EZS_ZAR_DOD" localSheetId="1">SLP!#REF!</definedName>
    <definedName name="EZS_ZAR_DOD">#REF!</definedName>
    <definedName name="EZS_ZAR_MONT" localSheetId="1">SLP!#REF!</definedName>
    <definedName name="EZS_ZAR_MONT">#REF!</definedName>
    <definedName name="ezsma">#REF!</definedName>
    <definedName name="ezsmac">#REF!</definedName>
    <definedName name="ezsmat">[2]REKAPITULACE!#REF!</definedName>
    <definedName name="ezsmo">#REF!</definedName>
    <definedName name="ezsmont">[2]REKAPITULACE!#REF!</definedName>
    <definedName name="fdfsf">#REF!</definedName>
    <definedName name="fff">#REF!</definedName>
    <definedName name="fgs">SLP!#REF!</definedName>
    <definedName name="gfdg">#REF!</definedName>
    <definedName name="gh">SLP!#REF!</definedName>
    <definedName name="hdd">SLP!#REF!</definedName>
    <definedName name="HOD">[3]EKV!#REF!</definedName>
    <definedName name="HSV">#REF!</definedName>
    <definedName name="HSV0">#REF!</definedName>
    <definedName name="HZS">#REF!</definedName>
    <definedName name="HZS0">#REF!</definedName>
    <definedName name="ikmat">[2]REKAPITULACE!#REF!</definedName>
    <definedName name="ikmont">[2]REKAPITULACE!#REF!</definedName>
    <definedName name="ing" localSheetId="1">SLP!#REF!</definedName>
    <definedName name="ING_EPS" localSheetId="1">SLP!#REF!</definedName>
    <definedName name="ING_EPS">#REF!</definedName>
    <definedName name="insd">SLP!#REF!</definedName>
    <definedName name="insm">SLP!#REF!</definedName>
    <definedName name="INSMATEPS" localSheetId="1">SLP!#REF!</definedName>
    <definedName name="INSMATEPS">#REF!</definedName>
    <definedName name="INSMATEZS">#REF!</definedName>
    <definedName name="INST_EPS" localSheetId="1">SLP!#REF!</definedName>
    <definedName name="INST_EPS">#REF!</definedName>
    <definedName name="INSTACCESS">#REF!</definedName>
    <definedName name="INSTACCESS_MONT">#REF!</definedName>
    <definedName name="INSTCCTV">#REF!</definedName>
    <definedName name="INSTCCTV_MONT">#REF!</definedName>
    <definedName name="INSTEPS">#REF!</definedName>
    <definedName name="INSTEPS_MONT">#REF!</definedName>
    <definedName name="INSTEZS">#REF!</definedName>
    <definedName name="INSTEZS_MONT">#REF!</definedName>
    <definedName name="INSTINTERKOM" localSheetId="1">SLP!#REF!</definedName>
    <definedName name="INSTINTERKOM">#REF!</definedName>
    <definedName name="INSTINTERKOM_MONT" localSheetId="1">SLP!#REF!</definedName>
    <definedName name="INSTINTERKOM_MONT">#REF!</definedName>
    <definedName name="INSTJC_DOD" localSheetId="1">SLP!#REF!</definedName>
    <definedName name="INSTJC_DOD">#REF!</definedName>
    <definedName name="INSTJC_MONT" localSheetId="1">SLP!#REF!</definedName>
    <definedName name="INSTJC_MONT">#REF!</definedName>
    <definedName name="INSTMAT_EPS" localSheetId="1">SLP!#REF!</definedName>
    <definedName name="INSTMAT_EPS">#REF!</definedName>
    <definedName name="INSTSK">#REF!</definedName>
    <definedName name="INSTSK_MONT">#REF!</definedName>
    <definedName name="INSTZEM">#REF!</definedName>
    <definedName name="INSTZEM_MONT">#REF!</definedName>
    <definedName name="Intalačnímateriál" localSheetId="1">[5]Proměnné!$F$7</definedName>
    <definedName name="Intalačnímateriál">[5]Proměnné!$F$7</definedName>
    <definedName name="iuz">SLP!#REF!</definedName>
    <definedName name="JC_ING_DOD" localSheetId="1">SLP!#REF!</definedName>
    <definedName name="JC_ING_DOD">#REF!</definedName>
    <definedName name="JC_ING_MONT" localSheetId="1">SLP!#REF!</definedName>
    <definedName name="JC_ING_MONT">#REF!</definedName>
    <definedName name="JC_KAB_DOD" localSheetId="1">SLP!#REF!</definedName>
    <definedName name="JC_KAB_DOD">#REF!</definedName>
    <definedName name="JC_KAB_MONT" localSheetId="1">SLP!#REF!</definedName>
    <definedName name="JC_KAB_MONT">#REF!</definedName>
    <definedName name="JC_TRASY_DOD" localSheetId="1">SLP!#REF!</definedName>
    <definedName name="JC_TRASY_DOD">#REF!</definedName>
    <definedName name="JC_TRASY_MONT" localSheetId="1">SLP!#REF!</definedName>
    <definedName name="JC_TRASY_MONT">#REF!</definedName>
    <definedName name="JC_ZAR_DOD" localSheetId="1">SLP!#REF!</definedName>
    <definedName name="JC_ZAR_DOD">#REF!</definedName>
    <definedName name="JC_ZAR_MONT" localSheetId="1">SLP!#REF!</definedName>
    <definedName name="JC_ZAR_MONT">#REF!</definedName>
    <definedName name="jcmat">[2]REKAPITULACE!#REF!</definedName>
    <definedName name="jcmont">[2]REKAPITULACE!#REF!</definedName>
    <definedName name="JKSO">'Krycí list'!$G$2</definedName>
    <definedName name="KAB_EPS" localSheetId="1">SLP!#REF!</definedName>
    <definedName name="KAB_EPS">#REF!</definedName>
    <definedName name="KABDOD">#REF!</definedName>
    <definedName name="kabmat">[2]REKAPITULACE!$I$5</definedName>
    <definedName name="kabmont">[2]REKAPITULACE!$J$5</definedName>
    <definedName name="KABMONT_EPS" localSheetId="1">SLP!#REF!</definedName>
    <definedName name="KABMONT_EPS">#REF!</definedName>
    <definedName name="kamd">SLP!#REF!</definedName>
    <definedName name="kamm">SLP!#REF!</definedName>
    <definedName name="kgf">SLP!#REF!</definedName>
    <definedName name="koef_systimax">#REF!</definedName>
    <definedName name="koefdleSK">#REF!</definedName>
    <definedName name="koeficientcelkem">#REF!</definedName>
    <definedName name="koeficientpreceneni" localSheetId="1">'[6]Souhrnný rozpočet SK'!#REF!</definedName>
    <definedName name="koeficientpreceneni">'[6]Souhrnný rozpočet SK'!#REF!</definedName>
    <definedName name="koefmontazi">#REF!</definedName>
    <definedName name="koefmontproCCTV">#REF!</definedName>
    <definedName name="koefpronabídky">#REF!</definedName>
    <definedName name="kurz">#REF!</definedName>
    <definedName name="KUS_DOD">[3]EKV!#REF!</definedName>
    <definedName name="KUS_MONT">[3]EKV!#REF!</definedName>
    <definedName name="l">SLP!#REF!</definedName>
    <definedName name="lki">SLP!#REF!</definedName>
    <definedName name="ll">SLP!#REF!</definedName>
    <definedName name="ma">#REF!</definedName>
    <definedName name="mar">#REF!</definedName>
    <definedName name="mat" localSheetId="1">#REF!</definedName>
    <definedName name="MAT">#REF!</definedName>
    <definedName name="MATACCESS">#REF!</definedName>
    <definedName name="MATACCESS_MONT">#REF!</definedName>
    <definedName name="MATAP">#REF!</definedName>
    <definedName name="MATAV" localSheetId="1">#REF!</definedName>
    <definedName name="MATAV">#REF!</definedName>
    <definedName name="matav2">#REF!</definedName>
    <definedName name="MATAVT">#REF!</definedName>
    <definedName name="MATCCTV" localSheetId="1">#REF!</definedName>
    <definedName name="MATCCTV">#REF!</definedName>
    <definedName name="MATCCTV_MONT">#REF!</definedName>
    <definedName name="MATDT" localSheetId="1">#REF!</definedName>
    <definedName name="MATDT">#REF!</definedName>
    <definedName name="MATel" localSheetId="1">#REF!</definedName>
    <definedName name="MATel">#REF!</definedName>
    <definedName name="MATEPS" localSheetId="1">#REF!</definedName>
    <definedName name="MATEPS">#REF!</definedName>
    <definedName name="MATEPS_MONT">#REF!</definedName>
    <definedName name="Material_trasy">#REF!</definedName>
    <definedName name="MATEZS" localSheetId="1">SLP!#REF!</definedName>
    <definedName name="MATEZS">#REF!</definedName>
    <definedName name="MATEZS_MONT">#REF!</definedName>
    <definedName name="matezs2">'[7]PA-Philips'!$L$1</definedName>
    <definedName name="matezs3">#REF!</definedName>
    <definedName name="MATINTERKOM" localSheetId="1">SLP!#REF!</definedName>
    <definedName name="MATINTERKOM">#REF!</definedName>
    <definedName name="MATINTERKOM_MONT" localSheetId="1">SLP!#REF!</definedName>
    <definedName name="MATINTERKOM_MONT">#REF!</definedName>
    <definedName name="MATJC" localSheetId="1">#REF!</definedName>
    <definedName name="MATJC">#REF!</definedName>
    <definedName name="MATJC_DOD" localSheetId="1">SLP!#REF!</definedName>
    <definedName name="MATJC_DOD">#REF!</definedName>
    <definedName name="MATJC_MONT" localSheetId="1">SLP!#REF!</definedName>
    <definedName name="MATJC_MONT">#REF!</definedName>
    <definedName name="MATLF" localSheetId="1">#REF!</definedName>
    <definedName name="MATLF">#REF!</definedName>
    <definedName name="MATOKF">#REF!</definedName>
    <definedName name="MATOPC">#REF!</definedName>
    <definedName name="MATOST" localSheetId="1">#REF!</definedName>
    <definedName name="MATOST">#REF!</definedName>
    <definedName name="MATPA" localSheetId="1">#REF!</definedName>
    <definedName name="MATPA">#REF!</definedName>
    <definedName name="MATPATER">#REF!</definedName>
    <definedName name="MATPCNAD">#REF!</definedName>
    <definedName name="MATPCO">#REF!</definedName>
    <definedName name="MATPRIPA">#REF!</definedName>
    <definedName name="MATSITPRIVOD" localSheetId="1">SLP!#REF!</definedName>
    <definedName name="MATSITPRIVOD">#REF!</definedName>
    <definedName name="MATSK">#REF!</definedName>
    <definedName name="MATSK_MONT">#REF!</definedName>
    <definedName name="MATSTA" localSheetId="1">#REF!</definedName>
    <definedName name="MATSTA">#REF!</definedName>
    <definedName name="MATTLF" localSheetId="1">#REF!</definedName>
    <definedName name="MATTLF">#REF!</definedName>
    <definedName name="MATTU">#REF!</definedName>
    <definedName name="MATZAT" localSheetId="1">#REF!</definedName>
    <definedName name="MATZAT">#REF!</definedName>
    <definedName name="MATZEM">#REF!</definedName>
    <definedName name="MATZEM_MONT">#REF!</definedName>
    <definedName name="MATZEMNI">#REF!</definedName>
    <definedName name="MAVYTR" localSheetId="1">#REF!</definedName>
    <definedName name="MAVYTR">#REF!</definedName>
    <definedName name="MenaStavby">#REF!</definedName>
    <definedName name="MistoStavby">#REF!</definedName>
    <definedName name="MJ">'Krycí list'!$G$5</definedName>
    <definedName name="MO">#REF!</definedName>
    <definedName name="MONINSMATEEZS">#REF!</definedName>
    <definedName name="MONT" localSheetId="1">#REF!</definedName>
    <definedName name="MONT">#REF!</definedName>
    <definedName name="Mont.inst_mat" localSheetId="1">#REF!</definedName>
    <definedName name="Mont.inst_mat">#REF!</definedName>
    <definedName name="MONT_EPS" localSheetId="1">SLP!#REF!</definedName>
    <definedName name="MONT_EPS">#REF!</definedName>
    <definedName name="MONT_SK">#REF!</definedName>
    <definedName name="mont_tras">#REF!</definedName>
    <definedName name="mont1">[1]ACCESS!$M$1</definedName>
    <definedName name="MONTACCESS">#REF!</definedName>
    <definedName name="MONTAP">#REF!</definedName>
    <definedName name="MONTAV" localSheetId="1">#REF!</definedName>
    <definedName name="MONTAV">#REF!</definedName>
    <definedName name="montav2">#REF!</definedName>
    <definedName name="MONTAVT">#REF!</definedName>
    <definedName name="Montaz0">#REF!</definedName>
    <definedName name="Montáž" localSheetId="1">#REF!</definedName>
    <definedName name="Montáž">#REF!</definedName>
    <definedName name="Montážnípráce" localSheetId="1">[5]Proměnné!$F$6</definedName>
    <definedName name="Montážnípráce">[5]Proměnné!$F$6</definedName>
    <definedName name="MONTCCTV" localSheetId="1">#REF!</definedName>
    <definedName name="MONTCCTV">#REF!</definedName>
    <definedName name="MONTDT" localSheetId="1">#REF!</definedName>
    <definedName name="MONTDT">#REF!</definedName>
    <definedName name="MONTEL" localSheetId="1">#REF!</definedName>
    <definedName name="MONTEL">#REF!</definedName>
    <definedName name="MONTEPS" localSheetId="1">#REF!</definedName>
    <definedName name="MONTEPS">#REF!</definedName>
    <definedName name="MONTEZS" localSheetId="1">SLP!#REF!</definedName>
    <definedName name="MONTEZS">#REF!</definedName>
    <definedName name="montezs2">'[7]PA-Philips'!$M$1</definedName>
    <definedName name="montezs3">#REF!</definedName>
    <definedName name="MONTINST_EPS" localSheetId="1">SLP!#REF!</definedName>
    <definedName name="MONTINST_EPS">#REF!</definedName>
    <definedName name="MONTINSTEPS" localSheetId="1">SLP!#REF!</definedName>
    <definedName name="MONTINSTEPS">#REF!</definedName>
    <definedName name="MONTJC" localSheetId="1">#REF!</definedName>
    <definedName name="MONTJC">#REF!</definedName>
    <definedName name="MONTOKF">#REF!</definedName>
    <definedName name="MONTOPC">#REF!</definedName>
    <definedName name="MONTOST" localSheetId="1">#REF!</definedName>
    <definedName name="MONTOST">#REF!</definedName>
    <definedName name="MONTPA" localSheetId="1">#REF!</definedName>
    <definedName name="MONTPA">#REF!</definedName>
    <definedName name="MONTPATER">#REF!</definedName>
    <definedName name="MONTPCNAD">#REF!</definedName>
    <definedName name="MONTPCO">#REF!</definedName>
    <definedName name="MONTPRIPA">#REF!</definedName>
    <definedName name="MONTSITPRIVOD" localSheetId="1">SLP!#REF!</definedName>
    <definedName name="MONTSITPRIVOD">#REF!</definedName>
    <definedName name="MONTSK">#REF!</definedName>
    <definedName name="MONTSTA" localSheetId="1">#REF!</definedName>
    <definedName name="MONTSTA">#REF!</definedName>
    <definedName name="MONTTLF" localSheetId="1">#REF!</definedName>
    <definedName name="MONTTLF">#REF!</definedName>
    <definedName name="MONTTU">#REF!</definedName>
    <definedName name="MONTVYTR" localSheetId="1">#REF!</definedName>
    <definedName name="MONTVYTR">#REF!</definedName>
    <definedName name="MONTZAR" localSheetId="1">SLP!#REF!</definedName>
    <definedName name="MONTZAR">#REF!</definedName>
    <definedName name="MONTZAT" localSheetId="1">#REF!</definedName>
    <definedName name="MONTZAT">#REF!</definedName>
    <definedName name="MONTZEMNI">#REF!</definedName>
    <definedName name="motelsw">[3]SK!#REF!</definedName>
    <definedName name="MR_ING_DOD">#REF!</definedName>
    <definedName name="MR_ING_MONT">#REF!</definedName>
    <definedName name="MR_KAB_DOD">#REF!</definedName>
    <definedName name="MR_KAB_MONT">#REF!</definedName>
    <definedName name="MR_TRASY_DOD">#REF!</definedName>
    <definedName name="MR_TRASY_MONT">#REF!</definedName>
    <definedName name="MR_ZAR_DOD">#REF!</definedName>
    <definedName name="MR_ZAR_MONT">#REF!</definedName>
    <definedName name="mrma">#REF!</definedName>
    <definedName name="mrmat">[2]REKAPITULACE!#REF!</definedName>
    <definedName name="mrmo">#REF!</definedName>
    <definedName name="mrmont">[2]REKAPITULACE!#REF!</definedName>
    <definedName name="nak">#REF!</definedName>
    <definedName name="Nákup_Autocont">#REF!</definedName>
    <definedName name="NazevDilu">#REF!</definedName>
    <definedName name="nazevobjektu" localSheetId="0">'Krycí list'!$C$5</definedName>
    <definedName name="nazevobjektu">'[4]Krycí list'!$C$5</definedName>
    <definedName name="NazevRozpoctu">'[4]Krycí list'!$D$2</definedName>
    <definedName name="nazevstavby" localSheetId="0">'Krycí list'!$C$7</definedName>
    <definedName name="nazevstavby">'[4]Krycí list'!$C$7</definedName>
    <definedName name="_xlnm.Print_Titles" localSheetId="1">SLP!$1:$5</definedName>
    <definedName name="NOSDOD">#REF!</definedName>
    <definedName name="nyč">[8]MR!$AA$40</definedName>
    <definedName name="o">SLP!#REF!</definedName>
    <definedName name="Objednatel">'Krycí list'!$C$10</definedName>
    <definedName name="_xlnm.Print_Area" localSheetId="0">'Krycí list'!$A$1:$G$45</definedName>
    <definedName name="_xlnm.Print_Area" localSheetId="1">SLP!$A$1:$I$126</definedName>
    <definedName name="okfmat">[2]REKAPITULACE!#REF!</definedName>
    <definedName name="okfmont">[2]REKAPITULACE!#REF!</definedName>
    <definedName name="oo">SLP!#REF!</definedName>
    <definedName name="ozmat">#REF!</definedName>
    <definedName name="ozmont">#REF!</definedName>
    <definedName name="p">SLP!#REF!</definedName>
    <definedName name="padresa">#REF!</definedName>
    <definedName name="parkmat">#REF!</definedName>
    <definedName name="parkmont">#REF!</definedName>
    <definedName name="pmisto">#REF!</definedName>
    <definedName name="PocetMJ" localSheetId="0">'Krycí list'!$G$6</definedName>
    <definedName name="PocetMJ">#REF!</definedName>
    <definedName name="ponížení" localSheetId="1">#REF!</definedName>
    <definedName name="ponížení">#REF!</definedName>
    <definedName name="Poznamka">'Krycí list'!$B$37</definedName>
    <definedName name="pp">SLP!#REF!</definedName>
    <definedName name="ppsc">#REF!</definedName>
    <definedName name="PRO">#REF!</definedName>
    <definedName name="Projektant" localSheetId="0">'Krycí list'!$C$8</definedName>
    <definedName name="Projektant">#REF!</definedName>
    <definedName name="PSV">#REF!</definedName>
    <definedName name="PSV0">#REF!</definedName>
    <definedName name="pztsd">SLP!#REF!</definedName>
    <definedName name="pztsdod">[3]EKV!$AA$12</definedName>
    <definedName name="pztshod">[3]EKV!$AB$120</definedName>
    <definedName name="pztsinstdod">[3]EKV!$AA$87</definedName>
    <definedName name="pztsinstmont">[3]EKV!$AB$87</definedName>
    <definedName name="pztsm">SLP!#REF!</definedName>
    <definedName name="pztsmont">[3]EKV!$AB$12</definedName>
    <definedName name="pztsvrn">[3]EKV!$AB$125</definedName>
    <definedName name="qwe">SLP!#REF!</definedName>
    <definedName name="rec">SLP!#REF!</definedName>
    <definedName name="ret">SLP!#REF!</definedName>
    <definedName name="rezerva" localSheetId="1">#REF!</definedName>
    <definedName name="rezerva">#REF!</definedName>
    <definedName name="rezerva_so002" localSheetId="1">#REF!</definedName>
    <definedName name="rezerva_so002">#REF!</definedName>
    <definedName name="rit">#REF!</definedName>
    <definedName name="rizvdod">[3]SK!#REF!</definedName>
    <definedName name="rodo">#REF!</definedName>
    <definedName name="RODOD">#REF!</definedName>
    <definedName name="ROKABDOD">#REF!</definedName>
    <definedName name="ROMATDOD">#REF!</definedName>
    <definedName name="romont">[3]SK!#REF!</definedName>
    <definedName name="rozmat">[2]REKAPITULACE!#REF!</definedName>
    <definedName name="rozmont">[2]REKAPITULACE!#REF!</definedName>
    <definedName name="rozvd">[3]SK!#REF!</definedName>
    <definedName name="s">#REF!</definedName>
    <definedName name="SazbaDPH1" localSheetId="0">'Krycí list'!$C$30</definedName>
    <definedName name="SazbaDPH1">'[4]Krycí list'!$C$30</definedName>
    <definedName name="SazbaDPH2" localSheetId="0">'Krycí list'!$C$32</definedName>
    <definedName name="SazbaDPH2">'[4]Krycí list'!$C$32</definedName>
    <definedName name="SIT_EPS" localSheetId="1">SLP!#REF!</definedName>
    <definedName name="SIT_EPS">#REF!</definedName>
    <definedName name="SITMONT_EPS" localSheetId="1">SLP!#REF!</definedName>
    <definedName name="SITMONT_EPS">#REF!</definedName>
    <definedName name="SK_ING_DOD">#REF!</definedName>
    <definedName name="SK_ING_MONT">#REF!</definedName>
    <definedName name="SK_KAB_DOD">#REF!</definedName>
    <definedName name="SK_KAB_MONT">#REF!</definedName>
    <definedName name="SK_TRASY_DOD">#REF!</definedName>
    <definedName name="SK_TRASY_MONT">#REF!</definedName>
    <definedName name="SK_ZAR_DOD">#REF!</definedName>
    <definedName name="SK_ZAR_MONT">#REF!</definedName>
    <definedName name="SKD">SLP!#REF!</definedName>
    <definedName name="skdod">[3]EKV!#REF!</definedName>
    <definedName name="skhod">[3]EKV!#REF!</definedName>
    <definedName name="skinst">SLP!#REF!</definedName>
    <definedName name="skinstdod">[3]EKV!#REF!</definedName>
    <definedName name="skinstmont">[3]EKV!#REF!</definedName>
    <definedName name="SKM">SLP!#REF!</definedName>
    <definedName name="skma">#REF!</definedName>
    <definedName name="skmat">[2]REKAPITULACE!#REF!</definedName>
    <definedName name="skmo">#REF!</definedName>
    <definedName name="skmont" localSheetId="1">[2]REKAPITULACE!#REF!</definedName>
    <definedName name="skmont">[3]EKV!#REF!</definedName>
    <definedName name="skvrn">[3]EKV!#REF!</definedName>
    <definedName name="SloupecCC" localSheetId="0">#REF!</definedName>
    <definedName name="SloupecCC">#REF!</definedName>
    <definedName name="SloupecCisloPol" localSheetId="0">#REF!</definedName>
    <definedName name="SloupecCisloPol">#REF!</definedName>
    <definedName name="SloupecJC" localSheetId="0">#REF!</definedName>
    <definedName name="SloupecJC">#REF!</definedName>
    <definedName name="SloupecMJ" localSheetId="0">#REF!</definedName>
    <definedName name="SloupecMJ">#REF!</definedName>
    <definedName name="SloupecMnozstvi" localSheetId="0">#REF!</definedName>
    <definedName name="SloupecMnozstvi">#REF!</definedName>
    <definedName name="SloupecNazPol" localSheetId="0">#REF!</definedName>
    <definedName name="SloupecNazPol">#REF!</definedName>
    <definedName name="SloupecPC" localSheetId="0">#REF!</definedName>
    <definedName name="SloupecPC">#REF!</definedName>
    <definedName name="soupis_EZS_AKU38">#REF!</definedName>
    <definedName name="soupis_EZS_B9501">#REF!</definedName>
    <definedName name="soupis_EZS_CYH">#REF!</definedName>
    <definedName name="soupis_EZS_CYKY">#REF!</definedName>
    <definedName name="soupis_EZS_ext_SIR">#REF!</definedName>
    <definedName name="soupis_EZS_GLASS">#REF!</definedName>
    <definedName name="soupis_EZS_int_SIR">#REF!</definedName>
    <definedName name="soupis_EZS_J24">#REF!</definedName>
    <definedName name="soupis_EZS_J40">#REF!</definedName>
    <definedName name="soupis_EZS_klavesnice">#REF!</definedName>
    <definedName name="soupis_EZS_koncentrator">#REF!</definedName>
    <definedName name="soupis_EZS_kryt_Z40">#REF!</definedName>
    <definedName name="soupis_EZS_MG_dvere">#REF!</definedName>
    <definedName name="soupis_EZS_MG_vrata">#REF!</definedName>
    <definedName name="soupis_EZS_PIR_dl_dosah_RX40QZD">#REF!</definedName>
    <definedName name="soupis_EZS_PIR_dual">#REF!</definedName>
    <definedName name="soupis_EZS_PIR_RX40QZD">#REF!</definedName>
    <definedName name="soupis_EZS_signalizace">#REF!</definedName>
    <definedName name="soupis_EZS_UTP">#REF!</definedName>
    <definedName name="soupis_EZS_Zdroj_10A">#REF!</definedName>
    <definedName name="STA_ING_DOD">#REF!</definedName>
    <definedName name="STA_ING_MONT">#REF!</definedName>
    <definedName name="STA_KAB_DOD">#REF!</definedName>
    <definedName name="STA_KAB_MONT">#REF!</definedName>
    <definedName name="STA_TRASY_DOD">#REF!</definedName>
    <definedName name="STA_TRASY_MONT">#REF!</definedName>
    <definedName name="STA_ZAR_DOD">#REF!</definedName>
    <definedName name="STA_ZAR_MONT">#REF!</definedName>
    <definedName name="STA_ZAŘ_DOD">#REF!</definedName>
    <definedName name="stama">#REF!</definedName>
    <definedName name="stamat">[2]REKAPITULACE!#REF!</definedName>
    <definedName name="stamo">#REF!</definedName>
    <definedName name="stamont">[2]REKAPITULACE!#REF!</definedName>
    <definedName name="TELDODOD">[3]SK!#REF!</definedName>
    <definedName name="telmat">#REF!</definedName>
    <definedName name="telmont">#REF!</definedName>
    <definedName name="tlfmat">[2]REKAPITULACE!#REF!</definedName>
    <definedName name="tlfmont">[2]REKAPITULACE!#REF!</definedName>
    <definedName name="trasy_mont">#REF!</definedName>
    <definedName name="trasymat">[2]REKAPITULACE!$I$3</definedName>
    <definedName name="trasymont">[2]REKAPITULACE!$J$3</definedName>
    <definedName name="tuma">#REF!</definedName>
    <definedName name="tumat">[2]REKAPITULACE!#REF!</definedName>
    <definedName name="túmat">[2]REKAPITULACE!#REF!</definedName>
    <definedName name="tumo">#REF!</definedName>
    <definedName name="Typ">#REF!</definedName>
    <definedName name="vata">#REF!</definedName>
    <definedName name="VRN">[3]EKV!#REF!</definedName>
    <definedName name="VRNKc">#REF!</definedName>
    <definedName name="VRNnazev">#REF!</definedName>
    <definedName name="VRNproc">#REF!</definedName>
    <definedName name="VRNzakl">#REF!</definedName>
    <definedName name="vsmat">[2]REKAPITULACE!#REF!</definedName>
    <definedName name="vsmont">[2]REKAPITULACE!#REF!</definedName>
    <definedName name="vss">SLP!#REF!</definedName>
    <definedName name="vssmont">[3]SK!#REF!</definedName>
    <definedName name="vtma">#REF!</definedName>
    <definedName name="vtmo">#REF!</definedName>
    <definedName name="vyp">#REF!</definedName>
    <definedName name="vyvmat">[2]REKAPITULACE!#REF!</definedName>
    <definedName name="vyvmont">[2]REKAPITULACE!#REF!</definedName>
    <definedName name="wifimat">[2]REKAPITULACE!#REF!</definedName>
    <definedName name="wifimont">[2]REKAPITULACE!#REF!</definedName>
    <definedName name="xcv">#REF!</definedName>
    <definedName name="Zakazka">'Krycí list'!$G$11</definedName>
    <definedName name="Zaklad22">'Krycí list'!$F$32</definedName>
    <definedName name="Zaklad5">'Krycí list'!$F$30</definedName>
    <definedName name="ZAR_EPS" localSheetId="1">SLP!#REF!</definedName>
    <definedName name="ZAR_EPS">#REF!</definedName>
    <definedName name="ZAREPS" localSheetId="1">SLP!#REF!</definedName>
    <definedName name="ZAREPS">#REF!</definedName>
    <definedName name="zavm">[2]REKAPITULACE!#REF!</definedName>
    <definedName name="zavmo">[2]REKAPITULACE!#REF!</definedName>
    <definedName name="Zhotovitel">'Krycí list'!$C$11:$E$11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20" i="2" l="1"/>
  <c r="I119" i="2"/>
  <c r="I118" i="2"/>
  <c r="I117" i="2"/>
  <c r="I116" i="2"/>
  <c r="I115" i="2"/>
  <c r="I114" i="2"/>
  <c r="I113" i="2"/>
  <c r="I112" i="2"/>
  <c r="I110" i="2"/>
  <c r="G110" i="2"/>
  <c r="I16" i="2"/>
  <c r="I19" i="2"/>
  <c r="G19" i="2"/>
  <c r="I18" i="2"/>
  <c r="G18" i="2"/>
  <c r="I17" i="2"/>
  <c r="G17" i="2"/>
  <c r="I22" i="2"/>
  <c r="G22" i="2"/>
  <c r="G108" i="2"/>
  <c r="G107" i="2"/>
  <c r="G106" i="2"/>
  <c r="I111" i="2" l="1"/>
  <c r="I105" i="2"/>
  <c r="I53" i="2"/>
  <c r="G52" i="2"/>
  <c r="G51" i="2"/>
  <c r="I52" i="2"/>
  <c r="I51" i="2"/>
  <c r="I20" i="2"/>
  <c r="G20" i="2"/>
  <c r="I14" i="2" l="1"/>
  <c r="G14" i="2"/>
  <c r="I109" i="2"/>
  <c r="I104" i="2"/>
  <c r="G102" i="2"/>
  <c r="G101" i="2"/>
  <c r="G100" i="2"/>
  <c r="G99" i="2"/>
  <c r="I98" i="2"/>
  <c r="G96" i="2"/>
  <c r="G95" i="2"/>
  <c r="G94" i="2"/>
  <c r="G93" i="2"/>
  <c r="G103" i="2"/>
  <c r="G97" i="2"/>
  <c r="G92" i="2"/>
  <c r="G91" i="2"/>
  <c r="G90" i="2"/>
  <c r="I21" i="2" l="1"/>
  <c r="G21" i="2"/>
  <c r="I60" i="2"/>
  <c r="I42" i="2"/>
  <c r="G42" i="2"/>
  <c r="I33" i="2"/>
  <c r="G33" i="2"/>
  <c r="I32" i="2"/>
  <c r="G32" i="2"/>
  <c r="I43" i="2" l="1"/>
  <c r="G43" i="2"/>
  <c r="I82" i="2"/>
  <c r="I77" i="2"/>
  <c r="I76" i="2"/>
  <c r="I87" i="2"/>
  <c r="G87" i="2"/>
  <c r="I88" i="2"/>
  <c r="I79" i="2"/>
  <c r="I78" i="2"/>
  <c r="I81" i="2"/>
  <c r="I80" i="2"/>
  <c r="I75" i="2"/>
  <c r="I24" i="2" l="1"/>
  <c r="G46" i="2"/>
  <c r="G47" i="2"/>
  <c r="G48" i="2"/>
  <c r="I48" i="2"/>
  <c r="I47" i="2"/>
  <c r="I46" i="2"/>
  <c r="I45" i="2"/>
  <c r="G27" i="2"/>
  <c r="I27" i="2"/>
  <c r="I73" i="2"/>
  <c r="I72" i="2"/>
  <c r="I71" i="2"/>
  <c r="I70" i="2"/>
  <c r="I69" i="2"/>
  <c r="I68" i="2"/>
  <c r="I83" i="2"/>
  <c r="G83" i="2"/>
  <c r="I74" i="2"/>
  <c r="I67" i="2"/>
  <c r="G67" i="2"/>
  <c r="I25" i="2" l="1"/>
  <c r="G25" i="2"/>
  <c r="I23" i="2"/>
  <c r="I50" i="2"/>
  <c r="I86" i="2"/>
  <c r="G86" i="2"/>
  <c r="I85" i="2"/>
  <c r="G85" i="2"/>
  <c r="I84" i="2"/>
  <c r="G84" i="2"/>
  <c r="I66" i="2"/>
  <c r="I65" i="2"/>
  <c r="I64" i="2"/>
  <c r="I63" i="2"/>
  <c r="I62" i="2"/>
  <c r="I61" i="2"/>
  <c r="G61" i="2"/>
  <c r="I54" i="2"/>
  <c r="G54" i="2"/>
  <c r="I26" i="2"/>
  <c r="G26" i="2"/>
  <c r="I44" i="2"/>
  <c r="G44" i="2"/>
  <c r="I40" i="2"/>
  <c r="G40" i="2"/>
  <c r="I41" i="2"/>
  <c r="G41" i="2"/>
  <c r="I39" i="2"/>
  <c r="G39" i="2"/>
  <c r="I38" i="2"/>
  <c r="G38" i="2"/>
  <c r="I37" i="2"/>
  <c r="G37" i="2"/>
  <c r="I36" i="2"/>
  <c r="G36" i="2"/>
  <c r="I35" i="2"/>
  <c r="G35" i="2"/>
  <c r="I58" i="2"/>
  <c r="I57" i="2"/>
  <c r="I56" i="2"/>
  <c r="I55" i="2"/>
  <c r="I59" i="2"/>
  <c r="I34" i="2"/>
  <c r="G34" i="2"/>
  <c r="I31" i="2"/>
  <c r="G31" i="2"/>
  <c r="I30" i="2"/>
  <c r="G30" i="2"/>
  <c r="I29" i="2"/>
  <c r="G29" i="2"/>
  <c r="G15" i="2"/>
  <c r="G28" i="2"/>
  <c r="I28" i="2" l="1"/>
  <c r="I15" i="2"/>
  <c r="I13" i="2"/>
  <c r="G13" i="2"/>
  <c r="I12" i="2"/>
  <c r="G12" i="2"/>
  <c r="I11" i="2"/>
  <c r="G11" i="2"/>
  <c r="I10" i="2"/>
  <c r="G10" i="2"/>
  <c r="I9" i="2"/>
  <c r="G9" i="2"/>
  <c r="I8" i="2"/>
  <c r="G8" i="2"/>
  <c r="C33" i="1"/>
  <c r="F33" i="1" s="1"/>
  <c r="C31" i="1"/>
  <c r="C9" i="1"/>
  <c r="G7" i="1"/>
  <c r="G7" i="2" l="1"/>
  <c r="I7" i="2"/>
  <c r="I124" i="2" s="1"/>
  <c r="C17" i="1" l="1"/>
  <c r="G123" i="2"/>
  <c r="C18" i="1"/>
  <c r="C19" i="1" l="1"/>
  <c r="C23" i="1" s="1"/>
  <c r="F30" i="1" s="1"/>
  <c r="I125" i="2"/>
  <c r="F31" i="1" l="1"/>
  <c r="F34" i="1" s="1"/>
  <c r="C22" i="1"/>
</calcChain>
</file>

<file path=xl/sharedStrings.xml><?xml version="1.0" encoding="utf-8"?>
<sst xmlns="http://schemas.openxmlformats.org/spreadsheetml/2006/main" count="426" uniqueCount="189">
  <si>
    <t>Rozpočet</t>
  </si>
  <si>
    <t>SLP</t>
  </si>
  <si>
    <t>DPS</t>
  </si>
  <si>
    <t xml:space="preserve">KSO </t>
  </si>
  <si>
    <t>Objekt</t>
  </si>
  <si>
    <t>Název objektu</t>
  </si>
  <si>
    <t xml:space="preserve">SKP </t>
  </si>
  <si>
    <t>Měrná jednotka</t>
  </si>
  <si>
    <t>Stavba</t>
  </si>
  <si>
    <t>Název stavby</t>
  </si>
  <si>
    <t>Počet jednotek</t>
  </si>
  <si>
    <t>Náklady na m.j.</t>
  </si>
  <si>
    <t>Projektant</t>
  </si>
  <si>
    <t>ASEC - elektrosystémy s.r.o.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</si>
  <si>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</si>
  <si>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</si>
  <si>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</si>
  <si>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</si>
  <si>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</si>
  <si>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</si>
  <si>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</si>
  <si>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</si>
  <si>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</si>
  <si>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</si>
  <si>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</si>
  <si>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</si>
  <si>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</si>
  <si>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</si>
  <si>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</si>
  <si>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</si>
  <si>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</si>
  <si>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</si>
  <si>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</si>
  <si>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</si>
  <si>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</si>
  <si>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</si>
  <si>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</si>
  <si>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</si>
  <si>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</si>
  <si>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</si>
  <si>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</si>
  <si>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Ing. Igor Hliněný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</si>
  <si>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</si>
  <si>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</si>
  <si>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</si>
  <si>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</si>
  <si>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</si>
  <si>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</si>
  <si>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</si>
  <si>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</si>
  <si>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</si>
  <si>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 xml:space="preserve"> </t>
  </si>
  <si>
    <t>Item</t>
  </si>
  <si>
    <t>Description</t>
  </si>
  <si>
    <t>VAT</t>
  </si>
  <si>
    <t>Quantity</t>
  </si>
  <si>
    <t>Unit</t>
  </si>
  <si>
    <t>Material / Pc</t>
  </si>
  <si>
    <t>Material-total</t>
  </si>
  <si>
    <t>Mouting / Pc</t>
  </si>
  <si>
    <t>Mounting-total</t>
  </si>
  <si>
    <t>Pol.</t>
  </si>
  <si>
    <t>Popis</t>
  </si>
  <si>
    <t>Počet</t>
  </si>
  <si>
    <t>Jednotka</t>
  </si>
  <si>
    <t>Materiál / ks</t>
  </si>
  <si>
    <t>Materiál celkem</t>
  </si>
  <si>
    <t>Montáž / ks</t>
  </si>
  <si>
    <t>Montáž-celkem</t>
  </si>
  <si>
    <t>CZK</t>
  </si>
  <si>
    <t>ks</t>
  </si>
  <si>
    <t>---------</t>
  </si>
  <si>
    <t>m</t>
  </si>
  <si>
    <t>kpl</t>
  </si>
  <si>
    <t>Montáž celkem</t>
  </si>
  <si>
    <t>Celková cena (bez DPH)</t>
  </si>
  <si>
    <t>SLABOPROUDÉ SYSTÉMY</t>
  </si>
  <si>
    <t>rozpočet</t>
  </si>
  <si>
    <t xml:space="preserve">CELKEM </t>
  </si>
  <si>
    <t>ELEKTRONICKÁ KONTROLA VSTUPU - EACS</t>
  </si>
  <si>
    <t>Čtečka bezkontaktních karet WLF2, rozhraní WIEGAND, povrchová montáž do venkovního prostředí - zalitá, EM Marine, MIFARE (duální čtečka)</t>
  </si>
  <si>
    <t>Čtečka bezkontaktních karet WLF1 - Tango, 13,56MHz MIFARE, DESFIRE / 125kHz H4102, HITAG2 a jejich kombinace</t>
  </si>
  <si>
    <t>Akumulátor 12V/38Ah se šroubovými svorkami M6 a životností až 10 let, VdS</t>
  </si>
  <si>
    <t>Kabel F/UTP, Cat5E, LSZH, Eca, 4páry, šedý - sběrnice</t>
  </si>
  <si>
    <t>Kabel CYKY 2x1,5 - napájení EACS</t>
  </si>
  <si>
    <t>Trubka ohebná 1425, 25/18,3mm, uložení pod omítku</t>
  </si>
  <si>
    <t>Trubka ohebná 1440, 40/31,2mm, uložení pod omítku</t>
  </si>
  <si>
    <t>Trubka ohebná 1425, 25/18,3mm, uložení na příchytky</t>
  </si>
  <si>
    <t>Trubka ohebná 1440, 40/31,2mm, uložení na příchytky</t>
  </si>
  <si>
    <t>Příchytka plastová pro trubku 25mm</t>
  </si>
  <si>
    <t>Příchytka plastová pro trubku 40mm</t>
  </si>
  <si>
    <t>Omítka rýh stěn vápenná šířky do 15 cm, štuková, s použitím suché maltové směsi</t>
  </si>
  <si>
    <t>m2</t>
  </si>
  <si>
    <t>Malta zdicí vápenocementová, SMS, 25 kg, vč. přípravy a přesunu</t>
  </si>
  <si>
    <t>Omítka vápenná štuková, vnitřní použití, SMS, 25kg, vč. přípravy a přesunu</t>
  </si>
  <si>
    <t>Zpřístupnění stávajících kabelových tras ve zdvojené podlaze (demontáž pochozích dílů zdvojené podlahy a zpětná montáž)</t>
  </si>
  <si>
    <t xml:space="preserve">Vybourání otvorů zeď cihel. d=6 cm, tl. 100 cm, MVC </t>
  </si>
  <si>
    <t xml:space="preserve">Vybourání otvorů zeď cihel. d=6 cm, tl. 150 cm, MVC </t>
  </si>
  <si>
    <t>Doplnění a práce v rozvaděči NN: osazení 1f. jističe 230VAC, napojení jističe na rozvaděčové sběrnice - dodávka, montáž</t>
  </si>
  <si>
    <t>Přívod 230VAC kabelem CYKY 3x1,5 z rozvaděče NN (délka do 5m), zakončeno vývodem ze zdi - dodávka, montáž</t>
  </si>
  <si>
    <t>Prostup stropem přes stávající požární ucpávku</t>
  </si>
  <si>
    <t>Oprava stávající požární ucpávky - větší rozsah ve stoupačce</t>
  </si>
  <si>
    <t>Oprava stávající požární ucpávky - menší rozsah ve stoupačce</t>
  </si>
  <si>
    <t>Nová požární ucpávka - zeď</t>
  </si>
  <si>
    <t>Univerzální deska pro přístupové a řídící aplikace KEY50 v krytu, řídící jednotka, 2x externí čtečka karet s rozhraním Wiegand, nebo ABA/2, pro jedny dveře oboustranně, nebo pro dvoje dveře jednostranně, použítí i pro různé řídící aplikace a sběr dat</t>
  </si>
  <si>
    <t>Rozvodný a akční člen pro přístupové terminály KEY41, SLAVE deska rozvodu ACCESS,pro akční členy a vstupy, rozhraní Wiegand  nebo ABA/2, pro jedny dveře oboustranně, nebo dvoje dveře jednostranně</t>
  </si>
  <si>
    <t>Kryt pro rozvodný a akční člen</t>
  </si>
  <si>
    <t>Zprovoznění, naprogramování a nastavení nových částí systému EACS</t>
  </si>
  <si>
    <t>t</t>
  </si>
  <si>
    <t>dní</t>
  </si>
  <si>
    <t>Přistavení, složení, naložení kontejneru</t>
  </si>
  <si>
    <t>hod.</t>
  </si>
  <si>
    <t>Kabel F/UTP, Cat5E, LSZH, Eca, 4páry, šedý - napoojení čteček</t>
  </si>
  <si>
    <t>Poplatek za složení suti na skládku</t>
  </si>
  <si>
    <t>Krabice lištová se svorkovnicí, min. 8 svorek 2,5mm2</t>
  </si>
  <si>
    <t>MUNI FSS, JOŠTOVA 218/10, BRNO</t>
  </si>
  <si>
    <t>MUNI FSS, Joštova 218/10, BRNO</t>
  </si>
  <si>
    <t>P240202</t>
  </si>
  <si>
    <t>Napojení nových částí systému do sítě LAN - propojení sběrnic do LAN</t>
  </si>
  <si>
    <t>Kabel CYKY 2x2,5 - napájení EMZ a panikových kování - páteřní rozvody</t>
  </si>
  <si>
    <t>Kabel J-Y(st)Y 1x2x0,8 - rozvody k bezpeč. spínačům</t>
  </si>
  <si>
    <t>Krabice přístrojová, průměr 71, do zdi</t>
  </si>
  <si>
    <t>Kabel J-Y(st)Y 2x2x0,8 - napájení EMZ a panikových kování - rozvody k prvkům</t>
  </si>
  <si>
    <t>Propojovací systémový kabel s konektorem, 6m</t>
  </si>
  <si>
    <t>Dělený čtyřhran s redukcí</t>
  </si>
  <si>
    <t>Protiplech</t>
  </si>
  <si>
    <t>Bezpečnostní kování PANIK, nerez RC3</t>
  </si>
  <si>
    <t>Podložný plech pod kování</t>
  </si>
  <si>
    <t>Pomocný materiál</t>
  </si>
  <si>
    <t>Montáž a seřízení elektromechanických zámků a dveří</t>
  </si>
  <si>
    <t>Panikové elektromotorické povrchové kování - paniková hrazda</t>
  </si>
  <si>
    <t>Panikové mechanické povrchové kování - paniková hrazda (interakce s elektronickou částí)</t>
  </si>
  <si>
    <t>Produžovací set - lanko k panikové hrazdě</t>
  </si>
  <si>
    <t>Kování klika/vložka k panik. hrazdě</t>
  </si>
  <si>
    <t>Protiplech pro panik. hrazdu</t>
  </si>
  <si>
    <t>Montáž + seřízení panikového kování (panik. hrazdy)</t>
  </si>
  <si>
    <t>Demontáž stávajícího panikového kování MAB + zapravení</t>
  </si>
  <si>
    <t>Kabelová průchodka, bílá (pro EMZ i panik. hrazdy)</t>
  </si>
  <si>
    <t>Spínaný zdroj v kovovém krytu 13,8 Vss / 10A s reléovými výstupy a odpojovačem</t>
  </si>
  <si>
    <t>Spínaný zdroj v kovovém krytu 13,8 Vss / 5A s reléovými výstupy a odpojovačem</t>
  </si>
  <si>
    <t>Velkoplošný spínač nástěnný dvoupólový, řazení 2, bílý, design ABB Tango</t>
  </si>
  <si>
    <t>Krabice přístrojová, průměr 71, do zdi, pod spínač</t>
  </si>
  <si>
    <t>Vysekání rýh ve zdi cihelné 3 x 7 cm pro trubku 25mm, odsávání</t>
  </si>
  <si>
    <t>Vysekání rýh ve zdi cihelné 5 x 7 cm pro trubku 40mm, odsávání</t>
  </si>
  <si>
    <t>Vysekání rýh ve zdi cihelné 7 x 7 cm pro 2x trubku 25mm, odsávání</t>
  </si>
  <si>
    <t>Vysekání rýh ve zdi cihelné 7 x 10 cm pro 2x trubku 40mm, odsávání</t>
  </si>
  <si>
    <t>Vysekání rýh ve zdi cihelné 7 x 15 cm pro 3x trubku 40mm, odsávání</t>
  </si>
  <si>
    <t xml:space="preserve">Vyvrtání kapsy pro krabici do pr.80 mm, cihla plná </t>
  </si>
  <si>
    <t xml:space="preserve">Hrubá výplň rýh ve stěnách do 10x5 cm maltou z SMS </t>
  </si>
  <si>
    <t xml:space="preserve">Hrubá výplň rýh ve stěnách do 10x10cm maltou z SMS </t>
  </si>
  <si>
    <t xml:space="preserve">Hrubá výplň rýh ve stěnách do 15x10cm maltou z SMS </t>
  </si>
  <si>
    <t xml:space="preserve">Vybourání otvorů zeď cihel. d=6 cm, tl. 15 cm, MVC </t>
  </si>
  <si>
    <t xml:space="preserve">Vybourání otvorů zeď cihel. d=6 cm, tl. 45 cm, MVC </t>
  </si>
  <si>
    <t xml:space="preserve">Vybourání otvorů zeď cihel. d=6 cm, tl. 60 cm, MVC </t>
  </si>
  <si>
    <t xml:space="preserve">Vybourání otvorů zeď cihel. d=6 cm, tl. 75 cm, MVC </t>
  </si>
  <si>
    <t xml:space="preserve">Vybourání otvorů zeď cihel. d=6 cm, tl. 90 cm, MVC </t>
  </si>
  <si>
    <t xml:space="preserve">Odvoz suti a vybour. hmot na skládku do 1 km kontejnerem 7t </t>
  </si>
  <si>
    <t>Příplatek k vnitrost. dopravě suti za dalších 5 m, celkem 5t x 10x5m</t>
  </si>
  <si>
    <t xml:space="preserve">Vnitrostaveništní doprava suti do 10 m </t>
  </si>
  <si>
    <t xml:space="preserve">Pronájem kontejneru 7 t </t>
  </si>
  <si>
    <t>Příplatek k odvozu za každý další 1 km kontejnerem 7t, celkem 5t x 25km</t>
  </si>
  <si>
    <t>Zakrytí stávajícího zařízení a interiérových prvků zakrývací fólií před zaprášením a poškozením v průběhu stavbních prací (sekání drážek, otvorů, průrazů)</t>
  </si>
  <si>
    <t>Zakrytí podlah zakrývací plstěnou ochrannou fólií před zaprášením a poškozením v průběhu stavbních prací (sekání drážek, otvorů, průrazů)</t>
  </si>
  <si>
    <t>Elektronické vyhledání ("vypípání") stávajících vedení pod omítkou, identifikace kabeláže před sekáním</t>
  </si>
  <si>
    <t>Montáž a seřízení dveřního zavírače</t>
  </si>
  <si>
    <t>Elektromechanický samozamykací zámek, antipanikový, hluboký</t>
  </si>
  <si>
    <t>Rameno k dveřnímu zavírači, lomené, bílé</t>
  </si>
  <si>
    <t>Montážní plech k zavírači</t>
  </si>
  <si>
    <t>Dveřní zavírač pro dveře do 1400mm, do 120kg, bílý</t>
  </si>
  <si>
    <t>Tabulka / rámeček s informačním textem k bezpečnostnímu spínači zamčení dveří</t>
  </si>
  <si>
    <t>Spínaný zdroj v kovovém krytu 13,8 Vss / 5A s reléovými výstupy a odpojovačem - výměna stávajících zdrojů v m. č. 0.49a, 1.33, 5.28</t>
  </si>
  <si>
    <t>Spínaný zdroj v kovovém krytu 13,8 Vss / 3A s výstupy a odpojovačem - výměna stávajícího zdroje v m. č. 5.44</t>
  </si>
  <si>
    <t>Akumulátor 12V/17Ah se šroubovými svorkami M5 a životností až 10 let, VdS</t>
  </si>
  <si>
    <t>Demontáž stávajícího zdroje vč. aku v m. č. 0.49a, 1.33, 5.28, 5.44</t>
  </si>
  <si>
    <t>ROZŠÍŘENÍ PŘÍSTUPOVÉHO SYSTÉMU / POSLUCHÁRNY A OSTATNÍ MÍSTNOSTI (BEZ PRACOVEN DOKTORANDŮ)</t>
  </si>
  <si>
    <t>2x výmalba, barva interiérová bílá, vodou ředitelná, zvýšená odolnost otěru, š. výmalby min. 0,5m, odstín bílé dle stávající</t>
  </si>
  <si>
    <t>Barva interiérová bílá, vodou ředitelná, zvýšená odolnost otěru, odstín bílé dle stávající, 25kg (pro dvě vrstvy)</t>
  </si>
  <si>
    <t>NEOCENĚNÝ POLOŽKOVÝ SOUPIS PRACÍ, DODÁVEK A SLUŽEB</t>
  </si>
  <si>
    <t>Denní úklid pracoviště</t>
  </si>
  <si>
    <t>OSTATNÍ NÁKLADY</t>
  </si>
  <si>
    <t>Výchozí funkční zkouška nových částí systému EACS, vč. protokolu o funkční zkoušce</t>
  </si>
  <si>
    <t>Funkční zkouška protipožární úcpávky, DSPS, fotodokumentace</t>
  </si>
  <si>
    <t>Revize doplněného rozvaděče oprávněným revizním technikem, vč. revizní zprávy</t>
  </si>
  <si>
    <t>Revize přívodů 230VAC pro napájení zdrojů EACS, vč. revizní zprávy</t>
  </si>
  <si>
    <t>Zaškolení obsluhy, předání stavby do užívání</t>
  </si>
  <si>
    <t xml:space="preserve">Projekt skutečného provedení stavby </t>
  </si>
  <si>
    <t>Dopravné</t>
  </si>
  <si>
    <t xml:space="preserve">Řízení zakázky, koordinace se servisní organizací NN a správcem IT </t>
  </si>
  <si>
    <t>Zařízení staveniště, přesun hmot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</si>
</sst>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mm\ \/\ yyyy"/>
    <numFmt numFmtId="165" formatCode="dd/mm/yy"/>
    <numFmt numFmtId="166" formatCode="0.0"/>
    <numFmt numFmtId="167" formatCode="#,##0.00\ _K_č"/>
    <numFmt numFmtId="168" formatCode="#,##0.00\ &quot;Kč&quot;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3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9"/>
      <color rgb="FFFF0000"/>
      <name val="Arial"/>
      <family val="2"/>
      <charset val="238"/>
    </font>
    <font>
      <b/>
      <sz val="14"/>
      <name val="Arial"/>
      <family val="2"/>
      <charset val="238"/>
    </font>
    <font>
      <b/>
      <sz val="12"/>
      <name val="Arial"/>
      <family val="2"/>
      <charset val="238"/>
    </font>
    <font>
      <sz val="12"/>
      <name val="Arial CE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  <charset val="238"/>
    </font>
    <font>
      <b/>
      <sz val="16"/>
      <name val="Arial CE"/>
      <family val="2"/>
      <charset val="238"/>
    </font>
    <font>
      <b/>
      <sz val="10"/>
      <name val="Arial CE"/>
      <family val="2"/>
      <charset val="238"/>
    </font>
    <font>
      <b/>
      <sz val="9"/>
      <name val="Arial CE"/>
      <family val="2"/>
      <charset val="238"/>
    </font>
    <font>
      <b/>
      <i/>
      <sz val="10"/>
      <name val="Arial CE"/>
      <family val="2"/>
      <charset val="238"/>
    </font>
    <font>
      <i/>
      <sz val="10"/>
      <name val="Arial CE"/>
      <family val="2"/>
      <charset val="238"/>
    </font>
    <font>
      <b/>
      <sz val="16"/>
      <name val="Arial CE"/>
      <charset val="238"/>
    </font>
    <font>
      <sz val="8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5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13" fillId="0" borderId="0" applyProtection="0"/>
    <xf numFmtId="0" fontId="13" fillId="0" borderId="0"/>
    <xf numFmtId="0" fontId="13" fillId="0" borderId="0" applyProtection="0"/>
  </cellStyleXfs>
  <cellXfs count="206">
    <xf numFmtId="0" fontId="0" fillId="0" borderId="0" xfId="0"/>
    <xf numFmtId="0" fontId="2" fillId="0" borderId="1" xfId="1" applyFont="1" applyBorder="1" applyAlignment="1">
      <alignment horizontal="centerContinuous" vertical="top"/>
    </xf>
    <xf numFmtId="0" fontId="3" fillId="0" borderId="1" xfId="1" applyFont="1" applyBorder="1" applyAlignment="1">
      <alignment horizontal="centerContinuous"/>
    </xf>
    <xf numFmtId="0" fontId="1" fillId="0" borderId="0" xfId="1"/>
    <xf numFmtId="0" fontId="4" fillId="2" borderId="2" xfId="1" applyFont="1" applyFill="1" applyBorder="1" applyAlignment="1">
      <alignment horizontal="left"/>
    </xf>
    <xf numFmtId="0" fontId="5" fillId="2" borderId="3" xfId="1" applyFont="1" applyFill="1" applyBorder="1" applyAlignment="1">
      <alignment horizontal="centerContinuous"/>
    </xf>
    <xf numFmtId="0" fontId="6" fillId="2" borderId="4" xfId="1" applyFont="1" applyFill="1" applyBorder="1" applyAlignment="1">
      <alignment horizontal="left"/>
    </xf>
    <xf numFmtId="0" fontId="5" fillId="0" borderId="5" xfId="1" applyFont="1" applyBorder="1"/>
    <xf numFmtId="49" fontId="7" fillId="0" borderId="6" xfId="1" applyNumberFormat="1" applyFont="1" applyBorder="1" applyAlignment="1">
      <alignment horizontal="left"/>
    </xf>
    <xf numFmtId="0" fontId="3" fillId="0" borderId="7" xfId="1" applyFont="1" applyBorder="1"/>
    <xf numFmtId="0" fontId="5" fillId="0" borderId="8" xfId="1" applyFont="1" applyBorder="1"/>
    <xf numFmtId="0" fontId="5" fillId="0" borderId="9" xfId="1" applyFont="1" applyBorder="1"/>
    <xf numFmtId="0" fontId="5" fillId="0" borderId="10" xfId="1" applyFont="1" applyBorder="1"/>
    <xf numFmtId="0" fontId="5" fillId="0" borderId="11" xfId="1" applyFont="1" applyBorder="1" applyAlignment="1">
      <alignment horizontal="left"/>
    </xf>
    <xf numFmtId="0" fontId="4" fillId="0" borderId="7" xfId="1" applyFont="1" applyBorder="1"/>
    <xf numFmtId="49" fontId="5" fillId="0" borderId="11" xfId="1" applyNumberFormat="1" applyFont="1" applyBorder="1" applyAlignment="1">
      <alignment horizontal="left"/>
    </xf>
    <xf numFmtId="49" fontId="4" fillId="2" borderId="7" xfId="1" applyNumberFormat="1" applyFont="1" applyFill="1" applyBorder="1"/>
    <xf numFmtId="49" fontId="3" fillId="2" borderId="8" xfId="1" applyNumberFormat="1" applyFont="1" applyFill="1" applyBorder="1"/>
    <xf numFmtId="0" fontId="4" fillId="2" borderId="9" xfId="1" applyFont="1" applyFill="1" applyBorder="1"/>
    <xf numFmtId="0" fontId="3" fillId="2" borderId="9" xfId="1" applyFont="1" applyFill="1" applyBorder="1"/>
    <xf numFmtId="0" fontId="3" fillId="2" borderId="8" xfId="1" applyFont="1" applyFill="1" applyBorder="1"/>
    <xf numFmtId="3" fontId="5" fillId="0" borderId="11" xfId="1" applyNumberFormat="1" applyFont="1" applyBorder="1" applyAlignment="1">
      <alignment horizontal="left"/>
    </xf>
    <xf numFmtId="49" fontId="4" fillId="2" borderId="12" xfId="1" applyNumberFormat="1" applyFont="1" applyFill="1" applyBorder="1"/>
    <xf numFmtId="49" fontId="3" fillId="2" borderId="13" xfId="1" applyNumberFormat="1" applyFont="1" applyFill="1" applyBorder="1"/>
    <xf numFmtId="49" fontId="5" fillId="0" borderId="10" xfId="1" applyNumberFormat="1" applyFont="1" applyBorder="1" applyAlignment="1">
      <alignment horizontal="left"/>
    </xf>
    <xf numFmtId="0" fontId="5" fillId="0" borderId="15" xfId="1" applyFont="1" applyBorder="1"/>
    <xf numFmtId="0" fontId="5" fillId="0" borderId="16" xfId="1" applyFont="1" applyBorder="1" applyAlignment="1">
      <alignment horizontal="left"/>
    </xf>
    <xf numFmtId="0" fontId="5" fillId="0" borderId="16" xfId="1" applyFont="1" applyBorder="1"/>
    <xf numFmtId="49" fontId="5" fillId="0" borderId="16" xfId="1" applyNumberFormat="1" applyFont="1" applyBorder="1" applyAlignment="1">
      <alignment horizontal="left"/>
    </xf>
    <xf numFmtId="3" fontId="1" fillId="0" borderId="0" xfId="1" applyNumberFormat="1"/>
    <xf numFmtId="0" fontId="5" fillId="0" borderId="7" xfId="1" applyFont="1" applyBorder="1"/>
    <xf numFmtId="0" fontId="5" fillId="0" borderId="5" xfId="1" applyFont="1" applyBorder="1" applyAlignment="1">
      <alignment horizontal="left"/>
    </xf>
    <xf numFmtId="0" fontId="5" fillId="0" borderId="17" xfId="1" applyFont="1" applyBorder="1" applyAlignment="1">
      <alignment horizontal="left"/>
    </xf>
    <xf numFmtId="0" fontId="8" fillId="0" borderId="18" xfId="1" applyFont="1" applyBorder="1" applyAlignment="1">
      <alignment horizontal="centerContinuous" vertical="center"/>
    </xf>
    <xf numFmtId="0" fontId="9" fillId="0" borderId="19" xfId="1" applyFont="1" applyBorder="1" applyAlignment="1">
      <alignment horizontal="centerContinuous" vertical="center"/>
    </xf>
    <xf numFmtId="0" fontId="3" fillId="0" borderId="19" xfId="1" applyFont="1" applyBorder="1" applyAlignment="1">
      <alignment horizontal="centerContinuous" vertical="center"/>
    </xf>
    <xf numFmtId="0" fontId="3" fillId="0" borderId="20" xfId="1" applyFont="1" applyBorder="1" applyAlignment="1">
      <alignment horizontal="centerContinuous" vertical="center"/>
    </xf>
    <xf numFmtId="0" fontId="4" fillId="2" borderId="21" xfId="1" applyFont="1" applyFill="1" applyBorder="1" applyAlignment="1">
      <alignment horizontal="left"/>
    </xf>
    <xf numFmtId="0" fontId="3" fillId="2" borderId="22" xfId="1" applyFont="1" applyFill="1" applyBorder="1" applyAlignment="1">
      <alignment horizontal="left"/>
    </xf>
    <xf numFmtId="0" fontId="3" fillId="2" borderId="23" xfId="1" applyFont="1" applyFill="1" applyBorder="1" applyAlignment="1">
      <alignment horizontal="centerContinuous"/>
    </xf>
    <xf numFmtId="0" fontId="4" fillId="2" borderId="22" xfId="1" applyFont="1" applyFill="1" applyBorder="1" applyAlignment="1">
      <alignment horizontal="centerContinuous"/>
    </xf>
    <xf numFmtId="0" fontId="3" fillId="2" borderId="22" xfId="1" applyFont="1" applyFill="1" applyBorder="1" applyAlignment="1">
      <alignment horizontal="centerContinuous"/>
    </xf>
    <xf numFmtId="0" fontId="3" fillId="0" borderId="24" xfId="1" applyFont="1" applyBorder="1"/>
    <xf numFmtId="0" fontId="3" fillId="0" borderId="25" xfId="1" applyFont="1" applyBorder="1"/>
    <xf numFmtId="3" fontId="3" fillId="0" borderId="6" xfId="1" applyNumberFormat="1" applyFont="1" applyBorder="1"/>
    <xf numFmtId="0" fontId="3" fillId="0" borderId="2" xfId="1" applyFont="1" applyBorder="1"/>
    <xf numFmtId="3" fontId="3" fillId="0" borderId="4" xfId="1" applyNumberFormat="1" applyFont="1" applyBorder="1"/>
    <xf numFmtId="0" fontId="3" fillId="0" borderId="3" xfId="1" applyFont="1" applyBorder="1"/>
    <xf numFmtId="3" fontId="3" fillId="0" borderId="9" xfId="1" applyNumberFormat="1" applyFont="1" applyBorder="1"/>
    <xf numFmtId="0" fontId="3" fillId="0" borderId="8" xfId="1" applyFont="1" applyBorder="1"/>
    <xf numFmtId="0" fontId="3" fillId="0" borderId="26" xfId="1" applyFont="1" applyBorder="1"/>
    <xf numFmtId="0" fontId="3" fillId="0" borderId="25" xfId="1" applyFont="1" applyBorder="1" applyAlignment="1">
      <alignment shrinkToFit="1"/>
    </xf>
    <xf numFmtId="0" fontId="3" fillId="0" borderId="27" xfId="1" applyFont="1" applyBorder="1"/>
    <xf numFmtId="0" fontId="10" fillId="0" borderId="0" xfId="1" applyFont="1"/>
    <xf numFmtId="0" fontId="3" fillId="0" borderId="12" xfId="1" applyFont="1" applyBorder="1"/>
    <xf numFmtId="0" fontId="3" fillId="0" borderId="0" xfId="1" applyFont="1"/>
    <xf numFmtId="0" fontId="3" fillId="0" borderId="28" xfId="1" applyFont="1" applyBorder="1"/>
    <xf numFmtId="3" fontId="3" fillId="0" borderId="31" xfId="1" applyNumberFormat="1" applyFont="1" applyBorder="1"/>
    <xf numFmtId="0" fontId="3" fillId="0" borderId="29" xfId="1" applyFont="1" applyBorder="1"/>
    <xf numFmtId="0" fontId="4" fillId="2" borderId="2" xfId="1" applyFont="1" applyFill="1" applyBorder="1"/>
    <xf numFmtId="0" fontId="4" fillId="2" borderId="4" xfId="1" applyFont="1" applyFill="1" applyBorder="1"/>
    <xf numFmtId="0" fontId="4" fillId="2" borderId="3" xfId="1" applyFont="1" applyFill="1" applyBorder="1"/>
    <xf numFmtId="0" fontId="4" fillId="2" borderId="32" xfId="1" applyFont="1" applyFill="1" applyBorder="1"/>
    <xf numFmtId="0" fontId="4" fillId="2" borderId="33" xfId="1" applyFont="1" applyFill="1" applyBorder="1"/>
    <xf numFmtId="0" fontId="3" fillId="0" borderId="13" xfId="1" applyFont="1" applyBorder="1" applyAlignment="1">
      <alignment horizontal="right"/>
    </xf>
    <xf numFmtId="0" fontId="3" fillId="0" borderId="34" xfId="1" applyFont="1" applyBorder="1"/>
    <xf numFmtId="0" fontId="3" fillId="0" borderId="35" xfId="1" applyFont="1" applyBorder="1"/>
    <xf numFmtId="0" fontId="3" fillId="0" borderId="0" xfId="1" applyFont="1" applyAlignment="1">
      <alignment horizontal="right"/>
    </xf>
    <xf numFmtId="164" fontId="3" fillId="0" borderId="13" xfId="1" applyNumberFormat="1" applyFont="1" applyBorder="1"/>
    <xf numFmtId="165" fontId="3" fillId="0" borderId="0" xfId="1" applyNumberFormat="1" applyFont="1"/>
    <xf numFmtId="0" fontId="3" fillId="0" borderId="13" xfId="1" applyFont="1" applyBorder="1"/>
    <xf numFmtId="0" fontId="3" fillId="0" borderId="36" xfId="1" applyFont="1" applyBorder="1"/>
    <xf numFmtId="0" fontId="3" fillId="0" borderId="37" xfId="1" applyFont="1" applyBorder="1"/>
    <xf numFmtId="0" fontId="3" fillId="0" borderId="38" xfId="1" applyFont="1" applyBorder="1"/>
    <xf numFmtId="0" fontId="3" fillId="0" borderId="39" xfId="1" applyFont="1" applyBorder="1"/>
    <xf numFmtId="166" fontId="3" fillId="0" borderId="40" xfId="1" applyNumberFormat="1" applyFont="1" applyBorder="1" applyAlignment="1">
      <alignment horizontal="right"/>
    </xf>
    <xf numFmtId="0" fontId="3" fillId="0" borderId="40" xfId="1" applyFont="1" applyBorder="1"/>
    <xf numFmtId="0" fontId="3" fillId="0" borderId="9" xfId="1" applyFont="1" applyBorder="1"/>
    <xf numFmtId="166" fontId="3" fillId="0" borderId="8" xfId="1" applyNumberFormat="1" applyFont="1" applyBorder="1" applyAlignment="1">
      <alignment horizontal="right"/>
    </xf>
    <xf numFmtId="0" fontId="9" fillId="2" borderId="28" xfId="1" applyFont="1" applyFill="1" applyBorder="1"/>
    <xf numFmtId="0" fontId="9" fillId="2" borderId="31" xfId="1" applyFont="1" applyFill="1" applyBorder="1"/>
    <xf numFmtId="0" fontId="9" fillId="2" borderId="29" xfId="1" applyFont="1" applyFill="1" applyBorder="1"/>
    <xf numFmtId="0" fontId="11" fillId="0" borderId="0" xfId="1" applyFont="1"/>
    <xf numFmtId="0" fontId="1" fillId="0" borderId="0" xfId="1" applyAlignment="1">
      <alignment vertical="justify"/>
    </xf>
    <xf numFmtId="0" fontId="13" fillId="0" borderId="15" xfId="2" applyBorder="1" applyAlignment="1">
      <alignment horizontal="center"/>
    </xf>
    <xf numFmtId="0" fontId="14" fillId="0" borderId="0" xfId="2" applyFont="1" applyAlignment="1">
      <alignment horizontal="left"/>
    </xf>
    <xf numFmtId="0" fontId="14" fillId="0" borderId="0" xfId="2" applyFont="1"/>
    <xf numFmtId="167" fontId="14" fillId="0" borderId="0" xfId="2" applyNumberFormat="1" applyFont="1" applyAlignment="1">
      <alignment horizontal="left"/>
    </xf>
    <xf numFmtId="0" fontId="15" fillId="0" borderId="44" xfId="2" applyFont="1" applyBorder="1" applyAlignment="1">
      <alignment horizontal="center"/>
    </xf>
    <xf numFmtId="167" fontId="15" fillId="0" borderId="44" xfId="2" applyNumberFormat="1" applyFont="1" applyBorder="1" applyAlignment="1">
      <alignment horizontal="center"/>
    </xf>
    <xf numFmtId="167" fontId="15" fillId="0" borderId="45" xfId="2" applyNumberFormat="1" applyFont="1" applyBorder="1" applyAlignment="1">
      <alignment horizontal="center"/>
    </xf>
    <xf numFmtId="0" fontId="13" fillId="0" borderId="0" xfId="2" applyAlignment="1">
      <alignment horizontal="center"/>
    </xf>
    <xf numFmtId="0" fontId="15" fillId="0" borderId="10" xfId="2" applyFont="1" applyBorder="1" applyAlignment="1">
      <alignment horizontal="center"/>
    </xf>
    <xf numFmtId="167" fontId="15" fillId="0" borderId="10" xfId="2" applyNumberFormat="1" applyFont="1" applyBorder="1" applyAlignment="1">
      <alignment horizontal="center"/>
    </xf>
    <xf numFmtId="167" fontId="15" fillId="0" borderId="11" xfId="2" applyNumberFormat="1" applyFont="1" applyBorder="1" applyAlignment="1">
      <alignment horizontal="center"/>
    </xf>
    <xf numFmtId="0" fontId="15" fillId="0" borderId="47" xfId="2" applyFont="1" applyBorder="1" applyAlignment="1">
      <alignment horizontal="center"/>
    </xf>
    <xf numFmtId="167" fontId="15" fillId="0" borderId="47" xfId="2" applyNumberFormat="1" applyFont="1" applyBorder="1" applyAlignment="1">
      <alignment horizontal="center"/>
    </xf>
    <xf numFmtId="167" fontId="15" fillId="0" borderId="30" xfId="2" applyNumberFormat="1" applyFont="1" applyBorder="1" applyAlignment="1">
      <alignment horizontal="center"/>
    </xf>
    <xf numFmtId="0" fontId="15" fillId="0" borderId="29" xfId="2" applyFont="1" applyBorder="1" applyAlignment="1">
      <alignment horizontal="center"/>
    </xf>
    <xf numFmtId="0" fontId="15" fillId="0" borderId="0" xfId="2" applyFont="1" applyAlignment="1">
      <alignment wrapText="1"/>
    </xf>
    <xf numFmtId="0" fontId="16" fillId="0" borderId="0" xfId="2" applyFont="1" applyAlignment="1">
      <alignment vertical="center"/>
    </xf>
    <xf numFmtId="0" fontId="16" fillId="0" borderId="0" xfId="2" applyFont="1" applyAlignment="1">
      <alignment horizontal="center" vertical="center"/>
    </xf>
    <xf numFmtId="167" fontId="16" fillId="0" borderId="0" xfId="2" applyNumberFormat="1" applyFont="1" applyAlignment="1">
      <alignment horizontal="center"/>
    </xf>
    <xf numFmtId="168" fontId="15" fillId="0" borderId="0" xfId="2" applyNumberFormat="1" applyFont="1"/>
    <xf numFmtId="0" fontId="13" fillId="0" borderId="7" xfId="2" applyBorder="1" applyAlignment="1">
      <alignment horizontal="center"/>
    </xf>
    <xf numFmtId="0" fontId="16" fillId="0" borderId="44" xfId="2" applyFont="1" applyBorder="1" applyAlignment="1">
      <alignment horizontal="left" vertical="center"/>
    </xf>
    <xf numFmtId="0" fontId="16" fillId="2" borderId="44" xfId="2" applyFont="1" applyFill="1" applyBorder="1" applyAlignment="1">
      <alignment horizontal="center" vertical="center"/>
    </xf>
    <xf numFmtId="167" fontId="16" fillId="2" borderId="44" xfId="2" applyNumberFormat="1" applyFont="1" applyFill="1" applyBorder="1" applyAlignment="1">
      <alignment horizontal="center"/>
    </xf>
    <xf numFmtId="168" fontId="15" fillId="2" borderId="44" xfId="2" applyNumberFormat="1" applyFont="1" applyFill="1" applyBorder="1"/>
    <xf numFmtId="168" fontId="15" fillId="2" borderId="45" xfId="2" applyNumberFormat="1" applyFont="1" applyFill="1" applyBorder="1"/>
    <xf numFmtId="0" fontId="13" fillId="0" borderId="0" xfId="2"/>
    <xf numFmtId="0" fontId="1" fillId="0" borderId="10" xfId="2" applyFont="1" applyBorder="1"/>
    <xf numFmtId="168" fontId="1" fillId="0" borderId="10" xfId="2" applyNumberFormat="1" applyFont="1" applyBorder="1"/>
    <xf numFmtId="168" fontId="1" fillId="0" borderId="11" xfId="2" applyNumberFormat="1" applyFont="1" applyBorder="1"/>
    <xf numFmtId="9" fontId="1" fillId="0" borderId="10" xfId="2" applyNumberFormat="1" applyFont="1" applyBorder="1"/>
    <xf numFmtId="0" fontId="1" fillId="0" borderId="0" xfId="2" applyFont="1"/>
    <xf numFmtId="49" fontId="1" fillId="0" borderId="10" xfId="2" applyNumberFormat="1" applyFont="1" applyBorder="1"/>
    <xf numFmtId="168" fontId="1" fillId="0" borderId="0" xfId="2" applyNumberFormat="1" applyFont="1"/>
    <xf numFmtId="0" fontId="13" fillId="0" borderId="0" xfId="3" applyAlignment="1">
      <alignment wrapText="1"/>
    </xf>
    <xf numFmtId="9" fontId="1" fillId="0" borderId="0" xfId="2" applyNumberFormat="1" applyFont="1"/>
    <xf numFmtId="0" fontId="13" fillId="0" borderId="0" xfId="3"/>
    <xf numFmtId="9" fontId="1" fillId="0" borderId="44" xfId="2" applyNumberFormat="1" applyFont="1" applyBorder="1" applyAlignment="1">
      <alignment vertical="center"/>
    </xf>
    <xf numFmtId="0" fontId="17" fillId="0" borderId="44" xfId="2" applyFont="1" applyBorder="1" applyAlignment="1">
      <alignment vertical="center"/>
    </xf>
    <xf numFmtId="49" fontId="17" fillId="0" borderId="44" xfId="2" applyNumberFormat="1" applyFont="1" applyBorder="1" applyAlignment="1">
      <alignment vertical="center"/>
    </xf>
    <xf numFmtId="168" fontId="1" fillId="0" borderId="44" xfId="2" applyNumberFormat="1" applyFont="1" applyBorder="1" applyAlignment="1">
      <alignment vertical="center"/>
    </xf>
    <xf numFmtId="168" fontId="17" fillId="0" borderId="44" xfId="2" applyNumberFormat="1" applyFont="1" applyBorder="1" applyAlignment="1">
      <alignment vertical="center"/>
    </xf>
    <xf numFmtId="168" fontId="18" fillId="0" borderId="44" xfId="2" applyNumberFormat="1" applyFont="1" applyBorder="1" applyAlignment="1">
      <alignment vertical="center"/>
    </xf>
    <xf numFmtId="168" fontId="18" fillId="0" borderId="45" xfId="2" applyNumberFormat="1" applyFont="1" applyBorder="1" applyAlignment="1">
      <alignment vertical="center"/>
    </xf>
    <xf numFmtId="9" fontId="1" fillId="0" borderId="48" xfId="2" applyNumberFormat="1" applyFont="1" applyBorder="1" applyAlignment="1">
      <alignment vertical="center"/>
    </xf>
    <xf numFmtId="0" fontId="17" fillId="0" borderId="48" xfId="2" applyFont="1" applyBorder="1" applyAlignment="1">
      <alignment vertical="center"/>
    </xf>
    <xf numFmtId="49" fontId="17" fillId="0" borderId="48" xfId="2" applyNumberFormat="1" applyFont="1" applyBorder="1" applyAlignment="1">
      <alignment vertical="center"/>
    </xf>
    <xf numFmtId="168" fontId="1" fillId="0" borderId="48" xfId="2" applyNumberFormat="1" applyFont="1" applyBorder="1" applyAlignment="1">
      <alignment vertical="center"/>
    </xf>
    <xf numFmtId="168" fontId="18" fillId="0" borderId="48" xfId="2" applyNumberFormat="1" applyFont="1" applyBorder="1" applyAlignment="1">
      <alignment vertical="center"/>
    </xf>
    <xf numFmtId="168" fontId="17" fillId="0" borderId="49" xfId="2" applyNumberFormat="1" applyFont="1" applyBorder="1" applyAlignment="1">
      <alignment vertical="center"/>
    </xf>
    <xf numFmtId="9" fontId="1" fillId="2" borderId="22" xfId="2" applyNumberFormat="1" applyFont="1" applyFill="1" applyBorder="1" applyAlignment="1">
      <alignment vertical="center"/>
    </xf>
    <xf numFmtId="0" fontId="1" fillId="2" borderId="22" xfId="2" applyFont="1" applyFill="1" applyBorder="1" applyAlignment="1">
      <alignment vertical="center"/>
    </xf>
    <xf numFmtId="49" fontId="1" fillId="2" borderId="22" xfId="2" applyNumberFormat="1" applyFont="1" applyFill="1" applyBorder="1" applyAlignment="1">
      <alignment vertical="center"/>
    </xf>
    <xf numFmtId="168" fontId="1" fillId="2" borderId="22" xfId="2" applyNumberFormat="1" applyFont="1" applyFill="1" applyBorder="1" applyAlignment="1">
      <alignment vertical="center"/>
    </xf>
    <xf numFmtId="168" fontId="15" fillId="2" borderId="22" xfId="2" applyNumberFormat="1" applyFont="1" applyFill="1" applyBorder="1" applyAlignment="1">
      <alignment vertical="center"/>
    </xf>
    <xf numFmtId="0" fontId="13" fillId="2" borderId="0" xfId="2" applyFill="1"/>
    <xf numFmtId="167" fontId="13" fillId="0" borderId="0" xfId="2" applyNumberFormat="1"/>
    <xf numFmtId="0" fontId="13" fillId="0" borderId="2" xfId="2" applyBorder="1" applyAlignment="1">
      <alignment horizontal="center"/>
    </xf>
    <xf numFmtId="0" fontId="15" fillId="2" borderId="44" xfId="2" applyFont="1" applyFill="1" applyBorder="1" applyAlignment="1">
      <alignment wrapText="1"/>
    </xf>
    <xf numFmtId="0" fontId="15" fillId="0" borderId="3" xfId="2" applyFont="1" applyBorder="1" applyAlignment="1">
      <alignment horizontal="center" vertical="center"/>
    </xf>
    <xf numFmtId="0" fontId="15" fillId="0" borderId="8" xfId="2" applyFont="1" applyBorder="1" applyAlignment="1">
      <alignment horizontal="center" vertical="center"/>
    </xf>
    <xf numFmtId="0" fontId="13" fillId="0" borderId="43" xfId="2" applyBorder="1" applyAlignment="1">
      <alignment horizontal="center"/>
    </xf>
    <xf numFmtId="0" fontId="13" fillId="0" borderId="46" xfId="2" applyBorder="1" applyAlignment="1">
      <alignment horizontal="center"/>
    </xf>
    <xf numFmtId="0" fontId="13" fillId="3" borderId="2" xfId="2" applyFill="1" applyBorder="1" applyAlignment="1">
      <alignment horizontal="center"/>
    </xf>
    <xf numFmtId="0" fontId="13" fillId="0" borderId="1" xfId="2" applyBorder="1" applyAlignment="1">
      <alignment horizontal="center"/>
    </xf>
    <xf numFmtId="0" fontId="13" fillId="0" borderId="50" xfId="2" applyBorder="1" applyAlignment="1">
      <alignment horizontal="center"/>
    </xf>
    <xf numFmtId="0" fontId="13" fillId="0" borderId="22" xfId="2" applyBorder="1" applyAlignment="1">
      <alignment horizontal="center"/>
    </xf>
    <xf numFmtId="49" fontId="17" fillId="0" borderId="4" xfId="2" applyNumberFormat="1" applyFont="1" applyBorder="1" applyAlignment="1">
      <alignment vertical="top"/>
    </xf>
    <xf numFmtId="49" fontId="17" fillId="0" borderId="39" xfId="2" applyNumberFormat="1" applyFont="1" applyBorder="1" applyAlignment="1">
      <alignment vertical="top"/>
    </xf>
    <xf numFmtId="49" fontId="17" fillId="2" borderId="22" xfId="2" applyNumberFormat="1" applyFont="1" applyFill="1" applyBorder="1" applyAlignment="1">
      <alignment vertical="top"/>
    </xf>
    <xf numFmtId="0" fontId="13" fillId="0" borderId="38" xfId="2" applyBorder="1" applyAlignment="1">
      <alignment horizontal="center"/>
    </xf>
    <xf numFmtId="0" fontId="17" fillId="2" borderId="51" xfId="2" applyFont="1" applyFill="1" applyBorder="1"/>
    <xf numFmtId="0" fontId="13" fillId="2" borderId="52" xfId="2" applyFill="1" applyBorder="1" applyAlignment="1">
      <alignment horizontal="left"/>
    </xf>
    <xf numFmtId="0" fontId="13" fillId="2" borderId="52" xfId="2" applyFill="1" applyBorder="1" applyAlignment="1">
      <alignment horizontal="center"/>
    </xf>
    <xf numFmtId="0" fontId="13" fillId="2" borderId="52" xfId="2" applyFill="1" applyBorder="1"/>
    <xf numFmtId="167" fontId="13" fillId="2" borderId="52" xfId="2" applyNumberFormat="1" applyFill="1" applyBorder="1"/>
    <xf numFmtId="167" fontId="13" fillId="2" borderId="53" xfId="2" applyNumberFormat="1" applyFill="1" applyBorder="1"/>
    <xf numFmtId="0" fontId="13" fillId="3" borderId="21" xfId="2" applyFill="1" applyBorder="1" applyAlignment="1">
      <alignment horizontal="center"/>
    </xf>
    <xf numFmtId="168" fontId="15" fillId="3" borderId="23" xfId="2" applyNumberFormat="1" applyFont="1" applyFill="1" applyBorder="1" applyAlignment="1">
      <alignment vertical="center"/>
    </xf>
    <xf numFmtId="168" fontId="1" fillId="0" borderId="10" xfId="2" quotePrefix="1" applyNumberFormat="1" applyFont="1" applyBorder="1" applyAlignment="1">
      <alignment horizontal="center"/>
    </xf>
    <xf numFmtId="0" fontId="0" fillId="0" borderId="0" xfId="2" applyFont="1" applyAlignment="1">
      <alignment horizontal="center"/>
    </xf>
    <xf numFmtId="9" fontId="1" fillId="0" borderId="47" xfId="2" applyNumberFormat="1" applyFont="1" applyBorder="1"/>
    <xf numFmtId="49" fontId="1" fillId="0" borderId="47" xfId="2" applyNumberFormat="1" applyFont="1" applyBorder="1"/>
    <xf numFmtId="168" fontId="1" fillId="0" borderId="47" xfId="2" quotePrefix="1" applyNumberFormat="1" applyFont="1" applyBorder="1" applyAlignment="1">
      <alignment horizontal="center"/>
    </xf>
    <xf numFmtId="168" fontId="1" fillId="0" borderId="47" xfId="2" applyNumberFormat="1" applyFont="1" applyBorder="1"/>
    <xf numFmtId="168" fontId="1" fillId="0" borderId="30" xfId="2" applyNumberFormat="1" applyFont="1" applyBorder="1"/>
    <xf numFmtId="0" fontId="1" fillId="0" borderId="47" xfId="2" applyFont="1" applyBorder="1"/>
    <xf numFmtId="0" fontId="13" fillId="0" borderId="28" xfId="2" applyBorder="1" applyAlignment="1">
      <alignment horizontal="center"/>
    </xf>
    <xf numFmtId="4" fontId="3" fillId="0" borderId="6" xfId="1" applyNumberFormat="1" applyFont="1" applyBorder="1"/>
    <xf numFmtId="4" fontId="3" fillId="0" borderId="30" xfId="1" applyNumberFormat="1" applyFont="1" applyBorder="1"/>
    <xf numFmtId="0" fontId="0" fillId="0" borderId="10" xfId="3" applyFont="1" applyBorder="1" applyAlignment="1">
      <alignment wrapText="1"/>
    </xf>
    <xf numFmtId="0" fontId="1" fillId="0" borderId="10" xfId="2" applyFont="1" applyBorder="1" applyAlignment="1">
      <alignment wrapText="1"/>
    </xf>
    <xf numFmtId="0" fontId="13" fillId="0" borderId="10" xfId="3" applyBorder="1" applyAlignment="1">
      <alignment wrapText="1"/>
    </xf>
    <xf numFmtId="0" fontId="13" fillId="0" borderId="10" xfId="2" applyBorder="1" applyAlignment="1">
      <alignment wrapText="1"/>
    </xf>
    <xf numFmtId="0" fontId="0" fillId="0" borderId="47" xfId="3" applyFont="1" applyBorder="1" applyAlignment="1">
      <alignment wrapText="1"/>
    </xf>
    <xf numFmtId="0" fontId="13" fillId="3" borderId="7" xfId="2" applyFill="1" applyBorder="1" applyAlignment="1">
      <alignment horizontal="center"/>
    </xf>
    <xf numFmtId="49" fontId="15" fillId="2" borderId="10" xfId="2" applyNumberFormat="1" applyFont="1" applyFill="1" applyBorder="1" applyAlignment="1">
      <alignment vertical="top"/>
    </xf>
    <xf numFmtId="9" fontId="1" fillId="3" borderId="10" xfId="2" applyNumberFormat="1" applyFont="1" applyFill="1" applyBorder="1"/>
    <xf numFmtId="0" fontId="1" fillId="3" borderId="10" xfId="2" applyFont="1" applyFill="1" applyBorder="1"/>
    <xf numFmtId="49" fontId="1" fillId="3" borderId="10" xfId="2" applyNumberFormat="1" applyFont="1" applyFill="1" applyBorder="1"/>
    <xf numFmtId="168" fontId="1" fillId="3" borderId="10" xfId="2" applyNumberFormat="1" applyFont="1" applyFill="1" applyBorder="1"/>
    <xf numFmtId="168" fontId="15" fillId="2" borderId="11" xfId="2" applyNumberFormat="1" applyFont="1" applyFill="1" applyBorder="1"/>
    <xf numFmtId="0" fontId="0" fillId="0" borderId="7" xfId="2" applyFont="1" applyBorder="1" applyAlignment="1">
      <alignment horizontal="center"/>
    </xf>
    <xf numFmtId="0" fontId="0" fillId="0" borderId="46" xfId="2" applyFont="1" applyBorder="1" applyAlignment="1">
      <alignment horizontal="center"/>
    </xf>
    <xf numFmtId="0" fontId="1" fillId="0" borderId="47" xfId="3" applyFont="1" applyBorder="1" applyAlignment="1">
      <alignment wrapText="1"/>
    </xf>
    <xf numFmtId="0" fontId="1" fillId="0" borderId="0" xfId="1" applyAlignment="1">
      <alignment horizontal="left" wrapText="1"/>
    </xf>
    <xf numFmtId="0" fontId="3" fillId="0" borderId="28" xfId="1" applyFont="1" applyBorder="1" applyAlignment="1">
      <alignment horizontal="center" shrinkToFit="1"/>
    </xf>
    <xf numFmtId="0" fontId="3" fillId="0" borderId="29" xfId="1" applyFont="1" applyBorder="1" applyAlignment="1">
      <alignment horizontal="center" shrinkToFit="1"/>
    </xf>
    <xf numFmtId="168" fontId="3" fillId="0" borderId="14" xfId="1" applyNumberFormat="1" applyFont="1" applyBorder="1" applyAlignment="1">
      <alignment horizontal="right" indent="2"/>
    </xf>
    <xf numFmtId="168" fontId="3" fillId="0" borderId="16" xfId="1" applyNumberFormat="1" applyFont="1" applyBorder="1" applyAlignment="1">
      <alignment horizontal="right" indent="2"/>
    </xf>
    <xf numFmtId="168" fontId="9" fillId="2" borderId="41" xfId="1" applyNumberFormat="1" applyFont="1" applyFill="1" applyBorder="1" applyAlignment="1">
      <alignment horizontal="right" indent="2"/>
    </xf>
    <xf numFmtId="168" fontId="9" fillId="2" borderId="42" xfId="1" applyNumberFormat="1" applyFont="1" applyFill="1" applyBorder="1" applyAlignment="1">
      <alignment horizontal="right" indent="2"/>
    </xf>
    <xf numFmtId="0" fontId="12" fillId="0" borderId="0" xfId="1" applyFont="1" applyAlignment="1">
      <alignment horizontal="left" vertical="top" wrapText="1"/>
    </xf>
    <xf numFmtId="0" fontId="5" fillId="0" borderId="10" xfId="1" applyFont="1" applyBorder="1" applyAlignment="1">
      <alignment horizontal="center"/>
    </xf>
    <xf numFmtId="0" fontId="4" fillId="2" borderId="14" xfId="1" applyFont="1" applyFill="1" applyBorder="1" applyAlignment="1">
      <alignment vertical="center" wrapText="1"/>
    </xf>
    <xf numFmtId="0" fontId="0" fillId="0" borderId="9" xfId="0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5" fillId="0" borderId="10" xfId="1" applyFont="1" applyBorder="1" applyAlignment="1">
      <alignment horizontal="left"/>
    </xf>
    <xf numFmtId="0" fontId="5" fillId="0" borderId="14" xfId="1" applyFont="1" applyBorder="1" applyAlignment="1">
      <alignment horizontal="left"/>
    </xf>
    <xf numFmtId="0" fontId="19" fillId="3" borderId="21" xfId="2" applyFont="1" applyFill="1" applyBorder="1" applyAlignment="1">
      <alignment horizontal="center" wrapText="1"/>
    </xf>
    <xf numFmtId="0" fontId="0" fillId="3" borderId="22" xfId="0" applyFill="1" applyBorder="1" applyAlignment="1">
      <alignment wrapText="1"/>
    </xf>
    <xf numFmtId="0" fontId="0" fillId="3" borderId="23" xfId="0" applyFill="1" applyBorder="1" applyAlignment="1">
      <alignment wrapText="1"/>
    </xf>
  </cellXfs>
  <cellStyles count="5">
    <cellStyle name="Normální" xfId="0" builtinId="0"/>
    <cellStyle name="normální 2" xfId="1" xr:uid="{00000000-0005-0000-0000-000001000000}"/>
    <cellStyle name="Normální 3" xfId="2" xr:uid="{00000000-0005-0000-0000-000002000000}"/>
    <cellStyle name="Normální 4" xfId="4" xr:uid="{00000000-0005-0000-0000-000003000000}"/>
    <cellStyle name="normální_ROZPOCET_STA_ZALOZKA" xfId="3" xr:uid="{00000000-0005-0000-0000-000004000000}"/>
  </cellStyles>
  <dxfs count="2"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colors>
    <mruColors>
      <color rgb="FFFF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15" Type="http://schemas.openxmlformats.org/officeDocument/2006/relationships/customXml" Target="../customXml/item1.xml"/><Relationship Id="rId10" Type="http://schemas.openxmlformats.org/officeDocument/2006/relationships/externalLink" Target="externalLinks/externalLink8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2005\051002_Letiste_Brno\odeslane%20poptavky\AS_ACCES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Nabidky_na_realizace\2007\NR070314_Hrad%20Znojmo_EPS_VaS\ROZP_EP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2024\P240103_MOU%20KRO\AS_MOU_D7_KRO_1PP_SLP_PRACOVNI%20ROZPOCET_VZORCE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110\BUILDpowerS\Templates\Rozpocty\Sablona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2000\001102_VUT%20Menza%20pod%20Palackeho%20vrchem\SK_komplet\RP\RP_dopl_techn\Rozpo&#269;et_RP_finish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2000\001102_VUT%20Menza%20pod%20Palackeho%20vrchem\SK_komplet\RP\RP_dopl_techn\Finish\PB_finish\PP_SK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2005\051002_Letiste_Brno\ROZPOCET_letiste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2020\P200707_MOU%20Paliativni%20pece%20a%20Stacionar_PV_IgH\2_DPS\SO02_DPS_Stacionar_SLP_PRACOVNI%20rozpocet_vzorce_V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CCESS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KAPITULACE"/>
      <sheetName val="EPS"/>
    </sheetNames>
    <sheetDataSet>
      <sheetData sheetId="0">
        <row r="3">
          <cell r="I3">
            <v>1</v>
          </cell>
          <cell r="J3">
            <v>1</v>
          </cell>
        </row>
        <row r="5">
          <cell r="I5">
            <v>1</v>
          </cell>
          <cell r="J5">
            <v>1</v>
          </cell>
        </row>
        <row r="8">
          <cell r="G8">
            <v>0.75</v>
          </cell>
        </row>
      </sheetData>
      <sheetData sheetId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zorObjekt"/>
      <sheetName val="VzorPolozky"/>
      <sheetName val="Krycí list"/>
      <sheetName val="Rekapitulace"/>
      <sheetName val="EKV"/>
      <sheetName val="SK"/>
      <sheetName val="MR"/>
      <sheetName val="EPS"/>
      <sheetName val="Interkom"/>
      <sheetName val="Sestra-pacient"/>
      <sheetName val="free (8)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2">
          <cell r="AA12">
            <v>1.45</v>
          </cell>
          <cell r="AB12">
            <v>1</v>
          </cell>
        </row>
        <row r="87">
          <cell r="AA87">
            <v>1.4</v>
          </cell>
          <cell r="AB87">
            <v>1</v>
          </cell>
        </row>
        <row r="120">
          <cell r="AB120">
            <v>1</v>
          </cell>
        </row>
        <row r="125">
          <cell r="AB125">
            <v>1</v>
          </cell>
        </row>
      </sheetData>
      <sheetData sheetId="5">
        <row r="48">
          <cell r="AA48">
            <v>1.7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sults"/>
      <sheetName val="Proměnné"/>
      <sheetName val="Rozpočet"/>
      <sheetName val="V.V"/>
      <sheetName val="MDF"/>
      <sheetName val="IDF 1"/>
      <sheetName val="IDF 2"/>
      <sheetName val="IDF 3"/>
      <sheetName val="IDF 4"/>
      <sheetName val="IDF 5"/>
      <sheetName val="IDF 6"/>
      <sheetName val="IDF7"/>
      <sheetName val="MIS 200"/>
    </sheetNames>
    <sheetDataSet>
      <sheetData sheetId="0" refreshError="1"/>
      <sheetData sheetId="1" refreshError="1">
        <row r="6">
          <cell r="F6">
            <v>1</v>
          </cell>
        </row>
        <row r="7">
          <cell r="F7">
            <v>1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sults"/>
      <sheetName val="Souhrnný rozpočet SK"/>
      <sheetName val="Souhrnný výkaz výměr - SK"/>
      <sheetName val="Přípočet SK k PSP"/>
      <sheetName val="VV SK přípočet k PSP"/>
      <sheetName val="Odpočet SK od PSP"/>
      <sheetName val="VV SK odpočet od PSP"/>
      <sheetName val="Soupis_tras"/>
      <sheetName val="Technologie-kabeláže"/>
      <sheetName val="MDF"/>
      <sheetName val="IDF 1"/>
      <sheetName val="IDF 2"/>
      <sheetName val="IDF 3"/>
      <sheetName val="Souhrnný rozpočet AP"/>
      <sheetName val="Souhrnný výkaz výměr AP"/>
      <sheetName val="Rozpočet AP - přípočet k PSP"/>
      <sheetName val="VV AP - přípočet k PSP"/>
      <sheetName val="CELKEM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KAPITULACE "/>
      <sheetName val="EPS-tyco "/>
      <sheetName val="EPS-esser"/>
      <sheetName val="EPS-bosch PCS"/>
      <sheetName val="SK-abbas"/>
      <sheetName val="SK-schneider"/>
      <sheetName val="PA-Philips"/>
      <sheetName val="PA-Zeman"/>
      <sheetName val="PA-Philips PCS"/>
      <sheetName val="ACCESS-honey"/>
      <sheetName val="CCTV-focus"/>
      <sheetName val="CCTV-bosch"/>
      <sheetName val="CCTV-schneider"/>
      <sheetName val="JČ-mobatime"/>
      <sheetName val="IZ-elco"/>
      <sheetName val="IZ-starmon"/>
      <sheetName val="IZ-Chaps"/>
    </sheetNames>
    <sheetDataSet>
      <sheetData sheetId="0"/>
      <sheetData sheetId="1"/>
      <sheetData sheetId="2"/>
      <sheetData sheetId="3"/>
      <sheetData sheetId="4"/>
      <sheetData sheetId="5"/>
      <sheetData sheetId="6">
        <row r="1">
          <cell r="L1">
            <v>1.1499999999999999</v>
          </cell>
          <cell r="M1">
            <v>1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zorObjekt"/>
      <sheetName val="VzorPolozky"/>
      <sheetName val="Krycí list"/>
      <sheetName val="Rekapitulace"/>
      <sheetName val="PZTS, EKV, Interkom"/>
      <sheetName val="SK, AP, VSS, TEL"/>
      <sheetName val="MR"/>
      <sheetName val="JČ"/>
      <sheetName val="EPS"/>
      <sheetName val="STA"/>
      <sheetName val="Sestra-pacient"/>
      <sheetName val="Vyvolávací systém"/>
      <sheetName val="free (8)"/>
      <sheetName val="DOPLNIT CHYBÍ"/>
    </sheetNames>
    <sheetDataSet>
      <sheetData sheetId="0" refreshError="1"/>
      <sheetData sheetId="1" refreshError="1"/>
      <sheetData sheetId="2">
        <row r="1">
          <cell r="A1" t="str">
            <v>OCENĚNÝ POLOŽKOVÝ SOUPIS DODÁVEK A PRACÍ S VÝKAZEM VÝMĚR</v>
          </cell>
        </row>
      </sheetData>
      <sheetData sheetId="3">
        <row r="4">
          <cell r="D4" t="str">
            <v>MOU Brno - Stacionář</v>
          </cell>
        </row>
      </sheetData>
      <sheetData sheetId="4" refreshError="1"/>
      <sheetData sheetId="5">
        <row r="14">
          <cell r="AA14">
            <v>1.25</v>
          </cell>
        </row>
      </sheetData>
      <sheetData sheetId="6">
        <row r="40">
          <cell r="AA40">
            <v>1.45</v>
          </cell>
        </row>
      </sheetData>
      <sheetData sheetId="7" refreshError="1"/>
      <sheetData sheetId="8" refreshError="1"/>
      <sheetData sheetId="9" refreshError="1"/>
      <sheetData sheetId="10"/>
      <sheetData sheetId="11">
        <row r="68">
          <cell r="AA68">
            <v>1.4</v>
          </cell>
        </row>
      </sheetData>
      <sheetData sheetId="12" refreshError="1"/>
      <sheetData sheetId="13" refreshError="1"/>
    </sheetDataSet>
  </externalBook>
</externalLink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B55"/>
  <sheetViews>
    <sheetView view="pageBreakPreview" zoomScaleNormal="100" zoomScaleSheetLayoutView="100" workbookViewId="0"/>
  </sheetViews>
  <sheetFormatPr defaultRowHeight="12.75" x14ac:dyDescent="0.2"/>
  <cols>
    <col min="1" max="1" width="2" style="3" customWidth="1"/>
    <col min="2" max="2" width="15" style="3" customWidth="1"/>
    <col min="3" max="3" width="15.85546875" style="3" customWidth="1"/>
    <col min="4" max="4" width="14.5703125" style="3" customWidth="1"/>
    <col min="5" max="5" width="13.5703125" style="3" customWidth="1"/>
    <col min="6" max="6" width="16.5703125" style="3" customWidth="1"/>
    <col min="7" max="7" width="15.28515625" style="3" customWidth="1"/>
    <col min="8" max="16384" width="9.140625" style="3"/>
  </cols>
  <sheetData>
    <row r="1" spans="1:54" ht="24.75" customHeight="1" thickBot="1" x14ac:dyDescent="0.25">
      <c r="A1" s="1" t="s">
        <v>177</v>
      </c>
      <c r="B1" s="2"/>
      <c r="C1" s="2"/>
      <c r="D1" s="2"/>
      <c r="E1" s="2"/>
      <c r="F1" s="2"/>
      <c r="G1" s="2"/>
    </row>
    <row r="2" spans="1:54" ht="12.75" customHeight="1" x14ac:dyDescent="0.2">
      <c r="A2" s="4" t="s">
        <v>0</v>
      </c>
      <c r="B2" s="5"/>
      <c r="C2" s="6" t="s">
        <v>1</v>
      </c>
      <c r="D2" s="6"/>
      <c r="E2" s="5" t="s">
        <v>2</v>
      </c>
      <c r="F2" s="7" t="s">
        <v>3</v>
      </c>
      <c r="G2" s="8"/>
    </row>
    <row r="3" spans="1:54" ht="3" customHeight="1" x14ac:dyDescent="0.2">
      <c r="A3" s="9"/>
      <c r="B3" s="10"/>
      <c r="C3" s="11"/>
      <c r="D3" s="11"/>
      <c r="E3" s="10"/>
      <c r="F3" s="12"/>
      <c r="G3" s="13"/>
    </row>
    <row r="4" spans="1:54" ht="12" customHeight="1" x14ac:dyDescent="0.2">
      <c r="A4" s="14" t="s">
        <v>4</v>
      </c>
      <c r="B4" s="10"/>
      <c r="C4" s="11" t="s">
        <v>5</v>
      </c>
      <c r="D4" s="11"/>
      <c r="E4" s="10"/>
      <c r="F4" s="12" t="s">
        <v>6</v>
      </c>
      <c r="G4" s="15"/>
    </row>
    <row r="5" spans="1:54" ht="12.95" customHeight="1" x14ac:dyDescent="0.2">
      <c r="A5" s="16"/>
      <c r="B5" s="17"/>
      <c r="C5" s="18" t="s">
        <v>115</v>
      </c>
      <c r="D5" s="19"/>
      <c r="E5" s="20"/>
      <c r="F5" s="12" t="s">
        <v>7</v>
      </c>
      <c r="G5" s="13"/>
    </row>
    <row r="6" spans="1:54" ht="12.95" customHeight="1" x14ac:dyDescent="0.2">
      <c r="A6" s="14" t="s">
        <v>8</v>
      </c>
      <c r="B6" s="10"/>
      <c r="C6" s="11" t="s">
        <v>9</v>
      </c>
      <c r="D6" s="11"/>
      <c r="E6" s="10"/>
      <c r="F6" s="12" t="s">
        <v>10</v>
      </c>
      <c r="G6" s="21">
        <v>0</v>
      </c>
    </row>
    <row r="7" spans="1:54" ht="39" customHeight="1" x14ac:dyDescent="0.2">
      <c r="A7" s="22"/>
      <c r="B7" s="23"/>
      <c r="C7" s="198" t="s">
        <v>174</v>
      </c>
      <c r="D7" s="199"/>
      <c r="E7" s="200"/>
      <c r="F7" s="24" t="s">
        <v>11</v>
      </c>
      <c r="G7" s="21">
        <f>IF(PocetMJ=0,,ROUND((F30+F32)/PocetMJ,1))</f>
        <v>0</v>
      </c>
    </row>
    <row r="8" spans="1:54" x14ac:dyDescent="0.2">
      <c r="A8" s="25" t="s">
        <v>12</v>
      </c>
      <c r="B8" s="12"/>
      <c r="C8" s="201" t="s">
        <v>13</v>
      </c>
      <c r="D8" s="201"/>
      <c r="E8" s="202"/>
      <c r="F8" s="12" t="s">
        <v>14</v>
      </c>
      <c r="G8" s="26" t="s">
        <v>77</v>
      </c>
    </row>
    <row r="9" spans="1:54" x14ac:dyDescent="0.2">
      <c r="A9" s="25" t="s">
        <v>15</v>
      </c>
      <c r="B9" s="12"/>
      <c r="C9" s="201" t="str">
        <f>Projektant</f>
        <v>ASEC - elektrosystémy s.r.o.</v>
      </c>
      <c r="D9" s="201"/>
      <c r="E9" s="202"/>
      <c r="F9" s="12"/>
      <c r="G9" s="26"/>
    </row>
    <row r="10" spans="1:54" x14ac:dyDescent="0.2">
      <c r="A10" s="25" t="s">
        <v>16</v>
      </c>
      <c r="B10" s="12"/>
      <c r="C10" s="201" t="s">
        <v>116</v>
      </c>
      <c r="D10" s="201"/>
      <c r="E10" s="201"/>
      <c r="F10" s="12"/>
      <c r="G10" s="27"/>
    </row>
    <row r="11" spans="1:54" ht="13.5" customHeight="1" x14ac:dyDescent="0.2">
      <c r="A11" s="25" t="s">
        <v>17</v>
      </c>
      <c r="B11" s="12"/>
      <c r="C11" s="201"/>
      <c r="D11" s="201"/>
      <c r="E11" s="201"/>
      <c r="F11" s="12" t="s">
        <v>18</v>
      </c>
      <c r="G11" s="28" t="s">
        <v>117</v>
      </c>
      <c r="AX11" s="29"/>
      <c r="AY11" s="29"/>
      <c r="AZ11" s="29"/>
      <c r="BA11" s="29"/>
      <c r="BB11" s="29"/>
    </row>
    <row r="12" spans="1:54" ht="12.75" customHeight="1" x14ac:dyDescent="0.2">
      <c r="A12" s="30" t="s">
        <v>19</v>
      </c>
      <c r="B12" s="10"/>
      <c r="C12" s="197"/>
      <c r="D12" s="197"/>
      <c r="E12" s="197"/>
      <c r="F12" s="31" t="s">
        <v>20</v>
      </c>
      <c r="G12" s="32"/>
    </row>
    <row r="13" spans="1:54" ht="28.5" customHeight="1" thickBot="1" x14ac:dyDescent="0.25">
      <c r="A13" s="33" t="s">
        <v>21</v>
      </c>
      <c r="B13" s="34"/>
      <c r="C13" s="34"/>
      <c r="D13" s="34"/>
      <c r="E13" s="35"/>
      <c r="F13" s="35"/>
      <c r="G13" s="36"/>
    </row>
    <row r="14" spans="1:54" ht="17.25" customHeight="1" thickBot="1" x14ac:dyDescent="0.25">
      <c r="A14" s="37" t="s">
        <v>22</v>
      </c>
      <c r="B14" s="38"/>
      <c r="C14" s="39"/>
      <c r="D14" s="40" t="s">
        <v>23</v>
      </c>
      <c r="E14" s="41"/>
      <c r="F14" s="41"/>
      <c r="G14" s="39"/>
    </row>
    <row r="15" spans="1:54" ht="15.95" customHeight="1" x14ac:dyDescent="0.2">
      <c r="A15" s="42"/>
      <c r="B15" s="43" t="s">
        <v>24</v>
      </c>
      <c r="C15" s="44">
        <v>0</v>
      </c>
      <c r="D15" s="45"/>
      <c r="E15" s="46"/>
      <c r="F15" s="47"/>
      <c r="G15" s="44"/>
    </row>
    <row r="16" spans="1:54" ht="15.95" customHeight="1" x14ac:dyDescent="0.2">
      <c r="A16" s="42" t="s">
        <v>25</v>
      </c>
      <c r="B16" s="43" t="s">
        <v>26</v>
      </c>
      <c r="C16" s="44">
        <v>0</v>
      </c>
      <c r="D16" s="9"/>
      <c r="E16" s="48"/>
      <c r="F16" s="49"/>
      <c r="G16" s="44"/>
    </row>
    <row r="17" spans="1:14" ht="15.95" customHeight="1" x14ac:dyDescent="0.2">
      <c r="A17" s="42" t="s">
        <v>27</v>
      </c>
      <c r="B17" s="43" t="s">
        <v>28</v>
      </c>
      <c r="C17" s="172">
        <f>SLP!I7</f>
        <v>0</v>
      </c>
      <c r="D17" s="9"/>
      <c r="E17" s="48"/>
      <c r="F17" s="49"/>
      <c r="G17" s="44"/>
    </row>
    <row r="18" spans="1:14" ht="15.95" customHeight="1" x14ac:dyDescent="0.2">
      <c r="A18" s="50" t="s">
        <v>29</v>
      </c>
      <c r="B18" s="51" t="s">
        <v>30</v>
      </c>
      <c r="C18" s="172">
        <f>SLP!G7</f>
        <v>0</v>
      </c>
      <c r="D18" s="9"/>
      <c r="E18" s="48"/>
      <c r="F18" s="49"/>
      <c r="G18" s="44"/>
    </row>
    <row r="19" spans="1:14" ht="15.95" customHeight="1" x14ac:dyDescent="0.2">
      <c r="A19" s="52" t="s">
        <v>31</v>
      </c>
      <c r="B19" s="43"/>
      <c r="C19" s="172">
        <f>SUM(C15:C18)</f>
        <v>0</v>
      </c>
      <c r="D19" s="9"/>
      <c r="E19" s="48"/>
      <c r="F19" s="49"/>
      <c r="G19" s="44"/>
    </row>
    <row r="20" spans="1:14" ht="15.95" customHeight="1" x14ac:dyDescent="0.2">
      <c r="A20" s="52"/>
      <c r="B20" s="43"/>
      <c r="C20" s="172"/>
      <c r="D20" s="9"/>
      <c r="E20" s="48"/>
      <c r="F20" s="49"/>
      <c r="G20" s="44"/>
    </row>
    <row r="21" spans="1:14" ht="15.95" customHeight="1" x14ac:dyDescent="0.2">
      <c r="A21" s="52" t="s">
        <v>32</v>
      </c>
      <c r="B21" s="43"/>
      <c r="C21" s="172"/>
      <c r="D21" s="9"/>
      <c r="E21" s="48"/>
      <c r="F21" s="49"/>
      <c r="G21" s="44"/>
      <c r="N21" s="53"/>
    </row>
    <row r="22" spans="1:14" ht="15.95" customHeight="1" x14ac:dyDescent="0.2">
      <c r="A22" s="54" t="s">
        <v>33</v>
      </c>
      <c r="B22" s="55"/>
      <c r="C22" s="172">
        <f>C19+C21</f>
        <v>0</v>
      </c>
      <c r="D22" s="9" t="s">
        <v>34</v>
      </c>
      <c r="E22" s="48"/>
      <c r="F22" s="49"/>
      <c r="G22" s="44"/>
    </row>
    <row r="23" spans="1:14" ht="15.95" customHeight="1" thickBot="1" x14ac:dyDescent="0.25">
      <c r="A23" s="190" t="s">
        <v>35</v>
      </c>
      <c r="B23" s="191"/>
      <c r="C23" s="173">
        <f>C19+C21+G23</f>
        <v>0</v>
      </c>
      <c r="D23" s="56" t="s">
        <v>36</v>
      </c>
      <c r="E23" s="57"/>
      <c r="F23" s="58"/>
      <c r="G23" s="44"/>
    </row>
    <row r="24" spans="1:14" x14ac:dyDescent="0.2">
      <c r="A24" s="59" t="s">
        <v>37</v>
      </c>
      <c r="B24" s="60"/>
      <c r="C24" s="61"/>
      <c r="D24" s="60" t="s">
        <v>38</v>
      </c>
      <c r="E24" s="60"/>
      <c r="F24" s="62" t="s">
        <v>39</v>
      </c>
      <c r="G24" s="63"/>
    </row>
    <row r="25" spans="1:14" x14ac:dyDescent="0.2">
      <c r="A25" s="54" t="s">
        <v>40</v>
      </c>
      <c r="B25" s="55"/>
      <c r="C25" s="64" t="s">
        <v>41</v>
      </c>
      <c r="D25" s="55" t="s">
        <v>40</v>
      </c>
      <c r="E25" s="55"/>
      <c r="F25" s="65" t="s">
        <v>40</v>
      </c>
      <c r="G25" s="66"/>
    </row>
    <row r="26" spans="1:14" ht="37.5" customHeight="1" x14ac:dyDescent="0.2">
      <c r="A26" s="54" t="s">
        <v>42</v>
      </c>
      <c r="B26" s="67"/>
      <c r="C26" s="68">
        <v>45536</v>
      </c>
      <c r="D26" s="55" t="s">
        <v>42</v>
      </c>
      <c r="E26" s="55"/>
      <c r="F26" s="65" t="s">
        <v>42</v>
      </c>
      <c r="G26" s="66"/>
    </row>
    <row r="27" spans="1:14" x14ac:dyDescent="0.2">
      <c r="A27" s="54"/>
      <c r="B27" s="69"/>
      <c r="C27" s="70"/>
      <c r="D27" s="55"/>
      <c r="E27" s="55"/>
      <c r="F27" s="65"/>
      <c r="G27" s="66"/>
    </row>
    <row r="28" spans="1:14" x14ac:dyDescent="0.2">
      <c r="A28" s="54" t="s">
        <v>43</v>
      </c>
      <c r="B28" s="55"/>
      <c r="C28" s="70"/>
      <c r="D28" s="65" t="s">
        <v>44</v>
      </c>
      <c r="E28" s="70"/>
      <c r="F28" s="55" t="s">
        <v>44</v>
      </c>
      <c r="G28" s="66"/>
    </row>
    <row r="29" spans="1:14" ht="69" customHeight="1" x14ac:dyDescent="0.2">
      <c r="A29" s="54"/>
      <c r="B29" s="55"/>
      <c r="C29" s="71"/>
      <c r="D29" s="72"/>
      <c r="E29" s="71"/>
      <c r="F29" s="55"/>
      <c r="G29" s="66"/>
    </row>
    <row r="30" spans="1:14" x14ac:dyDescent="0.2">
      <c r="A30" s="73" t="s">
        <v>45</v>
      </c>
      <c r="B30" s="74"/>
      <c r="C30" s="75">
        <v>21</v>
      </c>
      <c r="D30" s="74" t="s">
        <v>46</v>
      </c>
      <c r="E30" s="76"/>
      <c r="F30" s="192">
        <f>C23-F32</f>
        <v>0</v>
      </c>
      <c r="G30" s="193"/>
    </row>
    <row r="31" spans="1:14" x14ac:dyDescent="0.2">
      <c r="A31" s="73" t="s">
        <v>47</v>
      </c>
      <c r="B31" s="74"/>
      <c r="C31" s="75">
        <f>SazbaDPH1</f>
        <v>21</v>
      </c>
      <c r="D31" s="74" t="s">
        <v>48</v>
      </c>
      <c r="E31" s="76"/>
      <c r="F31" s="192">
        <f>ROUND(PRODUCT(F30,C31/100),2)</f>
        <v>0</v>
      </c>
      <c r="G31" s="193"/>
    </row>
    <row r="32" spans="1:14" x14ac:dyDescent="0.2">
      <c r="A32" s="73" t="s">
        <v>45</v>
      </c>
      <c r="B32" s="74"/>
      <c r="C32" s="75">
        <v>0</v>
      </c>
      <c r="D32" s="74" t="s">
        <v>48</v>
      </c>
      <c r="E32" s="76"/>
      <c r="F32" s="192">
        <v>0</v>
      </c>
      <c r="G32" s="193"/>
    </row>
    <row r="33" spans="1:8" x14ac:dyDescent="0.2">
      <c r="A33" s="73" t="s">
        <v>47</v>
      </c>
      <c r="B33" s="77"/>
      <c r="C33" s="78">
        <f>SazbaDPH2</f>
        <v>0</v>
      </c>
      <c r="D33" s="74" t="s">
        <v>48</v>
      </c>
      <c r="E33" s="49"/>
      <c r="F33" s="192">
        <f>ROUND(PRODUCT(F32,C33/100),0)</f>
        <v>0</v>
      </c>
      <c r="G33" s="193"/>
    </row>
    <row r="34" spans="1:8" s="82" customFormat="1" ht="19.5" customHeight="1" thickBot="1" x14ac:dyDescent="0.3">
      <c r="A34" s="79" t="s">
        <v>49</v>
      </c>
      <c r="B34" s="80"/>
      <c r="C34" s="80"/>
      <c r="D34" s="80"/>
      <c r="E34" s="81"/>
      <c r="F34" s="194">
        <f>ROUND(SUM(F30:F33),2)</f>
        <v>0</v>
      </c>
      <c r="G34" s="195"/>
    </row>
    <row r="36" spans="1:8" x14ac:dyDescent="0.2">
      <c r="A36" s="3" t="s">
        <v>50</v>
      </c>
      <c r="H36" s="3" t="s">
        <v>51</v>
      </c>
    </row>
    <row r="37" spans="1:8" ht="14.25" customHeight="1" x14ac:dyDescent="0.2">
      <c r="B37" s="196"/>
      <c r="C37" s="196"/>
      <c r="D37" s="196"/>
      <c r="E37" s="196"/>
      <c r="F37" s="196"/>
      <c r="G37" s="196"/>
      <c r="H37" s="3" t="s">
        <v>51</v>
      </c>
    </row>
    <row r="38" spans="1:8" ht="12.75" customHeight="1" x14ac:dyDescent="0.2">
      <c r="A38" s="83"/>
      <c r="B38" s="196"/>
      <c r="C38" s="196"/>
      <c r="D38" s="196"/>
      <c r="E38" s="196"/>
      <c r="F38" s="196"/>
      <c r="G38" s="196"/>
      <c r="H38" s="3" t="s">
        <v>51</v>
      </c>
    </row>
    <row r="39" spans="1:8" x14ac:dyDescent="0.2">
      <c r="A39" s="83"/>
      <c r="B39" s="196"/>
      <c r="C39" s="196"/>
      <c r="D39" s="196"/>
      <c r="E39" s="196"/>
      <c r="F39" s="196"/>
      <c r="G39" s="196"/>
      <c r="H39" s="3" t="s">
        <v>51</v>
      </c>
    </row>
    <row r="40" spans="1:8" x14ac:dyDescent="0.2">
      <c r="A40" s="83"/>
      <c r="B40" s="196"/>
      <c r="C40" s="196"/>
      <c r="D40" s="196"/>
      <c r="E40" s="196"/>
      <c r="F40" s="196"/>
      <c r="G40" s="196"/>
      <c r="H40" s="3" t="s">
        <v>51</v>
      </c>
    </row>
    <row r="41" spans="1:8" x14ac:dyDescent="0.2">
      <c r="A41" s="83"/>
      <c r="B41" s="196"/>
      <c r="C41" s="196"/>
      <c r="D41" s="196"/>
      <c r="E41" s="196"/>
      <c r="F41" s="196"/>
      <c r="G41" s="196"/>
      <c r="H41" s="3" t="s">
        <v>51</v>
      </c>
    </row>
    <row r="42" spans="1:8" x14ac:dyDescent="0.2">
      <c r="A42" s="83"/>
      <c r="B42" s="196"/>
      <c r="C42" s="196"/>
      <c r="D42" s="196"/>
      <c r="E42" s="196"/>
      <c r="F42" s="196"/>
      <c r="G42" s="196"/>
      <c r="H42" s="3" t="s">
        <v>51</v>
      </c>
    </row>
    <row r="43" spans="1:8" x14ac:dyDescent="0.2">
      <c r="A43" s="83"/>
      <c r="B43" s="196"/>
      <c r="C43" s="196"/>
      <c r="D43" s="196"/>
      <c r="E43" s="196"/>
      <c r="F43" s="196"/>
      <c r="G43" s="196"/>
      <c r="H43" s="3" t="s">
        <v>51</v>
      </c>
    </row>
    <row r="44" spans="1:8" x14ac:dyDescent="0.2">
      <c r="A44" s="83"/>
      <c r="B44" s="196"/>
      <c r="C44" s="196"/>
      <c r="D44" s="196"/>
      <c r="E44" s="196"/>
      <c r="F44" s="196"/>
      <c r="G44" s="196"/>
      <c r="H44" s="3" t="s">
        <v>51</v>
      </c>
    </row>
    <row r="45" spans="1:8" ht="0.75" customHeight="1" x14ac:dyDescent="0.2">
      <c r="A45" s="83"/>
      <c r="B45" s="196"/>
      <c r="C45" s="196"/>
      <c r="D45" s="196"/>
      <c r="E45" s="196"/>
      <c r="F45" s="196"/>
      <c r="G45" s="196"/>
      <c r="H45" s="3" t="s">
        <v>51</v>
      </c>
    </row>
    <row r="46" spans="1:8" x14ac:dyDescent="0.2">
      <c r="B46" s="189"/>
      <c r="C46" s="189"/>
      <c r="D46" s="189"/>
      <c r="E46" s="189"/>
      <c r="F46" s="189"/>
      <c r="G46" s="189"/>
    </row>
    <row r="47" spans="1:8" x14ac:dyDescent="0.2">
      <c r="B47" s="189"/>
      <c r="C47" s="189"/>
      <c r="D47" s="189"/>
      <c r="E47" s="189"/>
      <c r="F47" s="189"/>
      <c r="G47" s="189"/>
    </row>
    <row r="48" spans="1:8" x14ac:dyDescent="0.2">
      <c r="B48" s="189"/>
      <c r="C48" s="189"/>
      <c r="D48" s="189"/>
      <c r="E48" s="189"/>
      <c r="F48" s="189"/>
      <c r="G48" s="189"/>
    </row>
    <row r="49" spans="2:7" x14ac:dyDescent="0.2">
      <c r="B49" s="189"/>
      <c r="C49" s="189"/>
      <c r="D49" s="189"/>
      <c r="E49" s="189"/>
      <c r="F49" s="189"/>
      <c r="G49" s="189"/>
    </row>
    <row r="50" spans="2:7" x14ac:dyDescent="0.2">
      <c r="B50" s="189"/>
      <c r="C50" s="189"/>
      <c r="D50" s="189"/>
      <c r="E50" s="189"/>
      <c r="F50" s="189"/>
      <c r="G50" s="189"/>
    </row>
    <row r="51" spans="2:7" x14ac:dyDescent="0.2">
      <c r="B51" s="189"/>
      <c r="C51" s="189"/>
      <c r="D51" s="189"/>
      <c r="E51" s="189"/>
      <c r="F51" s="189"/>
      <c r="G51" s="189"/>
    </row>
    <row r="52" spans="2:7" x14ac:dyDescent="0.2">
      <c r="B52" s="189"/>
      <c r="C52" s="189"/>
      <c r="D52" s="189"/>
      <c r="E52" s="189"/>
      <c r="F52" s="189"/>
      <c r="G52" s="189"/>
    </row>
    <row r="53" spans="2:7" x14ac:dyDescent="0.2">
      <c r="B53" s="189"/>
      <c r="C53" s="189"/>
      <c r="D53" s="189"/>
      <c r="E53" s="189"/>
      <c r="F53" s="189"/>
      <c r="G53" s="189"/>
    </row>
    <row r="54" spans="2:7" x14ac:dyDescent="0.2">
      <c r="B54" s="189"/>
      <c r="C54" s="189"/>
      <c r="D54" s="189"/>
      <c r="E54" s="189"/>
      <c r="F54" s="189"/>
      <c r="G54" s="189"/>
    </row>
    <row r="55" spans="2:7" x14ac:dyDescent="0.2">
      <c r="B55" s="189"/>
      <c r="C55" s="189"/>
      <c r="D55" s="189"/>
      <c r="E55" s="189"/>
      <c r="F55" s="189"/>
      <c r="G55" s="189"/>
    </row>
  </sheetData>
  <mergeCells count="23">
    <mergeCell ref="C12:E12"/>
    <mergeCell ref="C7:E7"/>
    <mergeCell ref="C8:E8"/>
    <mergeCell ref="C9:E9"/>
    <mergeCell ref="C10:E10"/>
    <mergeCell ref="C11:E11"/>
    <mergeCell ref="B50:G50"/>
    <mergeCell ref="A23:B23"/>
    <mergeCell ref="F30:G30"/>
    <mergeCell ref="F31:G31"/>
    <mergeCell ref="F32:G32"/>
    <mergeCell ref="F33:G33"/>
    <mergeCell ref="F34:G34"/>
    <mergeCell ref="B37:G45"/>
    <mergeCell ref="B46:G46"/>
    <mergeCell ref="B47:G47"/>
    <mergeCell ref="B48:G48"/>
    <mergeCell ref="B49:G49"/>
    <mergeCell ref="B51:G51"/>
    <mergeCell ref="B52:G52"/>
    <mergeCell ref="B53:G53"/>
    <mergeCell ref="B54:G54"/>
    <mergeCell ref="B55:G55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&amp;LZpracováno programem BUILDpower,  © RTS, a.s.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128"/>
  <sheetViews>
    <sheetView tabSelected="1" view="pageBreakPreview" topLeftCell="A97" zoomScaleNormal="100" zoomScaleSheetLayoutView="100" workbookViewId="0">
      <selection activeCell="I131" sqref="I131"/>
    </sheetView>
  </sheetViews>
  <sheetFormatPr defaultRowHeight="12.75" x14ac:dyDescent="0.2"/>
  <cols>
    <col min="1" max="1" width="5.42578125" style="84" customWidth="1"/>
    <col min="2" max="2" width="75.7109375" style="91" customWidth="1"/>
    <col min="3" max="3" width="18.7109375" style="110" hidden="1" customWidth="1"/>
    <col min="4" max="4" width="7.7109375" style="110" customWidth="1"/>
    <col min="5" max="5" width="8.7109375" style="110" customWidth="1"/>
    <col min="6" max="9" width="15.7109375" style="140" customWidth="1"/>
    <col min="10" max="238" width="9.140625" style="110"/>
    <col min="239" max="239" width="5.42578125" style="110" customWidth="1"/>
    <col min="240" max="240" width="75.7109375" style="110" customWidth="1"/>
    <col min="241" max="241" width="0" style="110" hidden="1" customWidth="1"/>
    <col min="242" max="242" width="7.7109375" style="110" customWidth="1"/>
    <col min="243" max="243" width="8.7109375" style="110" customWidth="1"/>
    <col min="244" max="244" width="20.42578125" style="110" bestFit="1" customWidth="1"/>
    <col min="245" max="245" width="15.7109375" style="110" customWidth="1"/>
    <col min="246" max="246" width="16" style="110" customWidth="1"/>
    <col min="247" max="247" width="18.140625" style="110" customWidth="1"/>
    <col min="248" max="248" width="23" style="110" customWidth="1"/>
    <col min="249" max="249" width="15.85546875" style="110" customWidth="1"/>
    <col min="250" max="250" width="16.42578125" style="110" bestFit="1" customWidth="1"/>
    <col min="251" max="251" width="21.42578125" style="110" customWidth="1"/>
    <col min="252" max="252" width="14.7109375" style="110" bestFit="1" customWidth="1"/>
    <col min="253" max="253" width="13.140625" style="110" bestFit="1" customWidth="1"/>
    <col min="254" max="254" width="9.140625" style="110"/>
    <col min="255" max="255" width="16.7109375" style="110" bestFit="1" customWidth="1"/>
    <col min="256" max="256" width="9.140625" style="110"/>
    <col min="257" max="257" width="15" style="110" bestFit="1" customWidth="1"/>
    <col min="258" max="494" width="9.140625" style="110"/>
    <col min="495" max="495" width="5.42578125" style="110" customWidth="1"/>
    <col min="496" max="496" width="75.7109375" style="110" customWidth="1"/>
    <col min="497" max="497" width="0" style="110" hidden="1" customWidth="1"/>
    <col min="498" max="498" width="7.7109375" style="110" customWidth="1"/>
    <col min="499" max="499" width="8.7109375" style="110" customWidth="1"/>
    <col min="500" max="500" width="20.42578125" style="110" bestFit="1" customWidth="1"/>
    <col min="501" max="501" width="15.7109375" style="110" customWidth="1"/>
    <col min="502" max="502" width="16" style="110" customWidth="1"/>
    <col min="503" max="503" width="18.140625" style="110" customWidth="1"/>
    <col min="504" max="504" width="23" style="110" customWidth="1"/>
    <col min="505" max="505" width="15.85546875" style="110" customWidth="1"/>
    <col min="506" max="506" width="16.42578125" style="110" bestFit="1" customWidth="1"/>
    <col min="507" max="507" width="21.42578125" style="110" customWidth="1"/>
    <col min="508" max="508" width="14.7109375" style="110" bestFit="1" customWidth="1"/>
    <col min="509" max="509" width="13.140625" style="110" bestFit="1" customWidth="1"/>
    <col min="510" max="510" width="9.140625" style="110"/>
    <col min="511" max="511" width="16.7109375" style="110" bestFit="1" customWidth="1"/>
    <col min="512" max="512" width="9.140625" style="110"/>
    <col min="513" max="513" width="15" style="110" bestFit="1" customWidth="1"/>
    <col min="514" max="750" width="9.140625" style="110"/>
    <col min="751" max="751" width="5.42578125" style="110" customWidth="1"/>
    <col min="752" max="752" width="75.7109375" style="110" customWidth="1"/>
    <col min="753" max="753" width="0" style="110" hidden="1" customWidth="1"/>
    <col min="754" max="754" width="7.7109375" style="110" customWidth="1"/>
    <col min="755" max="755" width="8.7109375" style="110" customWidth="1"/>
    <col min="756" max="756" width="20.42578125" style="110" bestFit="1" customWidth="1"/>
    <col min="757" max="757" width="15.7109375" style="110" customWidth="1"/>
    <col min="758" max="758" width="16" style="110" customWidth="1"/>
    <col min="759" max="759" width="18.140625" style="110" customWidth="1"/>
    <col min="760" max="760" width="23" style="110" customWidth="1"/>
    <col min="761" max="761" width="15.85546875" style="110" customWidth="1"/>
    <col min="762" max="762" width="16.42578125" style="110" bestFit="1" customWidth="1"/>
    <col min="763" max="763" width="21.42578125" style="110" customWidth="1"/>
    <col min="764" max="764" width="14.7109375" style="110" bestFit="1" customWidth="1"/>
    <col min="765" max="765" width="13.140625" style="110" bestFit="1" customWidth="1"/>
    <col min="766" max="766" width="9.140625" style="110"/>
    <col min="767" max="767" width="16.7109375" style="110" bestFit="1" customWidth="1"/>
    <col min="768" max="768" width="9.140625" style="110"/>
    <col min="769" max="769" width="15" style="110" bestFit="1" customWidth="1"/>
    <col min="770" max="1006" width="9.140625" style="110"/>
    <col min="1007" max="1007" width="5.42578125" style="110" customWidth="1"/>
    <col min="1008" max="1008" width="75.7109375" style="110" customWidth="1"/>
    <col min="1009" max="1009" width="0" style="110" hidden="1" customWidth="1"/>
    <col min="1010" max="1010" width="7.7109375" style="110" customWidth="1"/>
    <col min="1011" max="1011" width="8.7109375" style="110" customWidth="1"/>
    <col min="1012" max="1012" width="20.42578125" style="110" bestFit="1" customWidth="1"/>
    <col min="1013" max="1013" width="15.7109375" style="110" customWidth="1"/>
    <col min="1014" max="1014" width="16" style="110" customWidth="1"/>
    <col min="1015" max="1015" width="18.140625" style="110" customWidth="1"/>
    <col min="1016" max="1016" width="23" style="110" customWidth="1"/>
    <col min="1017" max="1017" width="15.85546875" style="110" customWidth="1"/>
    <col min="1018" max="1018" width="16.42578125" style="110" bestFit="1" customWidth="1"/>
    <col min="1019" max="1019" width="21.42578125" style="110" customWidth="1"/>
    <col min="1020" max="1020" width="14.7109375" style="110" bestFit="1" customWidth="1"/>
    <col min="1021" max="1021" width="13.140625" style="110" bestFit="1" customWidth="1"/>
    <col min="1022" max="1022" width="9.140625" style="110"/>
    <col min="1023" max="1023" width="16.7109375" style="110" bestFit="1" customWidth="1"/>
    <col min="1024" max="1024" width="9.140625" style="110"/>
    <col min="1025" max="1025" width="15" style="110" bestFit="1" customWidth="1"/>
    <col min="1026" max="1262" width="9.140625" style="110"/>
    <col min="1263" max="1263" width="5.42578125" style="110" customWidth="1"/>
    <col min="1264" max="1264" width="75.7109375" style="110" customWidth="1"/>
    <col min="1265" max="1265" width="0" style="110" hidden="1" customWidth="1"/>
    <col min="1266" max="1266" width="7.7109375" style="110" customWidth="1"/>
    <col min="1267" max="1267" width="8.7109375" style="110" customWidth="1"/>
    <col min="1268" max="1268" width="20.42578125" style="110" bestFit="1" customWidth="1"/>
    <col min="1269" max="1269" width="15.7109375" style="110" customWidth="1"/>
    <col min="1270" max="1270" width="16" style="110" customWidth="1"/>
    <col min="1271" max="1271" width="18.140625" style="110" customWidth="1"/>
    <col min="1272" max="1272" width="23" style="110" customWidth="1"/>
    <col min="1273" max="1273" width="15.85546875" style="110" customWidth="1"/>
    <col min="1274" max="1274" width="16.42578125" style="110" bestFit="1" customWidth="1"/>
    <col min="1275" max="1275" width="21.42578125" style="110" customWidth="1"/>
    <col min="1276" max="1276" width="14.7109375" style="110" bestFit="1" customWidth="1"/>
    <col min="1277" max="1277" width="13.140625" style="110" bestFit="1" customWidth="1"/>
    <col min="1278" max="1278" width="9.140625" style="110"/>
    <col min="1279" max="1279" width="16.7109375" style="110" bestFit="1" customWidth="1"/>
    <col min="1280" max="1280" width="9.140625" style="110"/>
    <col min="1281" max="1281" width="15" style="110" bestFit="1" customWidth="1"/>
    <col min="1282" max="1518" width="9.140625" style="110"/>
    <col min="1519" max="1519" width="5.42578125" style="110" customWidth="1"/>
    <col min="1520" max="1520" width="75.7109375" style="110" customWidth="1"/>
    <col min="1521" max="1521" width="0" style="110" hidden="1" customWidth="1"/>
    <col min="1522" max="1522" width="7.7109375" style="110" customWidth="1"/>
    <col min="1523" max="1523" width="8.7109375" style="110" customWidth="1"/>
    <col min="1524" max="1524" width="20.42578125" style="110" bestFit="1" customWidth="1"/>
    <col min="1525" max="1525" width="15.7109375" style="110" customWidth="1"/>
    <col min="1526" max="1526" width="16" style="110" customWidth="1"/>
    <col min="1527" max="1527" width="18.140625" style="110" customWidth="1"/>
    <col min="1528" max="1528" width="23" style="110" customWidth="1"/>
    <col min="1529" max="1529" width="15.85546875" style="110" customWidth="1"/>
    <col min="1530" max="1530" width="16.42578125" style="110" bestFit="1" customWidth="1"/>
    <col min="1531" max="1531" width="21.42578125" style="110" customWidth="1"/>
    <col min="1532" max="1532" width="14.7109375" style="110" bestFit="1" customWidth="1"/>
    <col min="1533" max="1533" width="13.140625" style="110" bestFit="1" customWidth="1"/>
    <col min="1534" max="1534" width="9.140625" style="110"/>
    <col min="1535" max="1535" width="16.7109375" style="110" bestFit="1" customWidth="1"/>
    <col min="1536" max="1536" width="9.140625" style="110"/>
    <col min="1537" max="1537" width="15" style="110" bestFit="1" customWidth="1"/>
    <col min="1538" max="1774" width="9.140625" style="110"/>
    <col min="1775" max="1775" width="5.42578125" style="110" customWidth="1"/>
    <col min="1776" max="1776" width="75.7109375" style="110" customWidth="1"/>
    <col min="1777" max="1777" width="0" style="110" hidden="1" customWidth="1"/>
    <col min="1778" max="1778" width="7.7109375" style="110" customWidth="1"/>
    <col min="1779" max="1779" width="8.7109375" style="110" customWidth="1"/>
    <col min="1780" max="1780" width="20.42578125" style="110" bestFit="1" customWidth="1"/>
    <col min="1781" max="1781" width="15.7109375" style="110" customWidth="1"/>
    <col min="1782" max="1782" width="16" style="110" customWidth="1"/>
    <col min="1783" max="1783" width="18.140625" style="110" customWidth="1"/>
    <col min="1784" max="1784" width="23" style="110" customWidth="1"/>
    <col min="1785" max="1785" width="15.85546875" style="110" customWidth="1"/>
    <col min="1786" max="1786" width="16.42578125" style="110" bestFit="1" customWidth="1"/>
    <col min="1787" max="1787" width="21.42578125" style="110" customWidth="1"/>
    <col min="1788" max="1788" width="14.7109375" style="110" bestFit="1" customWidth="1"/>
    <col min="1789" max="1789" width="13.140625" style="110" bestFit="1" customWidth="1"/>
    <col min="1790" max="1790" width="9.140625" style="110"/>
    <col min="1791" max="1791" width="16.7109375" style="110" bestFit="1" customWidth="1"/>
    <col min="1792" max="1792" width="9.140625" style="110"/>
    <col min="1793" max="1793" width="15" style="110" bestFit="1" customWidth="1"/>
    <col min="1794" max="2030" width="9.140625" style="110"/>
    <col min="2031" max="2031" width="5.42578125" style="110" customWidth="1"/>
    <col min="2032" max="2032" width="75.7109375" style="110" customWidth="1"/>
    <col min="2033" max="2033" width="0" style="110" hidden="1" customWidth="1"/>
    <col min="2034" max="2034" width="7.7109375" style="110" customWidth="1"/>
    <col min="2035" max="2035" width="8.7109375" style="110" customWidth="1"/>
    <col min="2036" max="2036" width="20.42578125" style="110" bestFit="1" customWidth="1"/>
    <col min="2037" max="2037" width="15.7109375" style="110" customWidth="1"/>
    <col min="2038" max="2038" width="16" style="110" customWidth="1"/>
    <col min="2039" max="2039" width="18.140625" style="110" customWidth="1"/>
    <col min="2040" max="2040" width="23" style="110" customWidth="1"/>
    <col min="2041" max="2041" width="15.85546875" style="110" customWidth="1"/>
    <col min="2042" max="2042" width="16.42578125" style="110" bestFit="1" customWidth="1"/>
    <col min="2043" max="2043" width="21.42578125" style="110" customWidth="1"/>
    <col min="2044" max="2044" width="14.7109375" style="110" bestFit="1" customWidth="1"/>
    <col min="2045" max="2045" width="13.140625" style="110" bestFit="1" customWidth="1"/>
    <col min="2046" max="2046" width="9.140625" style="110"/>
    <col min="2047" max="2047" width="16.7109375" style="110" bestFit="1" customWidth="1"/>
    <col min="2048" max="2048" width="9.140625" style="110"/>
    <col min="2049" max="2049" width="15" style="110" bestFit="1" customWidth="1"/>
    <col min="2050" max="2286" width="9.140625" style="110"/>
    <col min="2287" max="2287" width="5.42578125" style="110" customWidth="1"/>
    <col min="2288" max="2288" width="75.7109375" style="110" customWidth="1"/>
    <col min="2289" max="2289" width="0" style="110" hidden="1" customWidth="1"/>
    <col min="2290" max="2290" width="7.7109375" style="110" customWidth="1"/>
    <col min="2291" max="2291" width="8.7109375" style="110" customWidth="1"/>
    <col min="2292" max="2292" width="20.42578125" style="110" bestFit="1" customWidth="1"/>
    <col min="2293" max="2293" width="15.7109375" style="110" customWidth="1"/>
    <col min="2294" max="2294" width="16" style="110" customWidth="1"/>
    <col min="2295" max="2295" width="18.140625" style="110" customWidth="1"/>
    <col min="2296" max="2296" width="23" style="110" customWidth="1"/>
    <col min="2297" max="2297" width="15.85546875" style="110" customWidth="1"/>
    <col min="2298" max="2298" width="16.42578125" style="110" bestFit="1" customWidth="1"/>
    <col min="2299" max="2299" width="21.42578125" style="110" customWidth="1"/>
    <col min="2300" max="2300" width="14.7109375" style="110" bestFit="1" customWidth="1"/>
    <col min="2301" max="2301" width="13.140625" style="110" bestFit="1" customWidth="1"/>
    <col min="2302" max="2302" width="9.140625" style="110"/>
    <col min="2303" max="2303" width="16.7109375" style="110" bestFit="1" customWidth="1"/>
    <col min="2304" max="2304" width="9.140625" style="110"/>
    <col min="2305" max="2305" width="15" style="110" bestFit="1" customWidth="1"/>
    <col min="2306" max="2542" width="9.140625" style="110"/>
    <col min="2543" max="2543" width="5.42578125" style="110" customWidth="1"/>
    <col min="2544" max="2544" width="75.7109375" style="110" customWidth="1"/>
    <col min="2545" max="2545" width="0" style="110" hidden="1" customWidth="1"/>
    <col min="2546" max="2546" width="7.7109375" style="110" customWidth="1"/>
    <col min="2547" max="2547" width="8.7109375" style="110" customWidth="1"/>
    <col min="2548" max="2548" width="20.42578125" style="110" bestFit="1" customWidth="1"/>
    <col min="2549" max="2549" width="15.7109375" style="110" customWidth="1"/>
    <col min="2550" max="2550" width="16" style="110" customWidth="1"/>
    <col min="2551" max="2551" width="18.140625" style="110" customWidth="1"/>
    <col min="2552" max="2552" width="23" style="110" customWidth="1"/>
    <col min="2553" max="2553" width="15.85546875" style="110" customWidth="1"/>
    <col min="2554" max="2554" width="16.42578125" style="110" bestFit="1" customWidth="1"/>
    <col min="2555" max="2555" width="21.42578125" style="110" customWidth="1"/>
    <col min="2556" max="2556" width="14.7109375" style="110" bestFit="1" customWidth="1"/>
    <col min="2557" max="2557" width="13.140625" style="110" bestFit="1" customWidth="1"/>
    <col min="2558" max="2558" width="9.140625" style="110"/>
    <col min="2559" max="2559" width="16.7109375" style="110" bestFit="1" customWidth="1"/>
    <col min="2560" max="2560" width="9.140625" style="110"/>
    <col min="2561" max="2561" width="15" style="110" bestFit="1" customWidth="1"/>
    <col min="2562" max="2798" width="9.140625" style="110"/>
    <col min="2799" max="2799" width="5.42578125" style="110" customWidth="1"/>
    <col min="2800" max="2800" width="75.7109375" style="110" customWidth="1"/>
    <col min="2801" max="2801" width="0" style="110" hidden="1" customWidth="1"/>
    <col min="2802" max="2802" width="7.7109375" style="110" customWidth="1"/>
    <col min="2803" max="2803" width="8.7109375" style="110" customWidth="1"/>
    <col min="2804" max="2804" width="20.42578125" style="110" bestFit="1" customWidth="1"/>
    <col min="2805" max="2805" width="15.7109375" style="110" customWidth="1"/>
    <col min="2806" max="2806" width="16" style="110" customWidth="1"/>
    <col min="2807" max="2807" width="18.140625" style="110" customWidth="1"/>
    <col min="2808" max="2808" width="23" style="110" customWidth="1"/>
    <col min="2809" max="2809" width="15.85546875" style="110" customWidth="1"/>
    <col min="2810" max="2810" width="16.42578125" style="110" bestFit="1" customWidth="1"/>
    <col min="2811" max="2811" width="21.42578125" style="110" customWidth="1"/>
    <col min="2812" max="2812" width="14.7109375" style="110" bestFit="1" customWidth="1"/>
    <col min="2813" max="2813" width="13.140625" style="110" bestFit="1" customWidth="1"/>
    <col min="2814" max="2814" width="9.140625" style="110"/>
    <col min="2815" max="2815" width="16.7109375" style="110" bestFit="1" customWidth="1"/>
    <col min="2816" max="2816" width="9.140625" style="110"/>
    <col min="2817" max="2817" width="15" style="110" bestFit="1" customWidth="1"/>
    <col min="2818" max="3054" width="9.140625" style="110"/>
    <col min="3055" max="3055" width="5.42578125" style="110" customWidth="1"/>
    <col min="3056" max="3056" width="75.7109375" style="110" customWidth="1"/>
    <col min="3057" max="3057" width="0" style="110" hidden="1" customWidth="1"/>
    <col min="3058" max="3058" width="7.7109375" style="110" customWidth="1"/>
    <col min="3059" max="3059" width="8.7109375" style="110" customWidth="1"/>
    <col min="3060" max="3060" width="20.42578125" style="110" bestFit="1" customWidth="1"/>
    <col min="3061" max="3061" width="15.7109375" style="110" customWidth="1"/>
    <col min="3062" max="3062" width="16" style="110" customWidth="1"/>
    <col min="3063" max="3063" width="18.140625" style="110" customWidth="1"/>
    <col min="3064" max="3064" width="23" style="110" customWidth="1"/>
    <col min="3065" max="3065" width="15.85546875" style="110" customWidth="1"/>
    <col min="3066" max="3066" width="16.42578125" style="110" bestFit="1" customWidth="1"/>
    <col min="3067" max="3067" width="21.42578125" style="110" customWidth="1"/>
    <col min="3068" max="3068" width="14.7109375" style="110" bestFit="1" customWidth="1"/>
    <col min="3069" max="3069" width="13.140625" style="110" bestFit="1" customWidth="1"/>
    <col min="3070" max="3070" width="9.140625" style="110"/>
    <col min="3071" max="3071" width="16.7109375" style="110" bestFit="1" customWidth="1"/>
    <col min="3072" max="3072" width="9.140625" style="110"/>
    <col min="3073" max="3073" width="15" style="110" bestFit="1" customWidth="1"/>
    <col min="3074" max="3310" width="9.140625" style="110"/>
    <col min="3311" max="3311" width="5.42578125" style="110" customWidth="1"/>
    <col min="3312" max="3312" width="75.7109375" style="110" customWidth="1"/>
    <col min="3313" max="3313" width="0" style="110" hidden="1" customWidth="1"/>
    <col min="3314" max="3314" width="7.7109375" style="110" customWidth="1"/>
    <col min="3315" max="3315" width="8.7109375" style="110" customWidth="1"/>
    <col min="3316" max="3316" width="20.42578125" style="110" bestFit="1" customWidth="1"/>
    <col min="3317" max="3317" width="15.7109375" style="110" customWidth="1"/>
    <col min="3318" max="3318" width="16" style="110" customWidth="1"/>
    <col min="3319" max="3319" width="18.140625" style="110" customWidth="1"/>
    <col min="3320" max="3320" width="23" style="110" customWidth="1"/>
    <col min="3321" max="3321" width="15.85546875" style="110" customWidth="1"/>
    <col min="3322" max="3322" width="16.42578125" style="110" bestFit="1" customWidth="1"/>
    <col min="3323" max="3323" width="21.42578125" style="110" customWidth="1"/>
    <col min="3324" max="3324" width="14.7109375" style="110" bestFit="1" customWidth="1"/>
    <col min="3325" max="3325" width="13.140625" style="110" bestFit="1" customWidth="1"/>
    <col min="3326" max="3326" width="9.140625" style="110"/>
    <col min="3327" max="3327" width="16.7109375" style="110" bestFit="1" customWidth="1"/>
    <col min="3328" max="3328" width="9.140625" style="110"/>
    <col min="3329" max="3329" width="15" style="110" bestFit="1" customWidth="1"/>
    <col min="3330" max="3566" width="9.140625" style="110"/>
    <col min="3567" max="3567" width="5.42578125" style="110" customWidth="1"/>
    <col min="3568" max="3568" width="75.7109375" style="110" customWidth="1"/>
    <col min="3569" max="3569" width="0" style="110" hidden="1" customWidth="1"/>
    <col min="3570" max="3570" width="7.7109375" style="110" customWidth="1"/>
    <col min="3571" max="3571" width="8.7109375" style="110" customWidth="1"/>
    <col min="3572" max="3572" width="20.42578125" style="110" bestFit="1" customWidth="1"/>
    <col min="3573" max="3573" width="15.7109375" style="110" customWidth="1"/>
    <col min="3574" max="3574" width="16" style="110" customWidth="1"/>
    <col min="3575" max="3575" width="18.140625" style="110" customWidth="1"/>
    <col min="3576" max="3576" width="23" style="110" customWidth="1"/>
    <col min="3577" max="3577" width="15.85546875" style="110" customWidth="1"/>
    <col min="3578" max="3578" width="16.42578125" style="110" bestFit="1" customWidth="1"/>
    <col min="3579" max="3579" width="21.42578125" style="110" customWidth="1"/>
    <col min="3580" max="3580" width="14.7109375" style="110" bestFit="1" customWidth="1"/>
    <col min="3581" max="3581" width="13.140625" style="110" bestFit="1" customWidth="1"/>
    <col min="3582" max="3582" width="9.140625" style="110"/>
    <col min="3583" max="3583" width="16.7109375" style="110" bestFit="1" customWidth="1"/>
    <col min="3584" max="3584" width="9.140625" style="110"/>
    <col min="3585" max="3585" width="15" style="110" bestFit="1" customWidth="1"/>
    <col min="3586" max="3822" width="9.140625" style="110"/>
    <col min="3823" max="3823" width="5.42578125" style="110" customWidth="1"/>
    <col min="3824" max="3824" width="75.7109375" style="110" customWidth="1"/>
    <col min="3825" max="3825" width="0" style="110" hidden="1" customWidth="1"/>
    <col min="3826" max="3826" width="7.7109375" style="110" customWidth="1"/>
    <col min="3827" max="3827" width="8.7109375" style="110" customWidth="1"/>
    <col min="3828" max="3828" width="20.42578125" style="110" bestFit="1" customWidth="1"/>
    <col min="3829" max="3829" width="15.7109375" style="110" customWidth="1"/>
    <col min="3830" max="3830" width="16" style="110" customWidth="1"/>
    <col min="3831" max="3831" width="18.140625" style="110" customWidth="1"/>
    <col min="3832" max="3832" width="23" style="110" customWidth="1"/>
    <col min="3833" max="3833" width="15.85546875" style="110" customWidth="1"/>
    <col min="3834" max="3834" width="16.42578125" style="110" bestFit="1" customWidth="1"/>
    <col min="3835" max="3835" width="21.42578125" style="110" customWidth="1"/>
    <col min="3836" max="3836" width="14.7109375" style="110" bestFit="1" customWidth="1"/>
    <col min="3837" max="3837" width="13.140625" style="110" bestFit="1" customWidth="1"/>
    <col min="3838" max="3838" width="9.140625" style="110"/>
    <col min="3839" max="3839" width="16.7109375" style="110" bestFit="1" customWidth="1"/>
    <col min="3840" max="3840" width="9.140625" style="110"/>
    <col min="3841" max="3841" width="15" style="110" bestFit="1" customWidth="1"/>
    <col min="3842" max="4078" width="9.140625" style="110"/>
    <col min="4079" max="4079" width="5.42578125" style="110" customWidth="1"/>
    <col min="4080" max="4080" width="75.7109375" style="110" customWidth="1"/>
    <col min="4081" max="4081" width="0" style="110" hidden="1" customWidth="1"/>
    <col min="4082" max="4082" width="7.7109375" style="110" customWidth="1"/>
    <col min="4083" max="4083" width="8.7109375" style="110" customWidth="1"/>
    <col min="4084" max="4084" width="20.42578125" style="110" bestFit="1" customWidth="1"/>
    <col min="4085" max="4085" width="15.7109375" style="110" customWidth="1"/>
    <col min="4086" max="4086" width="16" style="110" customWidth="1"/>
    <col min="4087" max="4087" width="18.140625" style="110" customWidth="1"/>
    <col min="4088" max="4088" width="23" style="110" customWidth="1"/>
    <col min="4089" max="4089" width="15.85546875" style="110" customWidth="1"/>
    <col min="4090" max="4090" width="16.42578125" style="110" bestFit="1" customWidth="1"/>
    <col min="4091" max="4091" width="21.42578125" style="110" customWidth="1"/>
    <col min="4092" max="4092" width="14.7109375" style="110" bestFit="1" customWidth="1"/>
    <col min="4093" max="4093" width="13.140625" style="110" bestFit="1" customWidth="1"/>
    <col min="4094" max="4094" width="9.140625" style="110"/>
    <col min="4095" max="4095" width="16.7109375" style="110" bestFit="1" customWidth="1"/>
    <col min="4096" max="4096" width="9.140625" style="110"/>
    <col min="4097" max="4097" width="15" style="110" bestFit="1" customWidth="1"/>
    <col min="4098" max="4334" width="9.140625" style="110"/>
    <col min="4335" max="4335" width="5.42578125" style="110" customWidth="1"/>
    <col min="4336" max="4336" width="75.7109375" style="110" customWidth="1"/>
    <col min="4337" max="4337" width="0" style="110" hidden="1" customWidth="1"/>
    <col min="4338" max="4338" width="7.7109375" style="110" customWidth="1"/>
    <col min="4339" max="4339" width="8.7109375" style="110" customWidth="1"/>
    <col min="4340" max="4340" width="20.42578125" style="110" bestFit="1" customWidth="1"/>
    <col min="4341" max="4341" width="15.7109375" style="110" customWidth="1"/>
    <col min="4342" max="4342" width="16" style="110" customWidth="1"/>
    <col min="4343" max="4343" width="18.140625" style="110" customWidth="1"/>
    <col min="4344" max="4344" width="23" style="110" customWidth="1"/>
    <col min="4345" max="4345" width="15.85546875" style="110" customWidth="1"/>
    <col min="4346" max="4346" width="16.42578125" style="110" bestFit="1" customWidth="1"/>
    <col min="4347" max="4347" width="21.42578125" style="110" customWidth="1"/>
    <col min="4348" max="4348" width="14.7109375" style="110" bestFit="1" customWidth="1"/>
    <col min="4349" max="4349" width="13.140625" style="110" bestFit="1" customWidth="1"/>
    <col min="4350" max="4350" width="9.140625" style="110"/>
    <col min="4351" max="4351" width="16.7109375" style="110" bestFit="1" customWidth="1"/>
    <col min="4352" max="4352" width="9.140625" style="110"/>
    <col min="4353" max="4353" width="15" style="110" bestFit="1" customWidth="1"/>
    <col min="4354" max="4590" width="9.140625" style="110"/>
    <col min="4591" max="4591" width="5.42578125" style="110" customWidth="1"/>
    <col min="4592" max="4592" width="75.7109375" style="110" customWidth="1"/>
    <col min="4593" max="4593" width="0" style="110" hidden="1" customWidth="1"/>
    <col min="4594" max="4594" width="7.7109375" style="110" customWidth="1"/>
    <col min="4595" max="4595" width="8.7109375" style="110" customWidth="1"/>
    <col min="4596" max="4596" width="20.42578125" style="110" bestFit="1" customWidth="1"/>
    <col min="4597" max="4597" width="15.7109375" style="110" customWidth="1"/>
    <col min="4598" max="4598" width="16" style="110" customWidth="1"/>
    <col min="4599" max="4599" width="18.140625" style="110" customWidth="1"/>
    <col min="4600" max="4600" width="23" style="110" customWidth="1"/>
    <col min="4601" max="4601" width="15.85546875" style="110" customWidth="1"/>
    <col min="4602" max="4602" width="16.42578125" style="110" bestFit="1" customWidth="1"/>
    <col min="4603" max="4603" width="21.42578125" style="110" customWidth="1"/>
    <col min="4604" max="4604" width="14.7109375" style="110" bestFit="1" customWidth="1"/>
    <col min="4605" max="4605" width="13.140625" style="110" bestFit="1" customWidth="1"/>
    <col min="4606" max="4606" width="9.140625" style="110"/>
    <col min="4607" max="4607" width="16.7109375" style="110" bestFit="1" customWidth="1"/>
    <col min="4608" max="4608" width="9.140625" style="110"/>
    <col min="4609" max="4609" width="15" style="110" bestFit="1" customWidth="1"/>
    <col min="4610" max="4846" width="9.140625" style="110"/>
    <col min="4847" max="4847" width="5.42578125" style="110" customWidth="1"/>
    <col min="4848" max="4848" width="75.7109375" style="110" customWidth="1"/>
    <col min="4849" max="4849" width="0" style="110" hidden="1" customWidth="1"/>
    <col min="4850" max="4850" width="7.7109375" style="110" customWidth="1"/>
    <col min="4851" max="4851" width="8.7109375" style="110" customWidth="1"/>
    <col min="4852" max="4852" width="20.42578125" style="110" bestFit="1" customWidth="1"/>
    <col min="4853" max="4853" width="15.7109375" style="110" customWidth="1"/>
    <col min="4854" max="4854" width="16" style="110" customWidth="1"/>
    <col min="4855" max="4855" width="18.140625" style="110" customWidth="1"/>
    <col min="4856" max="4856" width="23" style="110" customWidth="1"/>
    <col min="4857" max="4857" width="15.85546875" style="110" customWidth="1"/>
    <col min="4858" max="4858" width="16.42578125" style="110" bestFit="1" customWidth="1"/>
    <col min="4859" max="4859" width="21.42578125" style="110" customWidth="1"/>
    <col min="4860" max="4860" width="14.7109375" style="110" bestFit="1" customWidth="1"/>
    <col min="4861" max="4861" width="13.140625" style="110" bestFit="1" customWidth="1"/>
    <col min="4862" max="4862" width="9.140625" style="110"/>
    <col min="4863" max="4863" width="16.7109375" style="110" bestFit="1" customWidth="1"/>
    <col min="4864" max="4864" width="9.140625" style="110"/>
    <col min="4865" max="4865" width="15" style="110" bestFit="1" customWidth="1"/>
    <col min="4866" max="5102" width="9.140625" style="110"/>
    <col min="5103" max="5103" width="5.42578125" style="110" customWidth="1"/>
    <col min="5104" max="5104" width="75.7109375" style="110" customWidth="1"/>
    <col min="5105" max="5105" width="0" style="110" hidden="1" customWidth="1"/>
    <col min="5106" max="5106" width="7.7109375" style="110" customWidth="1"/>
    <col min="5107" max="5107" width="8.7109375" style="110" customWidth="1"/>
    <col min="5108" max="5108" width="20.42578125" style="110" bestFit="1" customWidth="1"/>
    <col min="5109" max="5109" width="15.7109375" style="110" customWidth="1"/>
    <col min="5110" max="5110" width="16" style="110" customWidth="1"/>
    <col min="5111" max="5111" width="18.140625" style="110" customWidth="1"/>
    <col min="5112" max="5112" width="23" style="110" customWidth="1"/>
    <col min="5113" max="5113" width="15.85546875" style="110" customWidth="1"/>
    <col min="5114" max="5114" width="16.42578125" style="110" bestFit="1" customWidth="1"/>
    <col min="5115" max="5115" width="21.42578125" style="110" customWidth="1"/>
    <col min="5116" max="5116" width="14.7109375" style="110" bestFit="1" customWidth="1"/>
    <col min="5117" max="5117" width="13.140625" style="110" bestFit="1" customWidth="1"/>
    <col min="5118" max="5118" width="9.140625" style="110"/>
    <col min="5119" max="5119" width="16.7109375" style="110" bestFit="1" customWidth="1"/>
    <col min="5120" max="5120" width="9.140625" style="110"/>
    <col min="5121" max="5121" width="15" style="110" bestFit="1" customWidth="1"/>
    <col min="5122" max="5358" width="9.140625" style="110"/>
    <col min="5359" max="5359" width="5.42578125" style="110" customWidth="1"/>
    <col min="5360" max="5360" width="75.7109375" style="110" customWidth="1"/>
    <col min="5361" max="5361" width="0" style="110" hidden="1" customWidth="1"/>
    <col min="5362" max="5362" width="7.7109375" style="110" customWidth="1"/>
    <col min="5363" max="5363" width="8.7109375" style="110" customWidth="1"/>
    <col min="5364" max="5364" width="20.42578125" style="110" bestFit="1" customWidth="1"/>
    <col min="5365" max="5365" width="15.7109375" style="110" customWidth="1"/>
    <col min="5366" max="5366" width="16" style="110" customWidth="1"/>
    <col min="5367" max="5367" width="18.140625" style="110" customWidth="1"/>
    <col min="5368" max="5368" width="23" style="110" customWidth="1"/>
    <col min="5369" max="5369" width="15.85546875" style="110" customWidth="1"/>
    <col min="5370" max="5370" width="16.42578125" style="110" bestFit="1" customWidth="1"/>
    <col min="5371" max="5371" width="21.42578125" style="110" customWidth="1"/>
    <col min="5372" max="5372" width="14.7109375" style="110" bestFit="1" customWidth="1"/>
    <col min="5373" max="5373" width="13.140625" style="110" bestFit="1" customWidth="1"/>
    <col min="5374" max="5374" width="9.140625" style="110"/>
    <col min="5375" max="5375" width="16.7109375" style="110" bestFit="1" customWidth="1"/>
    <col min="5376" max="5376" width="9.140625" style="110"/>
    <col min="5377" max="5377" width="15" style="110" bestFit="1" customWidth="1"/>
    <col min="5378" max="5614" width="9.140625" style="110"/>
    <col min="5615" max="5615" width="5.42578125" style="110" customWidth="1"/>
    <col min="5616" max="5616" width="75.7109375" style="110" customWidth="1"/>
    <col min="5617" max="5617" width="0" style="110" hidden="1" customWidth="1"/>
    <col min="5618" max="5618" width="7.7109375" style="110" customWidth="1"/>
    <col min="5619" max="5619" width="8.7109375" style="110" customWidth="1"/>
    <col min="5620" max="5620" width="20.42578125" style="110" bestFit="1" customWidth="1"/>
    <col min="5621" max="5621" width="15.7109375" style="110" customWidth="1"/>
    <col min="5622" max="5622" width="16" style="110" customWidth="1"/>
    <col min="5623" max="5623" width="18.140625" style="110" customWidth="1"/>
    <col min="5624" max="5624" width="23" style="110" customWidth="1"/>
    <col min="5625" max="5625" width="15.85546875" style="110" customWidth="1"/>
    <col min="5626" max="5626" width="16.42578125" style="110" bestFit="1" customWidth="1"/>
    <col min="5627" max="5627" width="21.42578125" style="110" customWidth="1"/>
    <col min="5628" max="5628" width="14.7109375" style="110" bestFit="1" customWidth="1"/>
    <col min="5629" max="5629" width="13.140625" style="110" bestFit="1" customWidth="1"/>
    <col min="5630" max="5630" width="9.140625" style="110"/>
    <col min="5631" max="5631" width="16.7109375" style="110" bestFit="1" customWidth="1"/>
    <col min="5632" max="5632" width="9.140625" style="110"/>
    <col min="5633" max="5633" width="15" style="110" bestFit="1" customWidth="1"/>
    <col min="5634" max="5870" width="9.140625" style="110"/>
    <col min="5871" max="5871" width="5.42578125" style="110" customWidth="1"/>
    <col min="5872" max="5872" width="75.7109375" style="110" customWidth="1"/>
    <col min="5873" max="5873" width="0" style="110" hidden="1" customWidth="1"/>
    <col min="5874" max="5874" width="7.7109375" style="110" customWidth="1"/>
    <col min="5875" max="5875" width="8.7109375" style="110" customWidth="1"/>
    <col min="5876" max="5876" width="20.42578125" style="110" bestFit="1" customWidth="1"/>
    <col min="5877" max="5877" width="15.7109375" style="110" customWidth="1"/>
    <col min="5878" max="5878" width="16" style="110" customWidth="1"/>
    <col min="5879" max="5879" width="18.140625" style="110" customWidth="1"/>
    <col min="5880" max="5880" width="23" style="110" customWidth="1"/>
    <col min="5881" max="5881" width="15.85546875" style="110" customWidth="1"/>
    <col min="5882" max="5882" width="16.42578125" style="110" bestFit="1" customWidth="1"/>
    <col min="5883" max="5883" width="21.42578125" style="110" customWidth="1"/>
    <col min="5884" max="5884" width="14.7109375" style="110" bestFit="1" customWidth="1"/>
    <col min="5885" max="5885" width="13.140625" style="110" bestFit="1" customWidth="1"/>
    <col min="5886" max="5886" width="9.140625" style="110"/>
    <col min="5887" max="5887" width="16.7109375" style="110" bestFit="1" customWidth="1"/>
    <col min="5888" max="5888" width="9.140625" style="110"/>
    <col min="5889" max="5889" width="15" style="110" bestFit="1" customWidth="1"/>
    <col min="5890" max="6126" width="9.140625" style="110"/>
    <col min="6127" max="6127" width="5.42578125" style="110" customWidth="1"/>
    <col min="6128" max="6128" width="75.7109375" style="110" customWidth="1"/>
    <col min="6129" max="6129" width="0" style="110" hidden="1" customWidth="1"/>
    <col min="6130" max="6130" width="7.7109375" style="110" customWidth="1"/>
    <col min="6131" max="6131" width="8.7109375" style="110" customWidth="1"/>
    <col min="6132" max="6132" width="20.42578125" style="110" bestFit="1" customWidth="1"/>
    <col min="6133" max="6133" width="15.7109375" style="110" customWidth="1"/>
    <col min="6134" max="6134" width="16" style="110" customWidth="1"/>
    <col min="6135" max="6135" width="18.140625" style="110" customWidth="1"/>
    <col min="6136" max="6136" width="23" style="110" customWidth="1"/>
    <col min="6137" max="6137" width="15.85546875" style="110" customWidth="1"/>
    <col min="6138" max="6138" width="16.42578125" style="110" bestFit="1" customWidth="1"/>
    <col min="6139" max="6139" width="21.42578125" style="110" customWidth="1"/>
    <col min="6140" max="6140" width="14.7109375" style="110" bestFit="1" customWidth="1"/>
    <col min="6141" max="6141" width="13.140625" style="110" bestFit="1" customWidth="1"/>
    <col min="6142" max="6142" width="9.140625" style="110"/>
    <col min="6143" max="6143" width="16.7109375" style="110" bestFit="1" customWidth="1"/>
    <col min="6144" max="6144" width="9.140625" style="110"/>
    <col min="6145" max="6145" width="15" style="110" bestFit="1" customWidth="1"/>
    <col min="6146" max="6382" width="9.140625" style="110"/>
    <col min="6383" max="6383" width="5.42578125" style="110" customWidth="1"/>
    <col min="6384" max="6384" width="75.7109375" style="110" customWidth="1"/>
    <col min="6385" max="6385" width="0" style="110" hidden="1" customWidth="1"/>
    <col min="6386" max="6386" width="7.7109375" style="110" customWidth="1"/>
    <col min="6387" max="6387" width="8.7109375" style="110" customWidth="1"/>
    <col min="6388" max="6388" width="20.42578125" style="110" bestFit="1" customWidth="1"/>
    <col min="6389" max="6389" width="15.7109375" style="110" customWidth="1"/>
    <col min="6390" max="6390" width="16" style="110" customWidth="1"/>
    <col min="6391" max="6391" width="18.140625" style="110" customWidth="1"/>
    <col min="6392" max="6392" width="23" style="110" customWidth="1"/>
    <col min="6393" max="6393" width="15.85546875" style="110" customWidth="1"/>
    <col min="6394" max="6394" width="16.42578125" style="110" bestFit="1" customWidth="1"/>
    <col min="6395" max="6395" width="21.42578125" style="110" customWidth="1"/>
    <col min="6396" max="6396" width="14.7109375" style="110" bestFit="1" customWidth="1"/>
    <col min="6397" max="6397" width="13.140625" style="110" bestFit="1" customWidth="1"/>
    <col min="6398" max="6398" width="9.140625" style="110"/>
    <col min="6399" max="6399" width="16.7109375" style="110" bestFit="1" customWidth="1"/>
    <col min="6400" max="6400" width="9.140625" style="110"/>
    <col min="6401" max="6401" width="15" style="110" bestFit="1" customWidth="1"/>
    <col min="6402" max="6638" width="9.140625" style="110"/>
    <col min="6639" max="6639" width="5.42578125" style="110" customWidth="1"/>
    <col min="6640" max="6640" width="75.7109375" style="110" customWidth="1"/>
    <col min="6641" max="6641" width="0" style="110" hidden="1" customWidth="1"/>
    <col min="6642" max="6642" width="7.7109375" style="110" customWidth="1"/>
    <col min="6643" max="6643" width="8.7109375" style="110" customWidth="1"/>
    <col min="6644" max="6644" width="20.42578125" style="110" bestFit="1" customWidth="1"/>
    <col min="6645" max="6645" width="15.7109375" style="110" customWidth="1"/>
    <col min="6646" max="6646" width="16" style="110" customWidth="1"/>
    <col min="6647" max="6647" width="18.140625" style="110" customWidth="1"/>
    <col min="6648" max="6648" width="23" style="110" customWidth="1"/>
    <col min="6649" max="6649" width="15.85546875" style="110" customWidth="1"/>
    <col min="6650" max="6650" width="16.42578125" style="110" bestFit="1" customWidth="1"/>
    <col min="6651" max="6651" width="21.42578125" style="110" customWidth="1"/>
    <col min="6652" max="6652" width="14.7109375" style="110" bestFit="1" customWidth="1"/>
    <col min="6653" max="6653" width="13.140625" style="110" bestFit="1" customWidth="1"/>
    <col min="6654" max="6654" width="9.140625" style="110"/>
    <col min="6655" max="6655" width="16.7109375" style="110" bestFit="1" customWidth="1"/>
    <col min="6656" max="6656" width="9.140625" style="110"/>
    <col min="6657" max="6657" width="15" style="110" bestFit="1" customWidth="1"/>
    <col min="6658" max="6894" width="9.140625" style="110"/>
    <col min="6895" max="6895" width="5.42578125" style="110" customWidth="1"/>
    <col min="6896" max="6896" width="75.7109375" style="110" customWidth="1"/>
    <col min="6897" max="6897" width="0" style="110" hidden="1" customWidth="1"/>
    <col min="6898" max="6898" width="7.7109375" style="110" customWidth="1"/>
    <col min="6899" max="6899" width="8.7109375" style="110" customWidth="1"/>
    <col min="6900" max="6900" width="20.42578125" style="110" bestFit="1" customWidth="1"/>
    <col min="6901" max="6901" width="15.7109375" style="110" customWidth="1"/>
    <col min="6902" max="6902" width="16" style="110" customWidth="1"/>
    <col min="6903" max="6903" width="18.140625" style="110" customWidth="1"/>
    <col min="6904" max="6904" width="23" style="110" customWidth="1"/>
    <col min="6905" max="6905" width="15.85546875" style="110" customWidth="1"/>
    <col min="6906" max="6906" width="16.42578125" style="110" bestFit="1" customWidth="1"/>
    <col min="6907" max="6907" width="21.42578125" style="110" customWidth="1"/>
    <col min="6908" max="6908" width="14.7109375" style="110" bestFit="1" customWidth="1"/>
    <col min="6909" max="6909" width="13.140625" style="110" bestFit="1" customWidth="1"/>
    <col min="6910" max="6910" width="9.140625" style="110"/>
    <col min="6911" max="6911" width="16.7109375" style="110" bestFit="1" customWidth="1"/>
    <col min="6912" max="6912" width="9.140625" style="110"/>
    <col min="6913" max="6913" width="15" style="110" bestFit="1" customWidth="1"/>
    <col min="6914" max="7150" width="9.140625" style="110"/>
    <col min="7151" max="7151" width="5.42578125" style="110" customWidth="1"/>
    <col min="7152" max="7152" width="75.7109375" style="110" customWidth="1"/>
    <col min="7153" max="7153" width="0" style="110" hidden="1" customWidth="1"/>
    <col min="7154" max="7154" width="7.7109375" style="110" customWidth="1"/>
    <col min="7155" max="7155" width="8.7109375" style="110" customWidth="1"/>
    <col min="7156" max="7156" width="20.42578125" style="110" bestFit="1" customWidth="1"/>
    <col min="7157" max="7157" width="15.7109375" style="110" customWidth="1"/>
    <col min="7158" max="7158" width="16" style="110" customWidth="1"/>
    <col min="7159" max="7159" width="18.140625" style="110" customWidth="1"/>
    <col min="7160" max="7160" width="23" style="110" customWidth="1"/>
    <col min="7161" max="7161" width="15.85546875" style="110" customWidth="1"/>
    <col min="7162" max="7162" width="16.42578125" style="110" bestFit="1" customWidth="1"/>
    <col min="7163" max="7163" width="21.42578125" style="110" customWidth="1"/>
    <col min="7164" max="7164" width="14.7109375" style="110" bestFit="1" customWidth="1"/>
    <col min="7165" max="7165" width="13.140625" style="110" bestFit="1" customWidth="1"/>
    <col min="7166" max="7166" width="9.140625" style="110"/>
    <col min="7167" max="7167" width="16.7109375" style="110" bestFit="1" customWidth="1"/>
    <col min="7168" max="7168" width="9.140625" style="110"/>
    <col min="7169" max="7169" width="15" style="110" bestFit="1" customWidth="1"/>
    <col min="7170" max="7406" width="9.140625" style="110"/>
    <col min="7407" max="7407" width="5.42578125" style="110" customWidth="1"/>
    <col min="7408" max="7408" width="75.7109375" style="110" customWidth="1"/>
    <col min="7409" max="7409" width="0" style="110" hidden="1" customWidth="1"/>
    <col min="7410" max="7410" width="7.7109375" style="110" customWidth="1"/>
    <col min="7411" max="7411" width="8.7109375" style="110" customWidth="1"/>
    <col min="7412" max="7412" width="20.42578125" style="110" bestFit="1" customWidth="1"/>
    <col min="7413" max="7413" width="15.7109375" style="110" customWidth="1"/>
    <col min="7414" max="7414" width="16" style="110" customWidth="1"/>
    <col min="7415" max="7415" width="18.140625" style="110" customWidth="1"/>
    <col min="7416" max="7416" width="23" style="110" customWidth="1"/>
    <col min="7417" max="7417" width="15.85546875" style="110" customWidth="1"/>
    <col min="7418" max="7418" width="16.42578125" style="110" bestFit="1" customWidth="1"/>
    <col min="7419" max="7419" width="21.42578125" style="110" customWidth="1"/>
    <col min="7420" max="7420" width="14.7109375" style="110" bestFit="1" customWidth="1"/>
    <col min="7421" max="7421" width="13.140625" style="110" bestFit="1" customWidth="1"/>
    <col min="7422" max="7422" width="9.140625" style="110"/>
    <col min="7423" max="7423" width="16.7109375" style="110" bestFit="1" customWidth="1"/>
    <col min="7424" max="7424" width="9.140625" style="110"/>
    <col min="7425" max="7425" width="15" style="110" bestFit="1" customWidth="1"/>
    <col min="7426" max="7662" width="9.140625" style="110"/>
    <col min="7663" max="7663" width="5.42578125" style="110" customWidth="1"/>
    <col min="7664" max="7664" width="75.7109375" style="110" customWidth="1"/>
    <col min="7665" max="7665" width="0" style="110" hidden="1" customWidth="1"/>
    <col min="7666" max="7666" width="7.7109375" style="110" customWidth="1"/>
    <col min="7667" max="7667" width="8.7109375" style="110" customWidth="1"/>
    <col min="7668" max="7668" width="20.42578125" style="110" bestFit="1" customWidth="1"/>
    <col min="7669" max="7669" width="15.7109375" style="110" customWidth="1"/>
    <col min="7670" max="7670" width="16" style="110" customWidth="1"/>
    <col min="7671" max="7671" width="18.140625" style="110" customWidth="1"/>
    <col min="7672" max="7672" width="23" style="110" customWidth="1"/>
    <col min="7673" max="7673" width="15.85546875" style="110" customWidth="1"/>
    <col min="7674" max="7674" width="16.42578125" style="110" bestFit="1" customWidth="1"/>
    <col min="7675" max="7675" width="21.42578125" style="110" customWidth="1"/>
    <col min="7676" max="7676" width="14.7109375" style="110" bestFit="1" customWidth="1"/>
    <col min="7677" max="7677" width="13.140625" style="110" bestFit="1" customWidth="1"/>
    <col min="7678" max="7678" width="9.140625" style="110"/>
    <col min="7679" max="7679" width="16.7109375" style="110" bestFit="1" customWidth="1"/>
    <col min="7680" max="7680" width="9.140625" style="110"/>
    <col min="7681" max="7681" width="15" style="110" bestFit="1" customWidth="1"/>
    <col min="7682" max="7918" width="9.140625" style="110"/>
    <col min="7919" max="7919" width="5.42578125" style="110" customWidth="1"/>
    <col min="7920" max="7920" width="75.7109375" style="110" customWidth="1"/>
    <col min="7921" max="7921" width="0" style="110" hidden="1" customWidth="1"/>
    <col min="7922" max="7922" width="7.7109375" style="110" customWidth="1"/>
    <col min="7923" max="7923" width="8.7109375" style="110" customWidth="1"/>
    <col min="7924" max="7924" width="20.42578125" style="110" bestFit="1" customWidth="1"/>
    <col min="7925" max="7925" width="15.7109375" style="110" customWidth="1"/>
    <col min="7926" max="7926" width="16" style="110" customWidth="1"/>
    <col min="7927" max="7927" width="18.140625" style="110" customWidth="1"/>
    <col min="7928" max="7928" width="23" style="110" customWidth="1"/>
    <col min="7929" max="7929" width="15.85546875" style="110" customWidth="1"/>
    <col min="7930" max="7930" width="16.42578125" style="110" bestFit="1" customWidth="1"/>
    <col min="7931" max="7931" width="21.42578125" style="110" customWidth="1"/>
    <col min="7932" max="7932" width="14.7109375" style="110" bestFit="1" customWidth="1"/>
    <col min="7933" max="7933" width="13.140625" style="110" bestFit="1" customWidth="1"/>
    <col min="7934" max="7934" width="9.140625" style="110"/>
    <col min="7935" max="7935" width="16.7109375" style="110" bestFit="1" customWidth="1"/>
    <col min="7936" max="7936" width="9.140625" style="110"/>
    <col min="7937" max="7937" width="15" style="110" bestFit="1" customWidth="1"/>
    <col min="7938" max="8174" width="9.140625" style="110"/>
    <col min="8175" max="8175" width="5.42578125" style="110" customWidth="1"/>
    <col min="8176" max="8176" width="75.7109375" style="110" customWidth="1"/>
    <col min="8177" max="8177" width="0" style="110" hidden="1" customWidth="1"/>
    <col min="8178" max="8178" width="7.7109375" style="110" customWidth="1"/>
    <col min="8179" max="8179" width="8.7109375" style="110" customWidth="1"/>
    <col min="8180" max="8180" width="20.42578125" style="110" bestFit="1" customWidth="1"/>
    <col min="8181" max="8181" width="15.7109375" style="110" customWidth="1"/>
    <col min="8182" max="8182" width="16" style="110" customWidth="1"/>
    <col min="8183" max="8183" width="18.140625" style="110" customWidth="1"/>
    <col min="8184" max="8184" width="23" style="110" customWidth="1"/>
    <col min="8185" max="8185" width="15.85546875" style="110" customWidth="1"/>
    <col min="8186" max="8186" width="16.42578125" style="110" bestFit="1" customWidth="1"/>
    <col min="8187" max="8187" width="21.42578125" style="110" customWidth="1"/>
    <col min="8188" max="8188" width="14.7109375" style="110" bestFit="1" customWidth="1"/>
    <col min="8189" max="8189" width="13.140625" style="110" bestFit="1" customWidth="1"/>
    <col min="8190" max="8190" width="9.140625" style="110"/>
    <col min="8191" max="8191" width="16.7109375" style="110" bestFit="1" customWidth="1"/>
    <col min="8192" max="8192" width="9.140625" style="110"/>
    <col min="8193" max="8193" width="15" style="110" bestFit="1" customWidth="1"/>
    <col min="8194" max="8430" width="9.140625" style="110"/>
    <col min="8431" max="8431" width="5.42578125" style="110" customWidth="1"/>
    <col min="8432" max="8432" width="75.7109375" style="110" customWidth="1"/>
    <col min="8433" max="8433" width="0" style="110" hidden="1" customWidth="1"/>
    <col min="8434" max="8434" width="7.7109375" style="110" customWidth="1"/>
    <col min="8435" max="8435" width="8.7109375" style="110" customWidth="1"/>
    <col min="8436" max="8436" width="20.42578125" style="110" bestFit="1" customWidth="1"/>
    <col min="8437" max="8437" width="15.7109375" style="110" customWidth="1"/>
    <col min="8438" max="8438" width="16" style="110" customWidth="1"/>
    <col min="8439" max="8439" width="18.140625" style="110" customWidth="1"/>
    <col min="8440" max="8440" width="23" style="110" customWidth="1"/>
    <col min="8441" max="8441" width="15.85546875" style="110" customWidth="1"/>
    <col min="8442" max="8442" width="16.42578125" style="110" bestFit="1" customWidth="1"/>
    <col min="8443" max="8443" width="21.42578125" style="110" customWidth="1"/>
    <col min="8444" max="8444" width="14.7109375" style="110" bestFit="1" customWidth="1"/>
    <col min="8445" max="8445" width="13.140625" style="110" bestFit="1" customWidth="1"/>
    <col min="8446" max="8446" width="9.140625" style="110"/>
    <col min="8447" max="8447" width="16.7109375" style="110" bestFit="1" customWidth="1"/>
    <col min="8448" max="8448" width="9.140625" style="110"/>
    <col min="8449" max="8449" width="15" style="110" bestFit="1" customWidth="1"/>
    <col min="8450" max="8686" width="9.140625" style="110"/>
    <col min="8687" max="8687" width="5.42578125" style="110" customWidth="1"/>
    <col min="8688" max="8688" width="75.7109375" style="110" customWidth="1"/>
    <col min="8689" max="8689" width="0" style="110" hidden="1" customWidth="1"/>
    <col min="8690" max="8690" width="7.7109375" style="110" customWidth="1"/>
    <col min="8691" max="8691" width="8.7109375" style="110" customWidth="1"/>
    <col min="8692" max="8692" width="20.42578125" style="110" bestFit="1" customWidth="1"/>
    <col min="8693" max="8693" width="15.7109375" style="110" customWidth="1"/>
    <col min="8694" max="8694" width="16" style="110" customWidth="1"/>
    <col min="8695" max="8695" width="18.140625" style="110" customWidth="1"/>
    <col min="8696" max="8696" width="23" style="110" customWidth="1"/>
    <col min="8697" max="8697" width="15.85546875" style="110" customWidth="1"/>
    <col min="8698" max="8698" width="16.42578125" style="110" bestFit="1" customWidth="1"/>
    <col min="8699" max="8699" width="21.42578125" style="110" customWidth="1"/>
    <col min="8700" max="8700" width="14.7109375" style="110" bestFit="1" customWidth="1"/>
    <col min="8701" max="8701" width="13.140625" style="110" bestFit="1" customWidth="1"/>
    <col min="8702" max="8702" width="9.140625" style="110"/>
    <col min="8703" max="8703" width="16.7109375" style="110" bestFit="1" customWidth="1"/>
    <col min="8704" max="8704" width="9.140625" style="110"/>
    <col min="8705" max="8705" width="15" style="110" bestFit="1" customWidth="1"/>
    <col min="8706" max="8942" width="9.140625" style="110"/>
    <col min="8943" max="8943" width="5.42578125" style="110" customWidth="1"/>
    <col min="8944" max="8944" width="75.7109375" style="110" customWidth="1"/>
    <col min="8945" max="8945" width="0" style="110" hidden="1" customWidth="1"/>
    <col min="8946" max="8946" width="7.7109375" style="110" customWidth="1"/>
    <col min="8947" max="8947" width="8.7109375" style="110" customWidth="1"/>
    <col min="8948" max="8948" width="20.42578125" style="110" bestFit="1" customWidth="1"/>
    <col min="8949" max="8949" width="15.7109375" style="110" customWidth="1"/>
    <col min="8950" max="8950" width="16" style="110" customWidth="1"/>
    <col min="8951" max="8951" width="18.140625" style="110" customWidth="1"/>
    <col min="8952" max="8952" width="23" style="110" customWidth="1"/>
    <col min="8953" max="8953" width="15.85546875" style="110" customWidth="1"/>
    <col min="8954" max="8954" width="16.42578125" style="110" bestFit="1" customWidth="1"/>
    <col min="8955" max="8955" width="21.42578125" style="110" customWidth="1"/>
    <col min="8956" max="8956" width="14.7109375" style="110" bestFit="1" customWidth="1"/>
    <col min="8957" max="8957" width="13.140625" style="110" bestFit="1" customWidth="1"/>
    <col min="8958" max="8958" width="9.140625" style="110"/>
    <col min="8959" max="8959" width="16.7109375" style="110" bestFit="1" customWidth="1"/>
    <col min="8960" max="8960" width="9.140625" style="110"/>
    <col min="8961" max="8961" width="15" style="110" bestFit="1" customWidth="1"/>
    <col min="8962" max="9198" width="9.140625" style="110"/>
    <col min="9199" max="9199" width="5.42578125" style="110" customWidth="1"/>
    <col min="9200" max="9200" width="75.7109375" style="110" customWidth="1"/>
    <col min="9201" max="9201" width="0" style="110" hidden="1" customWidth="1"/>
    <col min="9202" max="9202" width="7.7109375" style="110" customWidth="1"/>
    <col min="9203" max="9203" width="8.7109375" style="110" customWidth="1"/>
    <col min="9204" max="9204" width="20.42578125" style="110" bestFit="1" customWidth="1"/>
    <col min="9205" max="9205" width="15.7109375" style="110" customWidth="1"/>
    <col min="9206" max="9206" width="16" style="110" customWidth="1"/>
    <col min="9207" max="9207" width="18.140625" style="110" customWidth="1"/>
    <col min="9208" max="9208" width="23" style="110" customWidth="1"/>
    <col min="9209" max="9209" width="15.85546875" style="110" customWidth="1"/>
    <col min="9210" max="9210" width="16.42578125" style="110" bestFit="1" customWidth="1"/>
    <col min="9211" max="9211" width="21.42578125" style="110" customWidth="1"/>
    <col min="9212" max="9212" width="14.7109375" style="110" bestFit="1" customWidth="1"/>
    <col min="9213" max="9213" width="13.140625" style="110" bestFit="1" customWidth="1"/>
    <col min="9214" max="9214" width="9.140625" style="110"/>
    <col min="9215" max="9215" width="16.7109375" style="110" bestFit="1" customWidth="1"/>
    <col min="9216" max="9216" width="9.140625" style="110"/>
    <col min="9217" max="9217" width="15" style="110" bestFit="1" customWidth="1"/>
    <col min="9218" max="9454" width="9.140625" style="110"/>
    <col min="9455" max="9455" width="5.42578125" style="110" customWidth="1"/>
    <col min="9456" max="9456" width="75.7109375" style="110" customWidth="1"/>
    <col min="9457" max="9457" width="0" style="110" hidden="1" customWidth="1"/>
    <col min="9458" max="9458" width="7.7109375" style="110" customWidth="1"/>
    <col min="9459" max="9459" width="8.7109375" style="110" customWidth="1"/>
    <col min="9460" max="9460" width="20.42578125" style="110" bestFit="1" customWidth="1"/>
    <col min="9461" max="9461" width="15.7109375" style="110" customWidth="1"/>
    <col min="9462" max="9462" width="16" style="110" customWidth="1"/>
    <col min="9463" max="9463" width="18.140625" style="110" customWidth="1"/>
    <col min="9464" max="9464" width="23" style="110" customWidth="1"/>
    <col min="9465" max="9465" width="15.85546875" style="110" customWidth="1"/>
    <col min="9466" max="9466" width="16.42578125" style="110" bestFit="1" customWidth="1"/>
    <col min="9467" max="9467" width="21.42578125" style="110" customWidth="1"/>
    <col min="9468" max="9468" width="14.7109375" style="110" bestFit="1" customWidth="1"/>
    <col min="9469" max="9469" width="13.140625" style="110" bestFit="1" customWidth="1"/>
    <col min="9470" max="9470" width="9.140625" style="110"/>
    <col min="9471" max="9471" width="16.7109375" style="110" bestFit="1" customWidth="1"/>
    <col min="9472" max="9472" width="9.140625" style="110"/>
    <col min="9473" max="9473" width="15" style="110" bestFit="1" customWidth="1"/>
    <col min="9474" max="9710" width="9.140625" style="110"/>
    <col min="9711" max="9711" width="5.42578125" style="110" customWidth="1"/>
    <col min="9712" max="9712" width="75.7109375" style="110" customWidth="1"/>
    <col min="9713" max="9713" width="0" style="110" hidden="1" customWidth="1"/>
    <col min="9714" max="9714" width="7.7109375" style="110" customWidth="1"/>
    <col min="9715" max="9715" width="8.7109375" style="110" customWidth="1"/>
    <col min="9716" max="9716" width="20.42578125" style="110" bestFit="1" customWidth="1"/>
    <col min="9717" max="9717" width="15.7109375" style="110" customWidth="1"/>
    <col min="9718" max="9718" width="16" style="110" customWidth="1"/>
    <col min="9719" max="9719" width="18.140625" style="110" customWidth="1"/>
    <col min="9720" max="9720" width="23" style="110" customWidth="1"/>
    <col min="9721" max="9721" width="15.85546875" style="110" customWidth="1"/>
    <col min="9722" max="9722" width="16.42578125" style="110" bestFit="1" customWidth="1"/>
    <col min="9723" max="9723" width="21.42578125" style="110" customWidth="1"/>
    <col min="9724" max="9724" width="14.7109375" style="110" bestFit="1" customWidth="1"/>
    <col min="9725" max="9725" width="13.140625" style="110" bestFit="1" customWidth="1"/>
    <col min="9726" max="9726" width="9.140625" style="110"/>
    <col min="9727" max="9727" width="16.7109375" style="110" bestFit="1" customWidth="1"/>
    <col min="9728" max="9728" width="9.140625" style="110"/>
    <col min="9729" max="9729" width="15" style="110" bestFit="1" customWidth="1"/>
    <col min="9730" max="9966" width="9.140625" style="110"/>
    <col min="9967" max="9967" width="5.42578125" style="110" customWidth="1"/>
    <col min="9968" max="9968" width="75.7109375" style="110" customWidth="1"/>
    <col min="9969" max="9969" width="0" style="110" hidden="1" customWidth="1"/>
    <col min="9970" max="9970" width="7.7109375" style="110" customWidth="1"/>
    <col min="9971" max="9971" width="8.7109375" style="110" customWidth="1"/>
    <col min="9972" max="9972" width="20.42578125" style="110" bestFit="1" customWidth="1"/>
    <col min="9973" max="9973" width="15.7109375" style="110" customWidth="1"/>
    <col min="9974" max="9974" width="16" style="110" customWidth="1"/>
    <col min="9975" max="9975" width="18.140625" style="110" customWidth="1"/>
    <col min="9976" max="9976" width="23" style="110" customWidth="1"/>
    <col min="9977" max="9977" width="15.85546875" style="110" customWidth="1"/>
    <col min="9978" max="9978" width="16.42578125" style="110" bestFit="1" customWidth="1"/>
    <col min="9979" max="9979" width="21.42578125" style="110" customWidth="1"/>
    <col min="9980" max="9980" width="14.7109375" style="110" bestFit="1" customWidth="1"/>
    <col min="9981" max="9981" width="13.140625" style="110" bestFit="1" customWidth="1"/>
    <col min="9982" max="9982" width="9.140625" style="110"/>
    <col min="9983" max="9983" width="16.7109375" style="110" bestFit="1" customWidth="1"/>
    <col min="9984" max="9984" width="9.140625" style="110"/>
    <col min="9985" max="9985" width="15" style="110" bestFit="1" customWidth="1"/>
    <col min="9986" max="10222" width="9.140625" style="110"/>
    <col min="10223" max="10223" width="5.42578125" style="110" customWidth="1"/>
    <col min="10224" max="10224" width="75.7109375" style="110" customWidth="1"/>
    <col min="10225" max="10225" width="0" style="110" hidden="1" customWidth="1"/>
    <col min="10226" max="10226" width="7.7109375" style="110" customWidth="1"/>
    <col min="10227" max="10227" width="8.7109375" style="110" customWidth="1"/>
    <col min="10228" max="10228" width="20.42578125" style="110" bestFit="1" customWidth="1"/>
    <col min="10229" max="10229" width="15.7109375" style="110" customWidth="1"/>
    <col min="10230" max="10230" width="16" style="110" customWidth="1"/>
    <col min="10231" max="10231" width="18.140625" style="110" customWidth="1"/>
    <col min="10232" max="10232" width="23" style="110" customWidth="1"/>
    <col min="10233" max="10233" width="15.85546875" style="110" customWidth="1"/>
    <col min="10234" max="10234" width="16.42578125" style="110" bestFit="1" customWidth="1"/>
    <col min="10235" max="10235" width="21.42578125" style="110" customWidth="1"/>
    <col min="10236" max="10236" width="14.7109375" style="110" bestFit="1" customWidth="1"/>
    <col min="10237" max="10237" width="13.140625" style="110" bestFit="1" customWidth="1"/>
    <col min="10238" max="10238" width="9.140625" style="110"/>
    <col min="10239" max="10239" width="16.7109375" style="110" bestFit="1" customWidth="1"/>
    <col min="10240" max="10240" width="9.140625" style="110"/>
    <col min="10241" max="10241" width="15" style="110" bestFit="1" customWidth="1"/>
    <col min="10242" max="10478" width="9.140625" style="110"/>
    <col min="10479" max="10479" width="5.42578125" style="110" customWidth="1"/>
    <col min="10480" max="10480" width="75.7109375" style="110" customWidth="1"/>
    <col min="10481" max="10481" width="0" style="110" hidden="1" customWidth="1"/>
    <col min="10482" max="10482" width="7.7109375" style="110" customWidth="1"/>
    <col min="10483" max="10483" width="8.7109375" style="110" customWidth="1"/>
    <col min="10484" max="10484" width="20.42578125" style="110" bestFit="1" customWidth="1"/>
    <col min="10485" max="10485" width="15.7109375" style="110" customWidth="1"/>
    <col min="10486" max="10486" width="16" style="110" customWidth="1"/>
    <col min="10487" max="10487" width="18.140625" style="110" customWidth="1"/>
    <col min="10488" max="10488" width="23" style="110" customWidth="1"/>
    <col min="10489" max="10489" width="15.85546875" style="110" customWidth="1"/>
    <col min="10490" max="10490" width="16.42578125" style="110" bestFit="1" customWidth="1"/>
    <col min="10491" max="10491" width="21.42578125" style="110" customWidth="1"/>
    <col min="10492" max="10492" width="14.7109375" style="110" bestFit="1" customWidth="1"/>
    <col min="10493" max="10493" width="13.140625" style="110" bestFit="1" customWidth="1"/>
    <col min="10494" max="10494" width="9.140625" style="110"/>
    <col min="10495" max="10495" width="16.7109375" style="110" bestFit="1" customWidth="1"/>
    <col min="10496" max="10496" width="9.140625" style="110"/>
    <col min="10497" max="10497" width="15" style="110" bestFit="1" customWidth="1"/>
    <col min="10498" max="10734" width="9.140625" style="110"/>
    <col min="10735" max="10735" width="5.42578125" style="110" customWidth="1"/>
    <col min="10736" max="10736" width="75.7109375" style="110" customWidth="1"/>
    <col min="10737" max="10737" width="0" style="110" hidden="1" customWidth="1"/>
    <col min="10738" max="10738" width="7.7109375" style="110" customWidth="1"/>
    <col min="10739" max="10739" width="8.7109375" style="110" customWidth="1"/>
    <col min="10740" max="10740" width="20.42578125" style="110" bestFit="1" customWidth="1"/>
    <col min="10741" max="10741" width="15.7109375" style="110" customWidth="1"/>
    <col min="10742" max="10742" width="16" style="110" customWidth="1"/>
    <col min="10743" max="10743" width="18.140625" style="110" customWidth="1"/>
    <col min="10744" max="10744" width="23" style="110" customWidth="1"/>
    <col min="10745" max="10745" width="15.85546875" style="110" customWidth="1"/>
    <col min="10746" max="10746" width="16.42578125" style="110" bestFit="1" customWidth="1"/>
    <col min="10747" max="10747" width="21.42578125" style="110" customWidth="1"/>
    <col min="10748" max="10748" width="14.7109375" style="110" bestFit="1" customWidth="1"/>
    <col min="10749" max="10749" width="13.140625" style="110" bestFit="1" customWidth="1"/>
    <col min="10750" max="10750" width="9.140625" style="110"/>
    <col min="10751" max="10751" width="16.7109375" style="110" bestFit="1" customWidth="1"/>
    <col min="10752" max="10752" width="9.140625" style="110"/>
    <col min="10753" max="10753" width="15" style="110" bestFit="1" customWidth="1"/>
    <col min="10754" max="10990" width="9.140625" style="110"/>
    <col min="10991" max="10991" width="5.42578125" style="110" customWidth="1"/>
    <col min="10992" max="10992" width="75.7109375" style="110" customWidth="1"/>
    <col min="10993" max="10993" width="0" style="110" hidden="1" customWidth="1"/>
    <col min="10994" max="10994" width="7.7109375" style="110" customWidth="1"/>
    <col min="10995" max="10995" width="8.7109375" style="110" customWidth="1"/>
    <col min="10996" max="10996" width="20.42578125" style="110" bestFit="1" customWidth="1"/>
    <col min="10997" max="10997" width="15.7109375" style="110" customWidth="1"/>
    <col min="10998" max="10998" width="16" style="110" customWidth="1"/>
    <col min="10999" max="10999" width="18.140625" style="110" customWidth="1"/>
    <col min="11000" max="11000" width="23" style="110" customWidth="1"/>
    <col min="11001" max="11001" width="15.85546875" style="110" customWidth="1"/>
    <col min="11002" max="11002" width="16.42578125" style="110" bestFit="1" customWidth="1"/>
    <col min="11003" max="11003" width="21.42578125" style="110" customWidth="1"/>
    <col min="11004" max="11004" width="14.7109375" style="110" bestFit="1" customWidth="1"/>
    <col min="11005" max="11005" width="13.140625" style="110" bestFit="1" customWidth="1"/>
    <col min="11006" max="11006" width="9.140625" style="110"/>
    <col min="11007" max="11007" width="16.7109375" style="110" bestFit="1" customWidth="1"/>
    <col min="11008" max="11008" width="9.140625" style="110"/>
    <col min="11009" max="11009" width="15" style="110" bestFit="1" customWidth="1"/>
    <col min="11010" max="11246" width="9.140625" style="110"/>
    <col min="11247" max="11247" width="5.42578125" style="110" customWidth="1"/>
    <col min="11248" max="11248" width="75.7109375" style="110" customWidth="1"/>
    <col min="11249" max="11249" width="0" style="110" hidden="1" customWidth="1"/>
    <col min="11250" max="11250" width="7.7109375" style="110" customWidth="1"/>
    <col min="11251" max="11251" width="8.7109375" style="110" customWidth="1"/>
    <col min="11252" max="11252" width="20.42578125" style="110" bestFit="1" customWidth="1"/>
    <col min="11253" max="11253" width="15.7109375" style="110" customWidth="1"/>
    <col min="11254" max="11254" width="16" style="110" customWidth="1"/>
    <col min="11255" max="11255" width="18.140625" style="110" customWidth="1"/>
    <col min="11256" max="11256" width="23" style="110" customWidth="1"/>
    <col min="11257" max="11257" width="15.85546875" style="110" customWidth="1"/>
    <col min="11258" max="11258" width="16.42578125" style="110" bestFit="1" customWidth="1"/>
    <col min="11259" max="11259" width="21.42578125" style="110" customWidth="1"/>
    <col min="11260" max="11260" width="14.7109375" style="110" bestFit="1" customWidth="1"/>
    <col min="11261" max="11261" width="13.140625" style="110" bestFit="1" customWidth="1"/>
    <col min="11262" max="11262" width="9.140625" style="110"/>
    <col min="11263" max="11263" width="16.7109375" style="110" bestFit="1" customWidth="1"/>
    <col min="11264" max="11264" width="9.140625" style="110"/>
    <col min="11265" max="11265" width="15" style="110" bestFit="1" customWidth="1"/>
    <col min="11266" max="11502" width="9.140625" style="110"/>
    <col min="11503" max="11503" width="5.42578125" style="110" customWidth="1"/>
    <col min="11504" max="11504" width="75.7109375" style="110" customWidth="1"/>
    <col min="11505" max="11505" width="0" style="110" hidden="1" customWidth="1"/>
    <col min="11506" max="11506" width="7.7109375" style="110" customWidth="1"/>
    <col min="11507" max="11507" width="8.7109375" style="110" customWidth="1"/>
    <col min="11508" max="11508" width="20.42578125" style="110" bestFit="1" customWidth="1"/>
    <col min="11509" max="11509" width="15.7109375" style="110" customWidth="1"/>
    <col min="11510" max="11510" width="16" style="110" customWidth="1"/>
    <col min="11511" max="11511" width="18.140625" style="110" customWidth="1"/>
    <col min="11512" max="11512" width="23" style="110" customWidth="1"/>
    <col min="11513" max="11513" width="15.85546875" style="110" customWidth="1"/>
    <col min="11514" max="11514" width="16.42578125" style="110" bestFit="1" customWidth="1"/>
    <col min="11515" max="11515" width="21.42578125" style="110" customWidth="1"/>
    <col min="11516" max="11516" width="14.7109375" style="110" bestFit="1" customWidth="1"/>
    <col min="11517" max="11517" width="13.140625" style="110" bestFit="1" customWidth="1"/>
    <col min="11518" max="11518" width="9.140625" style="110"/>
    <col min="11519" max="11519" width="16.7109375" style="110" bestFit="1" customWidth="1"/>
    <col min="11520" max="11520" width="9.140625" style="110"/>
    <col min="11521" max="11521" width="15" style="110" bestFit="1" customWidth="1"/>
    <col min="11522" max="11758" width="9.140625" style="110"/>
    <col min="11759" max="11759" width="5.42578125" style="110" customWidth="1"/>
    <col min="11760" max="11760" width="75.7109375" style="110" customWidth="1"/>
    <col min="11761" max="11761" width="0" style="110" hidden="1" customWidth="1"/>
    <col min="11762" max="11762" width="7.7109375" style="110" customWidth="1"/>
    <col min="11763" max="11763" width="8.7109375" style="110" customWidth="1"/>
    <col min="11764" max="11764" width="20.42578125" style="110" bestFit="1" customWidth="1"/>
    <col min="11765" max="11765" width="15.7109375" style="110" customWidth="1"/>
    <col min="11766" max="11766" width="16" style="110" customWidth="1"/>
    <col min="11767" max="11767" width="18.140625" style="110" customWidth="1"/>
    <col min="11768" max="11768" width="23" style="110" customWidth="1"/>
    <col min="11769" max="11769" width="15.85546875" style="110" customWidth="1"/>
    <col min="11770" max="11770" width="16.42578125" style="110" bestFit="1" customWidth="1"/>
    <col min="11771" max="11771" width="21.42578125" style="110" customWidth="1"/>
    <col min="11772" max="11772" width="14.7109375" style="110" bestFit="1" customWidth="1"/>
    <col min="11773" max="11773" width="13.140625" style="110" bestFit="1" customWidth="1"/>
    <col min="11774" max="11774" width="9.140625" style="110"/>
    <col min="11775" max="11775" width="16.7109375" style="110" bestFit="1" customWidth="1"/>
    <col min="11776" max="11776" width="9.140625" style="110"/>
    <col min="11777" max="11777" width="15" style="110" bestFit="1" customWidth="1"/>
    <col min="11778" max="12014" width="9.140625" style="110"/>
    <col min="12015" max="12015" width="5.42578125" style="110" customWidth="1"/>
    <col min="12016" max="12016" width="75.7109375" style="110" customWidth="1"/>
    <col min="12017" max="12017" width="0" style="110" hidden="1" customWidth="1"/>
    <col min="12018" max="12018" width="7.7109375" style="110" customWidth="1"/>
    <col min="12019" max="12019" width="8.7109375" style="110" customWidth="1"/>
    <col min="12020" max="12020" width="20.42578125" style="110" bestFit="1" customWidth="1"/>
    <col min="12021" max="12021" width="15.7109375" style="110" customWidth="1"/>
    <col min="12022" max="12022" width="16" style="110" customWidth="1"/>
    <col min="12023" max="12023" width="18.140625" style="110" customWidth="1"/>
    <col min="12024" max="12024" width="23" style="110" customWidth="1"/>
    <col min="12025" max="12025" width="15.85546875" style="110" customWidth="1"/>
    <col min="12026" max="12026" width="16.42578125" style="110" bestFit="1" customWidth="1"/>
    <col min="12027" max="12027" width="21.42578125" style="110" customWidth="1"/>
    <col min="12028" max="12028" width="14.7109375" style="110" bestFit="1" customWidth="1"/>
    <col min="12029" max="12029" width="13.140625" style="110" bestFit="1" customWidth="1"/>
    <col min="12030" max="12030" width="9.140625" style="110"/>
    <col min="12031" max="12031" width="16.7109375" style="110" bestFit="1" customWidth="1"/>
    <col min="12032" max="12032" width="9.140625" style="110"/>
    <col min="12033" max="12033" width="15" style="110" bestFit="1" customWidth="1"/>
    <col min="12034" max="12270" width="9.140625" style="110"/>
    <col min="12271" max="12271" width="5.42578125" style="110" customWidth="1"/>
    <col min="12272" max="12272" width="75.7109375" style="110" customWidth="1"/>
    <col min="12273" max="12273" width="0" style="110" hidden="1" customWidth="1"/>
    <col min="12274" max="12274" width="7.7109375" style="110" customWidth="1"/>
    <col min="12275" max="12275" width="8.7109375" style="110" customWidth="1"/>
    <col min="12276" max="12276" width="20.42578125" style="110" bestFit="1" customWidth="1"/>
    <col min="12277" max="12277" width="15.7109375" style="110" customWidth="1"/>
    <col min="12278" max="12278" width="16" style="110" customWidth="1"/>
    <col min="12279" max="12279" width="18.140625" style="110" customWidth="1"/>
    <col min="12280" max="12280" width="23" style="110" customWidth="1"/>
    <col min="12281" max="12281" width="15.85546875" style="110" customWidth="1"/>
    <col min="12282" max="12282" width="16.42578125" style="110" bestFit="1" customWidth="1"/>
    <col min="12283" max="12283" width="21.42578125" style="110" customWidth="1"/>
    <col min="12284" max="12284" width="14.7109375" style="110" bestFit="1" customWidth="1"/>
    <col min="12285" max="12285" width="13.140625" style="110" bestFit="1" customWidth="1"/>
    <col min="12286" max="12286" width="9.140625" style="110"/>
    <col min="12287" max="12287" width="16.7109375" style="110" bestFit="1" customWidth="1"/>
    <col min="12288" max="12288" width="9.140625" style="110"/>
    <col min="12289" max="12289" width="15" style="110" bestFit="1" customWidth="1"/>
    <col min="12290" max="12526" width="9.140625" style="110"/>
    <col min="12527" max="12527" width="5.42578125" style="110" customWidth="1"/>
    <col min="12528" max="12528" width="75.7109375" style="110" customWidth="1"/>
    <col min="12529" max="12529" width="0" style="110" hidden="1" customWidth="1"/>
    <col min="12530" max="12530" width="7.7109375" style="110" customWidth="1"/>
    <col min="12531" max="12531" width="8.7109375" style="110" customWidth="1"/>
    <col min="12532" max="12532" width="20.42578125" style="110" bestFit="1" customWidth="1"/>
    <col min="12533" max="12533" width="15.7109375" style="110" customWidth="1"/>
    <col min="12534" max="12534" width="16" style="110" customWidth="1"/>
    <col min="12535" max="12535" width="18.140625" style="110" customWidth="1"/>
    <col min="12536" max="12536" width="23" style="110" customWidth="1"/>
    <col min="12537" max="12537" width="15.85546875" style="110" customWidth="1"/>
    <col min="12538" max="12538" width="16.42578125" style="110" bestFit="1" customWidth="1"/>
    <col min="12539" max="12539" width="21.42578125" style="110" customWidth="1"/>
    <col min="12540" max="12540" width="14.7109375" style="110" bestFit="1" customWidth="1"/>
    <col min="12541" max="12541" width="13.140625" style="110" bestFit="1" customWidth="1"/>
    <col min="12542" max="12542" width="9.140625" style="110"/>
    <col min="12543" max="12543" width="16.7109375" style="110" bestFit="1" customWidth="1"/>
    <col min="12544" max="12544" width="9.140625" style="110"/>
    <col min="12545" max="12545" width="15" style="110" bestFit="1" customWidth="1"/>
    <col min="12546" max="12782" width="9.140625" style="110"/>
    <col min="12783" max="12783" width="5.42578125" style="110" customWidth="1"/>
    <col min="12784" max="12784" width="75.7109375" style="110" customWidth="1"/>
    <col min="12785" max="12785" width="0" style="110" hidden="1" customWidth="1"/>
    <col min="12786" max="12786" width="7.7109375" style="110" customWidth="1"/>
    <col min="12787" max="12787" width="8.7109375" style="110" customWidth="1"/>
    <col min="12788" max="12788" width="20.42578125" style="110" bestFit="1" customWidth="1"/>
    <col min="12789" max="12789" width="15.7109375" style="110" customWidth="1"/>
    <col min="12790" max="12790" width="16" style="110" customWidth="1"/>
    <col min="12791" max="12791" width="18.140625" style="110" customWidth="1"/>
    <col min="12792" max="12792" width="23" style="110" customWidth="1"/>
    <col min="12793" max="12793" width="15.85546875" style="110" customWidth="1"/>
    <col min="12794" max="12794" width="16.42578125" style="110" bestFit="1" customWidth="1"/>
    <col min="12795" max="12795" width="21.42578125" style="110" customWidth="1"/>
    <col min="12796" max="12796" width="14.7109375" style="110" bestFit="1" customWidth="1"/>
    <col min="12797" max="12797" width="13.140625" style="110" bestFit="1" customWidth="1"/>
    <col min="12798" max="12798" width="9.140625" style="110"/>
    <col min="12799" max="12799" width="16.7109375" style="110" bestFit="1" customWidth="1"/>
    <col min="12800" max="12800" width="9.140625" style="110"/>
    <col min="12801" max="12801" width="15" style="110" bestFit="1" customWidth="1"/>
    <col min="12802" max="13038" width="9.140625" style="110"/>
    <col min="13039" max="13039" width="5.42578125" style="110" customWidth="1"/>
    <col min="13040" max="13040" width="75.7109375" style="110" customWidth="1"/>
    <col min="13041" max="13041" width="0" style="110" hidden="1" customWidth="1"/>
    <col min="13042" max="13042" width="7.7109375" style="110" customWidth="1"/>
    <col min="13043" max="13043" width="8.7109375" style="110" customWidth="1"/>
    <col min="13044" max="13044" width="20.42578125" style="110" bestFit="1" customWidth="1"/>
    <col min="13045" max="13045" width="15.7109375" style="110" customWidth="1"/>
    <col min="13046" max="13046" width="16" style="110" customWidth="1"/>
    <col min="13047" max="13047" width="18.140625" style="110" customWidth="1"/>
    <col min="13048" max="13048" width="23" style="110" customWidth="1"/>
    <col min="13049" max="13049" width="15.85546875" style="110" customWidth="1"/>
    <col min="13050" max="13050" width="16.42578125" style="110" bestFit="1" customWidth="1"/>
    <col min="13051" max="13051" width="21.42578125" style="110" customWidth="1"/>
    <col min="13052" max="13052" width="14.7109375" style="110" bestFit="1" customWidth="1"/>
    <col min="13053" max="13053" width="13.140625" style="110" bestFit="1" customWidth="1"/>
    <col min="13054" max="13054" width="9.140625" style="110"/>
    <col min="13055" max="13055" width="16.7109375" style="110" bestFit="1" customWidth="1"/>
    <col min="13056" max="13056" width="9.140625" style="110"/>
    <col min="13057" max="13057" width="15" style="110" bestFit="1" customWidth="1"/>
    <col min="13058" max="13294" width="9.140625" style="110"/>
    <col min="13295" max="13295" width="5.42578125" style="110" customWidth="1"/>
    <col min="13296" max="13296" width="75.7109375" style="110" customWidth="1"/>
    <col min="13297" max="13297" width="0" style="110" hidden="1" customWidth="1"/>
    <col min="13298" max="13298" width="7.7109375" style="110" customWidth="1"/>
    <col min="13299" max="13299" width="8.7109375" style="110" customWidth="1"/>
    <col min="13300" max="13300" width="20.42578125" style="110" bestFit="1" customWidth="1"/>
    <col min="13301" max="13301" width="15.7109375" style="110" customWidth="1"/>
    <col min="13302" max="13302" width="16" style="110" customWidth="1"/>
    <col min="13303" max="13303" width="18.140625" style="110" customWidth="1"/>
    <col min="13304" max="13304" width="23" style="110" customWidth="1"/>
    <col min="13305" max="13305" width="15.85546875" style="110" customWidth="1"/>
    <col min="13306" max="13306" width="16.42578125" style="110" bestFit="1" customWidth="1"/>
    <col min="13307" max="13307" width="21.42578125" style="110" customWidth="1"/>
    <col min="13308" max="13308" width="14.7109375" style="110" bestFit="1" customWidth="1"/>
    <col min="13309" max="13309" width="13.140625" style="110" bestFit="1" customWidth="1"/>
    <col min="13310" max="13310" width="9.140625" style="110"/>
    <col min="13311" max="13311" width="16.7109375" style="110" bestFit="1" customWidth="1"/>
    <col min="13312" max="13312" width="9.140625" style="110"/>
    <col min="13313" max="13313" width="15" style="110" bestFit="1" customWidth="1"/>
    <col min="13314" max="13550" width="9.140625" style="110"/>
    <col min="13551" max="13551" width="5.42578125" style="110" customWidth="1"/>
    <col min="13552" max="13552" width="75.7109375" style="110" customWidth="1"/>
    <col min="13553" max="13553" width="0" style="110" hidden="1" customWidth="1"/>
    <col min="13554" max="13554" width="7.7109375" style="110" customWidth="1"/>
    <col min="13555" max="13555" width="8.7109375" style="110" customWidth="1"/>
    <col min="13556" max="13556" width="20.42578125" style="110" bestFit="1" customWidth="1"/>
    <col min="13557" max="13557" width="15.7109375" style="110" customWidth="1"/>
    <col min="13558" max="13558" width="16" style="110" customWidth="1"/>
    <col min="13559" max="13559" width="18.140625" style="110" customWidth="1"/>
    <col min="13560" max="13560" width="23" style="110" customWidth="1"/>
    <col min="13561" max="13561" width="15.85546875" style="110" customWidth="1"/>
    <col min="13562" max="13562" width="16.42578125" style="110" bestFit="1" customWidth="1"/>
    <col min="13563" max="13563" width="21.42578125" style="110" customWidth="1"/>
    <col min="13564" max="13564" width="14.7109375" style="110" bestFit="1" customWidth="1"/>
    <col min="13565" max="13565" width="13.140625" style="110" bestFit="1" customWidth="1"/>
    <col min="13566" max="13566" width="9.140625" style="110"/>
    <col min="13567" max="13567" width="16.7109375" style="110" bestFit="1" customWidth="1"/>
    <col min="13568" max="13568" width="9.140625" style="110"/>
    <col min="13569" max="13569" width="15" style="110" bestFit="1" customWidth="1"/>
    <col min="13570" max="13806" width="9.140625" style="110"/>
    <col min="13807" max="13807" width="5.42578125" style="110" customWidth="1"/>
    <col min="13808" max="13808" width="75.7109375" style="110" customWidth="1"/>
    <col min="13809" max="13809" width="0" style="110" hidden="1" customWidth="1"/>
    <col min="13810" max="13810" width="7.7109375" style="110" customWidth="1"/>
    <col min="13811" max="13811" width="8.7109375" style="110" customWidth="1"/>
    <col min="13812" max="13812" width="20.42578125" style="110" bestFit="1" customWidth="1"/>
    <col min="13813" max="13813" width="15.7109375" style="110" customWidth="1"/>
    <col min="13814" max="13814" width="16" style="110" customWidth="1"/>
    <col min="13815" max="13815" width="18.140625" style="110" customWidth="1"/>
    <col min="13816" max="13816" width="23" style="110" customWidth="1"/>
    <col min="13817" max="13817" width="15.85546875" style="110" customWidth="1"/>
    <col min="13818" max="13818" width="16.42578125" style="110" bestFit="1" customWidth="1"/>
    <col min="13819" max="13819" width="21.42578125" style="110" customWidth="1"/>
    <col min="13820" max="13820" width="14.7109375" style="110" bestFit="1" customWidth="1"/>
    <col min="13821" max="13821" width="13.140625" style="110" bestFit="1" customWidth="1"/>
    <col min="13822" max="13822" width="9.140625" style="110"/>
    <col min="13823" max="13823" width="16.7109375" style="110" bestFit="1" customWidth="1"/>
    <col min="13824" max="13824" width="9.140625" style="110"/>
    <col min="13825" max="13825" width="15" style="110" bestFit="1" customWidth="1"/>
    <col min="13826" max="14062" width="9.140625" style="110"/>
    <col min="14063" max="14063" width="5.42578125" style="110" customWidth="1"/>
    <col min="14064" max="14064" width="75.7109375" style="110" customWidth="1"/>
    <col min="14065" max="14065" width="0" style="110" hidden="1" customWidth="1"/>
    <col min="14066" max="14066" width="7.7109375" style="110" customWidth="1"/>
    <col min="14067" max="14067" width="8.7109375" style="110" customWidth="1"/>
    <col min="14068" max="14068" width="20.42578125" style="110" bestFit="1" customWidth="1"/>
    <col min="14069" max="14069" width="15.7109375" style="110" customWidth="1"/>
    <col min="14070" max="14070" width="16" style="110" customWidth="1"/>
    <col min="14071" max="14071" width="18.140625" style="110" customWidth="1"/>
    <col min="14072" max="14072" width="23" style="110" customWidth="1"/>
    <col min="14073" max="14073" width="15.85546875" style="110" customWidth="1"/>
    <col min="14074" max="14074" width="16.42578125" style="110" bestFit="1" customWidth="1"/>
    <col min="14075" max="14075" width="21.42578125" style="110" customWidth="1"/>
    <col min="14076" max="14076" width="14.7109375" style="110" bestFit="1" customWidth="1"/>
    <col min="14077" max="14077" width="13.140625" style="110" bestFit="1" customWidth="1"/>
    <col min="14078" max="14078" width="9.140625" style="110"/>
    <col min="14079" max="14079" width="16.7109375" style="110" bestFit="1" customWidth="1"/>
    <col min="14080" max="14080" width="9.140625" style="110"/>
    <col min="14081" max="14081" width="15" style="110" bestFit="1" customWidth="1"/>
    <col min="14082" max="14318" width="9.140625" style="110"/>
    <col min="14319" max="14319" width="5.42578125" style="110" customWidth="1"/>
    <col min="14320" max="14320" width="75.7109375" style="110" customWidth="1"/>
    <col min="14321" max="14321" width="0" style="110" hidden="1" customWidth="1"/>
    <col min="14322" max="14322" width="7.7109375" style="110" customWidth="1"/>
    <col min="14323" max="14323" width="8.7109375" style="110" customWidth="1"/>
    <col min="14324" max="14324" width="20.42578125" style="110" bestFit="1" customWidth="1"/>
    <col min="14325" max="14325" width="15.7109375" style="110" customWidth="1"/>
    <col min="14326" max="14326" width="16" style="110" customWidth="1"/>
    <col min="14327" max="14327" width="18.140625" style="110" customWidth="1"/>
    <col min="14328" max="14328" width="23" style="110" customWidth="1"/>
    <col min="14329" max="14329" width="15.85546875" style="110" customWidth="1"/>
    <col min="14330" max="14330" width="16.42578125" style="110" bestFit="1" customWidth="1"/>
    <col min="14331" max="14331" width="21.42578125" style="110" customWidth="1"/>
    <col min="14332" max="14332" width="14.7109375" style="110" bestFit="1" customWidth="1"/>
    <col min="14333" max="14333" width="13.140625" style="110" bestFit="1" customWidth="1"/>
    <col min="14334" max="14334" width="9.140625" style="110"/>
    <col min="14335" max="14335" width="16.7109375" style="110" bestFit="1" customWidth="1"/>
    <col min="14336" max="14336" width="9.140625" style="110"/>
    <col min="14337" max="14337" width="15" style="110" bestFit="1" customWidth="1"/>
    <col min="14338" max="14574" width="9.140625" style="110"/>
    <col min="14575" max="14575" width="5.42578125" style="110" customWidth="1"/>
    <col min="14576" max="14576" width="75.7109375" style="110" customWidth="1"/>
    <col min="14577" max="14577" width="0" style="110" hidden="1" customWidth="1"/>
    <col min="14578" max="14578" width="7.7109375" style="110" customWidth="1"/>
    <col min="14579" max="14579" width="8.7109375" style="110" customWidth="1"/>
    <col min="14580" max="14580" width="20.42578125" style="110" bestFit="1" customWidth="1"/>
    <col min="14581" max="14581" width="15.7109375" style="110" customWidth="1"/>
    <col min="14582" max="14582" width="16" style="110" customWidth="1"/>
    <col min="14583" max="14583" width="18.140625" style="110" customWidth="1"/>
    <col min="14584" max="14584" width="23" style="110" customWidth="1"/>
    <col min="14585" max="14585" width="15.85546875" style="110" customWidth="1"/>
    <col min="14586" max="14586" width="16.42578125" style="110" bestFit="1" customWidth="1"/>
    <col min="14587" max="14587" width="21.42578125" style="110" customWidth="1"/>
    <col min="14588" max="14588" width="14.7109375" style="110" bestFit="1" customWidth="1"/>
    <col min="14589" max="14589" width="13.140625" style="110" bestFit="1" customWidth="1"/>
    <col min="14590" max="14590" width="9.140625" style="110"/>
    <col min="14591" max="14591" width="16.7109375" style="110" bestFit="1" customWidth="1"/>
    <col min="14592" max="14592" width="9.140625" style="110"/>
    <col min="14593" max="14593" width="15" style="110" bestFit="1" customWidth="1"/>
    <col min="14594" max="14830" width="9.140625" style="110"/>
    <col min="14831" max="14831" width="5.42578125" style="110" customWidth="1"/>
    <col min="14832" max="14832" width="75.7109375" style="110" customWidth="1"/>
    <col min="14833" max="14833" width="0" style="110" hidden="1" customWidth="1"/>
    <col min="14834" max="14834" width="7.7109375" style="110" customWidth="1"/>
    <col min="14835" max="14835" width="8.7109375" style="110" customWidth="1"/>
    <col min="14836" max="14836" width="20.42578125" style="110" bestFit="1" customWidth="1"/>
    <col min="14837" max="14837" width="15.7109375" style="110" customWidth="1"/>
    <col min="14838" max="14838" width="16" style="110" customWidth="1"/>
    <col min="14839" max="14839" width="18.140625" style="110" customWidth="1"/>
    <col min="14840" max="14840" width="23" style="110" customWidth="1"/>
    <col min="14841" max="14841" width="15.85546875" style="110" customWidth="1"/>
    <col min="14842" max="14842" width="16.42578125" style="110" bestFit="1" customWidth="1"/>
    <col min="14843" max="14843" width="21.42578125" style="110" customWidth="1"/>
    <col min="14844" max="14844" width="14.7109375" style="110" bestFit="1" customWidth="1"/>
    <col min="14845" max="14845" width="13.140625" style="110" bestFit="1" customWidth="1"/>
    <col min="14846" max="14846" width="9.140625" style="110"/>
    <col min="14847" max="14847" width="16.7109375" style="110" bestFit="1" customWidth="1"/>
    <col min="14848" max="14848" width="9.140625" style="110"/>
    <col min="14849" max="14849" width="15" style="110" bestFit="1" customWidth="1"/>
    <col min="14850" max="15086" width="9.140625" style="110"/>
    <col min="15087" max="15087" width="5.42578125" style="110" customWidth="1"/>
    <col min="15088" max="15088" width="75.7109375" style="110" customWidth="1"/>
    <col min="15089" max="15089" width="0" style="110" hidden="1" customWidth="1"/>
    <col min="15090" max="15090" width="7.7109375" style="110" customWidth="1"/>
    <col min="15091" max="15091" width="8.7109375" style="110" customWidth="1"/>
    <col min="15092" max="15092" width="20.42578125" style="110" bestFit="1" customWidth="1"/>
    <col min="15093" max="15093" width="15.7109375" style="110" customWidth="1"/>
    <col min="15094" max="15094" width="16" style="110" customWidth="1"/>
    <col min="15095" max="15095" width="18.140625" style="110" customWidth="1"/>
    <col min="15096" max="15096" width="23" style="110" customWidth="1"/>
    <col min="15097" max="15097" width="15.85546875" style="110" customWidth="1"/>
    <col min="15098" max="15098" width="16.42578125" style="110" bestFit="1" customWidth="1"/>
    <col min="15099" max="15099" width="21.42578125" style="110" customWidth="1"/>
    <col min="15100" max="15100" width="14.7109375" style="110" bestFit="1" customWidth="1"/>
    <col min="15101" max="15101" width="13.140625" style="110" bestFit="1" customWidth="1"/>
    <col min="15102" max="15102" width="9.140625" style="110"/>
    <col min="15103" max="15103" width="16.7109375" style="110" bestFit="1" customWidth="1"/>
    <col min="15104" max="15104" width="9.140625" style="110"/>
    <col min="15105" max="15105" width="15" style="110" bestFit="1" customWidth="1"/>
    <col min="15106" max="15342" width="9.140625" style="110"/>
    <col min="15343" max="15343" width="5.42578125" style="110" customWidth="1"/>
    <col min="15344" max="15344" width="75.7109375" style="110" customWidth="1"/>
    <col min="15345" max="15345" width="0" style="110" hidden="1" customWidth="1"/>
    <col min="15346" max="15346" width="7.7109375" style="110" customWidth="1"/>
    <col min="15347" max="15347" width="8.7109375" style="110" customWidth="1"/>
    <col min="15348" max="15348" width="20.42578125" style="110" bestFit="1" customWidth="1"/>
    <col min="15349" max="15349" width="15.7109375" style="110" customWidth="1"/>
    <col min="15350" max="15350" width="16" style="110" customWidth="1"/>
    <col min="15351" max="15351" width="18.140625" style="110" customWidth="1"/>
    <col min="15352" max="15352" width="23" style="110" customWidth="1"/>
    <col min="15353" max="15353" width="15.85546875" style="110" customWidth="1"/>
    <col min="15354" max="15354" width="16.42578125" style="110" bestFit="1" customWidth="1"/>
    <col min="15355" max="15355" width="21.42578125" style="110" customWidth="1"/>
    <col min="15356" max="15356" width="14.7109375" style="110" bestFit="1" customWidth="1"/>
    <col min="15357" max="15357" width="13.140625" style="110" bestFit="1" customWidth="1"/>
    <col min="15358" max="15358" width="9.140625" style="110"/>
    <col min="15359" max="15359" width="16.7109375" style="110" bestFit="1" customWidth="1"/>
    <col min="15360" max="15360" width="9.140625" style="110"/>
    <col min="15361" max="15361" width="15" style="110" bestFit="1" customWidth="1"/>
    <col min="15362" max="15598" width="9.140625" style="110"/>
    <col min="15599" max="15599" width="5.42578125" style="110" customWidth="1"/>
    <col min="15600" max="15600" width="75.7109375" style="110" customWidth="1"/>
    <col min="15601" max="15601" width="0" style="110" hidden="1" customWidth="1"/>
    <col min="15602" max="15602" width="7.7109375" style="110" customWidth="1"/>
    <col min="15603" max="15603" width="8.7109375" style="110" customWidth="1"/>
    <col min="15604" max="15604" width="20.42578125" style="110" bestFit="1" customWidth="1"/>
    <col min="15605" max="15605" width="15.7109375" style="110" customWidth="1"/>
    <col min="15606" max="15606" width="16" style="110" customWidth="1"/>
    <col min="15607" max="15607" width="18.140625" style="110" customWidth="1"/>
    <col min="15608" max="15608" width="23" style="110" customWidth="1"/>
    <col min="15609" max="15609" width="15.85546875" style="110" customWidth="1"/>
    <col min="15610" max="15610" width="16.42578125" style="110" bestFit="1" customWidth="1"/>
    <col min="15611" max="15611" width="21.42578125" style="110" customWidth="1"/>
    <col min="15612" max="15612" width="14.7109375" style="110" bestFit="1" customWidth="1"/>
    <col min="15613" max="15613" width="13.140625" style="110" bestFit="1" customWidth="1"/>
    <col min="15614" max="15614" width="9.140625" style="110"/>
    <col min="15615" max="15615" width="16.7109375" style="110" bestFit="1" customWidth="1"/>
    <col min="15616" max="15616" width="9.140625" style="110"/>
    <col min="15617" max="15617" width="15" style="110" bestFit="1" customWidth="1"/>
    <col min="15618" max="15854" width="9.140625" style="110"/>
    <col min="15855" max="15855" width="5.42578125" style="110" customWidth="1"/>
    <col min="15856" max="15856" width="75.7109375" style="110" customWidth="1"/>
    <col min="15857" max="15857" width="0" style="110" hidden="1" customWidth="1"/>
    <col min="15858" max="15858" width="7.7109375" style="110" customWidth="1"/>
    <col min="15859" max="15859" width="8.7109375" style="110" customWidth="1"/>
    <col min="15860" max="15860" width="20.42578125" style="110" bestFit="1" customWidth="1"/>
    <col min="15861" max="15861" width="15.7109375" style="110" customWidth="1"/>
    <col min="15862" max="15862" width="16" style="110" customWidth="1"/>
    <col min="15863" max="15863" width="18.140625" style="110" customWidth="1"/>
    <col min="15864" max="15864" width="23" style="110" customWidth="1"/>
    <col min="15865" max="15865" width="15.85546875" style="110" customWidth="1"/>
    <col min="15866" max="15866" width="16.42578125" style="110" bestFit="1" customWidth="1"/>
    <col min="15867" max="15867" width="21.42578125" style="110" customWidth="1"/>
    <col min="15868" max="15868" width="14.7109375" style="110" bestFit="1" customWidth="1"/>
    <col min="15869" max="15869" width="13.140625" style="110" bestFit="1" customWidth="1"/>
    <col min="15870" max="15870" width="9.140625" style="110"/>
    <col min="15871" max="15871" width="16.7109375" style="110" bestFit="1" customWidth="1"/>
    <col min="15872" max="15872" width="9.140625" style="110"/>
    <col min="15873" max="15873" width="15" style="110" bestFit="1" customWidth="1"/>
    <col min="15874" max="16110" width="9.140625" style="110"/>
    <col min="16111" max="16111" width="5.42578125" style="110" customWidth="1"/>
    <col min="16112" max="16112" width="75.7109375" style="110" customWidth="1"/>
    <col min="16113" max="16113" width="0" style="110" hidden="1" customWidth="1"/>
    <col min="16114" max="16114" width="7.7109375" style="110" customWidth="1"/>
    <col min="16115" max="16115" width="8.7109375" style="110" customWidth="1"/>
    <col min="16116" max="16116" width="20.42578125" style="110" bestFit="1" customWidth="1"/>
    <col min="16117" max="16117" width="15.7109375" style="110" customWidth="1"/>
    <col min="16118" max="16118" width="16" style="110" customWidth="1"/>
    <col min="16119" max="16119" width="18.140625" style="110" customWidth="1"/>
    <col min="16120" max="16120" width="23" style="110" customWidth="1"/>
    <col min="16121" max="16121" width="15.85546875" style="110" customWidth="1"/>
    <col min="16122" max="16122" width="16.42578125" style="110" bestFit="1" customWidth="1"/>
    <col min="16123" max="16123" width="21.42578125" style="110" customWidth="1"/>
    <col min="16124" max="16124" width="14.7109375" style="110" bestFit="1" customWidth="1"/>
    <col min="16125" max="16125" width="13.140625" style="110" bestFit="1" customWidth="1"/>
    <col min="16126" max="16126" width="9.140625" style="110"/>
    <col min="16127" max="16127" width="16.7109375" style="110" bestFit="1" customWidth="1"/>
    <col min="16128" max="16128" width="9.140625" style="110"/>
    <col min="16129" max="16129" width="15" style="110" bestFit="1" customWidth="1"/>
    <col min="16130" max="16384" width="9.140625" style="110"/>
  </cols>
  <sheetData>
    <row r="1" spans="1:9" s="85" customFormat="1" ht="25.5" customHeight="1" thickBot="1" x14ac:dyDescent="0.35">
      <c r="A1" s="203" t="s">
        <v>76</v>
      </c>
      <c r="B1" s="204"/>
      <c r="C1" s="204"/>
      <c r="D1" s="204"/>
      <c r="E1" s="204"/>
      <c r="F1" s="204"/>
      <c r="G1" s="204"/>
      <c r="H1" s="204"/>
      <c r="I1" s="205"/>
    </row>
    <row r="2" spans="1:9" s="85" customFormat="1" ht="21" thickBot="1" x14ac:dyDescent="0.35">
      <c r="A2" s="150"/>
      <c r="C2" s="86"/>
      <c r="F2" s="87"/>
      <c r="G2" s="87"/>
      <c r="H2" s="87"/>
      <c r="I2" s="87"/>
    </row>
    <row r="3" spans="1:9" s="91" customFormat="1" ht="13.5" customHeight="1" x14ac:dyDescent="0.2">
      <c r="A3" s="145" t="s">
        <v>52</v>
      </c>
      <c r="B3" s="143" t="s">
        <v>53</v>
      </c>
      <c r="C3" s="88" t="s">
        <v>54</v>
      </c>
      <c r="D3" s="88" t="s">
        <v>55</v>
      </c>
      <c r="E3" s="88" t="s">
        <v>56</v>
      </c>
      <c r="F3" s="89" t="s">
        <v>57</v>
      </c>
      <c r="G3" s="89" t="s">
        <v>58</v>
      </c>
      <c r="H3" s="89" t="s">
        <v>59</v>
      </c>
      <c r="I3" s="90" t="s">
        <v>60</v>
      </c>
    </row>
    <row r="4" spans="1:9" s="91" customFormat="1" x14ac:dyDescent="0.2">
      <c r="A4" s="84" t="s">
        <v>61</v>
      </c>
      <c r="B4" s="144" t="s">
        <v>62</v>
      </c>
      <c r="C4" s="92" t="s">
        <v>47</v>
      </c>
      <c r="D4" s="92" t="s">
        <v>63</v>
      </c>
      <c r="E4" s="92" t="s">
        <v>64</v>
      </c>
      <c r="F4" s="93" t="s">
        <v>65</v>
      </c>
      <c r="G4" s="93" t="s">
        <v>66</v>
      </c>
      <c r="H4" s="93" t="s">
        <v>67</v>
      </c>
      <c r="I4" s="94" t="s">
        <v>68</v>
      </c>
    </row>
    <row r="5" spans="1:9" s="91" customFormat="1" ht="13.5" thickBot="1" x14ac:dyDescent="0.25">
      <c r="A5" s="146"/>
      <c r="B5" s="98"/>
      <c r="C5" s="95"/>
      <c r="D5" s="95"/>
      <c r="E5" s="95"/>
      <c r="F5" s="96" t="s">
        <v>69</v>
      </c>
      <c r="G5" s="96" t="s">
        <v>69</v>
      </c>
      <c r="H5" s="96" t="s">
        <v>69</v>
      </c>
      <c r="I5" s="97" t="s">
        <v>69</v>
      </c>
    </row>
    <row r="6" spans="1:9" s="91" customFormat="1" ht="11.1" customHeight="1" thickBot="1" x14ac:dyDescent="0.25">
      <c r="A6" s="149"/>
      <c r="B6" s="99"/>
      <c r="C6" s="100"/>
      <c r="D6" s="101"/>
      <c r="E6" s="101"/>
      <c r="F6" s="102"/>
      <c r="G6" s="103"/>
      <c r="H6" s="102"/>
      <c r="I6" s="103"/>
    </row>
    <row r="7" spans="1:9" s="91" customFormat="1" x14ac:dyDescent="0.2">
      <c r="A7" s="147"/>
      <c r="B7" s="142" t="s">
        <v>79</v>
      </c>
      <c r="C7" s="105"/>
      <c r="D7" s="106"/>
      <c r="E7" s="106"/>
      <c r="F7" s="107"/>
      <c r="G7" s="108">
        <f>SUM(G8:G120)</f>
        <v>0</v>
      </c>
      <c r="H7" s="107"/>
      <c r="I7" s="109">
        <f>SUM(I8:I109)</f>
        <v>0</v>
      </c>
    </row>
    <row r="8" spans="1:9" ht="25.5" customHeight="1" x14ac:dyDescent="0.2">
      <c r="A8" s="104">
        <v>1</v>
      </c>
      <c r="B8" s="174" t="s">
        <v>81</v>
      </c>
      <c r="C8" s="114"/>
      <c r="D8" s="111">
        <v>21</v>
      </c>
      <c r="E8" s="116" t="s">
        <v>70</v>
      </c>
      <c r="F8" s="112"/>
      <c r="G8" s="112">
        <f t="shared" ref="G8:G13" si="0">D8*F8</f>
        <v>0</v>
      </c>
      <c r="H8" s="112"/>
      <c r="I8" s="113">
        <f t="shared" ref="I8:I28" si="1">D8*H8</f>
        <v>0</v>
      </c>
    </row>
    <row r="9" spans="1:9" ht="25.5" x14ac:dyDescent="0.2">
      <c r="A9" s="104">
        <v>2</v>
      </c>
      <c r="B9" s="174" t="s">
        <v>80</v>
      </c>
      <c r="C9" s="114"/>
      <c r="D9" s="111">
        <v>2</v>
      </c>
      <c r="E9" s="116" t="s">
        <v>70</v>
      </c>
      <c r="F9" s="112"/>
      <c r="G9" s="112">
        <f t="shared" si="0"/>
        <v>0</v>
      </c>
      <c r="H9" s="112"/>
      <c r="I9" s="113">
        <f t="shared" si="1"/>
        <v>0</v>
      </c>
    </row>
    <row r="10" spans="1:9" ht="38.25" x14ac:dyDescent="0.2">
      <c r="A10" s="104">
        <v>3</v>
      </c>
      <c r="B10" s="175" t="s">
        <v>104</v>
      </c>
      <c r="C10" s="114"/>
      <c r="D10" s="111">
        <v>5</v>
      </c>
      <c r="E10" s="116" t="s">
        <v>70</v>
      </c>
      <c r="F10" s="112"/>
      <c r="G10" s="112">
        <f t="shared" si="0"/>
        <v>0</v>
      </c>
      <c r="H10" s="112"/>
      <c r="I10" s="113">
        <f t="shared" si="1"/>
        <v>0</v>
      </c>
    </row>
    <row r="11" spans="1:9" ht="38.25" x14ac:dyDescent="0.2">
      <c r="A11" s="104">
        <v>4</v>
      </c>
      <c r="B11" s="174" t="s">
        <v>105</v>
      </c>
      <c r="C11" s="114"/>
      <c r="D11" s="111">
        <v>12</v>
      </c>
      <c r="E11" s="116" t="s">
        <v>70</v>
      </c>
      <c r="F11" s="112"/>
      <c r="G11" s="112">
        <f t="shared" si="0"/>
        <v>0</v>
      </c>
      <c r="H11" s="112"/>
      <c r="I11" s="113">
        <f t="shared" si="1"/>
        <v>0</v>
      </c>
    </row>
    <row r="12" spans="1:9" x14ac:dyDescent="0.2">
      <c r="A12" s="104">
        <v>5</v>
      </c>
      <c r="B12" s="175" t="s">
        <v>106</v>
      </c>
      <c r="C12" s="114"/>
      <c r="D12" s="111">
        <v>12</v>
      </c>
      <c r="E12" s="116" t="s">
        <v>70</v>
      </c>
      <c r="F12" s="112"/>
      <c r="G12" s="112">
        <f t="shared" si="0"/>
        <v>0</v>
      </c>
      <c r="H12" s="112"/>
      <c r="I12" s="113">
        <f>D12*H12</f>
        <v>0</v>
      </c>
    </row>
    <row r="13" spans="1:9" x14ac:dyDescent="0.2">
      <c r="A13" s="104">
        <v>6</v>
      </c>
      <c r="B13" s="175" t="s">
        <v>139</v>
      </c>
      <c r="C13" s="114"/>
      <c r="D13" s="111">
        <v>7</v>
      </c>
      <c r="E13" s="116" t="s">
        <v>70</v>
      </c>
      <c r="F13" s="112"/>
      <c r="G13" s="112">
        <f t="shared" si="0"/>
        <v>0</v>
      </c>
      <c r="H13" s="112"/>
      <c r="I13" s="113">
        <f>D13*H13</f>
        <v>0</v>
      </c>
    </row>
    <row r="14" spans="1:9" x14ac:dyDescent="0.2">
      <c r="A14" s="104">
        <v>7</v>
      </c>
      <c r="B14" s="175" t="s">
        <v>138</v>
      </c>
      <c r="C14" s="114"/>
      <c r="D14" s="111">
        <v>3</v>
      </c>
      <c r="E14" s="116" t="s">
        <v>70</v>
      </c>
      <c r="F14" s="112"/>
      <c r="G14" s="112">
        <f t="shared" ref="G14" si="2">D14*F14</f>
        <v>0</v>
      </c>
      <c r="H14" s="112"/>
      <c r="I14" s="113">
        <f>D14*H14</f>
        <v>0</v>
      </c>
    </row>
    <row r="15" spans="1:9" x14ac:dyDescent="0.2">
      <c r="A15" s="104">
        <v>8</v>
      </c>
      <c r="B15" s="174" t="s">
        <v>82</v>
      </c>
      <c r="C15" s="114"/>
      <c r="D15" s="111">
        <v>10</v>
      </c>
      <c r="E15" s="116" t="s">
        <v>70</v>
      </c>
      <c r="F15" s="112"/>
      <c r="G15" s="112">
        <f t="shared" ref="G15:G38" si="3">D15*F15</f>
        <v>0</v>
      </c>
      <c r="H15" s="112"/>
      <c r="I15" s="113">
        <f t="shared" si="1"/>
        <v>0</v>
      </c>
    </row>
    <row r="16" spans="1:9" x14ac:dyDescent="0.2">
      <c r="A16" s="104">
        <v>9</v>
      </c>
      <c r="B16" s="175" t="s">
        <v>173</v>
      </c>
      <c r="C16" s="114"/>
      <c r="D16" s="111">
        <v>4</v>
      </c>
      <c r="E16" s="116" t="s">
        <v>70</v>
      </c>
      <c r="F16" s="163" t="s">
        <v>71</v>
      </c>
      <c r="G16" s="163" t="s">
        <v>71</v>
      </c>
      <c r="H16" s="112"/>
      <c r="I16" s="113">
        <f>D16*H16</f>
        <v>0</v>
      </c>
    </row>
    <row r="17" spans="1:9" ht="25.5" x14ac:dyDescent="0.2">
      <c r="A17" s="104">
        <v>10</v>
      </c>
      <c r="B17" s="175" t="s">
        <v>170</v>
      </c>
      <c r="C17" s="114"/>
      <c r="D17" s="111">
        <v>3</v>
      </c>
      <c r="E17" s="116" t="s">
        <v>70</v>
      </c>
      <c r="F17" s="112"/>
      <c r="G17" s="112">
        <f t="shared" si="3"/>
        <v>0</v>
      </c>
      <c r="H17" s="112"/>
      <c r="I17" s="113">
        <f>D17*H17</f>
        <v>0</v>
      </c>
    </row>
    <row r="18" spans="1:9" ht="25.5" x14ac:dyDescent="0.2">
      <c r="A18" s="104">
        <v>11</v>
      </c>
      <c r="B18" s="175" t="s">
        <v>171</v>
      </c>
      <c r="C18" s="114"/>
      <c r="D18" s="111">
        <v>1</v>
      </c>
      <c r="E18" s="116" t="s">
        <v>70</v>
      </c>
      <c r="F18" s="112"/>
      <c r="G18" s="112">
        <f t="shared" ref="G18:G19" si="4">D18*F18</f>
        <v>0</v>
      </c>
      <c r="H18" s="112"/>
      <c r="I18" s="113">
        <f>D18*H18</f>
        <v>0</v>
      </c>
    </row>
    <row r="19" spans="1:9" x14ac:dyDescent="0.2">
      <c r="A19" s="104">
        <v>12</v>
      </c>
      <c r="B19" s="174" t="s">
        <v>172</v>
      </c>
      <c r="C19" s="114"/>
      <c r="D19" s="111">
        <v>4</v>
      </c>
      <c r="E19" s="116" t="s">
        <v>70</v>
      </c>
      <c r="F19" s="112"/>
      <c r="G19" s="112">
        <f t="shared" si="4"/>
        <v>0</v>
      </c>
      <c r="H19" s="112"/>
      <c r="I19" s="113">
        <f t="shared" ref="I19" si="5">D19*H19</f>
        <v>0</v>
      </c>
    </row>
    <row r="20" spans="1:9" x14ac:dyDescent="0.2">
      <c r="A20" s="104">
        <v>13</v>
      </c>
      <c r="B20" s="174" t="s">
        <v>140</v>
      </c>
      <c r="C20" s="114"/>
      <c r="D20" s="111">
        <v>23</v>
      </c>
      <c r="E20" s="116" t="s">
        <v>70</v>
      </c>
      <c r="F20" s="112"/>
      <c r="G20" s="112">
        <f t="shared" si="3"/>
        <v>0</v>
      </c>
      <c r="H20" s="112"/>
      <c r="I20" s="113">
        <f t="shared" si="1"/>
        <v>0</v>
      </c>
    </row>
    <row r="21" spans="1:9" x14ac:dyDescent="0.2">
      <c r="A21" s="104">
        <v>14</v>
      </c>
      <c r="B21" s="174" t="s">
        <v>141</v>
      </c>
      <c r="C21" s="114"/>
      <c r="D21" s="111">
        <v>23</v>
      </c>
      <c r="E21" s="116" t="s">
        <v>70</v>
      </c>
      <c r="F21" s="112"/>
      <c r="G21" s="112">
        <f t="shared" ref="G21" si="6">D21*F21</f>
        <v>0</v>
      </c>
      <c r="H21" s="112"/>
      <c r="I21" s="113">
        <f t="shared" ref="I21" si="7">D21*H21</f>
        <v>0</v>
      </c>
    </row>
    <row r="22" spans="1:9" x14ac:dyDescent="0.2">
      <c r="A22" s="104">
        <v>15</v>
      </c>
      <c r="B22" s="174" t="s">
        <v>169</v>
      </c>
      <c r="C22" s="114"/>
      <c r="D22" s="111">
        <v>23</v>
      </c>
      <c r="E22" s="116" t="s">
        <v>70</v>
      </c>
      <c r="F22" s="112"/>
      <c r="G22" s="112">
        <f t="shared" ref="G22" si="8">D22*F22</f>
        <v>0</v>
      </c>
      <c r="H22" s="112"/>
      <c r="I22" s="113">
        <f t="shared" ref="I22" si="9">D22*H22</f>
        <v>0</v>
      </c>
    </row>
    <row r="23" spans="1:9" x14ac:dyDescent="0.2">
      <c r="A23" s="104">
        <v>16</v>
      </c>
      <c r="B23" s="174" t="s">
        <v>118</v>
      </c>
      <c r="C23" s="114"/>
      <c r="D23" s="111">
        <v>3</v>
      </c>
      <c r="E23" s="116" t="s">
        <v>70</v>
      </c>
      <c r="F23" s="163" t="s">
        <v>71</v>
      </c>
      <c r="G23" s="163" t="s">
        <v>71</v>
      </c>
      <c r="H23" s="112"/>
      <c r="I23" s="113">
        <f t="shared" ref="I23:I25" si="10">D23*H23</f>
        <v>0</v>
      </c>
    </row>
    <row r="24" spans="1:9" x14ac:dyDescent="0.2">
      <c r="A24" s="104">
        <v>17</v>
      </c>
      <c r="B24" s="174" t="s">
        <v>107</v>
      </c>
      <c r="C24" s="114"/>
      <c r="D24" s="111">
        <v>1</v>
      </c>
      <c r="E24" s="116" t="s">
        <v>73</v>
      </c>
      <c r="F24" s="163" t="s">
        <v>71</v>
      </c>
      <c r="G24" s="163" t="s">
        <v>71</v>
      </c>
      <c r="H24" s="112"/>
      <c r="I24" s="113">
        <f t="shared" ref="I24" si="11">D24*H24</f>
        <v>0</v>
      </c>
    </row>
    <row r="25" spans="1:9" x14ac:dyDescent="0.2">
      <c r="A25" s="104"/>
      <c r="B25" s="176"/>
      <c r="C25" s="114"/>
      <c r="D25" s="111"/>
      <c r="E25" s="116"/>
      <c r="F25" s="112">
        <v>0</v>
      </c>
      <c r="G25" s="112">
        <f t="shared" ref="G25" si="12">D25*F25</f>
        <v>0</v>
      </c>
      <c r="H25" s="112"/>
      <c r="I25" s="113">
        <f t="shared" si="10"/>
        <v>0</v>
      </c>
    </row>
    <row r="26" spans="1:9" ht="25.5" x14ac:dyDescent="0.2">
      <c r="A26" s="104">
        <v>18</v>
      </c>
      <c r="B26" s="174" t="s">
        <v>98</v>
      </c>
      <c r="C26" s="114"/>
      <c r="D26" s="111">
        <v>6</v>
      </c>
      <c r="E26" s="116" t="s">
        <v>70</v>
      </c>
      <c r="F26" s="112"/>
      <c r="G26" s="112">
        <f t="shared" si="3"/>
        <v>0</v>
      </c>
      <c r="H26" s="112"/>
      <c r="I26" s="113">
        <f t="shared" si="1"/>
        <v>0</v>
      </c>
    </row>
    <row r="27" spans="1:9" ht="25.5" x14ac:dyDescent="0.2">
      <c r="A27" s="104">
        <v>19</v>
      </c>
      <c r="B27" s="174" t="s">
        <v>99</v>
      </c>
      <c r="C27" s="114"/>
      <c r="D27" s="111">
        <v>6</v>
      </c>
      <c r="E27" s="116" t="s">
        <v>70</v>
      </c>
      <c r="F27" s="112"/>
      <c r="G27" s="112">
        <f t="shared" ref="G27" si="13">D27*F27</f>
        <v>0</v>
      </c>
      <c r="H27" s="112"/>
      <c r="I27" s="113">
        <f t="shared" ref="I27" si="14">D27*H27</f>
        <v>0</v>
      </c>
    </row>
    <row r="28" spans="1:9" x14ac:dyDescent="0.2">
      <c r="A28" s="104"/>
      <c r="B28" s="176"/>
      <c r="C28" s="114"/>
      <c r="D28" s="111"/>
      <c r="E28" s="116"/>
      <c r="F28" s="112"/>
      <c r="G28" s="112">
        <f t="shared" si="3"/>
        <v>0</v>
      </c>
      <c r="H28" s="112"/>
      <c r="I28" s="113">
        <f t="shared" si="1"/>
        <v>0</v>
      </c>
    </row>
    <row r="29" spans="1:9" ht="12.75" customHeight="1" x14ac:dyDescent="0.2">
      <c r="A29" s="104">
        <v>20</v>
      </c>
      <c r="B29" s="174" t="s">
        <v>83</v>
      </c>
      <c r="C29" s="114"/>
      <c r="D29" s="111">
        <v>405</v>
      </c>
      <c r="E29" s="116" t="s">
        <v>72</v>
      </c>
      <c r="F29" s="112"/>
      <c r="G29" s="112">
        <f t="shared" si="3"/>
        <v>0</v>
      </c>
      <c r="H29" s="112"/>
      <c r="I29" s="113">
        <f t="shared" ref="I29:I34" si="15">D29*H29</f>
        <v>0</v>
      </c>
    </row>
    <row r="30" spans="1:9" x14ac:dyDescent="0.2">
      <c r="A30" s="104">
        <v>21</v>
      </c>
      <c r="B30" s="174" t="s">
        <v>112</v>
      </c>
      <c r="C30" s="114"/>
      <c r="D30" s="111">
        <v>200</v>
      </c>
      <c r="E30" s="116" t="s">
        <v>72</v>
      </c>
      <c r="F30" s="112"/>
      <c r="G30" s="112">
        <f t="shared" si="3"/>
        <v>0</v>
      </c>
      <c r="H30" s="112"/>
      <c r="I30" s="113">
        <f t="shared" si="15"/>
        <v>0</v>
      </c>
    </row>
    <row r="31" spans="1:9" x14ac:dyDescent="0.2">
      <c r="A31" s="104">
        <v>22</v>
      </c>
      <c r="B31" s="175" t="s">
        <v>119</v>
      </c>
      <c r="C31" s="114"/>
      <c r="D31" s="111">
        <v>205</v>
      </c>
      <c r="E31" s="116" t="s">
        <v>72</v>
      </c>
      <c r="F31" s="112"/>
      <c r="G31" s="112">
        <f t="shared" si="3"/>
        <v>0</v>
      </c>
      <c r="H31" s="112"/>
      <c r="I31" s="113">
        <f t="shared" si="15"/>
        <v>0</v>
      </c>
    </row>
    <row r="32" spans="1:9" x14ac:dyDescent="0.2">
      <c r="A32" s="104">
        <v>23</v>
      </c>
      <c r="B32" s="175" t="s">
        <v>122</v>
      </c>
      <c r="C32" s="114"/>
      <c r="D32" s="111">
        <v>185</v>
      </c>
      <c r="E32" s="116" t="s">
        <v>72</v>
      </c>
      <c r="F32" s="112"/>
      <c r="G32" s="112">
        <f t="shared" ref="G32" si="16">D32*F32</f>
        <v>0</v>
      </c>
      <c r="H32" s="112"/>
      <c r="I32" s="113">
        <f t="shared" ref="I32" si="17">D32*H32</f>
        <v>0</v>
      </c>
    </row>
    <row r="33" spans="1:9" x14ac:dyDescent="0.2">
      <c r="A33" s="104">
        <v>24</v>
      </c>
      <c r="B33" s="175" t="s">
        <v>120</v>
      </c>
      <c r="C33" s="114"/>
      <c r="D33" s="111">
        <v>170</v>
      </c>
      <c r="E33" s="116" t="s">
        <v>72</v>
      </c>
      <c r="F33" s="112"/>
      <c r="G33" s="112">
        <f t="shared" ref="G33" si="18">D33*F33</f>
        <v>0</v>
      </c>
      <c r="H33" s="112"/>
      <c r="I33" s="113">
        <f t="shared" ref="I33" si="19">D33*H33</f>
        <v>0</v>
      </c>
    </row>
    <row r="34" spans="1:9" x14ac:dyDescent="0.2">
      <c r="A34" s="104">
        <v>25</v>
      </c>
      <c r="B34" s="175" t="s">
        <v>84</v>
      </c>
      <c r="C34" s="114"/>
      <c r="D34" s="111">
        <v>325</v>
      </c>
      <c r="E34" s="116" t="s">
        <v>72</v>
      </c>
      <c r="F34" s="112"/>
      <c r="G34" s="112">
        <f t="shared" si="3"/>
        <v>0</v>
      </c>
      <c r="H34" s="112"/>
      <c r="I34" s="113">
        <f t="shared" si="15"/>
        <v>0</v>
      </c>
    </row>
    <row r="35" spans="1:9" x14ac:dyDescent="0.2">
      <c r="A35" s="104"/>
      <c r="B35" s="175"/>
      <c r="C35" s="114"/>
      <c r="D35" s="111"/>
      <c r="E35" s="116"/>
      <c r="F35" s="112"/>
      <c r="G35" s="112">
        <f t="shared" si="3"/>
        <v>0</v>
      </c>
      <c r="H35" s="112"/>
      <c r="I35" s="113">
        <f>D35*H35</f>
        <v>0</v>
      </c>
    </row>
    <row r="36" spans="1:9" x14ac:dyDescent="0.2">
      <c r="A36" s="104">
        <v>26</v>
      </c>
      <c r="B36" s="175" t="s">
        <v>85</v>
      </c>
      <c r="C36" s="114"/>
      <c r="D36" s="111">
        <v>485</v>
      </c>
      <c r="E36" s="116" t="s">
        <v>72</v>
      </c>
      <c r="F36" s="112"/>
      <c r="G36" s="112">
        <f t="shared" si="3"/>
        <v>0</v>
      </c>
      <c r="H36" s="112"/>
      <c r="I36" s="113">
        <f>D36*H36</f>
        <v>0</v>
      </c>
    </row>
    <row r="37" spans="1:9" x14ac:dyDescent="0.2">
      <c r="A37" s="104">
        <v>27</v>
      </c>
      <c r="B37" s="174" t="s">
        <v>86</v>
      </c>
      <c r="C37" s="114"/>
      <c r="D37" s="111">
        <v>230</v>
      </c>
      <c r="E37" s="116" t="s">
        <v>72</v>
      </c>
      <c r="F37" s="112"/>
      <c r="G37" s="112">
        <f t="shared" si="3"/>
        <v>0</v>
      </c>
      <c r="H37" s="112"/>
      <c r="I37" s="113">
        <f t="shared" ref="I37:I38" si="20">D37*H37</f>
        <v>0</v>
      </c>
    </row>
    <row r="38" spans="1:9" x14ac:dyDescent="0.2">
      <c r="A38" s="104">
        <v>28</v>
      </c>
      <c r="B38" s="175" t="s">
        <v>87</v>
      </c>
      <c r="C38" s="114"/>
      <c r="D38" s="111">
        <v>10</v>
      </c>
      <c r="E38" s="116" t="s">
        <v>72</v>
      </c>
      <c r="F38" s="112"/>
      <c r="G38" s="112">
        <f t="shared" si="3"/>
        <v>0</v>
      </c>
      <c r="H38" s="112"/>
      <c r="I38" s="113">
        <f t="shared" si="20"/>
        <v>0</v>
      </c>
    </row>
    <row r="39" spans="1:9" x14ac:dyDescent="0.2">
      <c r="A39" s="104">
        <v>29</v>
      </c>
      <c r="B39" s="174" t="s">
        <v>88</v>
      </c>
      <c r="C39" s="114"/>
      <c r="D39" s="111">
        <v>75</v>
      </c>
      <c r="E39" s="116" t="s">
        <v>72</v>
      </c>
      <c r="F39" s="112"/>
      <c r="G39" s="112">
        <f t="shared" ref="G39:G44" si="21">D39*F39</f>
        <v>0</v>
      </c>
      <c r="H39" s="112"/>
      <c r="I39" s="113">
        <f>D39*H39</f>
        <v>0</v>
      </c>
    </row>
    <row r="40" spans="1:9" x14ac:dyDescent="0.2">
      <c r="A40" s="104">
        <v>30</v>
      </c>
      <c r="B40" s="175" t="s">
        <v>89</v>
      </c>
      <c r="C40" s="114"/>
      <c r="D40" s="111">
        <v>30</v>
      </c>
      <c r="E40" s="116" t="s">
        <v>70</v>
      </c>
      <c r="F40" s="112"/>
      <c r="G40" s="112">
        <f t="shared" si="21"/>
        <v>0</v>
      </c>
      <c r="H40" s="112"/>
      <c r="I40" s="113">
        <f t="shared" ref="I40:I44" si="22">D40*H40</f>
        <v>0</v>
      </c>
    </row>
    <row r="41" spans="1:9" x14ac:dyDescent="0.2">
      <c r="A41" s="104">
        <v>31</v>
      </c>
      <c r="B41" s="175" t="s">
        <v>90</v>
      </c>
      <c r="C41" s="114"/>
      <c r="D41" s="111">
        <v>245</v>
      </c>
      <c r="E41" s="116" t="s">
        <v>70</v>
      </c>
      <c r="F41" s="112"/>
      <c r="G41" s="112">
        <f>D41*F41</f>
        <v>0</v>
      </c>
      <c r="H41" s="112"/>
      <c r="I41" s="113">
        <f>D41*H41</f>
        <v>0</v>
      </c>
    </row>
    <row r="42" spans="1:9" x14ac:dyDescent="0.2">
      <c r="A42" s="104">
        <v>32</v>
      </c>
      <c r="B42" s="175" t="s">
        <v>114</v>
      </c>
      <c r="C42" s="114"/>
      <c r="D42" s="111">
        <v>1</v>
      </c>
      <c r="E42" s="116" t="s">
        <v>70</v>
      </c>
      <c r="F42" s="112"/>
      <c r="G42" s="112">
        <f>D42*F42</f>
        <v>0</v>
      </c>
      <c r="H42" s="112"/>
      <c r="I42" s="113">
        <f>D42*H42</f>
        <v>0</v>
      </c>
    </row>
    <row r="43" spans="1:9" x14ac:dyDescent="0.2">
      <c r="A43" s="104">
        <v>33</v>
      </c>
      <c r="B43" s="175" t="s">
        <v>121</v>
      </c>
      <c r="C43" s="114"/>
      <c r="D43" s="111">
        <v>27</v>
      </c>
      <c r="E43" s="116" t="s">
        <v>70</v>
      </c>
      <c r="F43" s="112"/>
      <c r="G43" s="112">
        <f>D43*F43</f>
        <v>0</v>
      </c>
      <c r="H43" s="112"/>
      <c r="I43" s="113">
        <f>D43*H43</f>
        <v>0</v>
      </c>
    </row>
    <row r="44" spans="1:9" x14ac:dyDescent="0.2">
      <c r="A44" s="104"/>
      <c r="B44" s="176"/>
      <c r="C44" s="114"/>
      <c r="D44" s="111"/>
      <c r="E44" s="116"/>
      <c r="F44" s="112">
        <v>0</v>
      </c>
      <c r="G44" s="112">
        <f t="shared" si="21"/>
        <v>0</v>
      </c>
      <c r="H44" s="112"/>
      <c r="I44" s="113">
        <f t="shared" si="22"/>
        <v>0</v>
      </c>
    </row>
    <row r="45" spans="1:9" x14ac:dyDescent="0.2">
      <c r="A45" s="104">
        <v>34</v>
      </c>
      <c r="B45" s="174" t="s">
        <v>100</v>
      </c>
      <c r="C45" s="114"/>
      <c r="D45" s="111">
        <v>18</v>
      </c>
      <c r="E45" s="116" t="s">
        <v>70</v>
      </c>
      <c r="F45" s="163" t="s">
        <v>71</v>
      </c>
      <c r="G45" s="163" t="s">
        <v>71</v>
      </c>
      <c r="H45" s="112"/>
      <c r="I45" s="113">
        <f>D45*H45</f>
        <v>0</v>
      </c>
    </row>
    <row r="46" spans="1:9" x14ac:dyDescent="0.2">
      <c r="A46" s="104">
        <v>35</v>
      </c>
      <c r="B46" s="175" t="s">
        <v>101</v>
      </c>
      <c r="C46" s="114"/>
      <c r="D46" s="111">
        <v>10</v>
      </c>
      <c r="E46" s="116" t="s">
        <v>70</v>
      </c>
      <c r="F46" s="112"/>
      <c r="G46" s="112">
        <f>D46*F46</f>
        <v>0</v>
      </c>
      <c r="H46" s="112"/>
      <c r="I46" s="113">
        <f>D46*H46</f>
        <v>0</v>
      </c>
    </row>
    <row r="47" spans="1:9" x14ac:dyDescent="0.2">
      <c r="A47" s="104">
        <v>36</v>
      </c>
      <c r="B47" s="175" t="s">
        <v>102</v>
      </c>
      <c r="C47" s="114"/>
      <c r="D47" s="111">
        <v>8</v>
      </c>
      <c r="E47" s="116" t="s">
        <v>70</v>
      </c>
      <c r="F47" s="112"/>
      <c r="G47" s="112">
        <f>D47*F47</f>
        <v>0</v>
      </c>
      <c r="H47" s="112"/>
      <c r="I47" s="113">
        <f>D47*H47</f>
        <v>0</v>
      </c>
    </row>
    <row r="48" spans="1:9" x14ac:dyDescent="0.2">
      <c r="A48" s="104">
        <v>37</v>
      </c>
      <c r="B48" s="175" t="s">
        <v>103</v>
      </c>
      <c r="C48" s="114"/>
      <c r="D48" s="111">
        <v>10</v>
      </c>
      <c r="E48" s="116" t="s">
        <v>70</v>
      </c>
      <c r="F48" s="112"/>
      <c r="G48" s="112">
        <f>D48*F48</f>
        <v>0</v>
      </c>
      <c r="H48" s="112"/>
      <c r="I48" s="113">
        <f>D48*H48</f>
        <v>0</v>
      </c>
    </row>
    <row r="49" spans="1:9" x14ac:dyDescent="0.2">
      <c r="A49" s="104"/>
      <c r="B49" s="174"/>
      <c r="C49" s="114"/>
      <c r="D49" s="111"/>
      <c r="E49" s="116"/>
      <c r="F49" s="112"/>
      <c r="G49" s="112"/>
      <c r="H49" s="112"/>
      <c r="I49" s="113"/>
    </row>
    <row r="50" spans="1:9" ht="25.5" x14ac:dyDescent="0.2">
      <c r="A50" s="104">
        <v>38</v>
      </c>
      <c r="B50" s="174" t="s">
        <v>95</v>
      </c>
      <c r="C50" s="114"/>
      <c r="D50" s="111">
        <v>12</v>
      </c>
      <c r="E50" s="116" t="s">
        <v>92</v>
      </c>
      <c r="F50" s="163" t="s">
        <v>71</v>
      </c>
      <c r="G50" s="163" t="s">
        <v>71</v>
      </c>
      <c r="H50" s="112"/>
      <c r="I50" s="113">
        <f t="shared" ref="I50:I56" si="23">D50*H50</f>
        <v>0</v>
      </c>
    </row>
    <row r="51" spans="1:9" ht="25.5" x14ac:dyDescent="0.2">
      <c r="A51" s="104">
        <v>39</v>
      </c>
      <c r="B51" s="174" t="s">
        <v>161</v>
      </c>
      <c r="C51" s="114"/>
      <c r="D51" s="111">
        <v>650</v>
      </c>
      <c r="E51" s="116" t="s">
        <v>92</v>
      </c>
      <c r="F51" s="112"/>
      <c r="G51" s="112">
        <f>D51*F51</f>
        <v>0</v>
      </c>
      <c r="H51" s="112"/>
      <c r="I51" s="113">
        <f t="shared" si="23"/>
        <v>0</v>
      </c>
    </row>
    <row r="52" spans="1:9" ht="25.5" x14ac:dyDescent="0.2">
      <c r="A52" s="104">
        <v>40</v>
      </c>
      <c r="B52" s="174" t="s">
        <v>162</v>
      </c>
      <c r="C52" s="114"/>
      <c r="D52" s="111">
        <v>1050</v>
      </c>
      <c r="E52" s="116" t="s">
        <v>92</v>
      </c>
      <c r="F52" s="112"/>
      <c r="G52" s="112">
        <f>D52*F52</f>
        <v>0</v>
      </c>
      <c r="H52" s="112"/>
      <c r="I52" s="113">
        <f t="shared" si="23"/>
        <v>0</v>
      </c>
    </row>
    <row r="53" spans="1:9" ht="25.5" x14ac:dyDescent="0.2">
      <c r="A53" s="104">
        <v>41</v>
      </c>
      <c r="B53" s="174" t="s">
        <v>163</v>
      </c>
      <c r="C53" s="114"/>
      <c r="D53" s="111">
        <v>550</v>
      </c>
      <c r="E53" s="116" t="s">
        <v>72</v>
      </c>
      <c r="F53" s="163" t="s">
        <v>71</v>
      </c>
      <c r="G53" s="163" t="s">
        <v>71</v>
      </c>
      <c r="H53" s="112"/>
      <c r="I53" s="113">
        <f t="shared" si="23"/>
        <v>0</v>
      </c>
    </row>
    <row r="54" spans="1:9" x14ac:dyDescent="0.2">
      <c r="A54" s="104"/>
      <c r="B54" s="175"/>
      <c r="C54" s="114"/>
      <c r="D54" s="111"/>
      <c r="E54" s="116"/>
      <c r="F54" s="112"/>
      <c r="G54" s="112">
        <f>D54*F54</f>
        <v>0</v>
      </c>
      <c r="H54" s="112"/>
      <c r="I54" s="113">
        <f t="shared" si="23"/>
        <v>0</v>
      </c>
    </row>
    <row r="55" spans="1:9" x14ac:dyDescent="0.2">
      <c r="A55" s="104">
        <v>42</v>
      </c>
      <c r="B55" s="177" t="s">
        <v>142</v>
      </c>
      <c r="C55" s="114"/>
      <c r="D55" s="111">
        <v>290</v>
      </c>
      <c r="E55" s="116" t="s">
        <v>72</v>
      </c>
      <c r="F55" s="163" t="s">
        <v>71</v>
      </c>
      <c r="G55" s="163" t="s">
        <v>71</v>
      </c>
      <c r="H55" s="112"/>
      <c r="I55" s="113">
        <f t="shared" si="23"/>
        <v>0</v>
      </c>
    </row>
    <row r="56" spans="1:9" x14ac:dyDescent="0.2">
      <c r="A56" s="104">
        <v>43</v>
      </c>
      <c r="B56" s="177" t="s">
        <v>143</v>
      </c>
      <c r="C56" s="114"/>
      <c r="D56" s="111">
        <v>190</v>
      </c>
      <c r="E56" s="116" t="s">
        <v>72</v>
      </c>
      <c r="F56" s="163" t="s">
        <v>71</v>
      </c>
      <c r="G56" s="163" t="s">
        <v>71</v>
      </c>
      <c r="H56" s="112"/>
      <c r="I56" s="113">
        <f t="shared" si="23"/>
        <v>0</v>
      </c>
    </row>
    <row r="57" spans="1:9" x14ac:dyDescent="0.2">
      <c r="A57" s="104">
        <v>44</v>
      </c>
      <c r="B57" s="176" t="s">
        <v>144</v>
      </c>
      <c r="C57" s="114"/>
      <c r="D57" s="111">
        <v>75</v>
      </c>
      <c r="E57" s="116" t="s">
        <v>72</v>
      </c>
      <c r="F57" s="163" t="s">
        <v>71</v>
      </c>
      <c r="G57" s="163" t="s">
        <v>71</v>
      </c>
      <c r="H57" s="112"/>
      <c r="I57" s="113">
        <f t="shared" ref="I57:I58" si="24">D57*H57</f>
        <v>0</v>
      </c>
    </row>
    <row r="58" spans="1:9" x14ac:dyDescent="0.2">
      <c r="A58" s="104">
        <v>45</v>
      </c>
      <c r="B58" s="176" t="s">
        <v>145</v>
      </c>
      <c r="C58" s="114"/>
      <c r="D58" s="111">
        <v>15</v>
      </c>
      <c r="E58" s="116" t="s">
        <v>72</v>
      </c>
      <c r="F58" s="163" t="s">
        <v>71</v>
      </c>
      <c r="G58" s="163" t="s">
        <v>71</v>
      </c>
      <c r="H58" s="112"/>
      <c r="I58" s="113">
        <f t="shared" si="24"/>
        <v>0</v>
      </c>
    </row>
    <row r="59" spans="1:9" x14ac:dyDescent="0.2">
      <c r="A59" s="104">
        <v>46</v>
      </c>
      <c r="B59" s="177" t="s">
        <v>146</v>
      </c>
      <c r="C59" s="114"/>
      <c r="D59" s="111">
        <v>20</v>
      </c>
      <c r="E59" s="116" t="s">
        <v>72</v>
      </c>
      <c r="F59" s="163" t="s">
        <v>71</v>
      </c>
      <c r="G59" s="163" t="s">
        <v>71</v>
      </c>
      <c r="H59" s="112"/>
      <c r="I59" s="113">
        <f>D59*H59</f>
        <v>0</v>
      </c>
    </row>
    <row r="60" spans="1:9" x14ac:dyDescent="0.2">
      <c r="A60" s="104">
        <v>47</v>
      </c>
      <c r="B60" s="175" t="s">
        <v>147</v>
      </c>
      <c r="C60" s="114"/>
      <c r="D60" s="111">
        <v>83</v>
      </c>
      <c r="E60" s="116" t="s">
        <v>70</v>
      </c>
      <c r="F60" s="163" t="s">
        <v>71</v>
      </c>
      <c r="G60" s="163" t="s">
        <v>71</v>
      </c>
      <c r="H60" s="112"/>
      <c r="I60" s="113">
        <f>D60*H60</f>
        <v>0</v>
      </c>
    </row>
    <row r="61" spans="1:9" x14ac:dyDescent="0.2">
      <c r="A61" s="104"/>
      <c r="B61" s="175"/>
      <c r="C61" s="114"/>
      <c r="D61" s="111"/>
      <c r="E61" s="116"/>
      <c r="F61" s="112">
        <v>0</v>
      </c>
      <c r="G61" s="112">
        <f t="shared" ref="G61" si="25">D61*F61</f>
        <v>0</v>
      </c>
      <c r="H61" s="112"/>
      <c r="I61" s="113">
        <f>D61*H61</f>
        <v>0</v>
      </c>
    </row>
    <row r="62" spans="1:9" x14ac:dyDescent="0.2">
      <c r="A62" s="104">
        <v>48</v>
      </c>
      <c r="B62" s="174" t="s">
        <v>148</v>
      </c>
      <c r="C62" s="114"/>
      <c r="D62" s="111">
        <v>475</v>
      </c>
      <c r="E62" s="116" t="s">
        <v>72</v>
      </c>
      <c r="F62" s="163" t="s">
        <v>71</v>
      </c>
      <c r="G62" s="163" t="s">
        <v>71</v>
      </c>
      <c r="H62" s="112"/>
      <c r="I62" s="113">
        <f t="shared" ref="I62:I63" si="26">D62*H62</f>
        <v>0</v>
      </c>
    </row>
    <row r="63" spans="1:9" x14ac:dyDescent="0.2">
      <c r="A63" s="104">
        <v>49</v>
      </c>
      <c r="B63" s="174" t="s">
        <v>149</v>
      </c>
      <c r="C63" s="114"/>
      <c r="D63" s="111">
        <v>100</v>
      </c>
      <c r="E63" s="116" t="s">
        <v>72</v>
      </c>
      <c r="F63" s="163" t="s">
        <v>71</v>
      </c>
      <c r="G63" s="163" t="s">
        <v>71</v>
      </c>
      <c r="H63" s="112"/>
      <c r="I63" s="113">
        <f t="shared" si="26"/>
        <v>0</v>
      </c>
    </row>
    <row r="64" spans="1:9" x14ac:dyDescent="0.2">
      <c r="A64" s="104">
        <v>50</v>
      </c>
      <c r="B64" s="175" t="s">
        <v>150</v>
      </c>
      <c r="C64" s="114"/>
      <c r="D64" s="111">
        <v>20</v>
      </c>
      <c r="E64" s="116" t="s">
        <v>72</v>
      </c>
      <c r="F64" s="163" t="s">
        <v>71</v>
      </c>
      <c r="G64" s="163" t="s">
        <v>71</v>
      </c>
      <c r="H64" s="112"/>
      <c r="I64" s="113">
        <f>D64*H64</f>
        <v>0</v>
      </c>
    </row>
    <row r="65" spans="1:9" x14ac:dyDescent="0.2">
      <c r="A65" s="104">
        <v>51</v>
      </c>
      <c r="B65" s="175" t="s">
        <v>91</v>
      </c>
      <c r="C65" s="114"/>
      <c r="D65" s="111">
        <v>26</v>
      </c>
      <c r="E65" s="116" t="s">
        <v>92</v>
      </c>
      <c r="F65" s="163" t="s">
        <v>71</v>
      </c>
      <c r="G65" s="163" t="s">
        <v>71</v>
      </c>
      <c r="H65" s="112"/>
      <c r="I65" s="113">
        <f t="shared" ref="I65:I83" si="27">D65*H65</f>
        <v>0</v>
      </c>
    </row>
    <row r="66" spans="1:9" ht="25.5" x14ac:dyDescent="0.2">
      <c r="A66" s="104">
        <v>52</v>
      </c>
      <c r="B66" s="174" t="s">
        <v>175</v>
      </c>
      <c r="C66" s="114"/>
      <c r="D66" s="111">
        <v>256</v>
      </c>
      <c r="E66" s="116" t="s">
        <v>92</v>
      </c>
      <c r="F66" s="163" t="s">
        <v>71</v>
      </c>
      <c r="G66" s="163" t="s">
        <v>71</v>
      </c>
      <c r="H66" s="112"/>
      <c r="I66" s="113">
        <f t="shared" si="27"/>
        <v>0</v>
      </c>
    </row>
    <row r="67" spans="1:9" x14ac:dyDescent="0.2">
      <c r="A67" s="104"/>
      <c r="B67" s="175"/>
      <c r="C67" s="114"/>
      <c r="D67" s="111"/>
      <c r="E67" s="116"/>
      <c r="F67" s="112">
        <v>0</v>
      </c>
      <c r="G67" s="112">
        <f t="shared" ref="G67:G83" si="28">D67*F67</f>
        <v>0</v>
      </c>
      <c r="H67" s="112">
        <v>0</v>
      </c>
      <c r="I67" s="113">
        <f t="shared" si="27"/>
        <v>0</v>
      </c>
    </row>
    <row r="68" spans="1:9" x14ac:dyDescent="0.2">
      <c r="A68" s="104">
        <v>53</v>
      </c>
      <c r="B68" s="175" t="s">
        <v>151</v>
      </c>
      <c r="C68" s="114"/>
      <c r="D68" s="111">
        <v>13</v>
      </c>
      <c r="E68" s="116" t="s">
        <v>70</v>
      </c>
      <c r="F68" s="163" t="s">
        <v>71</v>
      </c>
      <c r="G68" s="163" t="s">
        <v>71</v>
      </c>
      <c r="H68" s="112"/>
      <c r="I68" s="113">
        <f t="shared" si="27"/>
        <v>0</v>
      </c>
    </row>
    <row r="69" spans="1:9" x14ac:dyDescent="0.2">
      <c r="A69" s="104">
        <v>54</v>
      </c>
      <c r="B69" s="175" t="s">
        <v>152</v>
      </c>
      <c r="C69" s="114"/>
      <c r="D69" s="111">
        <v>3</v>
      </c>
      <c r="E69" s="116" t="s">
        <v>70</v>
      </c>
      <c r="F69" s="163" t="s">
        <v>71</v>
      </c>
      <c r="G69" s="163" t="s">
        <v>71</v>
      </c>
      <c r="H69" s="112"/>
      <c r="I69" s="113">
        <f t="shared" si="27"/>
        <v>0</v>
      </c>
    </row>
    <row r="70" spans="1:9" x14ac:dyDescent="0.2">
      <c r="A70" s="104">
        <v>55</v>
      </c>
      <c r="B70" s="175" t="s">
        <v>153</v>
      </c>
      <c r="C70" s="114"/>
      <c r="D70" s="111">
        <v>3</v>
      </c>
      <c r="E70" s="116" t="s">
        <v>70</v>
      </c>
      <c r="F70" s="163" t="s">
        <v>71</v>
      </c>
      <c r="G70" s="163" t="s">
        <v>71</v>
      </c>
      <c r="H70" s="112"/>
      <c r="I70" s="113">
        <f t="shared" si="27"/>
        <v>0</v>
      </c>
    </row>
    <row r="71" spans="1:9" x14ac:dyDescent="0.2">
      <c r="A71" s="104">
        <v>56</v>
      </c>
      <c r="B71" s="175" t="s">
        <v>154</v>
      </c>
      <c r="C71" s="114"/>
      <c r="D71" s="111">
        <v>9</v>
      </c>
      <c r="E71" s="116" t="s">
        <v>70</v>
      </c>
      <c r="F71" s="163" t="s">
        <v>71</v>
      </c>
      <c r="G71" s="163" t="s">
        <v>71</v>
      </c>
      <c r="H71" s="112"/>
      <c r="I71" s="113">
        <f t="shared" si="27"/>
        <v>0</v>
      </c>
    </row>
    <row r="72" spans="1:9" x14ac:dyDescent="0.2">
      <c r="A72" s="104">
        <v>57</v>
      </c>
      <c r="B72" s="175" t="s">
        <v>155</v>
      </c>
      <c r="C72" s="114"/>
      <c r="D72" s="111">
        <v>17</v>
      </c>
      <c r="E72" s="116" t="s">
        <v>70</v>
      </c>
      <c r="F72" s="163" t="s">
        <v>71</v>
      </c>
      <c r="G72" s="163" t="s">
        <v>71</v>
      </c>
      <c r="H72" s="112"/>
      <c r="I72" s="113">
        <f t="shared" si="27"/>
        <v>0</v>
      </c>
    </row>
    <row r="73" spans="1:9" x14ac:dyDescent="0.2">
      <c r="A73" s="104">
        <v>58</v>
      </c>
      <c r="B73" s="175" t="s">
        <v>96</v>
      </c>
      <c r="C73" s="114"/>
      <c r="D73" s="111">
        <v>4</v>
      </c>
      <c r="E73" s="116" t="s">
        <v>70</v>
      </c>
      <c r="F73" s="163" t="s">
        <v>71</v>
      </c>
      <c r="G73" s="163" t="s">
        <v>71</v>
      </c>
      <c r="H73" s="112"/>
      <c r="I73" s="113">
        <f t="shared" si="27"/>
        <v>0</v>
      </c>
    </row>
    <row r="74" spans="1:9" x14ac:dyDescent="0.2">
      <c r="A74" s="104">
        <v>59</v>
      </c>
      <c r="B74" s="175" t="s">
        <v>97</v>
      </c>
      <c r="C74" s="114"/>
      <c r="D74" s="111">
        <v>2</v>
      </c>
      <c r="E74" s="116" t="s">
        <v>70</v>
      </c>
      <c r="F74" s="163" t="s">
        <v>71</v>
      </c>
      <c r="G74" s="163" t="s">
        <v>71</v>
      </c>
      <c r="H74" s="112"/>
      <c r="I74" s="113">
        <f t="shared" si="27"/>
        <v>0</v>
      </c>
    </row>
    <row r="75" spans="1:9" x14ac:dyDescent="0.2">
      <c r="A75" s="104"/>
      <c r="B75" s="175"/>
      <c r="C75" s="114"/>
      <c r="D75" s="111"/>
      <c r="E75" s="116"/>
      <c r="F75" s="163" t="s">
        <v>71</v>
      </c>
      <c r="G75" s="163" t="s">
        <v>71</v>
      </c>
      <c r="H75" s="112"/>
      <c r="I75" s="113">
        <f t="shared" ref="I75:I77" si="29">D75*H75</f>
        <v>0</v>
      </c>
    </row>
    <row r="76" spans="1:9" x14ac:dyDescent="0.2">
      <c r="A76" s="104">
        <v>60</v>
      </c>
      <c r="B76" s="175" t="s">
        <v>158</v>
      </c>
      <c r="C76" s="114"/>
      <c r="D76" s="111">
        <v>4.4000000000000004</v>
      </c>
      <c r="E76" s="116" t="s">
        <v>108</v>
      </c>
      <c r="F76" s="163" t="s">
        <v>71</v>
      </c>
      <c r="G76" s="163" t="s">
        <v>71</v>
      </c>
      <c r="H76" s="112"/>
      <c r="I76" s="113">
        <f t="shared" si="29"/>
        <v>0</v>
      </c>
    </row>
    <row r="77" spans="1:9" x14ac:dyDescent="0.2">
      <c r="A77" s="104">
        <v>61</v>
      </c>
      <c r="B77" s="175" t="s">
        <v>157</v>
      </c>
      <c r="C77" s="114"/>
      <c r="D77" s="111">
        <v>44</v>
      </c>
      <c r="E77" s="116" t="s">
        <v>70</v>
      </c>
      <c r="F77" s="163" t="s">
        <v>71</v>
      </c>
      <c r="G77" s="163" t="s">
        <v>71</v>
      </c>
      <c r="H77" s="112"/>
      <c r="I77" s="113">
        <f t="shared" si="29"/>
        <v>0</v>
      </c>
    </row>
    <row r="78" spans="1:9" x14ac:dyDescent="0.2">
      <c r="A78" s="104">
        <v>62</v>
      </c>
      <c r="B78" s="175" t="s">
        <v>159</v>
      </c>
      <c r="C78" s="114"/>
      <c r="D78" s="111">
        <v>15</v>
      </c>
      <c r="E78" s="116" t="s">
        <v>109</v>
      </c>
      <c r="F78" s="163" t="s">
        <v>71</v>
      </c>
      <c r="G78" s="163" t="s">
        <v>71</v>
      </c>
      <c r="H78" s="112"/>
      <c r="I78" s="113">
        <f t="shared" ref="I78" si="30">D78*H78</f>
        <v>0</v>
      </c>
    </row>
    <row r="79" spans="1:9" x14ac:dyDescent="0.2">
      <c r="A79" s="104">
        <v>63</v>
      </c>
      <c r="B79" s="175" t="s">
        <v>110</v>
      </c>
      <c r="C79" s="114"/>
      <c r="D79" s="111">
        <v>1</v>
      </c>
      <c r="E79" s="116" t="s">
        <v>70</v>
      </c>
      <c r="F79" s="163" t="s">
        <v>71</v>
      </c>
      <c r="G79" s="163" t="s">
        <v>71</v>
      </c>
      <c r="H79" s="112"/>
      <c r="I79" s="113">
        <f t="shared" ref="I79" si="31">D79*H79</f>
        <v>0</v>
      </c>
    </row>
    <row r="80" spans="1:9" x14ac:dyDescent="0.2">
      <c r="A80" s="104">
        <v>64</v>
      </c>
      <c r="B80" s="175" t="s">
        <v>156</v>
      </c>
      <c r="C80" s="114"/>
      <c r="D80" s="111">
        <v>4.4000000000000004</v>
      </c>
      <c r="E80" s="116" t="s">
        <v>108</v>
      </c>
      <c r="F80" s="163" t="s">
        <v>71</v>
      </c>
      <c r="G80" s="163" t="s">
        <v>71</v>
      </c>
      <c r="H80" s="112"/>
      <c r="I80" s="113">
        <f t="shared" ref="I80" si="32">D80*H80</f>
        <v>0</v>
      </c>
    </row>
    <row r="81" spans="1:9" x14ac:dyDescent="0.2">
      <c r="A81" s="104">
        <v>65</v>
      </c>
      <c r="B81" s="175" t="s">
        <v>160</v>
      </c>
      <c r="C81" s="114"/>
      <c r="D81" s="111">
        <v>110</v>
      </c>
      <c r="E81" s="116" t="s">
        <v>70</v>
      </c>
      <c r="F81" s="163" t="s">
        <v>71</v>
      </c>
      <c r="G81" s="163" t="s">
        <v>71</v>
      </c>
      <c r="H81" s="112"/>
      <c r="I81" s="113">
        <f t="shared" ref="I81" si="33">D81*H81</f>
        <v>0</v>
      </c>
    </row>
    <row r="82" spans="1:9" x14ac:dyDescent="0.2">
      <c r="A82" s="104">
        <v>66</v>
      </c>
      <c r="B82" s="175" t="s">
        <v>113</v>
      </c>
      <c r="C82" s="114"/>
      <c r="D82" s="111">
        <v>4.4000000000000004</v>
      </c>
      <c r="E82" s="116" t="s">
        <v>108</v>
      </c>
      <c r="F82" s="163" t="s">
        <v>71</v>
      </c>
      <c r="G82" s="163" t="s">
        <v>71</v>
      </c>
      <c r="H82" s="112"/>
      <c r="I82" s="113">
        <f t="shared" ref="I82" si="34">D82*H82</f>
        <v>0</v>
      </c>
    </row>
    <row r="83" spans="1:9" x14ac:dyDescent="0.2">
      <c r="A83" s="104"/>
      <c r="B83" s="175"/>
      <c r="C83" s="114"/>
      <c r="D83" s="111"/>
      <c r="E83" s="116"/>
      <c r="F83" s="112">
        <v>0</v>
      </c>
      <c r="G83" s="112">
        <f t="shared" si="28"/>
        <v>0</v>
      </c>
      <c r="H83" s="112"/>
      <c r="I83" s="113">
        <f t="shared" si="27"/>
        <v>0</v>
      </c>
    </row>
    <row r="84" spans="1:9" x14ac:dyDescent="0.2">
      <c r="A84" s="104">
        <v>67</v>
      </c>
      <c r="B84" s="174" t="s">
        <v>93</v>
      </c>
      <c r="C84" s="114"/>
      <c r="D84" s="111">
        <v>107</v>
      </c>
      <c r="E84" s="116" t="s">
        <v>70</v>
      </c>
      <c r="F84" s="112"/>
      <c r="G84" s="112">
        <f>D84*F84</f>
        <v>0</v>
      </c>
      <c r="H84" s="112"/>
      <c r="I84" s="113">
        <f t="shared" ref="I84:I85" si="35">D84*H84</f>
        <v>0</v>
      </c>
    </row>
    <row r="85" spans="1:9" x14ac:dyDescent="0.2">
      <c r="A85" s="104">
        <v>68</v>
      </c>
      <c r="B85" s="174" t="s">
        <v>94</v>
      </c>
      <c r="C85" s="114"/>
      <c r="D85" s="111">
        <v>5</v>
      </c>
      <c r="E85" s="116" t="s">
        <v>70</v>
      </c>
      <c r="F85" s="112"/>
      <c r="G85" s="112">
        <f t="shared" ref="G85:G86" si="36">D85*F85</f>
        <v>0</v>
      </c>
      <c r="H85" s="112"/>
      <c r="I85" s="113">
        <f t="shared" si="35"/>
        <v>0</v>
      </c>
    </row>
    <row r="86" spans="1:9" ht="25.5" x14ac:dyDescent="0.2">
      <c r="A86" s="104">
        <v>69</v>
      </c>
      <c r="B86" s="175" t="s">
        <v>176</v>
      </c>
      <c r="C86" s="114"/>
      <c r="D86" s="111">
        <v>3</v>
      </c>
      <c r="E86" s="116" t="s">
        <v>70</v>
      </c>
      <c r="F86" s="112"/>
      <c r="G86" s="112">
        <f t="shared" si="36"/>
        <v>0</v>
      </c>
      <c r="H86" s="112"/>
      <c r="I86" s="113">
        <f>D86*H86</f>
        <v>0</v>
      </c>
    </row>
    <row r="87" spans="1:9" x14ac:dyDescent="0.2">
      <c r="A87" s="104"/>
      <c r="B87" s="176"/>
      <c r="C87" s="114"/>
      <c r="D87" s="111"/>
      <c r="E87" s="116"/>
      <c r="F87" s="112">
        <v>0</v>
      </c>
      <c r="G87" s="112">
        <f t="shared" ref="G87" si="37">D87*F87</f>
        <v>0</v>
      </c>
      <c r="H87" s="112"/>
      <c r="I87" s="113">
        <f t="shared" ref="I87" si="38">D87*H87</f>
        <v>0</v>
      </c>
    </row>
    <row r="88" spans="1:9" x14ac:dyDescent="0.2">
      <c r="A88" s="104">
        <v>70</v>
      </c>
      <c r="B88" s="175" t="s">
        <v>178</v>
      </c>
      <c r="C88" s="114"/>
      <c r="D88" s="111">
        <v>50</v>
      </c>
      <c r="E88" s="116" t="s">
        <v>111</v>
      </c>
      <c r="F88" s="163" t="s">
        <v>71</v>
      </c>
      <c r="G88" s="163" t="s">
        <v>71</v>
      </c>
      <c r="H88" s="112"/>
      <c r="I88" s="113">
        <f t="shared" ref="I88" si="39">D88*H88</f>
        <v>0</v>
      </c>
    </row>
    <row r="89" spans="1:9" x14ac:dyDescent="0.2">
      <c r="A89" s="104"/>
      <c r="B89" s="176"/>
      <c r="C89" s="114"/>
      <c r="D89" s="111"/>
      <c r="E89" s="116"/>
      <c r="F89" s="112"/>
      <c r="G89" s="112"/>
      <c r="H89" s="112"/>
      <c r="I89" s="113"/>
    </row>
    <row r="90" spans="1:9" x14ac:dyDescent="0.2">
      <c r="A90" s="104">
        <v>71</v>
      </c>
      <c r="B90" s="174" t="s">
        <v>165</v>
      </c>
      <c r="C90" s="114"/>
      <c r="D90" s="111">
        <v>21</v>
      </c>
      <c r="E90" s="116" t="s">
        <v>70</v>
      </c>
      <c r="F90" s="112"/>
      <c r="G90" s="112">
        <f>D90*F90</f>
        <v>0</v>
      </c>
      <c r="H90" s="163" t="s">
        <v>71</v>
      </c>
      <c r="I90" s="163" t="s">
        <v>71</v>
      </c>
    </row>
    <row r="91" spans="1:9" x14ac:dyDescent="0.2">
      <c r="A91" s="104">
        <v>72</v>
      </c>
      <c r="B91" s="174" t="s">
        <v>123</v>
      </c>
      <c r="C91" s="114"/>
      <c r="D91" s="111">
        <v>21</v>
      </c>
      <c r="E91" s="116" t="s">
        <v>70</v>
      </c>
      <c r="F91" s="112"/>
      <c r="G91" s="112">
        <f t="shared" ref="G91:G96" si="40">D91*F91</f>
        <v>0</v>
      </c>
      <c r="H91" s="163" t="s">
        <v>71</v>
      </c>
      <c r="I91" s="163" t="s">
        <v>71</v>
      </c>
    </row>
    <row r="92" spans="1:9" x14ac:dyDescent="0.2">
      <c r="A92" s="104">
        <v>73</v>
      </c>
      <c r="B92" s="174" t="s">
        <v>137</v>
      </c>
      <c r="C92" s="114"/>
      <c r="D92" s="111">
        <v>27</v>
      </c>
      <c r="E92" s="116" t="s">
        <v>70</v>
      </c>
      <c r="F92" s="112"/>
      <c r="G92" s="112">
        <f t="shared" si="40"/>
        <v>0</v>
      </c>
      <c r="H92" s="163" t="s">
        <v>71</v>
      </c>
      <c r="I92" s="163" t="s">
        <v>71</v>
      </c>
    </row>
    <row r="93" spans="1:9" x14ac:dyDescent="0.2">
      <c r="A93" s="104">
        <v>74</v>
      </c>
      <c r="B93" s="174" t="s">
        <v>124</v>
      </c>
      <c r="C93" s="114"/>
      <c r="D93" s="111">
        <v>21</v>
      </c>
      <c r="E93" s="116" t="s">
        <v>70</v>
      </c>
      <c r="F93" s="112"/>
      <c r="G93" s="112">
        <f t="shared" si="40"/>
        <v>0</v>
      </c>
      <c r="H93" s="163" t="s">
        <v>71</v>
      </c>
      <c r="I93" s="163" t="s">
        <v>71</v>
      </c>
    </row>
    <row r="94" spans="1:9" x14ac:dyDescent="0.2">
      <c r="A94" s="104">
        <v>75</v>
      </c>
      <c r="B94" s="174" t="s">
        <v>125</v>
      </c>
      <c r="C94" s="114"/>
      <c r="D94" s="111">
        <v>28</v>
      </c>
      <c r="E94" s="116" t="s">
        <v>70</v>
      </c>
      <c r="F94" s="112"/>
      <c r="G94" s="112">
        <f t="shared" si="40"/>
        <v>0</v>
      </c>
      <c r="H94" s="163" t="s">
        <v>71</v>
      </c>
      <c r="I94" s="163" t="s">
        <v>71</v>
      </c>
    </row>
    <row r="95" spans="1:9" x14ac:dyDescent="0.2">
      <c r="A95" s="104">
        <v>76</v>
      </c>
      <c r="B95" s="174" t="s">
        <v>126</v>
      </c>
      <c r="C95" s="114"/>
      <c r="D95" s="111">
        <v>21</v>
      </c>
      <c r="E95" s="116" t="s">
        <v>70</v>
      </c>
      <c r="F95" s="112"/>
      <c r="G95" s="112">
        <f t="shared" si="40"/>
        <v>0</v>
      </c>
      <c r="H95" s="163" t="s">
        <v>71</v>
      </c>
      <c r="I95" s="163" t="s">
        <v>71</v>
      </c>
    </row>
    <row r="96" spans="1:9" x14ac:dyDescent="0.2">
      <c r="A96" s="104">
        <v>77</v>
      </c>
      <c r="B96" s="174" t="s">
        <v>127</v>
      </c>
      <c r="C96" s="114"/>
      <c r="D96" s="111">
        <v>42</v>
      </c>
      <c r="E96" s="116" t="s">
        <v>70</v>
      </c>
      <c r="F96" s="112"/>
      <c r="G96" s="112">
        <f t="shared" si="40"/>
        <v>0</v>
      </c>
      <c r="H96" s="163" t="s">
        <v>71</v>
      </c>
      <c r="I96" s="163" t="s">
        <v>71</v>
      </c>
    </row>
    <row r="97" spans="1:9" x14ac:dyDescent="0.2">
      <c r="A97" s="104">
        <v>78</v>
      </c>
      <c r="B97" s="174" t="s">
        <v>128</v>
      </c>
      <c r="C97" s="114"/>
      <c r="D97" s="111">
        <v>27</v>
      </c>
      <c r="E97" s="116" t="s">
        <v>70</v>
      </c>
      <c r="F97" s="112"/>
      <c r="G97" s="112">
        <f t="shared" ref="G97:G103" si="41">D97*F97</f>
        <v>0</v>
      </c>
      <c r="H97" s="163" t="s">
        <v>71</v>
      </c>
      <c r="I97" s="163" t="s">
        <v>71</v>
      </c>
    </row>
    <row r="98" spans="1:9" x14ac:dyDescent="0.2">
      <c r="A98" s="104">
        <v>79</v>
      </c>
      <c r="B98" s="174" t="s">
        <v>129</v>
      </c>
      <c r="C98" s="114"/>
      <c r="D98" s="111">
        <v>30</v>
      </c>
      <c r="E98" s="116" t="s">
        <v>70</v>
      </c>
      <c r="F98" s="163" t="s">
        <v>71</v>
      </c>
      <c r="G98" s="163" t="s">
        <v>71</v>
      </c>
      <c r="H98" s="112"/>
      <c r="I98" s="113">
        <f t="shared" ref="I98" si="42">D98*H98</f>
        <v>0</v>
      </c>
    </row>
    <row r="99" spans="1:9" x14ac:dyDescent="0.2">
      <c r="A99" s="104">
        <v>80</v>
      </c>
      <c r="B99" s="174" t="s">
        <v>130</v>
      </c>
      <c r="C99" s="114"/>
      <c r="D99" s="111">
        <v>6</v>
      </c>
      <c r="E99" s="116" t="s">
        <v>70</v>
      </c>
      <c r="F99" s="112"/>
      <c r="G99" s="112">
        <f t="shared" ref="G99:G102" si="43">D99*F99</f>
        <v>0</v>
      </c>
      <c r="H99" s="163" t="s">
        <v>71</v>
      </c>
      <c r="I99" s="163" t="s">
        <v>71</v>
      </c>
    </row>
    <row r="100" spans="1:9" ht="12.75" customHeight="1" x14ac:dyDescent="0.2">
      <c r="A100" s="104">
        <v>81</v>
      </c>
      <c r="B100" s="174" t="s">
        <v>131</v>
      </c>
      <c r="C100" s="114"/>
      <c r="D100" s="111">
        <v>6</v>
      </c>
      <c r="E100" s="116" t="s">
        <v>70</v>
      </c>
      <c r="F100" s="112"/>
      <c r="G100" s="112">
        <f t="shared" si="43"/>
        <v>0</v>
      </c>
      <c r="H100" s="163" t="s">
        <v>71</v>
      </c>
      <c r="I100" s="163" t="s">
        <v>71</v>
      </c>
    </row>
    <row r="101" spans="1:9" x14ac:dyDescent="0.2">
      <c r="A101" s="104">
        <v>82</v>
      </c>
      <c r="B101" s="174" t="s">
        <v>132</v>
      </c>
      <c r="C101" s="114"/>
      <c r="D101" s="111">
        <v>6</v>
      </c>
      <c r="E101" s="116" t="s">
        <v>70</v>
      </c>
      <c r="F101" s="112"/>
      <c r="G101" s="112">
        <f t="shared" si="43"/>
        <v>0</v>
      </c>
      <c r="H101" s="163" t="s">
        <v>71</v>
      </c>
      <c r="I101" s="163" t="s">
        <v>71</v>
      </c>
    </row>
    <row r="102" spans="1:9" x14ac:dyDescent="0.2">
      <c r="A102" s="104">
        <v>83</v>
      </c>
      <c r="B102" s="174" t="s">
        <v>133</v>
      </c>
      <c r="C102" s="114"/>
      <c r="D102" s="111">
        <v>6</v>
      </c>
      <c r="E102" s="116" t="s">
        <v>70</v>
      </c>
      <c r="F102" s="112"/>
      <c r="G102" s="112">
        <f t="shared" si="43"/>
        <v>0</v>
      </c>
      <c r="H102" s="163" t="s">
        <v>71</v>
      </c>
      <c r="I102" s="163" t="s">
        <v>71</v>
      </c>
    </row>
    <row r="103" spans="1:9" x14ac:dyDescent="0.2">
      <c r="A103" s="104">
        <v>84</v>
      </c>
      <c r="B103" s="174" t="s">
        <v>134</v>
      </c>
      <c r="C103" s="114"/>
      <c r="D103" s="111">
        <v>12</v>
      </c>
      <c r="E103" s="116" t="s">
        <v>70</v>
      </c>
      <c r="F103" s="112"/>
      <c r="G103" s="112">
        <f t="shared" si="41"/>
        <v>0</v>
      </c>
      <c r="H103" s="163" t="s">
        <v>71</v>
      </c>
      <c r="I103" s="163" t="s">
        <v>71</v>
      </c>
    </row>
    <row r="104" spans="1:9" x14ac:dyDescent="0.2">
      <c r="A104" s="104">
        <v>85</v>
      </c>
      <c r="B104" s="174" t="s">
        <v>135</v>
      </c>
      <c r="C104" s="114"/>
      <c r="D104" s="111">
        <v>6</v>
      </c>
      <c r="E104" s="116" t="s">
        <v>70</v>
      </c>
      <c r="F104" s="163" t="s">
        <v>71</v>
      </c>
      <c r="G104" s="163" t="s">
        <v>71</v>
      </c>
      <c r="H104" s="112"/>
      <c r="I104" s="113">
        <f t="shared" ref="I104:I105" si="44">D104*H104</f>
        <v>0</v>
      </c>
    </row>
    <row r="105" spans="1:9" x14ac:dyDescent="0.2">
      <c r="A105" s="104">
        <v>86</v>
      </c>
      <c r="B105" s="174" t="s">
        <v>136</v>
      </c>
      <c r="C105" s="114"/>
      <c r="D105" s="111">
        <v>6</v>
      </c>
      <c r="E105" s="116" t="s">
        <v>70</v>
      </c>
      <c r="F105" s="163" t="s">
        <v>71</v>
      </c>
      <c r="G105" s="163" t="s">
        <v>71</v>
      </c>
      <c r="H105" s="112"/>
      <c r="I105" s="113">
        <f t="shared" si="44"/>
        <v>0</v>
      </c>
    </row>
    <row r="106" spans="1:9" x14ac:dyDescent="0.2">
      <c r="A106" s="104">
        <v>87</v>
      </c>
      <c r="B106" s="174" t="s">
        <v>168</v>
      </c>
      <c r="C106" s="114"/>
      <c r="D106" s="111">
        <v>26</v>
      </c>
      <c r="E106" s="116" t="s">
        <v>70</v>
      </c>
      <c r="F106" s="112"/>
      <c r="G106" s="112">
        <f t="shared" ref="G106" si="45">D106*F106</f>
        <v>0</v>
      </c>
      <c r="H106" s="163" t="s">
        <v>71</v>
      </c>
      <c r="I106" s="163" t="s">
        <v>71</v>
      </c>
    </row>
    <row r="107" spans="1:9" x14ac:dyDescent="0.2">
      <c r="A107" s="104">
        <v>88</v>
      </c>
      <c r="B107" s="174" t="s">
        <v>166</v>
      </c>
      <c r="C107" s="114"/>
      <c r="D107" s="111">
        <v>26</v>
      </c>
      <c r="E107" s="116" t="s">
        <v>70</v>
      </c>
      <c r="F107" s="112"/>
      <c r="G107" s="112">
        <f t="shared" ref="G107:G108" si="46">D107*F107</f>
        <v>0</v>
      </c>
      <c r="H107" s="163" t="s">
        <v>71</v>
      </c>
      <c r="I107" s="163" t="s">
        <v>71</v>
      </c>
    </row>
    <row r="108" spans="1:9" x14ac:dyDescent="0.2">
      <c r="A108" s="104">
        <v>89</v>
      </c>
      <c r="B108" s="174" t="s">
        <v>167</v>
      </c>
      <c r="C108" s="114"/>
      <c r="D108" s="111">
        <v>26</v>
      </c>
      <c r="E108" s="116" t="s">
        <v>70</v>
      </c>
      <c r="F108" s="112"/>
      <c r="G108" s="112">
        <f t="shared" si="46"/>
        <v>0</v>
      </c>
      <c r="H108" s="163" t="s">
        <v>71</v>
      </c>
      <c r="I108" s="163" t="s">
        <v>71</v>
      </c>
    </row>
    <row r="109" spans="1:9" ht="13.5" thickBot="1" x14ac:dyDescent="0.25">
      <c r="A109" s="171">
        <v>90</v>
      </c>
      <c r="B109" s="178" t="s">
        <v>164</v>
      </c>
      <c r="C109" s="165"/>
      <c r="D109" s="170">
        <v>26</v>
      </c>
      <c r="E109" s="166" t="s">
        <v>70</v>
      </c>
      <c r="F109" s="167"/>
      <c r="G109" s="167" t="s">
        <v>71</v>
      </c>
      <c r="H109" s="168"/>
      <c r="I109" s="169">
        <f t="shared" ref="I109" si="47">D109*H109</f>
        <v>0</v>
      </c>
    </row>
    <row r="110" spans="1:9" x14ac:dyDescent="0.2">
      <c r="A110" s="104"/>
      <c r="B110" s="175"/>
      <c r="C110" s="114"/>
      <c r="D110" s="111"/>
      <c r="E110" s="116"/>
      <c r="F110" s="112">
        <v>0</v>
      </c>
      <c r="G110" s="112">
        <f t="shared" ref="G110" si="48">D110*F110</f>
        <v>0</v>
      </c>
      <c r="H110" s="112">
        <v>0</v>
      </c>
      <c r="I110" s="113">
        <f>D110*H110</f>
        <v>0</v>
      </c>
    </row>
    <row r="111" spans="1:9" x14ac:dyDescent="0.2">
      <c r="A111" s="179"/>
      <c r="B111" s="180" t="s">
        <v>179</v>
      </c>
      <c r="C111" s="181"/>
      <c r="D111" s="182"/>
      <c r="E111" s="183"/>
      <c r="F111" s="184"/>
      <c r="G111" s="185"/>
      <c r="H111" s="184"/>
      <c r="I111" s="185">
        <f>SUM(I112:I120)</f>
        <v>0</v>
      </c>
    </row>
    <row r="112" spans="1:9" x14ac:dyDescent="0.2">
      <c r="A112" s="186">
        <v>91</v>
      </c>
      <c r="B112" s="174" t="s">
        <v>180</v>
      </c>
      <c r="C112" s="114"/>
      <c r="D112" s="111">
        <v>1</v>
      </c>
      <c r="E112" s="116" t="s">
        <v>73</v>
      </c>
      <c r="F112" s="163" t="s">
        <v>71</v>
      </c>
      <c r="G112" s="163" t="s">
        <v>71</v>
      </c>
      <c r="H112" s="112"/>
      <c r="I112" s="113">
        <f t="shared" ref="I112:I120" si="49">D112*H112</f>
        <v>0</v>
      </c>
    </row>
    <row r="113" spans="1:9" x14ac:dyDescent="0.2">
      <c r="A113" s="104">
        <v>92</v>
      </c>
      <c r="B113" s="174" t="s">
        <v>181</v>
      </c>
      <c r="C113" s="114"/>
      <c r="D113" s="111">
        <v>28</v>
      </c>
      <c r="E113" s="116" t="s">
        <v>70</v>
      </c>
      <c r="F113" s="163" t="s">
        <v>71</v>
      </c>
      <c r="G113" s="163" t="s">
        <v>71</v>
      </c>
      <c r="H113" s="112"/>
      <c r="I113" s="113">
        <f t="shared" si="49"/>
        <v>0</v>
      </c>
    </row>
    <row r="114" spans="1:9" x14ac:dyDescent="0.2">
      <c r="A114" s="186">
        <v>93</v>
      </c>
      <c r="B114" s="174" t="s">
        <v>182</v>
      </c>
      <c r="C114" s="114"/>
      <c r="D114" s="111">
        <v>6</v>
      </c>
      <c r="E114" s="116" t="s">
        <v>70</v>
      </c>
      <c r="F114" s="163" t="s">
        <v>71</v>
      </c>
      <c r="G114" s="163" t="s">
        <v>71</v>
      </c>
      <c r="H114" s="112"/>
      <c r="I114" s="113">
        <f t="shared" si="49"/>
        <v>0</v>
      </c>
    </row>
    <row r="115" spans="1:9" x14ac:dyDescent="0.2">
      <c r="A115" s="104">
        <v>94</v>
      </c>
      <c r="B115" s="174" t="s">
        <v>183</v>
      </c>
      <c r="C115" s="114"/>
      <c r="D115" s="111">
        <v>6</v>
      </c>
      <c r="E115" s="116" t="s">
        <v>70</v>
      </c>
      <c r="F115" s="163" t="s">
        <v>71</v>
      </c>
      <c r="G115" s="163" t="s">
        <v>71</v>
      </c>
      <c r="H115" s="112"/>
      <c r="I115" s="113">
        <f t="shared" si="49"/>
        <v>0</v>
      </c>
    </row>
    <row r="116" spans="1:9" x14ac:dyDescent="0.2">
      <c r="A116" s="186">
        <v>95</v>
      </c>
      <c r="B116" s="175" t="s">
        <v>184</v>
      </c>
      <c r="C116" s="114"/>
      <c r="D116" s="111">
        <v>1</v>
      </c>
      <c r="E116" s="116" t="s">
        <v>73</v>
      </c>
      <c r="F116" s="163" t="s">
        <v>71</v>
      </c>
      <c r="G116" s="163" t="s">
        <v>71</v>
      </c>
      <c r="H116" s="112"/>
      <c r="I116" s="113">
        <f t="shared" si="49"/>
        <v>0</v>
      </c>
    </row>
    <row r="117" spans="1:9" x14ac:dyDescent="0.2">
      <c r="A117" s="104">
        <v>96</v>
      </c>
      <c r="B117" s="175" t="s">
        <v>185</v>
      </c>
      <c r="C117" s="114"/>
      <c r="D117" s="111">
        <v>1</v>
      </c>
      <c r="E117" s="116" t="s">
        <v>73</v>
      </c>
      <c r="F117" s="163" t="s">
        <v>71</v>
      </c>
      <c r="G117" s="163" t="s">
        <v>71</v>
      </c>
      <c r="H117" s="112"/>
      <c r="I117" s="113">
        <f t="shared" si="49"/>
        <v>0</v>
      </c>
    </row>
    <row r="118" spans="1:9" x14ac:dyDescent="0.2">
      <c r="A118" s="104">
        <v>97</v>
      </c>
      <c r="B118" s="175" t="s">
        <v>186</v>
      </c>
      <c r="C118" s="114"/>
      <c r="D118" s="111">
        <v>1</v>
      </c>
      <c r="E118" s="116" t="s">
        <v>73</v>
      </c>
      <c r="F118" s="163" t="s">
        <v>71</v>
      </c>
      <c r="G118" s="163" t="s">
        <v>71</v>
      </c>
      <c r="H118" s="112"/>
      <c r="I118" s="113">
        <f t="shared" si="49"/>
        <v>0</v>
      </c>
    </row>
    <row r="119" spans="1:9" ht="13.5" thickBot="1" x14ac:dyDescent="0.25">
      <c r="A119" s="187">
        <v>98</v>
      </c>
      <c r="B119" s="175" t="s">
        <v>187</v>
      </c>
      <c r="C119" s="114"/>
      <c r="D119" s="111">
        <v>1</v>
      </c>
      <c r="E119" s="116" t="s">
        <v>73</v>
      </c>
      <c r="F119" s="163" t="s">
        <v>71</v>
      </c>
      <c r="G119" s="163" t="s">
        <v>71</v>
      </c>
      <c r="H119" s="112"/>
      <c r="I119" s="113">
        <f t="shared" si="49"/>
        <v>0</v>
      </c>
    </row>
    <row r="120" spans="1:9" ht="13.5" thickBot="1" x14ac:dyDescent="0.25">
      <c r="A120" s="187">
        <v>99</v>
      </c>
      <c r="B120" s="188" t="s">
        <v>188</v>
      </c>
      <c r="C120" s="165"/>
      <c r="D120" s="170">
        <v>1</v>
      </c>
      <c r="E120" s="166" t="s">
        <v>73</v>
      </c>
      <c r="F120" s="167" t="s">
        <v>71</v>
      </c>
      <c r="G120" s="167" t="s">
        <v>71</v>
      </c>
      <c r="H120" s="168"/>
      <c r="I120" s="169">
        <f t="shared" si="49"/>
        <v>0</v>
      </c>
    </row>
    <row r="121" spans="1:9" ht="13.5" thickBot="1" x14ac:dyDescent="0.25">
      <c r="A121" s="148"/>
      <c r="B121" s="118"/>
      <c r="C121" s="119"/>
      <c r="D121" s="115"/>
      <c r="E121" s="115"/>
      <c r="F121" s="117"/>
      <c r="G121" s="117"/>
      <c r="H121" s="117"/>
      <c r="I121" s="117"/>
    </row>
    <row r="122" spans="1:9" s="120" customFormat="1" ht="13.5" thickBot="1" x14ac:dyDescent="0.25">
      <c r="A122" s="161"/>
      <c r="B122" s="155" t="s">
        <v>78</v>
      </c>
      <c r="C122" s="156"/>
      <c r="D122" s="157"/>
      <c r="E122" s="158"/>
      <c r="F122" s="158"/>
      <c r="G122" s="159"/>
      <c r="H122" s="159"/>
      <c r="I122" s="160"/>
    </row>
    <row r="123" spans="1:9" x14ac:dyDescent="0.2">
      <c r="A123" s="141"/>
      <c r="B123" s="151" t="s">
        <v>66</v>
      </c>
      <c r="C123" s="121"/>
      <c r="D123" s="122"/>
      <c r="E123" s="123"/>
      <c r="F123" s="124"/>
      <c r="G123" s="125">
        <f>G7</f>
        <v>0</v>
      </c>
      <c r="H123" s="126"/>
      <c r="I123" s="127"/>
    </row>
    <row r="124" spans="1:9" ht="13.5" thickBot="1" x14ac:dyDescent="0.25">
      <c r="A124" s="154"/>
      <c r="B124" s="152" t="s">
        <v>74</v>
      </c>
      <c r="C124" s="128"/>
      <c r="D124" s="129"/>
      <c r="E124" s="130"/>
      <c r="F124" s="131"/>
      <c r="G124" s="132"/>
      <c r="H124" s="132"/>
      <c r="I124" s="133">
        <f>I7+I111</f>
        <v>0</v>
      </c>
    </row>
    <row r="125" spans="1:9" s="139" customFormat="1" ht="13.5" thickBot="1" x14ac:dyDescent="0.25">
      <c r="A125" s="161"/>
      <c r="B125" s="153" t="s">
        <v>75</v>
      </c>
      <c r="C125" s="134"/>
      <c r="D125" s="135"/>
      <c r="E125" s="136"/>
      <c r="F125" s="137"/>
      <c r="G125" s="138"/>
      <c r="H125" s="137"/>
      <c r="I125" s="162">
        <f>I124+G123</f>
        <v>0</v>
      </c>
    </row>
    <row r="126" spans="1:9" x14ac:dyDescent="0.2">
      <c r="A126" s="91"/>
    </row>
    <row r="127" spans="1:9" x14ac:dyDescent="0.2">
      <c r="A127" s="91"/>
      <c r="B127" s="164"/>
    </row>
    <row r="128" spans="1:9" x14ac:dyDescent="0.2">
      <c r="A128" s="91"/>
      <c r="B128" s="164"/>
    </row>
  </sheetData>
  <mergeCells count="1">
    <mergeCell ref="A1:I1"/>
  </mergeCells>
  <phoneticPr fontId="20" type="noConversion"/>
  <conditionalFormatting sqref="F8:I125">
    <cfRule type="cellIs" dxfId="1" priority="1" stopIfTrue="1" operator="equal">
      <formula>0</formula>
    </cfRule>
  </conditionalFormatting>
  <conditionalFormatting sqref="G6:G7 I6:I7">
    <cfRule type="cellIs" dxfId="0" priority="77" stopIfTrue="1" operator="equal">
      <formula>0</formula>
    </cfRule>
  </conditionalFormatting>
  <printOptions horizontalCentered="1"/>
  <pageMargins left="0.39370078740157483" right="0.39370078740157483" top="0.39370078740157483" bottom="0.39370078740157483" header="1.1811023622047245" footer="0.39370078740157483"/>
  <pageSetup paperSize="9" scale="60" firstPageNumber="2" fitToHeight="12" orientation="portrait" useFirstPageNumber="1" horizontalDpi="300" verticalDpi="300" r:id="rId1"/>
  <headerFooter alignWithMargins="0">
    <oddFooter>&amp;C&amp;P</oddFooter>
  </headerFooter>
  <rowBreaks count="1" manualBreakCount="1">
    <brk id="126" max="8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267FE34967BE34AA1C2910CD8452E2D" ma:contentTypeVersion="15" ma:contentTypeDescription="Vytvoří nový dokument" ma:contentTypeScope="" ma:versionID="19544547465c62a1384639bfb8523264">
  <xsd:schema xmlns:xsd="http://www.w3.org/2001/XMLSchema" xmlns:xs="http://www.w3.org/2001/XMLSchema" xmlns:p="http://schemas.microsoft.com/office/2006/metadata/properties" xmlns:ns2="42aeb5e0-4d8c-495b-8ac8-9c7e0f9108af" xmlns:ns3="1c1cfe40-64e6-48a4-a923-d8a21d9bc96d" targetNamespace="http://schemas.microsoft.com/office/2006/metadata/properties" ma:root="true" ma:fieldsID="ec50c24212fe8b47600ee8a5c952b3e6" ns2:_="" ns3:_="">
    <xsd:import namespace="42aeb5e0-4d8c-495b-8ac8-9c7e0f9108af"/>
    <xsd:import namespace="1c1cfe40-64e6-48a4-a923-d8a21d9bc96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aeb5e0-4d8c-495b-8ac8-9c7e0f9108a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5" nillable="true" ma:displayName="Location" ma:description="" ma:indexed="true" ma:internalName="MediaServiceLocation" ma:readOnly="true">
      <xsd:simpleType>
        <xsd:restriction base="dms:Text"/>
      </xsd:simpleType>
    </xsd:element>
    <xsd:element name="lcf76f155ced4ddcb4097134ff3c332f" ma:index="17" nillable="true" ma:taxonomy="true" ma:internalName="lcf76f155ced4ddcb4097134ff3c332f" ma:taxonomyFieldName="MediaServiceImageTags" ma:displayName="Značky obrázků" ma:readOnly="false" ma:fieldId="{5cf76f15-5ced-4ddc-b409-7134ff3c332f}" ma:taxonomyMulti="true" ma:sspId="05144c32-5194-445f-8fa8-b47f4d440b8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1cfe40-64e6-48a4-a923-d8a21d9bc96d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71ba7402-a552-47a9-ad5f-5f8c4461a637}" ma:internalName="TaxCatchAll" ma:showField="CatchAllData" ma:web="1c1cfe40-64e6-48a4-a923-d8a21d9bc96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42aeb5e0-4d8c-495b-8ac8-9c7e0f9108af">
      <Terms xmlns="http://schemas.microsoft.com/office/infopath/2007/PartnerControls"/>
    </lcf76f155ced4ddcb4097134ff3c332f>
    <TaxCatchAll xmlns="1c1cfe40-64e6-48a4-a923-d8a21d9bc96d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92E8838-39B6-43E9-B58D-A744B603E6D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2aeb5e0-4d8c-495b-8ac8-9c7e0f9108af"/>
    <ds:schemaRef ds:uri="1c1cfe40-64e6-48a4-a923-d8a21d9bc96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CC3120F-0CE3-4128-83B1-8A57E1109234}">
  <ds:schemaRefs>
    <ds:schemaRef ds:uri="http://schemas.microsoft.com/office/2006/metadata/properties"/>
    <ds:schemaRef ds:uri="http://schemas.microsoft.com/office/infopath/2007/PartnerControls"/>
    <ds:schemaRef ds:uri="42aeb5e0-4d8c-495b-8ac8-9c7e0f9108af"/>
    <ds:schemaRef ds:uri="1c1cfe40-64e6-48a4-a923-d8a21d9bc96d"/>
  </ds:schemaRefs>
</ds:datastoreItem>
</file>

<file path=customXml/itemProps3.xml><?xml version="1.0" encoding="utf-8"?>
<ds:datastoreItem xmlns:ds="http://schemas.openxmlformats.org/officeDocument/2006/customXml" ds:itemID="{4A5691F6-9683-4E78-81F1-C7613EB443A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20</vt:i4>
      </vt:variant>
    </vt:vector>
  </HeadingPairs>
  <TitlesOfParts>
    <vt:vector size="22" baseType="lpstr">
      <vt:lpstr>Krycí list</vt:lpstr>
      <vt:lpstr>SLP</vt:lpstr>
      <vt:lpstr>'Krycí list'!cisloobjektu</vt:lpstr>
      <vt:lpstr>'Krycí list'!cislostavby</vt:lpstr>
      <vt:lpstr>Datum</vt:lpstr>
      <vt:lpstr>JKSO</vt:lpstr>
      <vt:lpstr>MJ</vt:lpstr>
      <vt:lpstr>'Krycí list'!nazevobjektu</vt:lpstr>
      <vt:lpstr>'Krycí list'!nazevstavby</vt:lpstr>
      <vt:lpstr>SLP!Názvy_tisku</vt:lpstr>
      <vt:lpstr>Objednatel</vt:lpstr>
      <vt:lpstr>'Krycí list'!Oblast_tisku</vt:lpstr>
      <vt:lpstr>SLP!Oblast_tisku</vt:lpstr>
      <vt:lpstr>'Krycí list'!PocetMJ</vt:lpstr>
      <vt:lpstr>Poznamka</vt:lpstr>
      <vt:lpstr>'Krycí list'!Projektant</vt:lpstr>
      <vt:lpstr>'Krycí list'!SazbaDPH1</vt:lpstr>
      <vt:lpstr>'Krycí list'!SazbaDPH2</vt:lpstr>
      <vt:lpstr>Zakazka</vt:lpstr>
      <vt:lpstr>Zaklad22</vt:lpstr>
      <vt:lpstr>Zaklad5</vt:lpstr>
      <vt:lpstr>Zhotovitel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Hliněný</dc:creator>
  <cp:lastModifiedBy>Pavel Přikryl</cp:lastModifiedBy>
  <cp:lastPrinted>2024-12-05T10:42:15Z</cp:lastPrinted>
  <dcterms:created xsi:type="dcterms:W3CDTF">2024-03-12T10:20:51Z</dcterms:created>
  <dcterms:modified xsi:type="dcterms:W3CDTF">2025-03-04T08:25:10Z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0x010100C267FE34967BE34AA1C2910CD8452E2D</vt:lpwstr>
  </property>
  <property fmtid="{D5CDD505-2E9C-101B-9397-08002B2CF9AE}" pid="3" name="MediaServiceImageTags">
    <vt:lpwstr/>
  </property>
</Properties>
</file>