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304 - revize VZ\"/>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sportovi...'!$C$89:$K$512</definedName>
    <definedName name="_xlnm.Print_Area" localSheetId="2">'SO 02 - Venkovní sportovi...'!$C$4:$J$39,'SO 02 - Venkovní sportovi...'!$C$45:$J$71,'SO 02 - Venkovní sportovi...'!$C$77:$K$512</definedName>
    <definedName name="_xlnm.Print_Titles" localSheetId="2">'SO 02 - Venkovní sportovi...'!$89:$89</definedName>
    <definedName name="_xlnm._FilterDatabase" localSheetId="3" hidden="1">'SO 03.1 - Oplocení'!$C$84:$K$177</definedName>
    <definedName name="_xlnm.Print_Area" localSheetId="3">'SO 03.1 - Oplocení'!$C$4:$J$39,'SO 03.1 - Oplocení'!$C$45:$J$66,'SO 03.1 - Oplocení'!$C$72:$K$177</definedName>
    <definedName name="_xlnm.Print_Titles" localSheetId="3">'SO 03.1 - Oplocení'!$84:$84</definedName>
    <definedName name="_xlnm._FilterDatabase" localSheetId="4" hidden="1">'SO 03.2 - Přístřešek'!$C$86:$K$144</definedName>
    <definedName name="_xlnm.Print_Area" localSheetId="4">'SO 03.2 - Přístřešek'!$C$4:$J$39,'SO 03.2 - Přístřešek'!$C$45:$J$68,'SO 03.2 - Přístřešek'!$C$74:$K$144</definedName>
    <definedName name="_xlnm.Print_Titles" localSheetId="4">'SO 03.2 - Přístřešek'!$86:$86</definedName>
    <definedName name="_xlnm._FilterDatabase" localSheetId="5" hidden="1">'SO 03.3 - Mobiliář'!$C$84:$K$147</definedName>
    <definedName name="_xlnm.Print_Area" localSheetId="5">'SO 03.3 - Mobiliář'!$C$4:$J$39,'SO 03.3 - Mobiliář'!$C$45:$J$66,'SO 03.3 - Mobiliář'!$C$72:$K$147</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osvětlení'!$C$93:$K$235</definedName>
    <definedName name="_xlnm.Print_Area" localSheetId="11">'IO13 - Areálové osvětlení'!$C$4:$J$39,'IO13 - Areálové osvětlení'!$C$45:$J$75,'IO13 - Areálové osvětlení'!$C$81:$K$235</definedName>
    <definedName name="_xlnm.Print_Titles" localSheetId="11">'IO13 - Areálové osvětlení'!$93:$93</definedName>
    <definedName name="_xlnm._FilterDatabase" localSheetId="12" hidden="1">'VRN - Vedlejší rozpočtové...'!$C$80:$K$205</definedName>
    <definedName name="_xlnm.Print_Area" localSheetId="12">'VRN - Vedlejší rozpočtové...'!$C$4:$J$39,'VRN - Vedlejší rozpočtové...'!$C$45:$J$62,'VRN - Vedlejší rozpočtové...'!$C$68:$K$205</definedName>
    <definedName name="_xlnm.Print_Titles" localSheetId="12">'VRN - Vedlejší rozpočtové...'!$80:$80</definedName>
    <definedName name="_xlnm.Print_Area" localSheetId="13">'Seznam figur'!$C$4:$G$349</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78"/>
  <c r="J23"/>
  <c r="J18"/>
  <c r="E18"/>
  <c r="F78"/>
  <c r="J17"/>
  <c r="J12"/>
  <c r="J75"/>
  <c r="E7"/>
  <c r="E71"/>
  <c i="12" r="J37"/>
  <c r="J36"/>
  <c i="1" r="AY65"/>
  <c i="12" r="J35"/>
  <c i="1" r="AX65"/>
  <c i="12" r="BI234"/>
  <c r="BH234"/>
  <c r="BG234"/>
  <c r="BF234"/>
  <c r="T234"/>
  <c r="T233"/>
  <c r="R234"/>
  <c r="R233"/>
  <c r="P234"/>
  <c r="P233"/>
  <c r="BI231"/>
  <c r="BH231"/>
  <c r="BG231"/>
  <c r="BF231"/>
  <c r="T231"/>
  <c r="T230"/>
  <c r="R231"/>
  <c r="R230"/>
  <c r="P231"/>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T219"/>
  <c r="R220"/>
  <c r="R219"/>
  <c r="P220"/>
  <c r="P219"/>
  <c r="BI217"/>
  <c r="BH217"/>
  <c r="BG217"/>
  <c r="BF217"/>
  <c r="T217"/>
  <c r="T216"/>
  <c r="R217"/>
  <c r="R216"/>
  <c r="P217"/>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7"/>
  <c r="BH207"/>
  <c r="BG207"/>
  <c r="BF207"/>
  <c r="T207"/>
  <c r="R207"/>
  <c r="P207"/>
  <c r="BI206"/>
  <c r="BH206"/>
  <c r="BG206"/>
  <c r="BF206"/>
  <c r="T206"/>
  <c r="R206"/>
  <c r="P206"/>
  <c r="BI203"/>
  <c r="BH203"/>
  <c r="BG203"/>
  <c r="BF203"/>
  <c r="T203"/>
  <c r="R203"/>
  <c r="P203"/>
  <c r="BI202"/>
  <c r="BH202"/>
  <c r="BG202"/>
  <c r="BF202"/>
  <c r="T202"/>
  <c r="R202"/>
  <c r="P202"/>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90"/>
  <c r="BH190"/>
  <c r="BG190"/>
  <c r="BF190"/>
  <c r="T190"/>
  <c r="R190"/>
  <c r="P190"/>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4"/>
  <c r="BH134"/>
  <c r="BG134"/>
  <c r="BF134"/>
  <c r="T134"/>
  <c r="R134"/>
  <c r="P134"/>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5"/>
  <c r="BH105"/>
  <c r="BG105"/>
  <c r="BF105"/>
  <c r="T105"/>
  <c r="R105"/>
  <c r="P105"/>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91"/>
  <c r="J17"/>
  <c r="J12"/>
  <c r="J88"/>
  <c r="E7"/>
  <c r="E48"/>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55"/>
  <c r="J17"/>
  <c r="J12"/>
  <c r="J87"/>
  <c r="E7"/>
  <c r="E48"/>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81"/>
  <c r="J23"/>
  <c r="J18"/>
  <c r="E18"/>
  <c r="F81"/>
  <c r="J17"/>
  <c r="J12"/>
  <c r="J78"/>
  <c r="E7"/>
  <c r="E74"/>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85"/>
  <c r="J17"/>
  <c r="J12"/>
  <c r="J52"/>
  <c r="E7"/>
  <c r="E4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55"/>
  <c r="J17"/>
  <c r="J12"/>
  <c r="J52"/>
  <c r="E7"/>
  <c r="E75"/>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55"/>
  <c r="J17"/>
  <c r="J12"/>
  <c r="J78"/>
  <c r="E7"/>
  <c r="E48"/>
  <c i="6" r="J37"/>
  <c r="J36"/>
  <c i="1" r="AY59"/>
  <c i="6" r="J35"/>
  <c i="1" r="AX59"/>
  <c i="6"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82"/>
  <c r="J17"/>
  <c r="J12"/>
  <c r="J79"/>
  <c r="E7"/>
  <c r="E48"/>
  <c i="5" r="J37"/>
  <c r="J36"/>
  <c i="1" r="AY58"/>
  <c i="5" r="J35"/>
  <c i="1" r="AX58"/>
  <c i="5" r="BI144"/>
  <c r="BH144"/>
  <c r="BG144"/>
  <c r="BF144"/>
  <c r="T144"/>
  <c r="T143"/>
  <c r="T142"/>
  <c r="R144"/>
  <c r="R143"/>
  <c r="R142"/>
  <c r="P144"/>
  <c r="P143"/>
  <c r="P142"/>
  <c r="BI139"/>
  <c r="BH139"/>
  <c r="BG139"/>
  <c r="BF139"/>
  <c r="T139"/>
  <c r="R139"/>
  <c r="P139"/>
  <c r="BI136"/>
  <c r="BH136"/>
  <c r="BG136"/>
  <c r="BF136"/>
  <c r="T136"/>
  <c r="R136"/>
  <c r="P136"/>
  <c r="BI134"/>
  <c r="BH134"/>
  <c r="BG134"/>
  <c r="BF134"/>
  <c r="T134"/>
  <c r="R134"/>
  <c r="P134"/>
  <c r="BI128"/>
  <c r="BH128"/>
  <c r="BG128"/>
  <c r="BF128"/>
  <c r="T128"/>
  <c r="R128"/>
  <c r="P128"/>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84"/>
  <c r="J17"/>
  <c r="J12"/>
  <c r="J81"/>
  <c r="E7"/>
  <c r="E48"/>
  <c i="4" r="J37"/>
  <c r="J36"/>
  <c i="1" r="AY57"/>
  <c i="4" r="J35"/>
  <c i="1" r="AX57"/>
  <c i="4"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55"/>
  <c r="J17"/>
  <c r="J12"/>
  <c r="J79"/>
  <c r="E7"/>
  <c r="E75"/>
  <c i="3" r="J37"/>
  <c r="J36"/>
  <c i="1" r="AY56"/>
  <c i="3" r="J35"/>
  <c i="1" r="AX56"/>
  <c i="3" r="BI482"/>
  <c r="BH482"/>
  <c r="BG482"/>
  <c r="BF482"/>
  <c r="T482"/>
  <c r="T481"/>
  <c r="R482"/>
  <c r="R481"/>
  <c r="P482"/>
  <c r="P481"/>
  <c r="BI480"/>
  <c r="BH480"/>
  <c r="BG480"/>
  <c r="BF480"/>
  <c r="T480"/>
  <c r="R480"/>
  <c r="P480"/>
  <c r="BI478"/>
  <c r="BH478"/>
  <c r="BG478"/>
  <c r="BF478"/>
  <c r="T478"/>
  <c r="R478"/>
  <c r="P478"/>
  <c r="BI477"/>
  <c r="BH477"/>
  <c r="BG477"/>
  <c r="BF477"/>
  <c r="T477"/>
  <c r="R477"/>
  <c r="P477"/>
  <c r="BI475"/>
  <c r="BH475"/>
  <c r="BG475"/>
  <c r="BF475"/>
  <c r="T475"/>
  <c r="R475"/>
  <c r="P475"/>
  <c r="BI474"/>
  <c r="BH474"/>
  <c r="BG474"/>
  <c r="BF474"/>
  <c r="T474"/>
  <c r="R474"/>
  <c r="P474"/>
  <c r="BI473"/>
  <c r="BH473"/>
  <c r="BG473"/>
  <c r="BF473"/>
  <c r="T473"/>
  <c r="R473"/>
  <c r="P473"/>
  <c r="BI472"/>
  <c r="BH472"/>
  <c r="BG472"/>
  <c r="BF472"/>
  <c r="T472"/>
  <c r="R472"/>
  <c r="P472"/>
  <c r="BI470"/>
  <c r="BH470"/>
  <c r="BG470"/>
  <c r="BF470"/>
  <c r="T470"/>
  <c r="T469"/>
  <c r="T468"/>
  <c r="R470"/>
  <c r="R469"/>
  <c r="R468"/>
  <c r="P470"/>
  <c r="P469"/>
  <c r="P468"/>
  <c r="BI466"/>
  <c r="BH466"/>
  <c r="BG466"/>
  <c r="BF466"/>
  <c r="T466"/>
  <c r="T465"/>
  <c r="R466"/>
  <c r="R465"/>
  <c r="P466"/>
  <c r="P465"/>
  <c r="BI464"/>
  <c r="BH464"/>
  <c r="BG464"/>
  <c r="BF464"/>
  <c r="T464"/>
  <c r="R464"/>
  <c r="P464"/>
  <c r="BI463"/>
  <c r="BH463"/>
  <c r="BG463"/>
  <c r="BF463"/>
  <c r="T463"/>
  <c r="R463"/>
  <c r="P463"/>
  <c r="BI462"/>
  <c r="BH462"/>
  <c r="BG462"/>
  <c r="BF462"/>
  <c r="T462"/>
  <c r="R462"/>
  <c r="P462"/>
  <c r="BI456"/>
  <c r="BH456"/>
  <c r="BG456"/>
  <c r="BF456"/>
  <c r="T456"/>
  <c r="R456"/>
  <c r="P456"/>
  <c r="BI455"/>
  <c r="BH455"/>
  <c r="BG455"/>
  <c r="BF455"/>
  <c r="T455"/>
  <c r="R455"/>
  <c r="P455"/>
  <c r="BI448"/>
  <c r="BH448"/>
  <c r="BG448"/>
  <c r="BF448"/>
  <c r="T448"/>
  <c r="R448"/>
  <c r="P448"/>
  <c r="BI444"/>
  <c r="BH444"/>
  <c r="BG444"/>
  <c r="BF444"/>
  <c r="T444"/>
  <c r="R444"/>
  <c r="P444"/>
  <c r="BI440"/>
  <c r="BH440"/>
  <c r="BG440"/>
  <c r="BF440"/>
  <c r="T440"/>
  <c r="R440"/>
  <c r="P440"/>
  <c r="BI438"/>
  <c r="BH438"/>
  <c r="BG438"/>
  <c r="BF438"/>
  <c r="T438"/>
  <c r="R438"/>
  <c r="P438"/>
  <c r="BI425"/>
  <c r="BH425"/>
  <c r="BG425"/>
  <c r="BF425"/>
  <c r="T425"/>
  <c r="R425"/>
  <c r="P425"/>
  <c r="BI417"/>
  <c r="BH417"/>
  <c r="BG417"/>
  <c r="BF417"/>
  <c r="T417"/>
  <c r="R417"/>
  <c r="P417"/>
  <c r="BI403"/>
  <c r="BH403"/>
  <c r="BG403"/>
  <c r="BF403"/>
  <c r="T403"/>
  <c r="R403"/>
  <c r="P403"/>
  <c r="BI389"/>
  <c r="BH389"/>
  <c r="BG389"/>
  <c r="BF389"/>
  <c r="T389"/>
  <c r="R389"/>
  <c r="P389"/>
  <c r="BI383"/>
  <c r="BH383"/>
  <c r="BG383"/>
  <c r="BF383"/>
  <c r="T383"/>
  <c r="R383"/>
  <c r="P383"/>
  <c r="BI381"/>
  <c r="BH381"/>
  <c r="BG381"/>
  <c r="BF381"/>
  <c r="T381"/>
  <c r="R381"/>
  <c r="P381"/>
  <c r="BI376"/>
  <c r="BH376"/>
  <c r="BG376"/>
  <c r="BF376"/>
  <c r="T376"/>
  <c r="R376"/>
  <c r="P376"/>
  <c r="BI374"/>
  <c r="BH374"/>
  <c r="BG374"/>
  <c r="BF374"/>
  <c r="T374"/>
  <c r="R374"/>
  <c r="P374"/>
  <c r="BI372"/>
  <c r="BH372"/>
  <c r="BG372"/>
  <c r="BF372"/>
  <c r="T372"/>
  <c r="R372"/>
  <c r="P372"/>
  <c r="BI367"/>
  <c r="BH367"/>
  <c r="BG367"/>
  <c r="BF367"/>
  <c r="T367"/>
  <c r="R367"/>
  <c r="P367"/>
  <c r="BI361"/>
  <c r="BH361"/>
  <c r="BG361"/>
  <c r="BF361"/>
  <c r="T361"/>
  <c r="R361"/>
  <c r="P361"/>
  <c r="BI357"/>
  <c r="BH357"/>
  <c r="BG357"/>
  <c r="BF357"/>
  <c r="T357"/>
  <c r="R357"/>
  <c r="P357"/>
  <c r="BI347"/>
  <c r="BH347"/>
  <c r="BG347"/>
  <c r="BF347"/>
  <c r="T347"/>
  <c r="R347"/>
  <c r="P347"/>
  <c r="BI342"/>
  <c r="BH342"/>
  <c r="BG342"/>
  <c r="BF342"/>
  <c r="T342"/>
  <c r="R342"/>
  <c r="P342"/>
  <c r="BI335"/>
  <c r="BH335"/>
  <c r="BG335"/>
  <c r="BF335"/>
  <c r="T335"/>
  <c r="R335"/>
  <c r="P335"/>
  <c r="BI326"/>
  <c r="BH326"/>
  <c r="BG326"/>
  <c r="BF326"/>
  <c r="T326"/>
  <c r="R326"/>
  <c r="P326"/>
  <c r="BI317"/>
  <c r="BH317"/>
  <c r="BG317"/>
  <c r="BF317"/>
  <c r="T317"/>
  <c r="R317"/>
  <c r="P317"/>
  <c r="BI312"/>
  <c r="BH312"/>
  <c r="BG312"/>
  <c r="BF312"/>
  <c r="T312"/>
  <c r="R312"/>
  <c r="P312"/>
  <c r="BI305"/>
  <c r="BH305"/>
  <c r="BG305"/>
  <c r="BF305"/>
  <c r="T305"/>
  <c r="R305"/>
  <c r="P305"/>
  <c r="BI297"/>
  <c r="BH297"/>
  <c r="BG297"/>
  <c r="BF297"/>
  <c r="T297"/>
  <c r="R297"/>
  <c r="P297"/>
  <c r="BI292"/>
  <c r="BH292"/>
  <c r="BG292"/>
  <c r="BF292"/>
  <c r="T292"/>
  <c r="R292"/>
  <c r="P292"/>
  <c r="BI283"/>
  <c r="BH283"/>
  <c r="BG283"/>
  <c r="BF283"/>
  <c r="T283"/>
  <c r="R283"/>
  <c r="P283"/>
  <c r="BI278"/>
  <c r="BH278"/>
  <c r="BG278"/>
  <c r="BF278"/>
  <c r="T278"/>
  <c r="R278"/>
  <c r="P278"/>
  <c r="BI268"/>
  <c r="BH268"/>
  <c r="BG268"/>
  <c r="BF268"/>
  <c r="T268"/>
  <c r="R268"/>
  <c r="P268"/>
  <c r="BI262"/>
  <c r="BH262"/>
  <c r="BG262"/>
  <c r="BF262"/>
  <c r="T262"/>
  <c r="R262"/>
  <c r="P262"/>
  <c r="BI256"/>
  <c r="BH256"/>
  <c r="BG256"/>
  <c r="BF256"/>
  <c r="T256"/>
  <c r="R256"/>
  <c r="P256"/>
  <c r="BI251"/>
  <c r="BH251"/>
  <c r="BG251"/>
  <c r="BF251"/>
  <c r="T251"/>
  <c r="R251"/>
  <c r="P251"/>
  <c r="BI245"/>
  <c r="BH245"/>
  <c r="BG245"/>
  <c r="BF245"/>
  <c r="T245"/>
  <c r="R245"/>
  <c r="P245"/>
  <c r="BI239"/>
  <c r="BH239"/>
  <c r="BG239"/>
  <c r="BF239"/>
  <c r="T239"/>
  <c r="R239"/>
  <c r="P239"/>
  <c r="BI233"/>
  <c r="BH233"/>
  <c r="BG233"/>
  <c r="BF233"/>
  <c r="T233"/>
  <c r="R233"/>
  <c r="P233"/>
  <c r="BI228"/>
  <c r="BH228"/>
  <c r="BG228"/>
  <c r="BF228"/>
  <c r="T228"/>
  <c r="R228"/>
  <c r="P228"/>
  <c r="BI222"/>
  <c r="BH222"/>
  <c r="BG222"/>
  <c r="BF222"/>
  <c r="T222"/>
  <c r="R222"/>
  <c r="P222"/>
  <c r="BI220"/>
  <c r="BH220"/>
  <c r="BG220"/>
  <c r="BF220"/>
  <c r="T220"/>
  <c r="R220"/>
  <c r="P220"/>
  <c r="BI214"/>
  <c r="BH214"/>
  <c r="BG214"/>
  <c r="BF214"/>
  <c r="T214"/>
  <c r="R214"/>
  <c r="P214"/>
  <c r="BI203"/>
  <c r="BH203"/>
  <c r="BG203"/>
  <c r="BF203"/>
  <c r="T203"/>
  <c r="R203"/>
  <c r="P203"/>
  <c r="BI198"/>
  <c r="BH198"/>
  <c r="BG198"/>
  <c r="BF198"/>
  <c r="T198"/>
  <c r="R198"/>
  <c r="P198"/>
  <c r="BI193"/>
  <c r="BH193"/>
  <c r="BG193"/>
  <c r="BF193"/>
  <c r="T193"/>
  <c r="R193"/>
  <c r="P193"/>
  <c r="BI191"/>
  <c r="BH191"/>
  <c r="BG191"/>
  <c r="BF191"/>
  <c r="T191"/>
  <c r="R191"/>
  <c r="P191"/>
  <c r="BI185"/>
  <c r="BH185"/>
  <c r="BG185"/>
  <c r="BF185"/>
  <c r="T185"/>
  <c r="R185"/>
  <c r="P185"/>
  <c r="BI178"/>
  <c r="BH178"/>
  <c r="BG178"/>
  <c r="BF178"/>
  <c r="T178"/>
  <c r="R178"/>
  <c r="P178"/>
  <c r="BI173"/>
  <c r="BH173"/>
  <c r="BG173"/>
  <c r="BF173"/>
  <c r="T173"/>
  <c r="R173"/>
  <c r="P173"/>
  <c r="BI171"/>
  <c r="BH171"/>
  <c r="BG171"/>
  <c r="BF171"/>
  <c r="T171"/>
  <c r="R171"/>
  <c r="P171"/>
  <c r="BI165"/>
  <c r="BH165"/>
  <c r="BG165"/>
  <c r="BF165"/>
  <c r="T165"/>
  <c r="R165"/>
  <c r="P165"/>
  <c r="BI158"/>
  <c r="BH158"/>
  <c r="BG158"/>
  <c r="BF158"/>
  <c r="T158"/>
  <c r="R158"/>
  <c r="P158"/>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55"/>
  <c r="J17"/>
  <c r="J12"/>
  <c r="J52"/>
  <c r="E7"/>
  <c r="E80"/>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55"/>
  <c r="J17"/>
  <c r="J12"/>
  <c r="J52"/>
  <c r="E7"/>
  <c r="E73"/>
  <c i="1" r="L50"/>
  <c r="AM50"/>
  <c r="AM49"/>
  <c r="L49"/>
  <c r="AM47"/>
  <c r="L47"/>
  <c r="L45"/>
  <c r="L44"/>
  <c i="3" r="BK444"/>
  <c r="J361"/>
  <c r="BK171"/>
  <c r="J372"/>
  <c i="4" r="J112"/>
  <c i="5" r="BK90"/>
  <c i="6" r="J111"/>
  <c i="7" r="BK118"/>
  <c i="8" r="J109"/>
  <c i="9" r="J120"/>
  <c i="10" r="BK317"/>
  <c r="BK111"/>
  <c r="BK146"/>
  <c r="J257"/>
  <c i="11" r="J143"/>
  <c r="J187"/>
  <c r="J204"/>
  <c i="12" r="J177"/>
  <c r="BK160"/>
  <c r="BK163"/>
  <c r="BK132"/>
  <c i="13" r="J140"/>
  <c r="BK132"/>
  <c r="BK117"/>
  <c i="3" r="BK403"/>
  <c r="BK93"/>
  <c r="J150"/>
  <c r="J158"/>
  <c i="4" r="J106"/>
  <c i="5" r="J122"/>
  <c i="6" r="BK111"/>
  <c i="8" r="J155"/>
  <c i="9" r="J182"/>
  <c i="10" r="BK158"/>
  <c r="J161"/>
  <c r="BK156"/>
  <c i="11" r="BK191"/>
  <c r="BK163"/>
  <c r="J137"/>
  <c r="J157"/>
  <c i="12" r="BK146"/>
  <c r="J197"/>
  <c r="J199"/>
  <c i="13" r="BK134"/>
  <c r="BK113"/>
  <c r="J156"/>
  <c i="2" r="J127"/>
  <c i="3" r="J477"/>
  <c r="J185"/>
  <c r="BK228"/>
  <c r="BK220"/>
  <c i="4" r="BK177"/>
  <c i="5" r="J112"/>
  <c i="6" r="J147"/>
  <c i="8" r="J225"/>
  <c i="9" r="J159"/>
  <c i="10" r="J146"/>
  <c r="J215"/>
  <c r="J95"/>
  <c r="BK169"/>
  <c i="11" r="J116"/>
  <c r="BK138"/>
  <c r="BK121"/>
  <c i="12" r="J161"/>
  <c r="J128"/>
  <c r="J122"/>
  <c r="J121"/>
  <c i="13" r="BK197"/>
  <c r="J192"/>
  <c i="2" r="BK144"/>
  <c i="3" r="J317"/>
  <c r="BK222"/>
  <c r="J256"/>
  <c i="4" r="J170"/>
  <c i="6" r="J113"/>
  <c i="7" r="J118"/>
  <c i="8" r="BK155"/>
  <c i="9" r="J136"/>
  <c i="10" r="BK215"/>
  <c r="J196"/>
  <c r="BK242"/>
  <c r="J254"/>
  <c i="11" r="J171"/>
  <c r="J99"/>
  <c r="J155"/>
  <c i="12" r="BK183"/>
  <c r="BK126"/>
  <c r="BK234"/>
  <c r="J212"/>
  <c i="13" r="J184"/>
  <c r="BK107"/>
  <c r="J178"/>
  <c i="2" r="BK115"/>
  <c i="3" r="J305"/>
  <c r="BK193"/>
  <c r="J283"/>
  <c r="BK185"/>
  <c i="5" r="J127"/>
  <c i="6" r="BK132"/>
  <c i="7" r="J120"/>
  <c i="8" r="BK225"/>
  <c i="10" r="J349"/>
  <c r="BK148"/>
  <c r="BK108"/>
  <c r="BK327"/>
  <c r="BK366"/>
  <c r="J179"/>
  <c i="11" r="BK201"/>
  <c r="J123"/>
  <c r="J231"/>
  <c i="12" r="J126"/>
  <c r="BK167"/>
  <c r="J139"/>
  <c r="BK191"/>
  <c i="13" r="J121"/>
  <c r="BK97"/>
  <c r="BK182"/>
  <c r="BK142"/>
  <c i="3" r="J367"/>
  <c r="BK158"/>
  <c r="J455"/>
  <c r="BK464"/>
  <c i="4" r="J149"/>
  <c i="5" r="J110"/>
  <c i="6" r="J142"/>
  <c i="7" r="BK100"/>
  <c i="8" r="BK184"/>
  <c i="9" r="BK134"/>
  <c i="10" r="J91"/>
  <c r="BK210"/>
  <c r="J359"/>
  <c r="BK154"/>
  <c i="11" r="BK210"/>
  <c r="BK155"/>
  <c r="BK228"/>
  <c i="12" r="J158"/>
  <c r="J146"/>
  <c r="BK177"/>
  <c i="13" r="J146"/>
  <c r="BK95"/>
  <c r="BK204"/>
  <c i="3" r="BK480"/>
  <c r="J383"/>
  <c r="J251"/>
  <c r="BK178"/>
  <c i="5" r="BK114"/>
  <c i="6" r="BK141"/>
  <c i="8" r="BK208"/>
  <c r="BK98"/>
  <c i="9" r="J170"/>
  <c i="10" r="BK138"/>
  <c r="BK171"/>
  <c r="J183"/>
  <c r="BK181"/>
  <c i="11" r="J130"/>
  <c r="BK125"/>
  <c r="J223"/>
  <c r="BK231"/>
  <c i="12" r="J132"/>
  <c r="BK156"/>
  <c r="BK171"/>
  <c r="BK148"/>
  <c i="13" r="J130"/>
  <c r="BK105"/>
  <c r="J113"/>
  <c i="2" r="J94"/>
  <c i="3" r="J126"/>
  <c r="J425"/>
  <c r="BK106"/>
  <c i="4" r="BK106"/>
  <c r="BK170"/>
  <c i="5" r="BK105"/>
  <c i="6" r="J103"/>
  <c i="7" r="BK93"/>
  <c i="8" r="BK145"/>
  <c i="9" r="BK113"/>
  <c r="J156"/>
  <c i="10" r="J186"/>
  <c r="J295"/>
  <c r="J154"/>
  <c r="J344"/>
  <c i="11" r="J125"/>
  <c r="J128"/>
  <c r="J209"/>
  <c r="BK148"/>
  <c i="12" r="BK207"/>
  <c r="J120"/>
  <c r="J144"/>
  <c r="J163"/>
  <c i="13" r="J148"/>
  <c r="J115"/>
  <c r="J142"/>
  <c r="BK202"/>
  <c i="1" r="AS54"/>
  <c i="5" r="BK106"/>
  <c i="6" r="J98"/>
  <c i="7" r="BK87"/>
  <c i="8" r="BK88"/>
  <c i="9" r="BK156"/>
  <c r="BK147"/>
  <c i="10" r="J332"/>
  <c r="J126"/>
  <c r="BK196"/>
  <c r="J87"/>
  <c i="11" r="J163"/>
  <c r="J122"/>
  <c r="BK103"/>
  <c r="J225"/>
  <c i="12" r="BK217"/>
  <c r="BK199"/>
  <c r="BK97"/>
  <c r="J127"/>
  <c i="13" r="BK130"/>
  <c r="J103"/>
  <c r="J95"/>
  <c i="2" r="J115"/>
  <c i="3" r="J165"/>
  <c r="J357"/>
  <c r="J220"/>
  <c r="J381"/>
  <c i="4" r="BK88"/>
  <c i="5" r="J108"/>
  <c r="J139"/>
  <c i="6" r="BK98"/>
  <c i="8" r="J125"/>
  <c i="9" r="J181"/>
  <c r="J190"/>
  <c i="10" r="BK254"/>
  <c r="J108"/>
  <c r="BK176"/>
  <c r="BK87"/>
  <c i="11" r="J124"/>
  <c r="BK157"/>
  <c r="BK139"/>
  <c r="BK211"/>
  <c r="J141"/>
  <c i="12" r="BK202"/>
  <c r="BK155"/>
  <c r="J109"/>
  <c r="J213"/>
  <c i="13" r="BK176"/>
  <c r="J111"/>
  <c r="J128"/>
  <c r="BK172"/>
  <c i="2" r="BK94"/>
  <c i="3" r="BK417"/>
  <c r="J448"/>
  <c r="J233"/>
  <c i="4" r="BK164"/>
  <c i="5" r="J105"/>
  <c r="BK107"/>
  <c i="6" r="J129"/>
  <c i="7" r="BK96"/>
  <c i="8" r="BK149"/>
  <c i="9" r="BK182"/>
  <c i="10" r="BK141"/>
  <c r="BK307"/>
  <c r="BK257"/>
  <c r="J307"/>
  <c r="J135"/>
  <c i="11" r="J214"/>
  <c r="BK117"/>
  <c r="BK189"/>
  <c r="BK124"/>
  <c r="J121"/>
  <c i="12" r="J214"/>
  <c r="J151"/>
  <c r="J185"/>
  <c r="BK103"/>
  <c i="13" r="BK146"/>
  <c r="BK154"/>
  <c r="BK115"/>
  <c r="J144"/>
  <c i="3" r="J474"/>
  <c r="BK455"/>
  <c r="BK335"/>
  <c r="BK147"/>
  <c i="4" r="J146"/>
  <c r="J88"/>
  <c i="5" r="BK99"/>
  <c r="BK144"/>
  <c i="6" r="BK103"/>
  <c i="8" r="BK132"/>
  <c i="9" r="J110"/>
  <c r="J179"/>
  <c i="10" r="BK89"/>
  <c r="J290"/>
  <c r="BK342"/>
  <c r="BK266"/>
  <c r="J322"/>
  <c i="11" r="J136"/>
  <c r="BK113"/>
  <c r="J210"/>
  <c r="J132"/>
  <c i="12" r="J224"/>
  <c r="BK123"/>
  <c r="J113"/>
  <c r="J222"/>
  <c i="13" r="J166"/>
  <c r="J134"/>
  <c r="J117"/>
  <c r="BK178"/>
  <c i="3" r="BK482"/>
  <c r="BK374"/>
  <c r="BK283"/>
  <c r="J118"/>
  <c r="J171"/>
  <c i="4" r="J157"/>
  <c i="5" r="J136"/>
  <c r="BK100"/>
  <c i="6" r="J146"/>
  <c i="8" r="J132"/>
  <c r="J227"/>
  <c i="9" r="J149"/>
  <c i="10" r="BK186"/>
  <c r="J184"/>
  <c r="BK167"/>
  <c i="11" r="BK200"/>
  <c r="BK132"/>
  <c r="J148"/>
  <c r="J139"/>
  <c r="BK161"/>
  <c i="12" r="J203"/>
  <c r="BK125"/>
  <c r="BK201"/>
  <c r="J152"/>
  <c i="13" r="J160"/>
  <c r="J188"/>
  <c r="J109"/>
  <c r="BK168"/>
  <c i="2" r="J86"/>
  <c i="3" r="BK376"/>
  <c r="J376"/>
  <c r="J374"/>
  <c r="BK347"/>
  <c r="BK239"/>
  <c i="4" r="BK105"/>
  <c i="6" r="BK145"/>
  <c i="7" r="BK122"/>
  <c i="8" r="J184"/>
  <c i="9" r="J122"/>
  <c r="BK122"/>
  <c i="10" r="BK273"/>
  <c r="J242"/>
  <c r="J239"/>
  <c r="J366"/>
  <c r="J207"/>
  <c r="J99"/>
  <c i="11" r="J165"/>
  <c r="J178"/>
  <c r="BK114"/>
  <c i="12" r="BK206"/>
  <c r="J195"/>
  <c r="J217"/>
  <c r="J173"/>
  <c i="13" r="BK150"/>
  <c r="BK126"/>
  <c r="BK158"/>
  <c i="3" r="J475"/>
  <c r="BK256"/>
  <c r="BK367"/>
  <c r="BK203"/>
  <c i="4" r="BK157"/>
  <c r="J100"/>
  <c i="5" r="BK128"/>
  <c i="6" r="J145"/>
  <c i="7" r="J93"/>
  <c i="9" r="J141"/>
  <c r="BK190"/>
  <c i="10" r="J327"/>
  <c r="BK344"/>
  <c r="BK202"/>
  <c r="BK144"/>
  <c i="11" r="BK187"/>
  <c r="J117"/>
  <c r="BK111"/>
  <c i="12" r="J211"/>
  <c r="BK231"/>
  <c r="BK212"/>
  <c r="J207"/>
  <c r="BK102"/>
  <c i="13" r="J174"/>
  <c r="J89"/>
  <c i="3" r="BK118"/>
  <c r="BK133"/>
  <c r="J239"/>
  <c i="4" r="J135"/>
  <c r="J147"/>
  <c i="5" r="BK104"/>
  <c i="6" r="BK139"/>
  <c i="8" r="J220"/>
  <c i="9" r="BK102"/>
  <c r="J173"/>
  <c i="10" r="J165"/>
  <c r="BK223"/>
  <c r="J89"/>
  <c r="J251"/>
  <c i="11" r="J205"/>
  <c r="J106"/>
  <c r="J181"/>
  <c r="BK123"/>
  <c i="12" r="BK122"/>
  <c r="J136"/>
  <c r="J228"/>
  <c r="J171"/>
  <c i="13" r="J93"/>
  <c r="BK85"/>
  <c r="J126"/>
  <c i="3" r="J482"/>
  <c r="BK456"/>
  <c r="J133"/>
  <c r="BK381"/>
  <c i="4" r="J126"/>
  <c i="5" r="J99"/>
  <c i="6" r="BK113"/>
  <c i="8" r="BK214"/>
  <c i="9" r="BK180"/>
  <c i="10" r="J342"/>
  <c r="BK235"/>
  <c r="BK359"/>
  <c i="11" r="BK204"/>
  <c r="BK179"/>
  <c r="BK199"/>
  <c r="J167"/>
  <c i="12" r="J117"/>
  <c r="J209"/>
  <c r="BK193"/>
  <c r="BK101"/>
  <c i="13" r="BK136"/>
  <c r="BK198"/>
  <c r="BK87"/>
  <c i="2" r="J123"/>
  <c i="3" r="J147"/>
  <c r="BK173"/>
  <c r="BK463"/>
  <c i="4" r="J113"/>
  <c r="J177"/>
  <c i="5" r="J114"/>
  <c i="6" r="BK146"/>
  <c i="7" r="J122"/>
  <c i="8" r="BK147"/>
  <c i="9" r="J165"/>
  <c i="10" r="BK295"/>
  <c r="BK105"/>
  <c r="BK185"/>
  <c i="11" r="J126"/>
  <c r="BK214"/>
  <c r="BK130"/>
  <c r="BK151"/>
  <c i="12" r="BK151"/>
  <c r="BK127"/>
  <c r="BK121"/>
  <c r="BK136"/>
  <c i="13" r="J193"/>
  <c r="J158"/>
  <c r="J202"/>
  <c i="3" r="J478"/>
  <c r="J473"/>
  <c r="BK472"/>
  <c r="BK268"/>
  <c i="4" r="BK113"/>
  <c i="5" r="BK127"/>
  <c r="BK139"/>
  <c i="6" r="BK144"/>
  <c i="8" r="BK125"/>
  <c i="9" r="BK149"/>
  <c i="10" r="BK183"/>
  <c r="J185"/>
  <c r="BK99"/>
  <c r="BK300"/>
  <c r="BK337"/>
  <c r="BK132"/>
  <c i="11" r="BK207"/>
  <c r="BK96"/>
  <c r="BK175"/>
  <c i="12" r="J175"/>
  <c r="J169"/>
  <c r="BK175"/>
  <c r="BK118"/>
  <c i="13" r="BK101"/>
  <c r="J105"/>
  <c i="2" r="J107"/>
  <c i="3" r="BK474"/>
  <c r="J268"/>
  <c r="J193"/>
  <c r="BK251"/>
  <c i="4" r="J148"/>
  <c i="5" r="J104"/>
  <c r="J119"/>
  <c i="7" r="BK110"/>
  <c i="8" r="J146"/>
  <c i="9" r="J91"/>
  <c i="10" r="BK207"/>
  <c r="J97"/>
  <c r="BK126"/>
  <c r="BK248"/>
  <c i="11" r="J153"/>
  <c r="BK105"/>
  <c r="BK106"/>
  <c i="12" r="BK214"/>
  <c r="J193"/>
  <c r="BK222"/>
  <c r="BK165"/>
  <c r="BK153"/>
  <c i="13" r="BK180"/>
  <c r="J162"/>
  <c r="J132"/>
  <c i="3" r="J472"/>
  <c r="BK112"/>
  <c r="J403"/>
  <c i="4" r="BK100"/>
  <c r="J172"/>
  <c i="6" r="J132"/>
  <c i="7" r="J87"/>
  <c i="8" r="J138"/>
  <c i="9" r="BK165"/>
  <c i="10" r="J132"/>
  <c r="BK263"/>
  <c r="J156"/>
  <c r="J266"/>
  <c i="11" r="BK183"/>
  <c r="BK178"/>
  <c r="BK205"/>
  <c r="J144"/>
  <c r="BK122"/>
  <c i="12" r="J125"/>
  <c r="J123"/>
  <c r="J156"/>
  <c r="BK129"/>
  <c i="13" r="J83"/>
  <c r="BK162"/>
  <c r="BK184"/>
  <c i="2" r="J118"/>
  <c i="3" r="J342"/>
  <c r="BK342"/>
  <c r="BK317"/>
  <c i="4" r="BK172"/>
  <c i="5" r="BK108"/>
  <c r="J102"/>
  <c i="6" r="BK143"/>
  <c i="8" r="BK138"/>
  <c i="9" r="BK110"/>
  <c i="10" r="J144"/>
  <c r="J169"/>
  <c r="BK354"/>
  <c i="11" r="J219"/>
  <c r="BK173"/>
  <c r="BK141"/>
  <c r="J111"/>
  <c i="12" r="J226"/>
  <c r="J201"/>
  <c r="BK197"/>
  <c r="BK228"/>
  <c i="13" r="BK195"/>
  <c r="J97"/>
  <c r="BK160"/>
  <c i="3" r="BK150"/>
  <c r="BK297"/>
  <c r="BK165"/>
  <c i="4" r="BK135"/>
  <c i="5" r="J103"/>
  <c r="J90"/>
  <c i="6" r="J141"/>
  <c i="8" r="BK220"/>
  <c i="9" r="BK173"/>
  <c r="J105"/>
  <c i="10" r="BK349"/>
  <c r="J233"/>
  <c r="BK97"/>
  <c i="11" r="J101"/>
  <c r="J194"/>
  <c r="J103"/>
  <c i="12" r="BK138"/>
  <c r="J103"/>
  <c r="J154"/>
  <c r="BK158"/>
  <c i="13" r="J200"/>
  <c r="BK93"/>
  <c r="J150"/>
  <c i="3" r="BK470"/>
  <c r="J312"/>
  <c r="BK361"/>
  <c r="BK126"/>
  <c i="4" r="J119"/>
  <c i="5" r="BK112"/>
  <c i="6" r="J88"/>
  <c i="7" r="J96"/>
  <c i="8" r="BK227"/>
  <c i="9" r="J97"/>
  <c i="10" r="J176"/>
  <c r="BK135"/>
  <c r="BK297"/>
  <c i="11" r="BK177"/>
  <c r="BK219"/>
  <c r="J109"/>
  <c r="J199"/>
  <c i="12" r="J134"/>
  <c r="J105"/>
  <c r="BK142"/>
  <c i="13" r="BK152"/>
  <c r="BK91"/>
  <c r="BK128"/>
  <c i="3" r="BK473"/>
  <c r="J222"/>
  <c r="BK305"/>
  <c r="BK142"/>
  <c i="5" r="BK136"/>
  <c r="BK103"/>
  <c i="6" r="BK147"/>
  <c i="8" r="BK144"/>
  <c i="9" r="J102"/>
  <c r="BK186"/>
  <c i="10" r="J317"/>
  <c r="BK161"/>
  <c r="BK91"/>
  <c i="11" r="BK118"/>
  <c r="BK128"/>
  <c r="J221"/>
  <c i="12" r="BK224"/>
  <c r="BK226"/>
  <c r="BK189"/>
  <c r="J181"/>
  <c i="13" r="J87"/>
  <c r="J99"/>
  <c r="J101"/>
  <c i="2" r="J102"/>
  <c i="3" r="BK440"/>
  <c r="J245"/>
  <c r="BK425"/>
  <c i="4" r="J121"/>
  <c i="5" r="BK101"/>
  <c i="6" r="J138"/>
  <c i="8" r="J182"/>
  <c r="J208"/>
  <c i="9" r="BK170"/>
  <c i="10" r="J273"/>
  <c r="J138"/>
  <c r="BK322"/>
  <c r="J148"/>
  <c i="11" r="BK194"/>
  <c r="BK153"/>
  <c r="J185"/>
  <c r="J100"/>
  <c i="12" r="BK190"/>
  <c r="BK105"/>
  <c r="BK128"/>
  <c r="J220"/>
  <c i="13" r="BK192"/>
  <c r="J170"/>
  <c r="BK140"/>
  <c i="2" r="BK107"/>
  <c i="3" r="J142"/>
  <c r="J463"/>
  <c r="J440"/>
  <c i="4" r="BK121"/>
  <c i="5" r="BK134"/>
  <c i="6" r="J143"/>
  <c r="BK140"/>
  <c i="8" r="BK182"/>
  <c i="9" r="J147"/>
  <c i="10" r="J297"/>
  <c r="J223"/>
  <c r="BK184"/>
  <c i="11" r="J159"/>
  <c r="J212"/>
  <c r="BK197"/>
  <c r="J191"/>
  <c i="12" r="J179"/>
  <c r="BK220"/>
  <c r="J165"/>
  <c r="J202"/>
  <c r="BK113"/>
  <c i="13" r="BK123"/>
  <c r="BK89"/>
  <c i="2" r="J133"/>
  <c i="3" r="J262"/>
  <c r="BK312"/>
  <c r="J178"/>
  <c r="J106"/>
  <c i="4" r="J96"/>
  <c i="6" r="J140"/>
  <c i="8" r="J127"/>
  <c i="9" r="BK179"/>
  <c r="J171"/>
  <c i="10" r="BK305"/>
  <c r="J187"/>
  <c r="J141"/>
  <c r="BK332"/>
  <c r="J167"/>
  <c i="11" r="BK225"/>
  <c r="BK100"/>
  <c r="J134"/>
  <c r="BK143"/>
  <c i="12" r="J97"/>
  <c r="J149"/>
  <c r="BK211"/>
  <c i="13" r="J180"/>
  <c r="BK166"/>
  <c r="J123"/>
  <c i="3" r="J480"/>
  <c r="BK466"/>
  <c r="BK214"/>
  <c r="J173"/>
  <c i="4" r="J140"/>
  <c i="5" r="J101"/>
  <c r="J128"/>
  <c i="6" r="BK88"/>
  <c i="8" r="BK146"/>
  <c i="9" r="J174"/>
  <c i="10" r="J210"/>
  <c r="J202"/>
  <c r="BK364"/>
  <c r="J189"/>
  <c i="11" r="BK99"/>
  <c r="J161"/>
  <c r="BK167"/>
  <c r="J207"/>
  <c i="12" r="BK139"/>
  <c r="BK173"/>
  <c r="J111"/>
  <c r="BK149"/>
  <c i="13" r="BK99"/>
  <c r="BK193"/>
  <c i="2" r="BK102"/>
  <c i="3" r="BK448"/>
  <c r="BK262"/>
  <c r="J456"/>
  <c i="4" r="J176"/>
  <c i="5" r="BK119"/>
  <c i="6" r="BK138"/>
  <c i="7" r="J105"/>
  <c i="8" r="J149"/>
  <c i="9" r="BK105"/>
  <c i="10" r="J237"/>
  <c r="J305"/>
  <c r="J354"/>
  <c r="J171"/>
  <c i="11" r="BK185"/>
  <c r="J96"/>
  <c i="12" r="J234"/>
  <c r="J187"/>
  <c r="J101"/>
  <c r="BK111"/>
  <c i="13" r="BK186"/>
  <c r="BK144"/>
  <c r="J198"/>
  <c i="3" r="J347"/>
  <c r="J462"/>
  <c r="J464"/>
  <c i="4" r="BK126"/>
  <c r="J105"/>
  <c i="5" r="J95"/>
  <c i="7" r="J110"/>
  <c i="9" r="BK159"/>
  <c r="J127"/>
  <c i="10" r="J119"/>
  <c r="J312"/>
  <c r="J159"/>
  <c i="11" r="BK223"/>
  <c r="J183"/>
  <c r="BK209"/>
  <c i="12" r="BK185"/>
  <c r="J148"/>
  <c r="BK161"/>
  <c r="BK179"/>
  <c i="13" r="J85"/>
  <c r="J154"/>
  <c r="J204"/>
  <c i="3" r="BK478"/>
  <c r="J326"/>
  <c r="J121"/>
  <c r="J100"/>
  <c i="4" r="BK149"/>
  <c i="5" r="BK122"/>
  <c i="6" r="J144"/>
  <c i="8" r="J145"/>
  <c i="9" r="BK171"/>
  <c r="BK141"/>
  <c i="10" r="BK237"/>
  <c r="J231"/>
  <c r="J364"/>
  <c i="11" r="J197"/>
  <c r="J175"/>
  <c r="BK134"/>
  <c i="12" r="J131"/>
  <c r="J191"/>
  <c r="BK144"/>
  <c r="BK187"/>
  <c i="13" r="J136"/>
  <c r="BK170"/>
  <c i="2" r="BK138"/>
  <c i="3" r="J191"/>
  <c r="BK100"/>
  <c r="J438"/>
  <c r="BK121"/>
  <c i="4" r="BK148"/>
  <c r="BK140"/>
  <c i="5" r="BK110"/>
  <c i="7" r="J100"/>
  <c i="9" r="J134"/>
  <c r="BK127"/>
  <c i="10" r="J245"/>
  <c r="BK187"/>
  <c r="BK290"/>
  <c r="J282"/>
  <c i="11" r="J211"/>
  <c r="J177"/>
  <c r="BK146"/>
  <c r="J138"/>
  <c i="12" r="BK141"/>
  <c r="BK203"/>
  <c r="J206"/>
  <c r="J141"/>
  <c i="13" r="J182"/>
  <c r="BK188"/>
  <c i="2" r="BK86"/>
  <c i="3" r="J278"/>
  <c r="J389"/>
  <c r="BK245"/>
  <c r="J93"/>
  <c i="4" r="BK112"/>
  <c i="5" r="J134"/>
  <c i="6" r="BK116"/>
  <c i="7" r="BK105"/>
  <c i="9" r="BK120"/>
  <c r="J184"/>
  <c i="10" r="BK159"/>
  <c r="J111"/>
  <c r="BK93"/>
  <c i="11" r="J113"/>
  <c r="BK109"/>
  <c r="J119"/>
  <c r="BK129"/>
  <c i="12" r="J129"/>
  <c r="BK117"/>
  <c r="J115"/>
  <c i="13" r="BK109"/>
  <c r="J195"/>
  <c r="J176"/>
  <c i="2" r="BK133"/>
  <c i="3" r="J112"/>
  <c r="BK198"/>
  <c r="BK462"/>
  <c i="4" r="BK96"/>
  <c i="5" r="J34"/>
  <c i="11" r="J173"/>
  <c r="J201"/>
  <c i="12" r="BK209"/>
  <c r="J231"/>
  <c r="J189"/>
  <c i="13" r="BK121"/>
  <c r="BK83"/>
  <c r="BK205"/>
  <c i="2" r="J144"/>
  <c i="3" r="J292"/>
  <c r="BK233"/>
  <c r="J198"/>
  <c i="5" r="BK102"/>
  <c r="J107"/>
  <c i="6" r="J127"/>
  <c i="8" r="J147"/>
  <c i="9" r="BK174"/>
  <c r="BK91"/>
  <c i="10" r="BK260"/>
  <c r="BK189"/>
  <c r="BK119"/>
  <c i="11" r="J179"/>
  <c r="J105"/>
  <c r="J118"/>
  <c r="BK137"/>
  <c i="12" r="J167"/>
  <c r="J118"/>
  <c r="BK154"/>
  <c i="13" r="J107"/>
  <c r="J168"/>
  <c r="BK156"/>
  <c i="2" r="BK127"/>
  <c i="3" r="J228"/>
  <c r="BK326"/>
  <c r="BK278"/>
  <c i="4" r="BK176"/>
  <c i="5" r="J100"/>
  <c i="6" r="BK142"/>
  <c i="8" r="J88"/>
  <c i="9" r="BK181"/>
  <c i="10" r="BK231"/>
  <c r="J248"/>
  <c r="BK179"/>
  <c r="BK312"/>
  <c i="11" r="J151"/>
  <c r="J146"/>
  <c r="BK126"/>
  <c r="BK159"/>
  <c i="12" r="BK181"/>
  <c r="J153"/>
  <c r="J160"/>
  <c i="13" r="J164"/>
  <c r="J119"/>
  <c r="J186"/>
  <c r="BK174"/>
  <c i="2" r="BK118"/>
  <c i="3" r="J444"/>
  <c r="BK383"/>
  <c r="J470"/>
  <c i="4" r="J118"/>
  <c i="5" r="J106"/>
  <c i="6" r="BK127"/>
  <c i="7" r="J112"/>
  <c i="8" r="BK127"/>
  <c i="9" r="BK168"/>
  <c i="10" r="BK251"/>
  <c r="J263"/>
  <c r="BK239"/>
  <c r="J260"/>
  <c i="11" r="BK217"/>
  <c r="BK101"/>
  <c r="BK116"/>
  <c r="J114"/>
  <c i="12" r="BK109"/>
  <c r="BK195"/>
  <c r="J142"/>
  <c i="13" r="BK190"/>
  <c r="BK164"/>
  <c r="BK148"/>
  <c i="2" r="J138"/>
  <c i="3" r="BK389"/>
  <c r="BK438"/>
  <c r="BK372"/>
  <c i="4" r="BK119"/>
  <c i="5" r="BK95"/>
  <c r="J144"/>
  <c i="6" r="BK129"/>
  <c i="8" r="J214"/>
  <c i="9" r="BK97"/>
  <c r="J180"/>
  <c i="10" r="J181"/>
  <c r="J158"/>
  <c r="BK165"/>
  <c i="11" r="BK171"/>
  <c r="J169"/>
  <c r="J217"/>
  <c r="J228"/>
  <c i="12" r="BK131"/>
  <c r="BK215"/>
  <c r="J155"/>
  <c i="13" r="J138"/>
  <c r="J190"/>
  <c r="BK111"/>
  <c i="2" r="BK123"/>
  <c i="3" r="J297"/>
  <c r="J214"/>
  <c r="J335"/>
  <c i="4" r="BK146"/>
  <c i="6" r="J139"/>
  <c i="7" r="BK120"/>
  <c i="8" r="J144"/>
  <c i="9" r="J168"/>
  <c i="10" r="J269"/>
  <c r="BK233"/>
  <c r="BK95"/>
  <c r="BK198"/>
  <c r="J235"/>
  <c i="11" r="BK144"/>
  <c r="BK119"/>
  <c r="BK169"/>
  <c i="12" r="J215"/>
  <c r="BK169"/>
  <c r="BK120"/>
  <c i="13" r="J91"/>
  <c r="J152"/>
  <c r="J205"/>
  <c i="3" r="BK477"/>
  <c r="J417"/>
  <c r="BK357"/>
  <c r="BK292"/>
  <c i="4" r="BK147"/>
  <c r="BK118"/>
  <c i="6" r="J116"/>
  <c i="8" r="J98"/>
  <c i="9" r="BK136"/>
  <c r="J113"/>
  <c i="10" r="J93"/>
  <c r="BK269"/>
  <c r="J300"/>
  <c i="11" r="BK212"/>
  <c r="BK181"/>
  <c r="BK221"/>
  <c r="BK136"/>
  <c i="12" r="BK115"/>
  <c r="J183"/>
  <c r="BK134"/>
  <c r="BK213"/>
  <c i="13" r="BK119"/>
  <c r="BK138"/>
  <c r="BK103"/>
  <c i="3" r="BK475"/>
  <c r="J203"/>
  <c r="BK191"/>
  <c r="J466"/>
  <c i="4" r="J164"/>
  <c i="7" r="BK112"/>
  <c i="8" r="BK109"/>
  <c i="9" r="BK184"/>
  <c r="J186"/>
  <c i="10" r="J198"/>
  <c r="BK282"/>
  <c r="J337"/>
  <c r="BK245"/>
  <c r="J105"/>
  <c i="11" r="J200"/>
  <c r="J189"/>
  <c r="J129"/>
  <c r="BK165"/>
  <c i="12" r="BK152"/>
  <c r="J190"/>
  <c r="J138"/>
  <c r="J102"/>
  <c i="13" r="J172"/>
  <c r="J197"/>
  <c r="BK200"/>
  <c i="2" l="1" r="P85"/>
  <c i="3" r="BK149"/>
  <c r="J149"/>
  <c r="J62"/>
  <c r="P149"/>
  <c r="P388"/>
  <c i="5" r="P98"/>
  <c r="BK121"/>
  <c r="J121"/>
  <c r="J64"/>
  <c r="R133"/>
  <c i="6" r="BK102"/>
  <c r="J102"/>
  <c r="J63"/>
  <c i="7" r="BK86"/>
  <c r="J86"/>
  <c r="J61"/>
  <c r="R99"/>
  <c i="8" r="P87"/>
  <c r="T219"/>
  <c i="9" r="T90"/>
  <c r="R104"/>
  <c r="BK158"/>
  <c r="J158"/>
  <c r="J64"/>
  <c r="R158"/>
  <c i="10" r="R86"/>
  <c r="R209"/>
  <c i="11" r="P98"/>
  <c r="P94"/>
  <c r="T98"/>
  <c r="T94"/>
  <c r="P108"/>
  <c r="BK203"/>
  <c r="J203"/>
  <c r="J66"/>
  <c r="BK208"/>
  <c r="J208"/>
  <c r="J67"/>
  <c r="P218"/>
  <c r="P215"/>
  <c i="12" r="BK157"/>
  <c r="J157"/>
  <c r="J66"/>
  <c r="T210"/>
  <c r="R221"/>
  <c r="R218"/>
  <c i="13" r="P82"/>
  <c i="2" r="R85"/>
  <c i="3" r="BK227"/>
  <c r="J227"/>
  <c r="J63"/>
  <c r="R388"/>
  <c r="P471"/>
  <c i="5" r="R89"/>
  <c r="T98"/>
  <c r="T121"/>
  <c i="6" r="R102"/>
  <c r="R101"/>
  <c r="R137"/>
  <c i="7" r="P99"/>
  <c i="8" r="R87"/>
  <c r="P219"/>
  <c i="9" r="P90"/>
  <c r="BK104"/>
  <c r="J104"/>
  <c r="J62"/>
  <c r="T104"/>
  <c r="T167"/>
  <c i="10" r="R164"/>
  <c r="T299"/>
  <c i="11" r="T140"/>
  <c r="P208"/>
  <c r="BK218"/>
  <c i="12" r="P100"/>
  <c r="P99"/>
  <c r="P157"/>
  <c r="R210"/>
  <c i="13" r="BK82"/>
  <c i="2" r="R126"/>
  <c i="3" r="R227"/>
  <c r="P366"/>
  <c r="T471"/>
  <c i="4" r="P99"/>
  <c r="P86"/>
  <c r="BK175"/>
  <c r="J175"/>
  <c r="J65"/>
  <c i="5" r="BK89"/>
  <c r="J89"/>
  <c r="J61"/>
  <c r="R109"/>
  <c r="BK133"/>
  <c r="J133"/>
  <c r="J65"/>
  <c i="6" r="R87"/>
  <c r="R86"/>
  <c r="P137"/>
  <c i="7" r="R86"/>
  <c r="P117"/>
  <c i="8" r="R148"/>
  <c r="BK219"/>
  <c r="J219"/>
  <c r="J64"/>
  <c i="9" r="BK112"/>
  <c r="J112"/>
  <c r="J63"/>
  <c r="R167"/>
  <c i="10" r="T86"/>
  <c r="T209"/>
  <c i="12" r="BK100"/>
  <c r="BK99"/>
  <c r="J99"/>
  <c r="J62"/>
  <c r="R108"/>
  <c r="P205"/>
  <c r="BK221"/>
  <c r="J221"/>
  <c r="J72"/>
  <c i="13" r="R82"/>
  <c i="2" r="P126"/>
  <c i="3" r="T92"/>
  <c r="T149"/>
  <c r="BK388"/>
  <c r="J388"/>
  <c r="J65"/>
  <c i="4" r="BK99"/>
  <c r="J99"/>
  <c r="J62"/>
  <c i="5" r="BK109"/>
  <c r="J109"/>
  <c r="J63"/>
  <c r="P121"/>
  <c i="6" r="BK87"/>
  <c r="BK86"/>
  <c r="T87"/>
  <c r="T86"/>
  <c r="BK137"/>
  <c r="J137"/>
  <c r="J65"/>
  <c i="7" r="T99"/>
  <c i="8" r="T87"/>
  <c i="9" r="R112"/>
  <c r="P167"/>
  <c i="10" r="BK86"/>
  <c r="J86"/>
  <c r="J61"/>
  <c r="T164"/>
  <c r="P299"/>
  <c i="11" r="BK98"/>
  <c r="J98"/>
  <c r="J62"/>
  <c r="R98"/>
  <c r="R94"/>
  <c r="R108"/>
  <c r="R203"/>
  <c r="T218"/>
  <c r="T215"/>
  <c i="12" r="T157"/>
  <c r="BK210"/>
  <c r="J210"/>
  <c r="J68"/>
  <c r="P221"/>
  <c r="P218"/>
  <c i="13" r="T82"/>
  <c i="2" r="T85"/>
  <c i="3" r="P92"/>
  <c r="P227"/>
  <c r="BK366"/>
  <c r="J366"/>
  <c r="J64"/>
  <c r="R366"/>
  <c i="4" r="T99"/>
  <c r="T86"/>
  <c r="R175"/>
  <c r="R174"/>
  <c i="5" r="P89"/>
  <c r="P109"/>
  <c r="R121"/>
  <c i="6" r="T102"/>
  <c r="T101"/>
  <c r="T85"/>
  <c r="T137"/>
  <c i="7" r="P86"/>
  <c r="P85"/>
  <c r="P84"/>
  <c i="1" r="AU60"/>
  <c i="7" r="BK117"/>
  <c r="J117"/>
  <c r="J63"/>
  <c i="8" r="P148"/>
  <c i="9" r="BK90"/>
  <c r="R90"/>
  <c r="P104"/>
  <c r="BK167"/>
  <c r="J167"/>
  <c r="J65"/>
  <c i="10" r="BK164"/>
  <c r="J164"/>
  <c r="J62"/>
  <c r="P209"/>
  <c i="11" r="P140"/>
  <c r="T208"/>
  <c i="12" r="T100"/>
  <c r="T99"/>
  <c r="T108"/>
  <c r="T107"/>
  <c r="T205"/>
  <c i="13" r="BK125"/>
  <c r="J125"/>
  <c r="J61"/>
  <c i="2" r="BK126"/>
  <c r="J126"/>
  <c r="J62"/>
  <c i="3" r="R92"/>
  <c r="T227"/>
  <c r="T366"/>
  <c r="BK471"/>
  <c r="J471"/>
  <c r="J69"/>
  <c i="4" r="T175"/>
  <c r="T174"/>
  <c i="5" r="T89"/>
  <c r="T109"/>
  <c r="P133"/>
  <c i="6" r="P87"/>
  <c r="P86"/>
  <c i="7" r="T86"/>
  <c r="R117"/>
  <c i="8" r="BK148"/>
  <c r="J148"/>
  <c r="J62"/>
  <c i="9" r="P112"/>
  <c r="P89"/>
  <c r="P88"/>
  <c i="1" r="AU62"/>
  <c i="9" r="P158"/>
  <c i="10" r="P86"/>
  <c r="P85"/>
  <c r="P84"/>
  <c i="1" r="AU63"/>
  <c i="10" r="P164"/>
  <c r="R299"/>
  <c i="11" r="BK108"/>
  <c r="J108"/>
  <c r="J64"/>
  <c r="T108"/>
  <c r="T203"/>
  <c i="12" r="R100"/>
  <c r="R99"/>
  <c r="P108"/>
  <c r="R205"/>
  <c i="13" r="R125"/>
  <c i="3" r="BK92"/>
  <c r="J92"/>
  <c r="J61"/>
  <c r="R149"/>
  <c r="T388"/>
  <c r="R471"/>
  <c i="4" r="R99"/>
  <c r="R86"/>
  <c r="R85"/>
  <c r="P175"/>
  <c r="P174"/>
  <c i="5" r="BK98"/>
  <c r="J98"/>
  <c r="J62"/>
  <c r="R98"/>
  <c r="T133"/>
  <c i="6" r="P102"/>
  <c r="P101"/>
  <c r="P85"/>
  <c i="1" r="AU59"/>
  <c i="7" r="BK99"/>
  <c r="J99"/>
  <c r="J62"/>
  <c r="T117"/>
  <c i="8" r="BK87"/>
  <c r="J87"/>
  <c r="J61"/>
  <c r="T148"/>
  <c r="R219"/>
  <c i="9" r="T112"/>
  <c r="T89"/>
  <c r="T88"/>
  <c r="T158"/>
  <c i="10" r="BK209"/>
  <c r="J209"/>
  <c r="J63"/>
  <c r="BK299"/>
  <c r="J299"/>
  <c r="J64"/>
  <c i="11" r="R140"/>
  <c r="R107"/>
  <c r="R208"/>
  <c i="12" r="BK108"/>
  <c r="BK205"/>
  <c r="J205"/>
  <c r="J67"/>
  <c i="13" r="P125"/>
  <c i="2" r="BK85"/>
  <c r="J85"/>
  <c r="J61"/>
  <c r="T126"/>
  <c i="11" r="BK140"/>
  <c r="J140"/>
  <c r="J65"/>
  <c r="P203"/>
  <c r="R218"/>
  <c r="R215"/>
  <c i="12" r="R157"/>
  <c r="P210"/>
  <c r="T221"/>
  <c r="T218"/>
  <c i="13" r="T125"/>
  <c i="2" r="BK143"/>
  <c r="J143"/>
  <c r="J63"/>
  <c i="8" r="BK213"/>
  <c r="J213"/>
  <c r="J63"/>
  <c i="11" r="BK230"/>
  <c r="J230"/>
  <c r="J73"/>
  <c i="9" r="BK189"/>
  <c r="J189"/>
  <c r="J68"/>
  <c i="3" r="BK465"/>
  <c r="J465"/>
  <c r="J66"/>
  <c r="BK469"/>
  <c r="J469"/>
  <c r="J68"/>
  <c r="BK481"/>
  <c r="J481"/>
  <c r="J70"/>
  <c i="12" r="BK233"/>
  <c r="J233"/>
  <c r="J74"/>
  <c i="7" r="BK121"/>
  <c r="J121"/>
  <c r="J64"/>
  <c i="9" r="BK185"/>
  <c r="J185"/>
  <c r="J66"/>
  <c i="11" r="BK227"/>
  <c r="J227"/>
  <c r="J72"/>
  <c i="4" r="BK87"/>
  <c r="J87"/>
  <c r="J61"/>
  <c r="BK171"/>
  <c r="J171"/>
  <c r="J63"/>
  <c i="5" r="BK143"/>
  <c r="J143"/>
  <c r="J67"/>
  <c i="6" r="BK131"/>
  <c r="J131"/>
  <c r="J64"/>
  <c i="8" r="BK226"/>
  <c r="J226"/>
  <c r="J65"/>
  <c i="12" r="BK219"/>
  <c r="J219"/>
  <c r="J71"/>
  <c r="BK230"/>
  <c r="J230"/>
  <c r="J73"/>
  <c i="11" r="BK216"/>
  <c r="J216"/>
  <c r="J70"/>
  <c i="12" r="BK216"/>
  <c r="J216"/>
  <c r="J69"/>
  <c i="11" r="BK95"/>
  <c r="BK94"/>
  <c r="BK213"/>
  <c r="J213"/>
  <c r="J68"/>
  <c i="12" r="BK96"/>
  <c r="BK95"/>
  <c r="J100"/>
  <c r="J63"/>
  <c i="13" r="J55"/>
  <c r="BE85"/>
  <c r="BE91"/>
  <c r="BE107"/>
  <c r="BE109"/>
  <c r="BE111"/>
  <c r="BE119"/>
  <c r="BE134"/>
  <c r="BE136"/>
  <c r="BE138"/>
  <c r="BE154"/>
  <c r="BE164"/>
  <c r="BE176"/>
  <c r="BE184"/>
  <c r="BE190"/>
  <c r="BE192"/>
  <c r="BE193"/>
  <c r="BE200"/>
  <c r="BE202"/>
  <c r="BE204"/>
  <c r="BE205"/>
  <c i="12" r="J95"/>
  <c r="J60"/>
  <c r="J96"/>
  <c r="J61"/>
  <c i="13" r="F55"/>
  <c r="BE99"/>
  <c r="BE101"/>
  <c r="BE128"/>
  <c r="BE172"/>
  <c r="BE197"/>
  <c r="BE95"/>
  <c r="BE186"/>
  <c r="BE188"/>
  <c i="12" r="J108"/>
  <c r="J65"/>
  <c i="13" r="J52"/>
  <c r="BE130"/>
  <c r="BE174"/>
  <c r="BE180"/>
  <c r="BE182"/>
  <c r="BE87"/>
  <c r="BE117"/>
  <c r="BE121"/>
  <c r="BE142"/>
  <c r="BE144"/>
  <c r="BE146"/>
  <c r="BE148"/>
  <c r="BE150"/>
  <c r="BE170"/>
  <c r="BE198"/>
  <c r="E48"/>
  <c r="BE103"/>
  <c r="BE113"/>
  <c r="BE115"/>
  <c r="BE140"/>
  <c r="BE166"/>
  <c r="BE168"/>
  <c r="BE97"/>
  <c r="BE105"/>
  <c r="BE123"/>
  <c r="BE126"/>
  <c r="BE132"/>
  <c r="BE158"/>
  <c r="BE160"/>
  <c r="BE162"/>
  <c r="BE178"/>
  <c r="BE83"/>
  <c r="BE89"/>
  <c r="BE93"/>
  <c r="BE152"/>
  <c r="BE156"/>
  <c r="BE195"/>
  <c i="11" r="J95"/>
  <c r="J61"/>
  <c i="12" r="J52"/>
  <c r="BE125"/>
  <c r="BE134"/>
  <c r="BE139"/>
  <c r="BE155"/>
  <c r="BE165"/>
  <c r="BE167"/>
  <c r="BE175"/>
  <c r="BE177"/>
  <c r="BE179"/>
  <c r="BE191"/>
  <c r="BE199"/>
  <c r="BE201"/>
  <c r="BE203"/>
  <c r="BE206"/>
  <c r="BE217"/>
  <c i="11" r="J94"/>
  <c r="J60"/>
  <c r="J218"/>
  <c r="J71"/>
  <c i="12" r="BE105"/>
  <c r="BE122"/>
  <c r="BE123"/>
  <c r="BE126"/>
  <c r="BE169"/>
  <c r="BE214"/>
  <c r="BE234"/>
  <c i="11" r="BK107"/>
  <c r="J107"/>
  <c r="J63"/>
  <c i="12" r="F55"/>
  <c r="BE146"/>
  <c r="BE152"/>
  <c r="BE171"/>
  <c r="BE190"/>
  <c r="BE209"/>
  <c r="E84"/>
  <c r="BE102"/>
  <c r="BE113"/>
  <c r="BE115"/>
  <c r="BE121"/>
  <c r="BE131"/>
  <c r="BE149"/>
  <c r="BE132"/>
  <c r="BE141"/>
  <c r="BE160"/>
  <c r="BE161"/>
  <c r="BE163"/>
  <c r="BE193"/>
  <c r="BE195"/>
  <c r="BE197"/>
  <c r="BE215"/>
  <c r="BE222"/>
  <c r="BE224"/>
  <c r="BE228"/>
  <c r="BE109"/>
  <c r="BE117"/>
  <c r="BE118"/>
  <c r="BE129"/>
  <c r="BE142"/>
  <c r="BE158"/>
  <c r="BE181"/>
  <c r="BE183"/>
  <c r="BE189"/>
  <c r="BE202"/>
  <c r="BE211"/>
  <c r="BE220"/>
  <c r="BE97"/>
  <c r="BE101"/>
  <c r="BE127"/>
  <c r="BE136"/>
  <c r="BE138"/>
  <c r="BE185"/>
  <c r="BE187"/>
  <c r="BE212"/>
  <c r="BE213"/>
  <c r="BE226"/>
  <c r="BE231"/>
  <c r="BE103"/>
  <c r="BE111"/>
  <c r="BE120"/>
  <c r="BE128"/>
  <c r="BE144"/>
  <c r="BE148"/>
  <c r="BE151"/>
  <c r="BE153"/>
  <c r="BE154"/>
  <c r="BE156"/>
  <c r="BE173"/>
  <c r="BE207"/>
  <c i="10" r="BK85"/>
  <c r="J85"/>
  <c r="J60"/>
  <c i="11" r="J52"/>
  <c r="E83"/>
  <c r="F90"/>
  <c r="BE103"/>
  <c r="BE125"/>
  <c r="BE126"/>
  <c r="BE143"/>
  <c r="BE178"/>
  <c r="BE179"/>
  <c r="BE185"/>
  <c r="BE191"/>
  <c r="BE201"/>
  <c r="BE204"/>
  <c r="BE217"/>
  <c r="BE225"/>
  <c r="BE228"/>
  <c r="BE231"/>
  <c r="BE114"/>
  <c r="BE116"/>
  <c r="BE117"/>
  <c r="BE118"/>
  <c r="BE141"/>
  <c r="BE173"/>
  <c r="BE212"/>
  <c r="BE109"/>
  <c r="BE119"/>
  <c r="BE121"/>
  <c r="BE124"/>
  <c r="BE161"/>
  <c r="BE163"/>
  <c r="BE171"/>
  <c r="BE187"/>
  <c r="BE197"/>
  <c r="BE199"/>
  <c r="BE205"/>
  <c r="BE99"/>
  <c r="BE100"/>
  <c r="BE101"/>
  <c r="BE105"/>
  <c r="BE106"/>
  <c r="BE136"/>
  <c r="BE151"/>
  <c r="BE169"/>
  <c r="BE175"/>
  <c r="BE219"/>
  <c r="BE111"/>
  <c r="BE113"/>
  <c r="BE123"/>
  <c r="BE137"/>
  <c r="BE144"/>
  <c r="BE153"/>
  <c r="BE167"/>
  <c r="BE200"/>
  <c r="BE96"/>
  <c r="BE148"/>
  <c r="BE165"/>
  <c r="BE181"/>
  <c r="BE194"/>
  <c r="BE210"/>
  <c r="BE221"/>
  <c r="BE223"/>
  <c r="BE128"/>
  <c r="BE129"/>
  <c r="BE130"/>
  <c r="BE134"/>
  <c r="BE139"/>
  <c r="BE157"/>
  <c r="BE159"/>
  <c r="BE177"/>
  <c r="BE183"/>
  <c r="BE189"/>
  <c r="BE122"/>
  <c r="BE132"/>
  <c r="BE138"/>
  <c r="BE146"/>
  <c r="BE155"/>
  <c r="BE207"/>
  <c r="BE209"/>
  <c r="BE211"/>
  <c r="BE214"/>
  <c i="10" r="E48"/>
  <c r="BE95"/>
  <c r="BE159"/>
  <c r="BE215"/>
  <c r="BE282"/>
  <c r="BE290"/>
  <c r="BE295"/>
  <c r="BE349"/>
  <c i="9" r="J90"/>
  <c r="J61"/>
  <c i="10" r="BE169"/>
  <c r="BE176"/>
  <c r="BE186"/>
  <c r="BE187"/>
  <c r="BE342"/>
  <c r="BE354"/>
  <c r="BE359"/>
  <c r="BE364"/>
  <c r="BE366"/>
  <c r="J55"/>
  <c r="BE135"/>
  <c r="BE138"/>
  <c r="BE144"/>
  <c r="BE146"/>
  <c r="BE161"/>
  <c r="BE165"/>
  <c r="BE223"/>
  <c r="BE231"/>
  <c r="BE233"/>
  <c r="BE235"/>
  <c r="BE237"/>
  <c i="9" r="BK188"/>
  <c r="J188"/>
  <c r="J67"/>
  <c i="10" r="BE119"/>
  <c r="BE154"/>
  <c r="BE185"/>
  <c r="BE198"/>
  <c r="BE202"/>
  <c r="BE245"/>
  <c r="BE248"/>
  <c r="BE317"/>
  <c r="BE332"/>
  <c r="BE158"/>
  <c r="BE183"/>
  <c r="BE184"/>
  <c r="BE251"/>
  <c r="BE260"/>
  <c r="BE269"/>
  <c r="BE273"/>
  <c r="BE322"/>
  <c r="BE327"/>
  <c r="BE87"/>
  <c r="BE91"/>
  <c r="BE93"/>
  <c r="BE148"/>
  <c r="BE167"/>
  <c r="BE181"/>
  <c r="BE207"/>
  <c r="BE254"/>
  <c r="BE266"/>
  <c r="BE297"/>
  <c r="BE337"/>
  <c r="J52"/>
  <c r="BE89"/>
  <c r="BE141"/>
  <c r="BE189"/>
  <c r="BE196"/>
  <c r="BE210"/>
  <c r="BE242"/>
  <c r="BE263"/>
  <c r="BE300"/>
  <c r="BE305"/>
  <c r="BE312"/>
  <c r="F55"/>
  <c r="BE97"/>
  <c r="BE99"/>
  <c r="BE105"/>
  <c r="BE108"/>
  <c r="BE111"/>
  <c r="BE126"/>
  <c r="BE132"/>
  <c r="BE156"/>
  <c r="BE171"/>
  <c r="BE179"/>
  <c r="BE239"/>
  <c r="BE257"/>
  <c r="BE307"/>
  <c r="BE344"/>
  <c i="8" r="BK86"/>
  <c r="BK85"/>
  <c r="J85"/>
  <c r="J59"/>
  <c i="9" r="E78"/>
  <c r="BE165"/>
  <c r="BE182"/>
  <c r="BE186"/>
  <c r="BE190"/>
  <c r="BE91"/>
  <c r="BE127"/>
  <c r="BE136"/>
  <c r="J82"/>
  <c r="BE141"/>
  <c r="BE168"/>
  <c r="BE179"/>
  <c r="BE180"/>
  <c r="BE181"/>
  <c r="BE184"/>
  <c r="BE105"/>
  <c r="BE110"/>
  <c r="BE113"/>
  <c r="BE159"/>
  <c r="BE174"/>
  <c r="BE97"/>
  <c r="BE102"/>
  <c r="BE120"/>
  <c r="BE149"/>
  <c r="BE156"/>
  <c r="BE173"/>
  <c r="F55"/>
  <c r="BE134"/>
  <c r="BE170"/>
  <c r="BE171"/>
  <c r="BE147"/>
  <c r="BE122"/>
  <c i="8" r="E48"/>
  <c r="F82"/>
  <c r="BE109"/>
  <c r="BE125"/>
  <c r="BE127"/>
  <c r="BE227"/>
  <c r="BE220"/>
  <c r="BE146"/>
  <c r="BE98"/>
  <c r="BE184"/>
  <c r="BE208"/>
  <c r="BE214"/>
  <c r="J79"/>
  <c r="BE88"/>
  <c r="BE147"/>
  <c r="BE132"/>
  <c r="BE138"/>
  <c r="BE144"/>
  <c r="BE145"/>
  <c r="BE149"/>
  <c r="BE155"/>
  <c r="BE225"/>
  <c r="BE182"/>
  <c i="6" r="J86"/>
  <c r="J60"/>
  <c r="J87"/>
  <c r="J61"/>
  <c i="7" r="E74"/>
  <c r="BE122"/>
  <c r="J52"/>
  <c r="BE120"/>
  <c r="BE118"/>
  <c i="6" r="BK101"/>
  <c r="J101"/>
  <c r="J62"/>
  <c i="7" r="F81"/>
  <c r="BE87"/>
  <c r="BE93"/>
  <c r="BE105"/>
  <c r="BE110"/>
  <c r="BE112"/>
  <c r="BE96"/>
  <c r="BE100"/>
  <c i="5" r="BK88"/>
  <c i="6" r="E75"/>
  <c r="BE127"/>
  <c r="BE141"/>
  <c r="BE103"/>
  <c r="BE147"/>
  <c r="J52"/>
  <c r="BE111"/>
  <c r="BE138"/>
  <c r="BE139"/>
  <c r="BE144"/>
  <c r="F55"/>
  <c r="BE88"/>
  <c r="BE98"/>
  <c r="BE129"/>
  <c r="BE140"/>
  <c r="BE143"/>
  <c r="BE113"/>
  <c r="BE116"/>
  <c r="BE146"/>
  <c r="BE142"/>
  <c r="BE132"/>
  <c r="BE145"/>
  <c i="5" r="BE103"/>
  <c r="BE127"/>
  <c r="BE144"/>
  <c r="BE99"/>
  <c r="BE101"/>
  <c r="BE119"/>
  <c r="J52"/>
  <c r="E77"/>
  <c r="BE95"/>
  <c r="BE100"/>
  <c r="BE104"/>
  <c r="BE108"/>
  <c r="BE110"/>
  <c r="BE114"/>
  <c r="BE134"/>
  <c r="BE139"/>
  <c i="4" r="BK86"/>
  <c r="J86"/>
  <c r="J60"/>
  <c i="5" r="BE102"/>
  <c r="BE106"/>
  <c r="BE107"/>
  <c r="BE122"/>
  <c r="BE128"/>
  <c r="BE136"/>
  <c i="1" r="AW58"/>
  <c i="5" r="F55"/>
  <c r="BE90"/>
  <c r="BE105"/>
  <c r="BE112"/>
  <c i="4" r="F82"/>
  <c r="BE119"/>
  <c r="BE176"/>
  <c r="BE177"/>
  <c i="3" r="BK91"/>
  <c r="J91"/>
  <c r="J60"/>
  <c i="4" r="BE88"/>
  <c r="BE96"/>
  <c r="BE105"/>
  <c r="BE113"/>
  <c r="BE121"/>
  <c r="BE146"/>
  <c r="BE157"/>
  <c r="J52"/>
  <c r="BE106"/>
  <c r="BE112"/>
  <c r="BE147"/>
  <c r="BE170"/>
  <c r="BE126"/>
  <c r="BE135"/>
  <c r="BE140"/>
  <c r="E48"/>
  <c r="BE164"/>
  <c r="BE100"/>
  <c r="BE118"/>
  <c r="BE149"/>
  <c r="BE148"/>
  <c r="BE172"/>
  <c i="3" r="BE297"/>
  <c r="BE317"/>
  <c r="BE438"/>
  <c r="BE472"/>
  <c r="E48"/>
  <c r="J84"/>
  <c r="BE203"/>
  <c r="BE262"/>
  <c r="BE403"/>
  <c r="BE448"/>
  <c r="BE464"/>
  <c r="BE158"/>
  <c r="BE165"/>
  <c r="BE228"/>
  <c r="BE233"/>
  <c r="BE239"/>
  <c r="BE312"/>
  <c r="BE347"/>
  <c r="BE376"/>
  <c r="BE444"/>
  <c i="2" r="BK84"/>
  <c r="J84"/>
  <c r="J60"/>
  <c i="3" r="F87"/>
  <c r="BE93"/>
  <c r="BE100"/>
  <c r="BE106"/>
  <c r="BE112"/>
  <c r="BE268"/>
  <c r="BE278"/>
  <c r="BE283"/>
  <c r="BE292"/>
  <c r="BE361"/>
  <c r="BE367"/>
  <c r="BE171"/>
  <c r="BE173"/>
  <c r="BE178"/>
  <c r="BE185"/>
  <c r="BE191"/>
  <c r="BE256"/>
  <c r="BE326"/>
  <c r="BE335"/>
  <c r="BE342"/>
  <c r="BE374"/>
  <c r="BE470"/>
  <c r="BE133"/>
  <c r="BE142"/>
  <c r="BE147"/>
  <c r="BE150"/>
  <c r="BE214"/>
  <c r="BE220"/>
  <c r="BE222"/>
  <c r="BE372"/>
  <c r="BE383"/>
  <c r="BE389"/>
  <c r="BE440"/>
  <c r="BE305"/>
  <c r="BE357"/>
  <c r="BE455"/>
  <c r="BE462"/>
  <c r="BE463"/>
  <c r="BE118"/>
  <c r="BE121"/>
  <c r="BE126"/>
  <c r="BE193"/>
  <c r="BE198"/>
  <c r="BE245"/>
  <c r="BE251"/>
  <c r="BE381"/>
  <c r="BE417"/>
  <c r="BE425"/>
  <c r="BE456"/>
  <c r="BE466"/>
  <c r="BE473"/>
  <c r="BE474"/>
  <c r="BE475"/>
  <c r="BE477"/>
  <c r="BE478"/>
  <c r="BE480"/>
  <c r="BE482"/>
  <c i="2" r="J77"/>
  <c r="BE94"/>
  <c r="BE102"/>
  <c r="BE133"/>
  <c r="BE138"/>
  <c r="F80"/>
  <c r="BE107"/>
  <c r="BE144"/>
  <c r="BE123"/>
  <c r="E48"/>
  <c r="BE127"/>
  <c r="BE86"/>
  <c r="BE115"/>
  <c r="BE118"/>
  <c i="4" r="F36"/>
  <c i="1" r="BC57"/>
  <c i="4" r="J34"/>
  <c i="1" r="AW57"/>
  <c i="6" r="F34"/>
  <c i="1" r="BA59"/>
  <c i="11" r="F34"/>
  <c i="1" r="BA64"/>
  <c i="7" r="J34"/>
  <c i="1" r="AW60"/>
  <c i="9" r="J34"/>
  <c i="1" r="AW62"/>
  <c i="8" r="F36"/>
  <c i="1" r="BC61"/>
  <c i="6" r="F36"/>
  <c i="1" r="BC59"/>
  <c i="12" r="F37"/>
  <c i="1" r="BD65"/>
  <c i="4" r="F37"/>
  <c i="1" r="BD57"/>
  <c i="2" r="F34"/>
  <c i="1" r="BA55"/>
  <c i="7" r="F36"/>
  <c i="1" r="BC60"/>
  <c i="10" r="F36"/>
  <c i="1" r="BC63"/>
  <c i="13" r="J34"/>
  <c i="1" r="AW66"/>
  <c i="12" r="F36"/>
  <c i="1" r="BC65"/>
  <c i="2" r="F35"/>
  <c i="1" r="BB55"/>
  <c i="5" r="F35"/>
  <c i="1" r="BB58"/>
  <c i="10" r="F35"/>
  <c i="1" r="BB63"/>
  <c i="5" r="F34"/>
  <c i="1" r="BA58"/>
  <c i="7" r="F37"/>
  <c i="1" r="BD60"/>
  <c i="3" r="J34"/>
  <c i="1" r="AW56"/>
  <c i="10" r="F37"/>
  <c i="1" r="BD63"/>
  <c i="11" r="F37"/>
  <c i="1" r="BD64"/>
  <c i="12" r="J34"/>
  <c i="1" r="AW65"/>
  <c i="6" r="F35"/>
  <c i="1" r="BB59"/>
  <c i="12" r="F34"/>
  <c i="1" r="BA65"/>
  <c i="13" r="F37"/>
  <c i="1" r="BD66"/>
  <c i="2" r="J34"/>
  <c i="1" r="AW55"/>
  <c i="5" r="F37"/>
  <c i="1" r="BD58"/>
  <c i="10" r="J34"/>
  <c i="1" r="AW63"/>
  <c i="2" r="F37"/>
  <c i="1" r="BD55"/>
  <c i="5" r="F36"/>
  <c i="1" r="BC58"/>
  <c i="8" r="F37"/>
  <c i="1" r="BD61"/>
  <c i="3" r="F36"/>
  <c i="1" r="BC56"/>
  <c i="2" r="F36"/>
  <c i="1" r="BC55"/>
  <c i="10" r="F34"/>
  <c i="1" r="BA63"/>
  <c i="4" r="F35"/>
  <c i="1" r="BB57"/>
  <c i="3" r="F35"/>
  <c i="1" r="BB56"/>
  <c i="9" r="F36"/>
  <c i="1" r="BC62"/>
  <c i="6" r="J34"/>
  <c i="1" r="AW59"/>
  <c i="8" r="F35"/>
  <c i="1" r="BB61"/>
  <c i="7" r="F34"/>
  <c i="1" r="BA60"/>
  <c i="9" r="F35"/>
  <c i="1" r="BB62"/>
  <c i="8" r="F34"/>
  <c i="1" r="BA61"/>
  <c i="3" r="F34"/>
  <c i="1" r="BA56"/>
  <c i="8" r="J34"/>
  <c i="1" r="AW61"/>
  <c i="6" r="F37"/>
  <c i="1" r="BD59"/>
  <c i="9" r="F34"/>
  <c i="1" r="BA62"/>
  <c i="11" r="F35"/>
  <c i="1" r="BB64"/>
  <c i="11" r="J34"/>
  <c i="1" r="AW64"/>
  <c i="13" r="F35"/>
  <c i="1" r="BB66"/>
  <c i="9" r="F37"/>
  <c i="1" r="BD62"/>
  <c i="4" r="F34"/>
  <c i="1" r="BA57"/>
  <c i="13" r="F36"/>
  <c i="1" r="BC66"/>
  <c i="12" r="F35"/>
  <c i="1" r="BB65"/>
  <c i="11" r="F36"/>
  <c i="1" r="BC64"/>
  <c i="3" r="F37"/>
  <c i="1" r="BD56"/>
  <c i="7" r="F35"/>
  <c i="1" r="BB60"/>
  <c i="13" r="F34"/>
  <c i="1" r="BA66"/>
  <c i="12" l="1" r="BK107"/>
  <c r="J107"/>
  <c r="J64"/>
  <c r="T94"/>
  <c i="9" r="R89"/>
  <c r="R88"/>
  <c i="6" r="R85"/>
  <c i="13" r="P81"/>
  <c i="1" r="AU66"/>
  <c i="8" r="P86"/>
  <c r="P85"/>
  <c i="1" r="AU61"/>
  <c i="11" r="R93"/>
  <c i="12" r="P107"/>
  <c r="P94"/>
  <c i="1" r="AU65"/>
  <c i="3" r="R91"/>
  <c r="R90"/>
  <c i="4" r="T85"/>
  <c i="2" r="T84"/>
  <c r="T83"/>
  <c i="7" r="T85"/>
  <c r="T84"/>
  <c i="3" r="T91"/>
  <c r="T90"/>
  <c i="7" r="R85"/>
  <c r="R84"/>
  <c i="11" r="BK215"/>
  <c r="J215"/>
  <c r="J69"/>
  <c i="8" r="R86"/>
  <c r="R85"/>
  <c i="5" r="T88"/>
  <c r="T87"/>
  <c r="P88"/>
  <c r="P87"/>
  <c i="1" r="AU58"/>
  <c i="13" r="T81"/>
  <c i="12" r="R107"/>
  <c r="R94"/>
  <c i="13" r="BK81"/>
  <c r="J81"/>
  <c i="2" r="R84"/>
  <c r="R83"/>
  <c i="11" r="P107"/>
  <c r="P93"/>
  <c i="1" r="AU64"/>
  <c i="8" r="T86"/>
  <c r="T85"/>
  <c i="13" r="R81"/>
  <c i="4" r="P85"/>
  <c i="1" r="AU57"/>
  <c i="5" r="R88"/>
  <c r="R87"/>
  <c i="2" r="P84"/>
  <c r="P83"/>
  <c i="1" r="AU55"/>
  <c i="9" r="BK89"/>
  <c r="J89"/>
  <c r="J60"/>
  <c i="3" r="P91"/>
  <c r="P90"/>
  <c i="1" r="AU56"/>
  <c i="10" r="T85"/>
  <c r="T84"/>
  <c i="11" r="T107"/>
  <c r="T93"/>
  <c i="10" r="R85"/>
  <c r="R84"/>
  <c i="4" r="BK174"/>
  <c r="J174"/>
  <c r="J64"/>
  <c i="12" r="BK218"/>
  <c r="J218"/>
  <c r="J70"/>
  <c i="13" r="J82"/>
  <c r="J60"/>
  <c i="5" r="BK142"/>
  <c r="J142"/>
  <c r="J66"/>
  <c i="3" r="BK468"/>
  <c r="J468"/>
  <c r="J67"/>
  <c i="7" r="BK85"/>
  <c r="J85"/>
  <c r="J60"/>
  <c i="11" r="BK93"/>
  <c r="J93"/>
  <c i="10" r="BK84"/>
  <c r="J84"/>
  <c r="J59"/>
  <c i="9" r="BK88"/>
  <c r="J88"/>
  <c i="8" r="J86"/>
  <c r="J60"/>
  <c i="6" r="BK85"/>
  <c r="J85"/>
  <c r="J59"/>
  <c i="5" r="J88"/>
  <c r="J60"/>
  <c i="4" r="BK85"/>
  <c r="J85"/>
  <c r="J59"/>
  <c i="3" r="BK90"/>
  <c r="J90"/>
  <c i="2" r="BK83"/>
  <c r="J83"/>
  <c r="J59"/>
  <c r="F33"/>
  <c i="1" r="AZ55"/>
  <c i="3" r="J30"/>
  <c i="1" r="AG56"/>
  <c i="4" r="J33"/>
  <c i="1" r="AV57"/>
  <c r="AT57"/>
  <c i="13" r="J30"/>
  <c i="1" r="AG66"/>
  <c i="3" r="J33"/>
  <c i="1" r="AV56"/>
  <c r="AT56"/>
  <c i="5" r="F33"/>
  <c i="1" r="AZ58"/>
  <c r="BA54"/>
  <c r="W30"/>
  <c i="11" r="F33"/>
  <c i="1" r="AZ64"/>
  <c i="2" r="J33"/>
  <c i="1" r="AV55"/>
  <c r="AT55"/>
  <c i="8" r="F33"/>
  <c i="1" r="AZ61"/>
  <c i="6" r="F33"/>
  <c i="1" r="AZ59"/>
  <c i="9" r="F33"/>
  <c i="1" r="AZ62"/>
  <c i="9" r="J33"/>
  <c i="1" r="AV62"/>
  <c r="AT62"/>
  <c i="13" r="J33"/>
  <c i="1" r="AV66"/>
  <c r="AT66"/>
  <c i="9" r="J30"/>
  <c i="1" r="AG62"/>
  <c r="BB54"/>
  <c r="W31"/>
  <c i="8" r="J30"/>
  <c i="1" r="AG61"/>
  <c r="BC54"/>
  <c r="W32"/>
  <c i="3" r="F33"/>
  <c i="1" r="AZ56"/>
  <c r="BD54"/>
  <c r="W33"/>
  <c i="7" r="J33"/>
  <c i="1" r="AV60"/>
  <c r="AT60"/>
  <c i="10" r="J33"/>
  <c i="1" r="AV63"/>
  <c r="AT63"/>
  <c i="4" r="F33"/>
  <c i="1" r="AZ57"/>
  <c i="12" r="J33"/>
  <c i="1" r="AV65"/>
  <c r="AT65"/>
  <c i="11" r="J33"/>
  <c i="1" r="AV64"/>
  <c r="AT64"/>
  <c i="5" r="J33"/>
  <c i="1" r="AV58"/>
  <c r="AT58"/>
  <c i="11" r="J30"/>
  <c i="1" r="AG64"/>
  <c i="12" r="F33"/>
  <c i="1" r="AZ65"/>
  <c i="6" r="J33"/>
  <c i="1" r="AV59"/>
  <c r="AT59"/>
  <c i="7" r="F33"/>
  <c i="1" r="AZ60"/>
  <c i="13" r="F33"/>
  <c i="1" r="AZ66"/>
  <c i="10" r="F33"/>
  <c i="1" r="AZ63"/>
  <c i="8" r="J33"/>
  <c i="1" r="AV61"/>
  <c r="AT61"/>
  <c i="12" l="1" r="BK94"/>
  <c r="J94"/>
  <c r="J59"/>
  <c i="7" r="BK84"/>
  <c r="J84"/>
  <c r="J59"/>
  <c i="13" r="J59"/>
  <c i="5" r="BK87"/>
  <c r="J87"/>
  <c r="J59"/>
  <c i="13" r="J39"/>
  <c i="1" r="AN64"/>
  <c i="11" r="J59"/>
  <c r="J39"/>
  <c i="1" r="AN62"/>
  <c i="9" r="J59"/>
  <c i="1" r="AN61"/>
  <c i="9" r="J39"/>
  <c i="8" r="J39"/>
  <c i="1" r="AN56"/>
  <c i="3" r="J59"/>
  <c r="J39"/>
  <c i="1" r="AN66"/>
  <c r="AX54"/>
  <c r="AY54"/>
  <c i="10" r="J30"/>
  <c i="1" r="AG63"/>
  <c r="AN63"/>
  <c i="4" r="J30"/>
  <c i="1" r="AG57"/>
  <c r="AN57"/>
  <c i="2" r="J30"/>
  <c i="1" r="AG55"/>
  <c r="AU54"/>
  <c r="AW54"/>
  <c r="AK30"/>
  <c r="AZ54"/>
  <c r="W29"/>
  <c i="6" r="J30"/>
  <c i="1" r="AG59"/>
  <c r="AN59"/>
  <c i="10" l="1" r="J39"/>
  <c i="6" r="J39"/>
  <c i="4" r="J39"/>
  <c i="2" r="J39"/>
  <c i="1" r="AN55"/>
  <c i="7" r="J30"/>
  <c i="1" r="AG60"/>
  <c r="AN60"/>
  <c i="5" r="J30"/>
  <c i="1" r="AG58"/>
  <c r="AN58"/>
  <c i="12" r="J30"/>
  <c i="1" r="AG65"/>
  <c r="AV54"/>
  <c r="AK29"/>
  <c i="12" l="1" r="J39"/>
  <c i="5" r="J39"/>
  <c i="7" r="J39"/>
  <c i="1" r="AN65"/>
  <c r="AG54"/>
  <c r="AK26"/>
  <c r="AK35"/>
  <c r="AT54"/>
  <c l="1" r="AN54"/>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<sst xmlns="http://schemas.openxmlformats.org/spreadsheetml/2006/main">
  <si>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</si>
  <si>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</si>
  <si>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</si>
  <si>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</si>
  <si>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</si>
  <si>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</si>
  <si>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</si>
  <si>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</si>
  <si>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</si>
  <si>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</si>
  <si>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</si>
  <si>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</si>
  <si>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</si>
  <si>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</si>
  <si>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</si>
  <si>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</si>
  <si>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</si>
  <si>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</si>
  <si>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</si>
  <si>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</si>
  <si>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</si>
  <si>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</si>
  <si>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</si>
  <si>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</si>
  <si>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</si>
  <si>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</si>
  <si>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</si>
  <si>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</si>
  <si>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</si>
  <si>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</si>
  <si>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</si>
  <si>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</si>
  <si>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</si>
  <si>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</si>
  <si>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</si>
  <si>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</si>
  <si>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</si>
  <si>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</si>
  <si>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</si>
  <si>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</si>
  <si>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</si>
  <si>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</si>
  <si>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</si>
  <si>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</si>
  <si>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</si>
  <si>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</si>
  <si>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</si>
  <si>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</si>
  <si>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</si>
  <si>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</si>
  <si>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</si>
  <si>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</si>
  <si>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</si>
  <si>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</si>
  <si>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</si>
  <si>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</si>
  <si>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</si>
  <si>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</si>
  <si>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</si>
  <si>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</si>
  <si>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</si>
  <si>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</si>
  <si>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</si>
  <si>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</si>
  <si>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</si>
  <si>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</si>
  <si>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</si>
  <si>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</si>
  <si>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</si>
  <si>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</si>
  <si>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</si>
  <si>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</si>
  <si>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</si>
  <si>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</si>
  <si>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</si>
  <si>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</si>
  <si>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</si>
  <si>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</si>
  <si>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</si>
  <si>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</si>
  <si>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</si>
  <si>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</si>
  <si>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</si>
  <si>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</si>
  <si>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</si>
  <si>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</si>
  <si>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</si>
  <si>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</si>
  <si>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</si>
  <si>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</si>
  <si>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</si>
  <si>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</si>
  <si>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</si>
  <si>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</si>
  <si>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</si>
  <si>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</si>
  <si>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</si>
  <si>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</si>
  <si>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</si>
  <si>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</si>
  <si>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</si>
  <si>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</si>
  <si>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</si>
  <si>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</si>
  <si>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</si>
  <si>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</si>
  <si>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</si>
  <si>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</si>
  <si>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</si>
  <si>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</si>
  <si>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</si>
  <si>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</si>
  <si>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</si>
  <si>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</si>
  <si>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</si>
  <si>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</si>
  <si>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</si>
  <si>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</si>
  <si>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</si>
  <si>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</si>
  <si>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</si>
  <si>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</si>
  <si>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</si>
  <si>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</si>
  <si>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</si>
  <si>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</si>
  <si>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</si>
  <si>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</si>
  <si>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</si>
  <si>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</si>
  <si>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</si>
  <si>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</si>
  <si>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</si>
  <si>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</si>
  <si>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</si>
  <si>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</si>
  <si>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</si>
  <si>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</si>
  <si>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</si>
  <si>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</si>
  <si>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</si>
  <si>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</si>
  <si>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</si>
  <si>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</si>
  <si>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</si>
  <si>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</si>
  <si>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</si>
  <si>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</si>
  <si>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</si>
  <si>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</si>
  <si>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</si>
  <si>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</si>
  <si>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</si>
  <si>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</si>
  <si>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</si>
  <si>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</si>
  <si>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</si>
  <si>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</si>
  <si>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</si>
  <si>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</si>
  <si>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</si>
  <si>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</si>
  <si>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</si>
  <si>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</si>
  <si>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</si>
  <si>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</si>
  <si>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</si>
  <si>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</si>
  <si>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</si>
  <si>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</si>
  <si>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</si>
  <si>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</si>
  <si>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</si>
  <si>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</si>
  <si>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</si>
  <si>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</si>
  <si>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</si>
  <si>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</si>
  <si>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</si>
  <si>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</si>
  <si>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</si>
  <si>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</si>
  <si>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</si>
  <si>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</si>
  <si>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</si>
  <si>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</si>
  <si>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</si>
  <si>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</si>
  <si>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</si>
  <si>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</si>
  <si>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</si>
  <si>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</si>
  <si>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</si>
  <si>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</si>
  <si>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</si>
  <si>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</si>
  <si>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</si>
  <si>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</si>
  <si>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</si>
  <si>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</si>
  <si>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</si>
  <si>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</si>
  <si>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</si>
  <si>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</si>
  <si>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</si>
  <si>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</si>
  <si>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</si>
  <si>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</si>
  <si>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</si>
  <si>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</si>
  <si>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</si>
  <si>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</si>
  <si>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</si>
  <si>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</si>
  <si>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</si>
  <si>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</si>
  <si>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</si>
  <si>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</si>
  <si>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</si>
  <si>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</si>
  <si>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</si>
  <si>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</si>
  <si>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</si>
  <si>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</si>
  <si>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</si>
  <si>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</si>
  <si>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</si>
  <si>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</si>
  <si>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</si>
  <si>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</si>
  <si>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</si>
  <si>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</si>
  <si>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</si>
  <si>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</si>
  <si>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</si>
  <si>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</si>
  <si>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</si>
  <si>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</si>
  <si>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</si>
  <si>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</si>
  <si>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</si>
  <si>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</si>
  <si>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</si>
  <si>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</si>
  <si>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</si>
  <si>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</si>
  <si>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</si>
  <si>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</si>
  <si>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</si>
  <si>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721,26</t>
  </si>
  <si>
    <t>skladba_PE01c_pl</t>
  </si>
  <si>
    <t>1429,56</t>
  </si>
  <si>
    <t>skladba_PE02a_pl</t>
  </si>
  <si>
    <t>183,17</t>
  </si>
  <si>
    <t>skladba_PE02b_pl</t>
  </si>
  <si>
    <t>86,43</t>
  </si>
  <si>
    <t>skladba_PE03_pl</t>
  </si>
  <si>
    <t>22,96</t>
  </si>
  <si>
    <t>SO 02 - Venkovní sportoviště + technologie sportovišť</t>
  </si>
  <si>
    <t>skladba_PE04_pl</t>
  </si>
  <si>
    <t>298,51</t>
  </si>
  <si>
    <t>skladba_PE05_pl</t>
  </si>
  <si>
    <t>48,27</t>
  </si>
  <si>
    <t>skladba_PE06_pl</t>
  </si>
  <si>
    <t>1810,9</t>
  </si>
  <si>
    <t>základ_vrty_dl</t>
  </si>
  <si>
    <t>152</t>
  </si>
  <si>
    <t>základy_deska_obj</t>
  </si>
  <si>
    <t>4,836</t>
  </si>
  <si>
    <t>základy_pasy_obj</t>
  </si>
  <si>
    <t>6,16</t>
  </si>
  <si>
    <t>zásyp_zemina_obj</t>
  </si>
  <si>
    <t>884,65</t>
  </si>
  <si>
    <t>základ_patky_obj</t>
  </si>
  <si>
    <t>30,329</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</si>
  <si>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</si>
  <si>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</si>
  <si>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</si>
  <si>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</si>
  <si>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</si>
  <si>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</si>
  <si>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</si>
  <si>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</si>
  <si>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</si>
  <si>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</si>
  <si>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</si>
  <si>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</si>
  <si>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</si>
  <si>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</si>
  <si>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</si>
  <si>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</si>
  <si>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</si>
  <si>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</si>
  <si>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</si>
  <si>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</si>
  <si>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</si>
  <si>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</si>
  <si>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</si>
  <si>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</si>
  <si>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19,101*1,8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</si>
  <si>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</si>
  <si>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</si>
  <si>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</si>
  <si>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</si>
  <si>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</si>
  <si>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</si>
  <si>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</si>
  <si>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</si>
  <si>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</si>
  <si>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</si>
  <si>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</si>
  <si>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</si>
  <si>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</si>
  <si>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</si>
  <si>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</si>
  <si>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</si>
  <si>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</si>
  <si>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</si>
  <si>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</si>
  <si>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</si>
  <si>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</si>
  <si>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</si>
  <si>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</si>
  <si>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</si>
  <si>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</si>
  <si>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</si>
  <si>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</si>
  <si>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</si>
  <si>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</si>
  <si>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3,0*4</t>
  </si>
  <si>
    <t>2,0*63</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</si>
  <si>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</si>
  <si>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</si>
  <si>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</si>
  <si>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</si>
  <si>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</si>
  <si>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</si>
  <si>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</si>
  <si>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</si>
  <si>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</si>
  <si>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</si>
  <si>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</si>
  <si>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</si>
  <si>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</si>
  <si>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</si>
  <si>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</si>
  <si>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</si>
  <si>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</si>
  <si>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</si>
  <si>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</si>
  <si>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</si>
  <si>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</si>
  <si>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</si>
  <si>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</si>
  <si>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</si>
  <si>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</si>
  <si>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</si>
  <si>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</si>
  <si>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</si>
  <si>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</si>
  <si>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</si>
  <si>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</si>
  <si>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</si>
  <si>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</si>
  <si>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</si>
  <si>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</si>
  <si>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</si>
  <si>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</si>
  <si>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</si>
  <si>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</si>
  <si>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</si>
  <si>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</si>
  <si>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</si>
  <si>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</si>
  <si>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</si>
  <si>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</si>
  <si>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</si>
  <si>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</si>
  <si>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</si>
  <si>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</si>
  <si>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</si>
  <si>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</si>
  <si>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</si>
  <si>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</si>
  <si>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</si>
  <si>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</si>
  <si>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</si>
  <si>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</si>
  <si>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</si>
  <si>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1,0*67</t>
  </si>
  <si>
    <t>275322511</t>
  </si>
  <si>
    <t>Základy z betonu železového (bez výztuže) patky z betonu se zvýšenými nároky na prostředí tř. C 25/30</t>
  </si>
  <si>
    <t>-2055164663</t>
  </si>
  <si>
    <t>https://podminky.urs.cz/item/CS_URS_2024_02/275322511</t>
  </si>
  <si>
    <t xml:space="preserve">Základy (dl * š  * v)</t>
  </si>
  <si>
    <t>patky do trubky</t>
  </si>
  <si>
    <t>(0,2^2*PI)*3,0*4</t>
  </si>
  <si>
    <t>(0,2^2*PI)*3,0*63</t>
  </si>
  <si>
    <t>(0,2^2*PI)*1,0*14</t>
  </si>
  <si>
    <t>patky pro koš</t>
  </si>
  <si>
    <t>(1,2*1,2*1,15)*2</t>
  </si>
  <si>
    <t>22</t>
  </si>
  <si>
    <t>275351121</t>
  </si>
  <si>
    <t>Bednění základů patek zřízení</t>
  </si>
  <si>
    <t>-1926525176</t>
  </si>
  <si>
    <t>https://podminky.urs.cz/item/CS_URS_2024_02/275351121</t>
  </si>
  <si>
    <t>Základy - bednění (dl * v)</t>
  </si>
  <si>
    <t>((1,2*4)*1,15)*2</t>
  </si>
  <si>
    <t>23</t>
  </si>
  <si>
    <t>275351122</t>
  </si>
  <si>
    <t>Bednění základů patek odstranění</t>
  </si>
  <si>
    <t>1388505137</t>
  </si>
  <si>
    <t>https://podminky.urs.cz/item/CS_URS_2024_02/275351122</t>
  </si>
  <si>
    <t>275361821</t>
  </si>
  <si>
    <t>Výztuž základů patek z betonářské oceli 10 505 (R)</t>
  </si>
  <si>
    <t>-746520571</t>
  </si>
  <si>
    <t>https://podminky.urs.cz/item/CS_URS_2024_02/275361821</t>
  </si>
  <si>
    <t>Základy - výztuž (obj * hm)(předpoklad hm = 60 kg/m3)</t>
  </si>
  <si>
    <t>základ_patky_obj*60,0/1000</t>
  </si>
  <si>
    <t>Komunikace pozemní</t>
  </si>
  <si>
    <t>25</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</si>
  <si>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</si>
  <si>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</si>
  <si>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</si>
  <si>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</si>
  <si>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</si>
  <si>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26</t>
  </si>
  <si>
    <t>564720011</t>
  </si>
  <si>
    <t>Podklad nebo kryt z kameniva hrubého drceného vel. 8-16 mm s rozprostřením a zhutněním plochy přes 100 m2, po zhutnění tl. 80 mm</t>
  </si>
  <si>
    <t>-234161541</t>
  </si>
  <si>
    <t>https://podminky.urs.cz/item/CS_URS_2024_02/564720011</t>
  </si>
  <si>
    <t>27</t>
  </si>
  <si>
    <t>564720111</t>
  </si>
  <si>
    <t>Podklad nebo kryt z kameniva hrubého drceného vel. 16-32 mm s rozprostřením a zhutněním plochy přes 100 m2, po zhutnění tl. 80 mm</t>
  </si>
  <si>
    <t>-1442422164</t>
  </si>
  <si>
    <t>https://podminky.urs.cz/item/CS_URS_2024_02/564720111</t>
  </si>
  <si>
    <t>28</t>
  </si>
  <si>
    <t>564730001</t>
  </si>
  <si>
    <t>Podklad nebo kryt z kameniva hrubého drceného vel. 8-16 mm s rozprostřením a zhutněním plochy jednotlivě do 100 m2, po zhutnění tl. 100 mm</t>
  </si>
  <si>
    <t>-75541069</t>
  </si>
  <si>
    <t>https://podminky.urs.cz/item/CS_URS_2024_02/564730001</t>
  </si>
  <si>
    <t>29</t>
  </si>
  <si>
    <t>5647321R1</t>
  </si>
  <si>
    <t>Podklad nebo kryt pro dopadiště vrhu koulí s rozprostřením, vlhčením a zhutněním, po zhutnění tl. 100 mm (40 mm obrusná vrstva + 60 mm dynamická vrstva)</t>
  </si>
  <si>
    <t>-1140796822</t>
  </si>
  <si>
    <t>Kryt (pl)</t>
  </si>
  <si>
    <t>30</t>
  </si>
  <si>
    <t>564750101</t>
  </si>
  <si>
    <t>Podklad nebo kryt z kameniva hrubého drceného vel. 16-32 mm s rozprostřením a zhutněním plochy jednotlivě do 100 m2, po zhutnění tl. 150 mm</t>
  </si>
  <si>
    <t>606664526</t>
  </si>
  <si>
    <t>https://podminky.urs.cz/item/CS_URS_2024_02/564750101</t>
  </si>
  <si>
    <t>31</t>
  </si>
  <si>
    <t>564751114</t>
  </si>
  <si>
    <t>Podklad nebo kryt z kameniva hrubého drceného vel. 32-63 mm s rozprostřením a zhutněním plochy přes 100 m2, po zhutnění tl. 180 mm</t>
  </si>
  <si>
    <t>-385340954</t>
  </si>
  <si>
    <t>https://podminky.urs.cz/item/CS_URS_2024_02/564751114</t>
  </si>
  <si>
    <t>32</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</si>
  <si>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</si>
  <si>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</si>
  <si>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</si>
  <si>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</si>
  <si>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33</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</si>
  <si>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</si>
  <si>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</si>
  <si>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</si>
  <si>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</si>
  <si>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34</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</si>
  <si>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</si>
  <si>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</si>
  <si>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</si>
  <si>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</si>
  <si>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35</t>
  </si>
  <si>
    <t>564831111.2</t>
  </si>
  <si>
    <t>1291676192</t>
  </si>
  <si>
    <t>Poznámka k položce:_x000d_
frakce 0/63_x000d_
_x000d_
V ceně zohlednit přesun až na místo uložení do násypu. Hmotnost se nezapočítává do přesunu hmot!</t>
  </si>
  <si>
    <t>36</t>
  </si>
  <si>
    <t>564831112</t>
  </si>
  <si>
    <t>Podklad ze štěrkodrti ŠD s rozprostřením a zhutněním plochy přes 100 m2, po zhutnění tl. 110 mm</t>
  </si>
  <si>
    <t>-1173106474</t>
  </si>
  <si>
    <t>https://podminky.urs.cz/item/CS_URS_2024_02/564831112</t>
  </si>
  <si>
    <t>37</t>
  </si>
  <si>
    <t>564861111.1</t>
  </si>
  <si>
    <t>Podklad ze štěrkodrti ŠD s rozprostřením a zhutněním plochy přes 100 m2, po zhutnění tl. 200 mm</t>
  </si>
  <si>
    <t>465351018</t>
  </si>
  <si>
    <t>38</t>
  </si>
  <si>
    <t>564861111.2</t>
  </si>
  <si>
    <t>1205467381</t>
  </si>
  <si>
    <t>39</t>
  </si>
  <si>
    <t>576411115R</t>
  </si>
  <si>
    <t>Asfaltový beton drenážní 2/5 nebo 2/8 stupeň hutnění 95%, po zhutnění tl. 40 mm</t>
  </si>
  <si>
    <t>1888653170</t>
  </si>
  <si>
    <t>40</t>
  </si>
  <si>
    <t>576411315R</t>
  </si>
  <si>
    <t>Asfaltový beton drenážní 2/11 nebo 2/16 stupeň hutnění 95%, po zhutnění tl. 40 mm</t>
  </si>
  <si>
    <t>-1785713852</t>
  </si>
  <si>
    <t>41</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</si>
  <si>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</si>
  <si>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</si>
  <si>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</si>
  <si>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</si>
  <si>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</si>
  <si>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42</t>
  </si>
  <si>
    <t>5792313R1</t>
  </si>
  <si>
    <t>Umělý polyuretanový povrch: 90 mm SBR granulát s polyuretanovým pojivem + 8 mm EPDM, s impregnací podkladu, plochy do 300 m2 (různá barevnost)</t>
  </si>
  <si>
    <t>40251277</t>
  </si>
  <si>
    <t>43</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</si>
  <si>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</si>
  <si>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</si>
  <si>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</si>
  <si>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</si>
  <si>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</si>
  <si>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</si>
  <si>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</si>
  <si>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</si>
  <si>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</si>
  <si>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</si>
  <si>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</si>
  <si>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44</t>
  </si>
  <si>
    <t>5891611R1</t>
  </si>
  <si>
    <t>Umělý trávník pro sportovní povrchy fotbalová hřiště včetně zásypu pískem a EPDM granulátem výška vlasu do 50 mm (umělý trávník III. generace)</t>
  </si>
  <si>
    <t>636833176</t>
  </si>
  <si>
    <t>Umělý trávník(pl)</t>
  </si>
  <si>
    <t>45</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</si>
  <si>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</si>
  <si>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</si>
  <si>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</si>
  <si>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</si>
  <si>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</si>
  <si>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</si>
  <si>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</si>
  <si>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46</t>
  </si>
  <si>
    <t>631311234</t>
  </si>
  <si>
    <t>Mazanina z betonu prostého se zvýšenými nároky na prostředí tl. přes 120 do 240 mm tř. C 25/30</t>
  </si>
  <si>
    <t>1527336660</t>
  </si>
  <si>
    <t>https://podminky.urs.cz/item/CS_URS_2024_02/631311234</t>
  </si>
  <si>
    <t>Plocha pro hod koulí (pl * v)</t>
  </si>
  <si>
    <t>skladba_PE03_pl*0,15</t>
  </si>
  <si>
    <t>47</t>
  </si>
  <si>
    <t>631319023</t>
  </si>
  <si>
    <t>Příplatek k cenám mazanin za úpravu povrchu mazaniny přehlazením s poprášením cementem pro konečnou úpravu, mazanina tl. přes 120 do 240 mm (10 kg/m3)</t>
  </si>
  <si>
    <t>1997772815</t>
  </si>
  <si>
    <t>https://podminky.urs.cz/item/CS_URS_2024_02/631319023</t>
  </si>
  <si>
    <t>48</t>
  </si>
  <si>
    <t>631319175</t>
  </si>
  <si>
    <t>Příplatek k cenám mazanin za stržení povrchu spodní vrstvy mazaniny latí před vložením výztuže nebo pletiva pro tl. obou vrstev mazaniny přes 120 do 240 mm</t>
  </si>
  <si>
    <t>1947205558</t>
  </si>
  <si>
    <t>https://podminky.urs.cz/item/CS_URS_2024_02/631319175</t>
  </si>
  <si>
    <t>49</t>
  </si>
  <si>
    <t>631351101</t>
  </si>
  <si>
    <t>Bednění v podlahách rýh a hran zřízení</t>
  </si>
  <si>
    <t>1593666119</t>
  </si>
  <si>
    <t>https://podminky.urs.cz/item/CS_URS_2024_02/631351101</t>
  </si>
  <si>
    <t>Plocha pro hod koulí - bednění (dl * v)</t>
  </si>
  <si>
    <t>8,2*0,15</t>
  </si>
  <si>
    <t>50</t>
  </si>
  <si>
    <t>631351102</t>
  </si>
  <si>
    <t>Bednění v podlahách rýh a hran odstranění</t>
  </si>
  <si>
    <t>-2114093529</t>
  </si>
  <si>
    <t>https://podminky.urs.cz/item/CS_URS_2024_02/631351102</t>
  </si>
  <si>
    <t>51</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</si>
  <si>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</si>
  <si>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</si>
  <si>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</si>
  <si>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</si>
  <si>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</si>
  <si>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</si>
  <si>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</si>
  <si>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52</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</si>
  <si>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</si>
  <si>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</si>
  <si>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</si>
  <si>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</si>
  <si>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</si>
  <si>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</si>
  <si>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</si>
  <si>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</si>
  <si>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</si>
  <si>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</si>
  <si>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</si>
  <si>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</si>
  <si>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</si>
  <si>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</si>
  <si>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</si>
  <si>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53</t>
  </si>
  <si>
    <t>5921.02</t>
  </si>
  <si>
    <t>obrubník betonový s bezpečnostní hranou, v. 300 mm, pro sportoviště (specifikace dle PD)</t>
  </si>
  <si>
    <t>-260136828</t>
  </si>
  <si>
    <t>oddělení dětské hřiště</t>
  </si>
  <si>
    <t>20*1,0+4*0,5</t>
  </si>
  <si>
    <t>18*1,0+4*0,5</t>
  </si>
  <si>
    <t>174,5*1,02 'Přepočtené koeficientem množství</t>
  </si>
  <si>
    <t>54</t>
  </si>
  <si>
    <t>5921.03</t>
  </si>
  <si>
    <t>obrubník rohový betonový s bezpečnostní hranou, v. 300 mm, pro sportoviště (specifikace dle PD)</t>
  </si>
  <si>
    <t>kus</t>
  </si>
  <si>
    <t>2051498139</t>
  </si>
  <si>
    <t>Obrubník (p)</t>
  </si>
  <si>
    <t>8*1,02 'Přepočtené koeficientem množství</t>
  </si>
  <si>
    <t>55</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</si>
  <si>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</si>
  <si>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</si>
  <si>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</si>
  <si>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</si>
  <si>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</si>
  <si>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56</t>
  </si>
  <si>
    <t>935113111</t>
  </si>
  <si>
    <t>Osazení odvodňovacího žlabu s krycím roštem polymerbetonového šířky do 200 mm</t>
  </si>
  <si>
    <t>-1963414938</t>
  </si>
  <si>
    <t>https://podminky.urs.cz/item/CS_URS_2024_02/935113111</t>
  </si>
  <si>
    <t>57</t>
  </si>
  <si>
    <t>5922OV02</t>
  </si>
  <si>
    <t>žlab odvodňovací štěbinový pro sportoviště (specifikace dle PD)</t>
  </si>
  <si>
    <t>478811865</t>
  </si>
  <si>
    <t>Žlab (dl)</t>
  </si>
  <si>
    <t>196,0-102</t>
  </si>
  <si>
    <t>58</t>
  </si>
  <si>
    <t>5922OV02.2</t>
  </si>
  <si>
    <t>žlab odvodňovací štěbinový pro sportoviště s oddělovací hranou (specifikace dle PD)</t>
  </si>
  <si>
    <t>1705213841</t>
  </si>
  <si>
    <t>51,0*2</t>
  </si>
  <si>
    <t>59</t>
  </si>
  <si>
    <t>9351131R1</t>
  </si>
  <si>
    <t>Osazení lapače písku do betonu š. 500 mm vč. příslušenství</t>
  </si>
  <si>
    <t>-732358786</t>
  </si>
  <si>
    <t>Lapač písku (dl)</t>
  </si>
  <si>
    <t>26,0</t>
  </si>
  <si>
    <t>24,0</t>
  </si>
  <si>
    <t>60</t>
  </si>
  <si>
    <t>5922OV0X</t>
  </si>
  <si>
    <t>lapač písku pro doskočiště s pozinkovaným čelem, š. 500 mm (specifikace dle PD)</t>
  </si>
  <si>
    <t>-1381172456</t>
  </si>
  <si>
    <t>61</t>
  </si>
  <si>
    <t>935923216</t>
  </si>
  <si>
    <t>Osazení odvodňovacího žlabu s krycím roštem vpusti pro žlab šířky do 200 mm</t>
  </si>
  <si>
    <t>-1333295706</t>
  </si>
  <si>
    <t>https://podminky.urs.cz/item/CS_URS_2024_02/935923216</t>
  </si>
  <si>
    <t>OV 01</t>
  </si>
  <si>
    <t>62</t>
  </si>
  <si>
    <t>5922OV01</t>
  </si>
  <si>
    <t>vpusť s revizním nástavcem pro sporotviště (specifikace dle PD)</t>
  </si>
  <si>
    <t>-1104465666</t>
  </si>
  <si>
    <t>63</t>
  </si>
  <si>
    <t>9359232R2</t>
  </si>
  <si>
    <t>Osazení revizní šachty z PP</t>
  </si>
  <si>
    <t>-1861100814</t>
  </si>
  <si>
    <t>64</t>
  </si>
  <si>
    <t>5922OVX2</t>
  </si>
  <si>
    <t>servisní šachta PP tělo | ocel. kryt | nosič zásuvek | 500×500×624 mm pro sportoviště (specifikace dle PD)</t>
  </si>
  <si>
    <t>1729072665</t>
  </si>
  <si>
    <t>65</t>
  </si>
  <si>
    <t>998222012</t>
  </si>
  <si>
    <t>Přesun hmot pro tělovýchovné plochy dopravní vzdálenost do 200 m</t>
  </si>
  <si>
    <t>-176599656</t>
  </si>
  <si>
    <t>https://podminky.urs.cz/item/CS_URS_2024_02/998222012</t>
  </si>
  <si>
    <t>PSV</t>
  </si>
  <si>
    <t>Práce a dodávky PSV</t>
  </si>
  <si>
    <t>767</t>
  </si>
  <si>
    <t>Konstrukce zámečnické</t>
  </si>
  <si>
    <t>66</t>
  </si>
  <si>
    <t>767000VK1</t>
  </si>
  <si>
    <t>D+M ocelový kruh pro vrh koulí - specifikace dle mezinárodních pravidel (kompletní dodávka a specifikace dle PD)</t>
  </si>
  <si>
    <t>kpl</t>
  </si>
  <si>
    <t>-1503900950</t>
  </si>
  <si>
    <t>OST</t>
  </si>
  <si>
    <t>Ostatní</t>
  </si>
  <si>
    <t>67</t>
  </si>
  <si>
    <t>M01</t>
  </si>
  <si>
    <t>D+M pítko vč. základu, napojení na rozvody vody, doplňků a příslušenství (kompletní dodávka a specifikace dle PD)</t>
  </si>
  <si>
    <t>262144</t>
  </si>
  <si>
    <t>2080624352</t>
  </si>
  <si>
    <t>68</t>
  </si>
  <si>
    <t>M02</t>
  </si>
  <si>
    <t>D+M lezecký balvan vč. základu, doplňků a příslušenství (kompletní dodávka a specifikace dle PD)</t>
  </si>
  <si>
    <t>592295659</t>
  </si>
  <si>
    <t>69</t>
  </si>
  <si>
    <t>M03.1</t>
  </si>
  <si>
    <t>D+M trampolína v úrovni země vč. základu, doplňků a příslušenství (kompletní dodávka a specifikace dle PD)</t>
  </si>
  <si>
    <t>106765613</t>
  </si>
  <si>
    <t>71</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</si>
  <si>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</si>
  <si>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</si>
  <si>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</si>
  <si>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</si>
  <si>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72</t>
  </si>
  <si>
    <t>OSTX02</t>
  </si>
  <si>
    <t>D+M ocelové pouzdro pro ukotvení koše na streetball do základu vč. kotvení, povrchové úpravy, doplňků a příslušenství (kompletní dodávka a specifikace dle PD)</t>
  </si>
  <si>
    <t>1038756599</t>
  </si>
  <si>
    <t>73</t>
  </si>
  <si>
    <t>OSTX05</t>
  </si>
  <si>
    <t>D+M oplocení sportoviště výšky 6,0 m, celková délka oplocení 156,18 m, mantinel+síťovina vč. sloupků, 4 dvoukřídlých dveří, doplňků a příslušenství (kompletní dodávka a specifikace dle PD)</t>
  </si>
  <si>
    <t>-928097789</t>
  </si>
  <si>
    <t>Poznámka k položce:_x000d_
sloupky budou vloženy do vrtu a zality betonem - viz oddíl 2 - Zakládání_x000d_
_x000d_
v rozích budou sloupy výšky 13,0 m nad terén, které je nutné uvažovat v ceně.</t>
  </si>
  <si>
    <t>74</t>
  </si>
  <si>
    <t>OSTX06</t>
  </si>
  <si>
    <t>D+M časomíra - pouze stavební příprava vč. kotvení, povrchové úpravy, doplňků a příslušenství (kompletní dodávka a specifikace dle PD)</t>
  </si>
  <si>
    <t>-1885539671</t>
  </si>
  <si>
    <t>Výkaz výměr, figury</t>
  </si>
  <si>
    <t>75</t>
  </si>
  <si>
    <t>podlahy_pl</t>
  </si>
  <si>
    <t>Skladby sportovišť - plocha</t>
  </si>
  <si>
    <t>-1616354909</t>
  </si>
  <si>
    <t>Plochy (pl)</t>
  </si>
  <si>
    <t>PE 01a</t>
  </si>
  <si>
    <t>PE 01b</t>
  </si>
  <si>
    <t>PE 01c</t>
  </si>
  <si>
    <t>PE 02a</t>
  </si>
  <si>
    <t>PE 02b</t>
  </si>
  <si>
    <t>PE 03</t>
  </si>
  <si>
    <t>PE 04</t>
  </si>
  <si>
    <t>PE 05</t>
  </si>
  <si>
    <t>PE 06</t>
  </si>
  <si>
    <t>5185,5*0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</si>
  <si>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</si>
  <si>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</si>
  <si>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</si>
  <si>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</si>
  <si>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</si>
  <si>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</si>
  <si>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</si>
  <si>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</si>
  <si>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</si>
  <si>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</si>
  <si>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</si>
  <si>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</si>
  <si>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</si>
  <si>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</si>
  <si>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</si>
  <si>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</si>
  <si>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</si>
  <si>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</si>
  <si>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</si>
  <si>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</si>
  <si>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</si>
  <si>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</si>
  <si>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</si>
  <si>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</si>
  <si>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</si>
  <si>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</si>
  <si>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</si>
  <si>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</si>
  <si>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</si>
  <si>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</si>
  <si>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</si>
  <si>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</si>
  <si>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</si>
  <si>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</si>
  <si>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</si>
  <si>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</si>
  <si>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</si>
  <si>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</si>
  <si>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</si>
  <si>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</si>
  <si>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</si>
  <si>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</si>
  <si>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</si>
  <si>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</si>
  <si>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</si>
  <si>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</si>
  <si>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</si>
  <si>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</si>
  <si>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</si>
  <si>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</si>
  <si>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</si>
  <si>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</si>
  <si>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</si>
  <si>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</si>
  <si>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</si>
  <si>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</si>
  <si>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</si>
  <si>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</si>
  <si>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</si>
  <si>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</si>
  <si>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</si>
  <si>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</si>
  <si>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</si>
  <si>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</si>
  <si>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</si>
  <si>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</si>
  <si>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</si>
  <si>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</si>
  <si>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</si>
  <si>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</si>
  <si>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</si>
  <si>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</si>
  <si>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</si>
  <si>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</si>
  <si>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</si>
  <si>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</si>
  <si>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</si>
  <si>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</si>
  <si>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</si>
  <si>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</si>
  <si>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</si>
  <si>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</si>
  <si>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</si>
  <si>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</si>
  <si>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</si>
  <si>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</si>
  <si>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</si>
  <si>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</si>
  <si>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</si>
  <si>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</si>
  <si>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</si>
  <si>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</si>
  <si>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</si>
  <si>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</si>
  <si>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</si>
  <si>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</si>
  <si>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</si>
  <si>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</si>
  <si>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</si>
  <si>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</si>
  <si>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</si>
  <si>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</si>
  <si>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</si>
  <si>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</si>
  <si>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</si>
  <si>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</si>
  <si>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</si>
  <si>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</si>
  <si>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</si>
  <si>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</si>
  <si>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</si>
  <si>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</si>
  <si>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</si>
  <si>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</si>
  <si>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</si>
  <si>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</si>
  <si>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</si>
  <si>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</si>
  <si>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</si>
  <si>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</si>
  <si>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</si>
  <si>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</si>
  <si>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</si>
  <si>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</si>
  <si>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</si>
  <si>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</si>
  <si>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</si>
  <si>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</si>
  <si>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</si>
  <si>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</si>
  <si>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</si>
  <si>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</si>
  <si>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</si>
  <si>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</si>
  <si>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</si>
  <si>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</si>
  <si>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</si>
  <si>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</si>
  <si>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</si>
  <si>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</si>
  <si>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</si>
  <si>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</si>
  <si>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</si>
  <si>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</si>
  <si>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</si>
  <si>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</si>
  <si>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</si>
  <si>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</si>
  <si>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</si>
  <si>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</si>
  <si>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</si>
  <si>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</si>
  <si>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</si>
  <si>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</si>
  <si>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</si>
  <si>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</si>
  <si>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</si>
  <si>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</si>
  <si>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</si>
  <si>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</si>
  <si>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</si>
  <si>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-50896342</t>
  </si>
  <si>
    <t>10,8*7,2</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</si>
  <si>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</si>
  <si>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</si>
  <si>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</si>
  <si>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</si>
  <si>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</si>
  <si>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</si>
  <si>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</si>
  <si>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</si>
  <si>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63,627*0,2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</si>
  <si>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</si>
  <si>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</si>
  <si>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</si>
  <si>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</si>
  <si>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63,627*0,8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</si>
  <si>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</si>
  <si>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</si>
  <si>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</si>
  <si>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</si>
  <si>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</si>
  <si>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</si>
  <si>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</si>
  <si>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</si>
  <si>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</si>
  <si>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</si>
  <si>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</si>
  <si>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</si>
  <si>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</si>
  <si>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</si>
  <si>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</si>
  <si>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</si>
  <si>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</si>
  <si>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</si>
  <si>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</si>
  <si>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</si>
  <si>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</si>
  <si>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</si>
  <si>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</si>
  <si>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</si>
  <si>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</si>
  <si>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</si>
  <si>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</si>
  <si>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</si>
  <si>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</si>
  <si>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</si>
  <si>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</si>
  <si>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</si>
  <si>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</si>
  <si>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</si>
  <si>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</si>
  <si>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</si>
  <si>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</si>
  <si>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</si>
  <si>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</si>
  <si>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</si>
  <si>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</si>
  <si>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</si>
  <si>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</si>
  <si>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</si>
  <si>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</si>
  <si>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</si>
  <si>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</si>
  <si>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</si>
  <si>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</si>
  <si>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</si>
  <si>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</si>
  <si>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</si>
  <si>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</si>
  <si>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</si>
  <si>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</si>
  <si>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</si>
  <si>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</si>
  <si>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</si>
  <si>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</si>
  <si>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</si>
  <si>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</si>
  <si>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</si>
  <si>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</si>
  <si>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</si>
  <si>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</si>
  <si>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</si>
  <si>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</si>
  <si>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</si>
  <si>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</si>
  <si>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</si>
  <si>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</si>
  <si>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</si>
  <si>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</si>
  <si>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</si>
  <si>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</si>
  <si>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</si>
  <si>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</si>
  <si>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</si>
  <si>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</si>
  <si>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</si>
  <si>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</si>
  <si>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</si>
  <si>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</si>
  <si>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</si>
  <si>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</si>
  <si>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</si>
  <si>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</si>
  <si>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</si>
  <si>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</si>
  <si>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</si>
  <si>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</si>
  <si>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</si>
  <si>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</si>
  <si>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</si>
  <si>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</si>
  <si>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</si>
  <si>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</si>
  <si>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</si>
  <si>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</si>
  <si>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</si>
  <si>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</si>
  <si>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</si>
  <si>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</si>
  <si>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</si>
  <si>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</si>
  <si>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-2025804594</t>
  </si>
  <si>
    <t>6,2*0,8*2</t>
  </si>
  <si>
    <t>-1241264131</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</si>
  <si>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</si>
  <si>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</si>
  <si>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</si>
  <si>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</si>
  <si>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</si>
  <si>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</si>
  <si>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</si>
  <si>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</si>
  <si>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</si>
  <si>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</si>
  <si>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</si>
  <si>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</si>
  <si>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</si>
  <si>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</si>
  <si>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</si>
  <si>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</si>
  <si>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</si>
  <si>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</si>
  <si>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</si>
  <si>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</si>
  <si>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</si>
  <si>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</si>
  <si>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</si>
  <si>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</si>
  <si>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</si>
  <si>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</si>
  <si>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</si>
  <si>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</si>
  <si>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</si>
  <si>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</si>
  <si>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</si>
  <si>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</si>
  <si>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</si>
  <si>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</si>
  <si>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</si>
  <si>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</si>
  <si>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</si>
  <si>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</si>
  <si>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</si>
  <si>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</si>
  <si>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</si>
  <si>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</si>
  <si>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</si>
  <si>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</si>
  <si>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</si>
  <si>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</si>
  <si>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</si>
  <si>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</si>
  <si>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</si>
  <si>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</si>
  <si>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</si>
  <si>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</si>
  <si>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</si>
  <si>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</si>
  <si>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</si>
  <si>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</si>
  <si>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</si>
  <si>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</si>
  <si>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</si>
  <si>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</si>
  <si>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</si>
  <si>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</si>
  <si>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</si>
  <si>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</si>
  <si>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</si>
  <si>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</si>
  <si>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</si>
  <si>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</si>
  <si>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</si>
  <si>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</si>
  <si>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</si>
  <si>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</si>
  <si>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</si>
  <si>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</si>
  <si>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</si>
  <si>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</si>
  <si>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</si>
  <si>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</si>
  <si>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</si>
  <si>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</si>
  <si>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</si>
  <si>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</si>
  <si>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</si>
  <si>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</si>
  <si>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</si>
  <si>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</si>
  <si>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</si>
  <si>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</si>
  <si>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</si>
  <si>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</si>
  <si>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</si>
  <si>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</si>
  <si>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</si>
  <si>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</si>
  <si>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</si>
  <si>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</si>
  <si>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</si>
  <si>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</si>
  <si>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</si>
  <si>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</si>
  <si>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</si>
  <si>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</si>
  <si>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</si>
  <si>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</si>
  <si>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</si>
  <si>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</si>
  <si>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</si>
  <si>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</si>
  <si>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</si>
  <si>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</si>
  <si>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</si>
  <si>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</si>
  <si>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</si>
  <si>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</si>
  <si>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</si>
  <si>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</si>
  <si>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</si>
  <si>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(PB2)</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</si>
  <si>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</si>
  <si>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</si>
  <si>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</si>
  <si>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</si>
  <si>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</si>
  <si>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</si>
  <si>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</si>
  <si>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</si>
  <si>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</si>
  <si>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</si>
  <si>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</si>
  <si>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</si>
  <si>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</si>
  <si>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</si>
  <si>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</si>
  <si>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</si>
  <si>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</si>
  <si>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</si>
  <si>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</si>
  <si>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</si>
  <si>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</si>
  <si>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</si>
  <si>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</si>
  <si>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</si>
  <si>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</si>
  <si>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</si>
  <si>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</si>
  <si>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</si>
  <si>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</si>
  <si>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</si>
  <si>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</si>
  <si>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</si>
  <si>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</si>
  <si>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</si>
  <si>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</si>
  <si>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</si>
  <si>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</si>
  <si>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</si>
  <si>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</si>
  <si>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</si>
  <si>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</si>
  <si>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</si>
  <si>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</si>
  <si>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</si>
  <si>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</si>
  <si>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</si>
  <si>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</si>
  <si>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</si>
  <si>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</si>
  <si>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</si>
  <si>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</si>
  <si>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</si>
  <si>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</si>
  <si>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</si>
  <si>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</si>
  <si>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</si>
  <si>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</si>
  <si>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</si>
  <si>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</si>
  <si>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</si>
  <si>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</si>
  <si>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</si>
  <si>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</si>
  <si>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</si>
  <si>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</si>
  <si>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</si>
  <si>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</si>
  <si>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</si>
  <si>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</si>
  <si>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</si>
  <si>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</si>
  <si>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</si>
  <si>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</si>
  <si>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</si>
  <si>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</si>
  <si>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</si>
  <si>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</si>
  <si>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</si>
  <si>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</si>
  <si>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</si>
  <si>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</si>
  <si>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</si>
  <si>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</si>
  <si>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</si>
  <si>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</si>
  <si>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</si>
  <si>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</si>
  <si>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</si>
  <si>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</si>
  <si>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</si>
  <si>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</si>
  <si>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</si>
  <si>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</si>
  <si>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</si>
  <si>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</si>
  <si>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</si>
  <si>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</si>
  <si>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</si>
  <si>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</si>
  <si>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</si>
  <si>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</si>
  <si>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</si>
  <si>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</si>
  <si>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</si>
  <si>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</si>
  <si>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</si>
  <si>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</si>
  <si>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</si>
  <si>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</si>
  <si>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</si>
  <si>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</si>
  <si>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</si>
  <si>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</si>
  <si>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</si>
  <si>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</si>
  <si>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</si>
  <si>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</si>
  <si>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</si>
  <si>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</si>
  <si>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</si>
  <si>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</si>
  <si>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</si>
  <si>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</si>
  <si>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</si>
  <si>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</si>
  <si>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</si>
  <si>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</si>
  <si>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</si>
  <si>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</si>
  <si>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</si>
  <si>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</si>
  <si>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</si>
  <si>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</si>
  <si>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</si>
  <si>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</si>
  <si>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</si>
  <si>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</si>
  <si>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</si>
  <si>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</si>
  <si>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</si>
  <si>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</si>
  <si>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</si>
  <si>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</si>
  <si>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</si>
  <si>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</si>
  <si>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</si>
  <si>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</si>
  <si>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</si>
  <si>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</si>
  <si>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</si>
  <si>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</si>
  <si>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</si>
  <si>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</si>
  <si>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</si>
  <si>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</si>
  <si>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</si>
  <si>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</si>
  <si>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</si>
  <si>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</si>
  <si>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</si>
  <si>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</si>
  <si>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</si>
  <si>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</si>
  <si>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</si>
  <si>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</si>
  <si>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</si>
  <si>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</si>
  <si>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</si>
  <si>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</si>
  <si>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</si>
  <si>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</si>
  <si>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</si>
  <si>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</si>
  <si>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</si>
  <si>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</si>
  <si>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</si>
  <si>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</si>
  <si>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</si>
  <si>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</si>
  <si>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</si>
  <si>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</si>
  <si>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</si>
  <si>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</si>
  <si>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</si>
  <si>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</si>
  <si>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</si>
  <si>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</si>
  <si>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</si>
  <si>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</si>
  <si>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</si>
  <si>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</si>
  <si>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</si>
  <si>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</si>
  <si>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</si>
  <si>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</si>
  <si>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</si>
  <si>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</si>
  <si>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</si>
  <si>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</si>
  <si>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</si>
  <si>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</si>
  <si>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</si>
  <si>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</si>
  <si>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</si>
  <si>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</si>
  <si>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</si>
  <si>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</si>
  <si>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</si>
  <si>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</si>
  <si>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</si>
  <si>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</si>
  <si>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</si>
  <si>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</si>
  <si>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</si>
  <si>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</si>
  <si>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</si>
  <si>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</si>
  <si>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</si>
  <si>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</si>
  <si>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</si>
  <si>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</si>
  <si>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</si>
  <si>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</si>
  <si>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</si>
  <si>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</si>
  <si>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</si>
  <si>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</si>
  <si>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</si>
  <si>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</si>
  <si>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</si>
  <si>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</si>
  <si>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</si>
  <si>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</si>
  <si>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</si>
  <si>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</si>
  <si>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</si>
  <si>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</si>
  <si>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</si>
  <si>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</si>
  <si>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</si>
  <si>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</si>
  <si>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</si>
  <si>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</si>
  <si>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</si>
  <si>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</si>
  <si>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</si>
  <si>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</si>
  <si>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</si>
  <si>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</si>
  <si>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</si>
  <si>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</si>
  <si>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</si>
  <si>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</si>
  <si>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</si>
  <si>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</si>
  <si>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</si>
  <si>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</si>
  <si>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</si>
  <si>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</si>
  <si>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</si>
  <si>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</si>
  <si>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</si>
  <si>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</si>
  <si>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</si>
  <si>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</si>
  <si>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</si>
  <si>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</si>
  <si>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</si>
  <si>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</si>
  <si>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</si>
  <si>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</si>
  <si>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</si>
  <si>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</si>
  <si>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</si>
  <si>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</si>
  <si>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</si>
  <si>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</si>
  <si>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</si>
  <si>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</si>
  <si>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</si>
  <si>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</si>
  <si>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</si>
  <si>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</si>
  <si>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</si>
  <si>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</si>
  <si>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</si>
  <si>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</si>
  <si>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</si>
  <si>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</si>
  <si>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</si>
  <si>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</si>
  <si>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</si>
  <si>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</si>
  <si>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</si>
  <si>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</si>
  <si>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</si>
  <si>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</si>
  <si>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</si>
  <si>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</si>
  <si>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</si>
  <si>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</si>
  <si>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</si>
  <si>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</si>
  <si>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</si>
  <si>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</si>
  <si>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</si>
  <si>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</si>
  <si>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</si>
  <si>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</si>
  <si>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</si>
  <si>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</si>
  <si>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</si>
  <si>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</si>
  <si>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</si>
  <si>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</si>
  <si>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</si>
  <si>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</si>
  <si>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</si>
  <si>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</si>
  <si>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</si>
  <si>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</si>
  <si>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</si>
  <si>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</si>
  <si>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</si>
  <si>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</si>
  <si>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</si>
  <si>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</si>
  <si>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</si>
  <si>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</si>
  <si>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</si>
  <si>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</si>
  <si>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</si>
  <si>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</si>
  <si>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</si>
  <si>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</si>
  <si>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</si>
  <si>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</si>
  <si>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</si>
  <si>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</si>
  <si>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</si>
  <si>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</si>
  <si>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</si>
  <si>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</si>
  <si>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</si>
  <si>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</si>
  <si>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</si>
  <si>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</si>
  <si>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</si>
  <si>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</si>
  <si>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</si>
  <si>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</si>
  <si>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</si>
  <si>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</si>
  <si>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</si>
  <si>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</si>
  <si>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</si>
  <si>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</si>
  <si>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</si>
  <si>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</si>
  <si>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</si>
  <si>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</si>
  <si>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</si>
  <si>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</si>
  <si>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</si>
  <si>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</si>
  <si>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</si>
  <si>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</si>
  <si>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</si>
  <si>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</si>
  <si>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</si>
  <si>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</si>
  <si>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</si>
  <si>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</si>
  <si>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</si>
  <si>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</si>
  <si>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</si>
  <si>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</si>
  <si>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</si>
  <si>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</si>
  <si>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</si>
  <si>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</si>
  <si>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</si>
  <si>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</si>
  <si>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</si>
  <si>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</si>
  <si>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</si>
  <si>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</si>
  <si>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</si>
  <si>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</si>
  <si>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</si>
  <si>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</si>
  <si>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</si>
  <si>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</si>
  <si>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</si>
  <si>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</si>
  <si>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</si>
  <si>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</si>
  <si>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</si>
  <si>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</si>
  <si>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</si>
  <si>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</si>
  <si>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</si>
  <si>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</si>
  <si>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</si>
  <si>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</si>
  <si>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</si>
  <si>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</si>
  <si>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</si>
  <si>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</si>
  <si>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</si>
  <si>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</si>
  <si>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</si>
  <si>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</si>
  <si>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</si>
  <si>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</si>
  <si>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</si>
  <si>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</si>
  <si>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</si>
  <si>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</si>
  <si>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</si>
  <si>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</si>
  <si>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</si>
  <si>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</si>
  <si>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</si>
  <si>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</si>
  <si>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</si>
  <si>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</si>
  <si>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</si>
  <si>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</si>
  <si>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</si>
  <si>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</si>
  <si>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</si>
  <si>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</si>
  <si>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</si>
  <si>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</si>
  <si>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</si>
  <si>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</si>
  <si>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</si>
  <si>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</si>
  <si>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</si>
  <si>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</si>
  <si>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</si>
  <si>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</si>
  <si>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70</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</si>
  <si>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</si>
  <si>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</si>
  <si>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</si>
  <si>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</si>
  <si>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</si>
  <si>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</si>
  <si>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</si>
  <si>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</si>
  <si>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</si>
  <si>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</si>
  <si>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</si>
  <si>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</si>
  <si>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-1615798142</t>
  </si>
  <si>
    <t>doplnění 2x za 5 let v 50%</t>
  </si>
  <si>
    <t>mulč_keře_pl*(2*0,5)</t>
  </si>
  <si>
    <t>-1477003056</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</si>
  <si>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</si>
  <si>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</si>
  <si>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</si>
  <si>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</si>
  <si>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</si>
  <si>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</si>
  <si>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</si>
  <si>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</si>
  <si>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</si>
  <si>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</si>
  <si>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</si>
  <si>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</si>
  <si>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</si>
  <si>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</si>
  <si>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</si>
  <si>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</si>
  <si>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</si>
  <si>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</si>
  <si>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</si>
  <si>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</si>
  <si>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</si>
  <si>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</si>
  <si>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</si>
  <si>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</si>
  <si>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</si>
  <si>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</si>
  <si>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</si>
  <si>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</si>
  <si>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</si>
  <si>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</si>
  <si>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</si>
  <si>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</si>
  <si>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</si>
  <si>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</si>
  <si>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</si>
  <si>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</si>
  <si>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</si>
  <si>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</si>
  <si>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</si>
  <si>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</si>
  <si>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</si>
  <si>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</si>
  <si>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</si>
  <si>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</si>
  <si>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</si>
  <si>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</si>
  <si>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</si>
  <si>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</si>
  <si>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</si>
  <si>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</si>
  <si>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</si>
  <si>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</si>
  <si>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</si>
  <si>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</si>
  <si>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</si>
  <si>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</si>
  <si>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</si>
  <si>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</si>
  <si>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</si>
  <si>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</si>
  <si>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</si>
  <si>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</si>
  <si>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</si>
  <si>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</si>
  <si>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</si>
  <si>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</si>
  <si>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</si>
  <si>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</si>
  <si>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</si>
  <si>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</si>
  <si>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</si>
  <si>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</si>
  <si>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</si>
  <si>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</si>
  <si>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</si>
  <si>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</si>
  <si>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</si>
  <si>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</si>
  <si>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</si>
  <si>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</si>
  <si>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</si>
  <si>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</si>
  <si>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</si>
  <si>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</si>
  <si>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</si>
  <si>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</si>
  <si>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</si>
  <si>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</si>
  <si>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</si>
  <si>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</si>
  <si>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</si>
  <si>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</si>
  <si>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</si>
  <si>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</si>
  <si>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</si>
  <si>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</si>
  <si>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</si>
  <si>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</si>
  <si>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</si>
  <si>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</si>
  <si>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</si>
  <si>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</si>
  <si>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</si>
  <si>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</si>
  <si>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</si>
  <si>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</si>
  <si>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</si>
  <si>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</si>
  <si>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</si>
  <si>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</si>
  <si>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</si>
  <si>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</si>
  <si>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</si>
  <si>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</si>
  <si>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</si>
  <si>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</si>
  <si>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</si>
  <si>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</si>
  <si>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</si>
  <si>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</si>
  <si>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</si>
  <si>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</si>
  <si>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</si>
  <si>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</si>
  <si>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</si>
  <si>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</si>
  <si>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</si>
  <si>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</si>
  <si>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</si>
  <si>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</si>
  <si>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</si>
  <si>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</si>
  <si>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</si>
  <si>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</si>
  <si>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</si>
  <si>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</si>
  <si>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</si>
  <si>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</si>
  <si>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</si>
  <si>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</si>
  <si>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</si>
  <si>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</si>
  <si>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</si>
  <si>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</si>
  <si>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</si>
  <si>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</si>
  <si>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</si>
  <si>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</si>
  <si>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</si>
  <si>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</si>
  <si>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</si>
  <si>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</si>
  <si>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</si>
  <si>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</si>
  <si>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</si>
  <si>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</si>
  <si>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</si>
  <si>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</si>
  <si>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</si>
  <si>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</si>
  <si>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</si>
  <si>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</si>
  <si>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</si>
  <si>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</si>
  <si>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</si>
  <si>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</si>
  <si>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</si>
  <si>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</si>
  <si>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</si>
  <si>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</si>
  <si>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</si>
  <si>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</si>
  <si>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</si>
  <si>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</si>
  <si>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</si>
  <si>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</si>
  <si>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</si>
  <si>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</si>
  <si>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</si>
  <si>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</si>
  <si>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</si>
  <si>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</si>
  <si>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</si>
  <si>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</si>
  <si>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</si>
  <si>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</si>
  <si>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</si>
  <si>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</si>
  <si>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</si>
  <si>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</si>
  <si>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</si>
  <si>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</si>
  <si>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</si>
  <si>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</si>
  <si>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</si>
  <si>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</si>
  <si>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</si>
  <si>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</si>
  <si>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</si>
  <si>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</si>
  <si>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</si>
  <si>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</si>
  <si>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</si>
  <si>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</si>
  <si>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</si>
  <si>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</si>
  <si>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</si>
  <si>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</si>
  <si>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</si>
  <si>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</si>
  <si>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</si>
  <si>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</si>
  <si>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</si>
  <si>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</si>
  <si>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</si>
  <si>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</si>
  <si>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</si>
  <si>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</si>
  <si>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</si>
  <si>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</si>
  <si>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</si>
  <si>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</si>
  <si>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</si>
  <si>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</si>
  <si>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</si>
  <si>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</si>
  <si>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</si>
  <si>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</si>
  <si>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</si>
  <si>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</si>
  <si>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</si>
  <si>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</si>
  <si>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</si>
  <si>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</si>
  <si>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</si>
  <si>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</si>
  <si>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</si>
  <si>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</si>
  <si>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</si>
  <si>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</si>
  <si>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</si>
  <si>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</si>
  <si>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</si>
  <si>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</si>
  <si>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</si>
  <si>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</si>
  <si>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</si>
  <si>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</si>
  <si>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</si>
  <si>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</si>
  <si>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</si>
  <si>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</si>
  <si>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</si>
  <si>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</si>
  <si>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</si>
  <si>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</si>
  <si>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</si>
  <si>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</si>
  <si>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</si>
  <si>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</si>
  <si>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</si>
  <si>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</si>
  <si>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</si>
  <si>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</si>
  <si>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</si>
  <si>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</si>
  <si>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</si>
  <si>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</si>
  <si>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</si>
  <si>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</si>
  <si>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</si>
  <si>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</si>
  <si>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</si>
  <si>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</si>
  <si>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</si>
  <si>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</si>
  <si>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</si>
  <si>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</si>
  <si>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</si>
  <si>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</si>
  <si>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</si>
  <si>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</si>
  <si>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</si>
  <si>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</si>
  <si>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</si>
  <si>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</si>
  <si>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</si>
  <si>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</si>
  <si>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</si>
  <si>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</si>
  <si>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</si>
  <si>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</si>
  <si>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</si>
  <si>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</si>
  <si>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</si>
  <si>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</si>
  <si>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</si>
  <si>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</si>
  <si>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</si>
  <si>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</si>
  <si>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</si>
  <si>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</si>
  <si>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</si>
  <si>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</si>
  <si>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</si>
  <si>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</si>
  <si>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</si>
  <si>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</si>
  <si>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</si>
  <si>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</si>
  <si>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</si>
  <si>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</si>
  <si>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</si>
  <si>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</si>
  <si>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</si>
  <si>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</si>
  <si>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</si>
  <si>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</si>
  <si>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</si>
  <si>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</si>
  <si>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</si>
  <si>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</si>
  <si>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</si>
  <si>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</si>
  <si>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</si>
  <si>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</si>
  <si>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</si>
  <si>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</si>
  <si>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</si>
  <si>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</si>
  <si>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</si>
  <si>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</si>
  <si>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</si>
  <si>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</si>
  <si>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</si>
  <si>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</si>
  <si>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</si>
  <si>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</si>
  <si>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</si>
  <si>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</si>
  <si>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</si>
  <si>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</si>
  <si>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</si>
  <si>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</si>
  <si>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</si>
  <si>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</si>
  <si>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</si>
  <si>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</si>
  <si>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</si>
  <si>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</si>
  <si>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 xml:space="preserve">Poznámka k položce:_x000d_
Světelný tok (Svítidlo): 153845 lm_x000d_
Světelný tok (Zdroje:): 200912 lm_x000d_
Výkon svítidla: 1350.0 W_x000d_
Klasifikace svítidel dle CIE: 100_x000d_
Kód CIE Flux Code: 83  96  99  100  77_x000d_
_x000d_
podrobná specifikace v části 04_studie osvětlení areálu</t>
  </si>
  <si>
    <t>87</t>
  </si>
  <si>
    <t>R-748-001.3</t>
  </si>
  <si>
    <t>LED světlomety –AAA-LUX pro osvětlení venkovních sportovišť - typ 2</t>
  </si>
  <si>
    <t>208466332</t>
  </si>
  <si>
    <t xml:space="preserve">Poznámka k položce:_x000d_
Světelný tok (Svítidlo): 153505 lm_x000d_
Světelný tok (Zdroje:): 200912 lm_x000d_
Výkon svítidla: 1350.0 W_x000d_
Klasifikace svítidel dle CIE: 99_x000d_
Kód CIE Flux Code: 74  93  99  99  76_x000d_
_x000d_
podrobná specifikace v části 04_studie osvětlení areálu</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</si>
  <si>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</si>
  <si>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</si>
  <si>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</si>
  <si>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</si>
  <si>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</si>
  <si>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</si>
  <si>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</si>
  <si>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</si>
  <si>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</si>
  <si>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</si>
  <si>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</si>
  <si>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</si>
  <si>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</si>
  <si>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</si>
  <si>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</si>
  <si>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</si>
  <si>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</si>
  <si>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</si>
  <si>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</si>
  <si>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</si>
  <si>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</si>
  <si>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</si>
  <si>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</si>
  <si>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</si>
  <si>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</si>
  <si>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</si>
  <si>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</si>
  <si>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</si>
  <si>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</si>
  <si>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</si>
  <si>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</si>
  <si>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</si>
  <si>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</si>
  <si>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</si>
  <si>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</si>
  <si>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</si>
  <si>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</si>
  <si>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</si>
  <si>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</si>
  <si>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</si>
  <si>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</si>
  <si>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</si>
  <si>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</si>
  <si>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</si>
  <si>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</si>
  <si>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</si>
  <si>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</si>
  <si>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</si>
  <si>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</si>
  <si>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</si>
  <si>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</si>
  <si>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</si>
  <si>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</si>
  <si>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</si>
  <si>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</si>
  <si>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</si>
  <si>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</si>
  <si>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</si>
  <si>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</si>
  <si>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</si>
  <si>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</si>
  <si>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</si>
  <si>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</si>
  <si>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</si>
  <si>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</si>
  <si>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</si>
  <si>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</si>
  <si>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</si>
  <si>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</si>
  <si>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</si>
  <si>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</si>
  <si>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</si>
  <si>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</si>
  <si>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</si>
  <si>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</si>
  <si>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</si>
  <si>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</si>
  <si>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</si>
  <si>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</si>
  <si>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</si>
  <si>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</si>
  <si>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</si>
  <si>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</si>
  <si>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</si>
  <si>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</si>
  <si>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</si>
  <si>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</si>
  <si>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</si>
  <si>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</si>
  <si>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</si>
  <si>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</si>
  <si>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</si>
  <si>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</si>
  <si>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</si>
  <si>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</si>
  <si>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</si>
  <si>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</si>
  <si>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</si>
  <si>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</si>
  <si>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</si>
  <si>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</si>
  <si>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</si>
  <si>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</si>
  <si>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</si>
  <si>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</si>
  <si>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</si>
  <si>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</si>
  <si>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</si>
  <si>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</si>
  <si>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</si>
  <si>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</si>
  <si>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</si>
  <si>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</si>
  <si>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</si>
  <si>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</si>
  <si>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</si>
  <si>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</si>
  <si>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</si>
  <si>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</si>
  <si>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</si>
  <si>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</si>
  <si>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</si>
  <si>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</si>
  <si>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</si>
  <si>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</si>
  <si>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</si>
  <si>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</si>
  <si>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</si>
  <si>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</si>
  <si>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</si>
  <si>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</si>
  <si>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</si>
  <si>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</si>
  <si>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</si>
  <si>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</si>
  <si>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</si>
  <si>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</si>
  <si>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</si>
  <si>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</si>
  <si>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</si>
  <si>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</si>
  <si>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</si>
  <si>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</si>
  <si>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</si>
  <si>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</si>
  <si>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</si>
  <si>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</si>
  <si>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</si>
  <si>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</si>
  <si>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</si>
  <si>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</si>
  <si>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</si>
  <si>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</si>
  <si>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</si>
  <si>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</si>
  <si>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</si>
  <si>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</si>
  <si>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</si>
  <si>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</si>
  <si>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</si>
  <si>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</si>
  <si>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</si>
  <si>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</si>
  <si>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</si>
  <si>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</si>
  <si>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</si>
  <si>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</si>
  <si>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</si>
  <si>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</si>
  <si>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</si>
  <si>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</si>
  <si>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</si>
  <si>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</si>
  <si>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</si>
  <si>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</si>
  <si>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</si>
  <si>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</si>
  <si>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</si>
  <si>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</si>
  <si>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</si>
  <si>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</si>
  <si>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</si>
  <si>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</si>
  <si>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</si>
  <si>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</si>
  <si>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</si>
  <si>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</si>
  <si>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</si>
  <si>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</si>
  <si>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</si>
  <si>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</si>
  <si>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</si>
  <si>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</si>
  <si>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</si>
  <si>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</si>
  <si>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</si>
  <si>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</si>
  <si>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</si>
  <si>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</si>
  <si>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</si>
  <si>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</si>
  <si>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</si>
  <si>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</si>
  <si>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</si>
  <si>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</si>
  <si>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</si>
  <si>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</si>
  <si>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</si>
  <si>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</si>
  <si>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</si>
  <si>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</si>
  <si>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</si>
  <si>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</si>
  <si>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</si>
  <si>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</si>
  <si>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</si>
  <si>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</si>
  <si>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</si>
  <si>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</si>
  <si>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</si>
  <si>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</si>
  <si>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</si>
  <si>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</si>
  <si>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</si>
  <si>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</si>
  <si>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</si>
  <si>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</si>
  <si>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</si>
  <si>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</si>
  <si>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</si>
  <si>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</si>
  <si>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</si>
  <si>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</si>
  <si>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</si>
  <si>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</si>
  <si>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</si>
  <si>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</si>
  <si>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</si>
  <si>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</si>
  <si>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</si>
  <si>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</si>
  <si>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</si>
  <si>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</si>
  <si>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</si>
  <si>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</si>
  <si>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</si>
  <si>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</si>
  <si>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</si>
  <si>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</si>
  <si>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</si>
  <si>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</si>
  <si>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</si>
  <si>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</si>
  <si>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</si>
  <si>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</si>
  <si>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</si>
  <si>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</si>
  <si>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</si>
  <si>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</si>
  <si>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</si>
  <si>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</si>
  <si>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</si>
  <si>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</si>
  <si>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</si>
  <si>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</si>
  <si>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</si>
  <si>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</si>
  <si>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</si>
  <si>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</si>
  <si>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</si>
  <si>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</si>
  <si>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</si>
  <si>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</si>
  <si>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</si>
  <si>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</si>
  <si>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</si>
  <si>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</si>
  <si>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</si>
  <si>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</si>
  <si>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</si>
  <si>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</si>
  <si>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</si>
  <si>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</si>
  <si>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</si>
  <si>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</si>
  <si>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</si>
  <si>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</si>
  <si>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</si>
  <si>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</si>
  <si>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</si>
  <si>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</si>
  <si>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</si>
  <si>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</si>
  <si>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</si>
  <si>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</si>
  <si>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</si>
  <si>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</si>
  <si>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</si>
  <si>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</si>
  <si>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</si>
  <si>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</si>
  <si>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</si>
  <si>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</si>
  <si>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</si>
  <si>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</si>
  <si>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</si>
  <si>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</si>
  <si>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</si>
  <si>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</si>
  <si>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</si>
  <si>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</si>
  <si>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VRN.2053</t>
  </si>
  <si>
    <t>Zhotovení pasportu podle metodiky MU „BIM metodika pasporty 220610“ v edit i needit formátu.</t>
  </si>
  <si>
    <t>34094814</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</si>
  <si>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</si>
  <si>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</si>
  <si>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</si>
  <si>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</si>
  <si>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</si>
  <si>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</si>
  <si>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</si>
  <si>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</si>
  <si>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</si>
  <si>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</si>
  <si>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</si>
  <si>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</si>
  <si>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</si>
  <si>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</si>
  <si>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</si>
  <si>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</si>
  <si>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</si>
  <si>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</si>
  <si>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</si>
  <si>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</si>
  <si>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</si>
  <si>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</si>
  <si>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</si>
  <si>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</si>
  <si>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</si>
  <si>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</si>
  <si>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</si>
  <si>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</si>
  <si>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</si>
  <si>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</si>
  <si>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</si>
  <si>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</si>
  <si>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</si>
  <si>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</si>
  <si>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</si>
  <si>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Základové patky ze ŽB se zvýšenými nároky na prostředí tř. C 25/30</t>
  </si>
  <si>
    <t>Výztuž základových patek betonářskou ocelí 10 505 (R)</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</si>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</sst>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201"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220361" TargetMode="External" /><Relationship Id="rId9" Type="http://schemas.openxmlformats.org/officeDocument/2006/relationships/hyperlink" Target="https://podminky.urs.cz/item/CS_URS_2024_02/210280003" TargetMode="External" /><Relationship Id="rId10" Type="http://schemas.openxmlformats.org/officeDocument/2006/relationships/hyperlink" Target="https://podminky.urs.cz/item/CS_URS_2024_02/210280010" TargetMode="External" /><Relationship Id="rId11" Type="http://schemas.openxmlformats.org/officeDocument/2006/relationships/hyperlink" Target="https://podminky.urs.cz/item/CS_URS_2024_02/210801311" TargetMode="External" /><Relationship Id="rId12" Type="http://schemas.openxmlformats.org/officeDocument/2006/relationships/hyperlink" Target="https://podminky.urs.cz/item/CS_URS_2024_02/210812011" TargetMode="External" /><Relationship Id="rId13" Type="http://schemas.openxmlformats.org/officeDocument/2006/relationships/hyperlink" Target="https://podminky.urs.cz/item/CS_URS_2024_02/220110641" TargetMode="External" /><Relationship Id="rId14" Type="http://schemas.openxmlformats.org/officeDocument/2006/relationships/hyperlink" Target="https://podminky.urs.cz/item/CS_URS_2024_02/220180203" TargetMode="External" /><Relationship Id="rId15" Type="http://schemas.openxmlformats.org/officeDocument/2006/relationships/hyperlink" Target="https://podminky.urs.cz/item/CS_URS_2024_02/220180301" TargetMode="External" /><Relationship Id="rId16" Type="http://schemas.openxmlformats.org/officeDocument/2006/relationships/hyperlink" Target="https://podminky.urs.cz/item/CS_URS_2024_02/580108021" TargetMode="External" /><Relationship Id="rId17" Type="http://schemas.openxmlformats.org/officeDocument/2006/relationships/hyperlink" Target="https://podminky.urs.cz/item/CS_URS_2024_02/460791214" TargetMode="External" /><Relationship Id="rId18" Type="http://schemas.openxmlformats.org/officeDocument/2006/relationships/hyperlink" Target="https://podminky.urs.cz/item/CS_URS_2024_02/460141112" TargetMode="External" /><Relationship Id="rId19" Type="http://schemas.openxmlformats.org/officeDocument/2006/relationships/hyperlink" Target="https://podminky.urs.cz/item/CS_URS_2024_02/460641113" TargetMode="External" /><Relationship Id="rId20" Type="http://schemas.openxmlformats.org/officeDocument/2006/relationships/hyperlink" Target="https://podminky.urs.cz/item/CS_URS_2024_02/460641411" TargetMode="External" /><Relationship Id="rId21" Type="http://schemas.openxmlformats.org/officeDocument/2006/relationships/hyperlink" Target="https://podminky.urs.cz/item/CS_URS_2024_02/460641412" TargetMode="External" /><Relationship Id="rId22" Type="http://schemas.openxmlformats.org/officeDocument/2006/relationships/hyperlink" Target="https://podminky.urs.cz/item/CS_URS_2024_02/460171272" TargetMode="External" /><Relationship Id="rId23" Type="http://schemas.openxmlformats.org/officeDocument/2006/relationships/hyperlink" Target="https://podminky.urs.cz/item/CS_URS_2024_02/460171682" TargetMode="External" /><Relationship Id="rId24" Type="http://schemas.openxmlformats.org/officeDocument/2006/relationships/hyperlink" Target="https://podminky.urs.cz/item/CS_URS_2024_02/460172112" TargetMode="External" /><Relationship Id="rId25" Type="http://schemas.openxmlformats.org/officeDocument/2006/relationships/hyperlink" Target="https://podminky.urs.cz/item/CS_URS_2024_02/460661114" TargetMode="External" /><Relationship Id="rId26" Type="http://schemas.openxmlformats.org/officeDocument/2006/relationships/hyperlink" Target="https://podminky.urs.cz/item/CS_URS_2024_02/460242211" TargetMode="External" /><Relationship Id="rId27" Type="http://schemas.openxmlformats.org/officeDocument/2006/relationships/hyperlink" Target="https://podminky.urs.cz/item/CS_URS_2024_02/460242111" TargetMode="External" /><Relationship Id="rId28" Type="http://schemas.openxmlformats.org/officeDocument/2006/relationships/hyperlink" Target="https://podminky.urs.cz/item/CS_URS_2024_02/460242221" TargetMode="External" /><Relationship Id="rId29" Type="http://schemas.openxmlformats.org/officeDocument/2006/relationships/hyperlink" Target="https://podminky.urs.cz/item/CS_URS_2024_02/460671114" TargetMode="External" /><Relationship Id="rId30" Type="http://schemas.openxmlformats.org/officeDocument/2006/relationships/hyperlink" Target="https://podminky.urs.cz/item/CS_URS_2024_02/460741131" TargetMode="External" /><Relationship Id="rId31" Type="http://schemas.openxmlformats.org/officeDocument/2006/relationships/hyperlink" Target="https://podminky.urs.cz/item/CS_URS_2024_02/460451262" TargetMode="External" /><Relationship Id="rId32" Type="http://schemas.openxmlformats.org/officeDocument/2006/relationships/hyperlink" Target="https://podminky.urs.cz/item/CS_URS_2024_02/460451642" TargetMode="External" /><Relationship Id="rId33" Type="http://schemas.openxmlformats.org/officeDocument/2006/relationships/hyperlink" Target="https://podminky.urs.cz/item/CS_URS_2024_02/460452112" TargetMode="External" /><Relationship Id="rId34" Type="http://schemas.openxmlformats.org/officeDocument/2006/relationships/hyperlink" Target="https://podminky.urs.cz/item/CS_URS_2024_02/460541112" TargetMode="External" /><Relationship Id="rId35" Type="http://schemas.openxmlformats.org/officeDocument/2006/relationships/hyperlink" Target="https://podminky.urs.cz/item/CS_URS_2024_02/580101002" TargetMode="External" /><Relationship Id="rId36"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22511" TargetMode="External" /><Relationship Id="rId17" Type="http://schemas.openxmlformats.org/officeDocument/2006/relationships/hyperlink" Target="https://podminky.urs.cz/item/CS_URS_2024_02/275351121" TargetMode="External" /><Relationship Id="rId18" Type="http://schemas.openxmlformats.org/officeDocument/2006/relationships/hyperlink" Target="https://podminky.urs.cz/item/CS_URS_2024_02/275351122" TargetMode="External" /><Relationship Id="rId19" Type="http://schemas.openxmlformats.org/officeDocument/2006/relationships/hyperlink" Target="https://podminky.urs.cz/item/CS_URS_2024_02/275361821" TargetMode="External" /><Relationship Id="rId20" Type="http://schemas.openxmlformats.org/officeDocument/2006/relationships/hyperlink" Target="https://podminky.urs.cz/item/CS_URS_2024_02/564720011" TargetMode="External" /><Relationship Id="rId21" Type="http://schemas.openxmlformats.org/officeDocument/2006/relationships/hyperlink" Target="https://podminky.urs.cz/item/CS_URS_2024_02/564720111" TargetMode="External" /><Relationship Id="rId22" Type="http://schemas.openxmlformats.org/officeDocument/2006/relationships/hyperlink" Target="https://podminky.urs.cz/item/CS_URS_2024_02/564730001" TargetMode="External" /><Relationship Id="rId23" Type="http://schemas.openxmlformats.org/officeDocument/2006/relationships/hyperlink" Target="https://podminky.urs.cz/item/CS_URS_2024_02/564750101" TargetMode="External" /><Relationship Id="rId24" Type="http://schemas.openxmlformats.org/officeDocument/2006/relationships/hyperlink" Target="https://podminky.urs.cz/item/CS_URS_2024_02/564751114" TargetMode="External" /><Relationship Id="rId25" Type="http://schemas.openxmlformats.org/officeDocument/2006/relationships/hyperlink" Target="https://podminky.urs.cz/item/CS_URS_2024_02/564831112" TargetMode="External" /><Relationship Id="rId26" Type="http://schemas.openxmlformats.org/officeDocument/2006/relationships/hyperlink" Target="https://podminky.urs.cz/item/CS_URS_2024_02/589811121" TargetMode="External" /><Relationship Id="rId27" Type="http://schemas.openxmlformats.org/officeDocument/2006/relationships/hyperlink" Target="https://podminky.urs.cz/item/CS_URS_2024_02/631311234" TargetMode="External" /><Relationship Id="rId28" Type="http://schemas.openxmlformats.org/officeDocument/2006/relationships/hyperlink" Target="https://podminky.urs.cz/item/CS_URS_2024_02/631319023" TargetMode="External" /><Relationship Id="rId29" Type="http://schemas.openxmlformats.org/officeDocument/2006/relationships/hyperlink" Target="https://podminky.urs.cz/item/CS_URS_2024_02/63131917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916231213" TargetMode="External" /><Relationship Id="rId34" Type="http://schemas.openxmlformats.org/officeDocument/2006/relationships/hyperlink" Target="https://podminky.urs.cz/item/CS_URS_2024_02/919726201" TargetMode="External" /><Relationship Id="rId35" Type="http://schemas.openxmlformats.org/officeDocument/2006/relationships/hyperlink" Target="https://podminky.urs.cz/item/CS_URS_2024_02/935113111" TargetMode="External" /><Relationship Id="rId36" Type="http://schemas.openxmlformats.org/officeDocument/2006/relationships/hyperlink" Target="https://podminky.urs.cz/item/CS_URS_2024_02/935923216" TargetMode="External" /><Relationship Id="rId37" Type="http://schemas.openxmlformats.org/officeDocument/2006/relationships/hyperlink" Target="https://podminky.urs.cz/item/CS_URS_2024_02/998222012"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19726201" TargetMode="External" /><Relationship Id="rId7" Type="http://schemas.openxmlformats.org/officeDocument/2006/relationships/hyperlink" Target="https://podminky.urs.cz/item/CS_URS_2024_02/998014011" TargetMode="External" /><Relationship Id="rId8" Type="http://schemas.openxmlformats.org/officeDocument/2006/relationships/hyperlink" Target="https://podminky.urs.cz/item/CS_URS_2024_02/998223011" TargetMode="External" /><Relationship Id="rId9" Type="http://schemas.openxmlformats.org/officeDocument/2006/relationships/hyperlink" Target="https://podminky.urs.cz/item/CS_URS_2024_02/998225111" TargetMode="External" /><Relationship Id="rId10"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ptk+EEpU2pOf71su4v6OZ5lcV69JxkCgBKTVkKBjqJAJYyKCch5lu/hI3c59yeUtgt+ne0FZcQkxtWoGIOuF1w==" hashValue="S+88YcjKAHZB5y8OoWhP+gSVrKWEh67KpB53oQezqQraPvJ0ptQfKWy0fK9igZTCRTh6dq2M3sb+eVqHc0WZfg=="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1271</v>
      </c>
      <c r="BA2" s="132" t="s">
        <v>44</v>
      </c>
      <c r="BB2" s="132" t="s">
        <v>44</v>
      </c>
      <c r="BC2" s="132" t="s">
        <v>1272</v>
      </c>
      <c r="BD2" s="132" t="s">
        <v>92</v>
      </c>
    </row>
    <row r="3" s="1" customFormat="1" ht="6.96" customHeight="1">
      <c r="B3" s="133"/>
      <c r="C3" s="134"/>
      <c r="D3" s="134"/>
      <c r="E3" s="134"/>
      <c r="F3" s="134"/>
      <c r="G3" s="134"/>
      <c r="H3" s="134"/>
      <c r="I3" s="134"/>
      <c r="J3" s="134"/>
      <c r="K3" s="134"/>
      <c r="L3" s="23"/>
      <c r="AT3" s="20" t="s">
        <v>92</v>
      </c>
      <c r="AZ3" s="132" t="s">
        <v>1273</v>
      </c>
      <c r="BA3" s="132" t="s">
        <v>44</v>
      </c>
      <c r="BB3" s="132" t="s">
        <v>44</v>
      </c>
      <c r="BC3" s="132" t="s">
        <v>1274</v>
      </c>
      <c r="BD3" s="132" t="s">
        <v>92</v>
      </c>
    </row>
    <row r="4" s="1" customFormat="1" ht="24.96" customHeight="1">
      <c r="B4" s="23"/>
      <c r="D4" s="135" t="s">
        <v>130</v>
      </c>
      <c r="L4" s="23"/>
      <c r="M4" s="136" t="s">
        <v>10</v>
      </c>
      <c r="AT4" s="20" t="s">
        <v>4</v>
      </c>
      <c r="AZ4" s="132" t="s">
        <v>1275</v>
      </c>
      <c r="BA4" s="132" t="s">
        <v>44</v>
      </c>
      <c r="BB4" s="132" t="s">
        <v>44</v>
      </c>
      <c r="BC4" s="132" t="s">
        <v>1276</v>
      </c>
      <c r="BD4" s="132" t="s">
        <v>92</v>
      </c>
    </row>
    <row r="5" s="1" customFormat="1" ht="6.96" customHeight="1">
      <c r="B5" s="23"/>
      <c r="L5" s="23"/>
      <c r="AZ5" s="132" t="s">
        <v>1277</v>
      </c>
      <c r="BA5" s="132" t="s">
        <v>44</v>
      </c>
      <c r="BB5" s="132" t="s">
        <v>44</v>
      </c>
      <c r="BC5" s="132" t="s">
        <v>1278</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1279</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1280</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1281</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1282</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1283</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1284</v>
      </c>
      <c r="F86" s="207" t="s">
        <v>1285</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1286</v>
      </c>
      <c r="F87" s="211" t="s">
        <v>1287</v>
      </c>
      <c r="G87" s="212" t="s">
        <v>310</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1288</v>
      </c>
    </row>
    <row r="88" s="2" customFormat="1">
      <c r="A88" s="42"/>
      <c r="B88" s="43"/>
      <c r="C88" s="44"/>
      <c r="D88" s="222" t="s">
        <v>168</v>
      </c>
      <c r="E88" s="44"/>
      <c r="F88" s="223" t="s">
        <v>1289</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1290</v>
      </c>
      <c r="F89" s="211" t="s">
        <v>1291</v>
      </c>
      <c r="G89" s="212" t="s">
        <v>310</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1292</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1293</v>
      </c>
      <c r="F91" s="211" t="s">
        <v>1294</v>
      </c>
      <c r="G91" s="212" t="s">
        <v>310</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1295</v>
      </c>
    </row>
    <row r="92" s="2" customFormat="1">
      <c r="A92" s="42"/>
      <c r="B92" s="43"/>
      <c r="C92" s="44"/>
      <c r="D92" s="222" t="s">
        <v>168</v>
      </c>
      <c r="E92" s="44"/>
      <c r="F92" s="223" t="s">
        <v>1296</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1297</v>
      </c>
      <c r="F93" s="211" t="s">
        <v>1298</v>
      </c>
      <c r="G93" s="212" t="s">
        <v>310</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1299</v>
      </c>
    </row>
    <row r="94" s="2" customFormat="1">
      <c r="A94" s="42"/>
      <c r="B94" s="43"/>
      <c r="C94" s="44"/>
      <c r="D94" s="222" t="s">
        <v>168</v>
      </c>
      <c r="E94" s="44"/>
      <c r="F94" s="223" t="s">
        <v>1300</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1301</v>
      </c>
      <c r="F95" s="211" t="s">
        <v>1302</v>
      </c>
      <c r="G95" s="212" t="s">
        <v>310</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1303</v>
      </c>
    </row>
    <row r="96" s="2" customFormat="1">
      <c r="A96" s="42"/>
      <c r="B96" s="43"/>
      <c r="C96" s="44"/>
      <c r="D96" s="222" t="s">
        <v>168</v>
      </c>
      <c r="E96" s="44"/>
      <c r="F96" s="223" t="s">
        <v>1304</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1305</v>
      </c>
      <c r="F97" s="211" t="s">
        <v>1306</v>
      </c>
      <c r="G97" s="212" t="s">
        <v>310</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1307</v>
      </c>
    </row>
    <row r="98" s="2" customFormat="1">
      <c r="A98" s="42"/>
      <c r="B98" s="43"/>
      <c r="C98" s="44"/>
      <c r="D98" s="222" t="s">
        <v>168</v>
      </c>
      <c r="E98" s="44"/>
      <c r="F98" s="223" t="s">
        <v>1308</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1203</v>
      </c>
      <c r="F99" s="274" t="s">
        <v>1204</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1309</v>
      </c>
    </row>
    <row r="100" s="13" customFormat="1">
      <c r="A100" s="13"/>
      <c r="B100" s="229"/>
      <c r="C100" s="230"/>
      <c r="D100" s="227" t="s">
        <v>172</v>
      </c>
      <c r="E100" s="231" t="s">
        <v>44</v>
      </c>
      <c r="F100" s="232" t="s">
        <v>1310</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1311</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1312</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1313</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1314</v>
      </c>
      <c r="F105" s="211" t="s">
        <v>1315</v>
      </c>
      <c r="G105" s="212" t="s">
        <v>310</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358</v>
      </c>
    </row>
    <row r="106" s="2" customFormat="1">
      <c r="A106" s="42"/>
      <c r="B106" s="43"/>
      <c r="C106" s="44"/>
      <c r="D106" s="222" t="s">
        <v>168</v>
      </c>
      <c r="E106" s="44"/>
      <c r="F106" s="223" t="s">
        <v>1316</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1317</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1318</v>
      </c>
      <c r="F108" s="211" t="s">
        <v>1319</v>
      </c>
      <c r="G108" s="212" t="s">
        <v>310</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1320</v>
      </c>
    </row>
    <row r="109" s="2" customFormat="1">
      <c r="A109" s="42"/>
      <c r="B109" s="43"/>
      <c r="C109" s="44"/>
      <c r="D109" s="222" t="s">
        <v>168</v>
      </c>
      <c r="E109" s="44"/>
      <c r="F109" s="223" t="s">
        <v>1321</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1322</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1323</v>
      </c>
      <c r="F111" s="211" t="s">
        <v>1324</v>
      </c>
      <c r="G111" s="212" t="s">
        <v>310</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1325</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1326</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1327</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1328</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1329</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1275</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1330</v>
      </c>
      <c r="F119" s="211" t="s">
        <v>1331</v>
      </c>
      <c r="G119" s="212" t="s">
        <v>310</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1332</v>
      </c>
    </row>
    <row r="120" s="2" customFormat="1">
      <c r="A120" s="42"/>
      <c r="B120" s="43"/>
      <c r="C120" s="44"/>
      <c r="D120" s="222" t="s">
        <v>168</v>
      </c>
      <c r="E120" s="44"/>
      <c r="F120" s="223" t="s">
        <v>1333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1326</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1334</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1335</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1277</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1336</v>
      </c>
      <c r="F126" s="274" t="s">
        <v>1165</v>
      </c>
      <c r="G126" s="275" t="s">
        <v>1166</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1326</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1275</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1277</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1337</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339</v>
      </c>
      <c r="D132" s="209" t="s">
        <v>161</v>
      </c>
      <c r="E132" s="210" t="s">
        <v>1338</v>
      </c>
      <c r="F132" s="211" t="s">
        <v>1339</v>
      </c>
      <c r="G132" s="212" t="s">
        <v>310</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1340</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1317</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346</v>
      </c>
      <c r="D135" s="209" t="s">
        <v>161</v>
      </c>
      <c r="E135" s="210" t="s">
        <v>1341</v>
      </c>
      <c r="F135" s="211" t="s">
        <v>1342</v>
      </c>
      <c r="G135" s="212" t="s">
        <v>310</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1343</v>
      </c>
    </row>
    <row r="136" s="2" customFormat="1">
      <c r="A136" s="42"/>
      <c r="B136" s="43"/>
      <c r="C136" s="44"/>
      <c r="D136" s="222" t="s">
        <v>168</v>
      </c>
      <c r="E136" s="44"/>
      <c r="F136" s="223" t="s">
        <v>1344</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1322</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351</v>
      </c>
      <c r="D138" s="209" t="s">
        <v>161</v>
      </c>
      <c r="E138" s="210" t="s">
        <v>1345</v>
      </c>
      <c r="F138" s="211" t="s">
        <v>1346</v>
      </c>
      <c r="G138" s="212" t="s">
        <v>310</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346</v>
      </c>
    </row>
    <row r="139" s="2" customFormat="1">
      <c r="A139" s="42"/>
      <c r="B139" s="43"/>
      <c r="C139" s="44"/>
      <c r="D139" s="222" t="s">
        <v>168</v>
      </c>
      <c r="E139" s="44"/>
      <c r="F139" s="223" t="s">
        <v>1347</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1317</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358</v>
      </c>
      <c r="D141" s="209" t="s">
        <v>161</v>
      </c>
      <c r="E141" s="210" t="s">
        <v>1348</v>
      </c>
      <c r="F141" s="211" t="s">
        <v>1349</v>
      </c>
      <c r="G141" s="212" t="s">
        <v>310</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1350</v>
      </c>
    </row>
    <row r="142" s="2" customFormat="1">
      <c r="A142" s="42"/>
      <c r="B142" s="43"/>
      <c r="C142" s="44"/>
      <c r="D142" s="222" t="s">
        <v>168</v>
      </c>
      <c r="E142" s="44"/>
      <c r="F142" s="223" t="s">
        <v>1351</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1322</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365</v>
      </c>
      <c r="D144" s="209" t="s">
        <v>161</v>
      </c>
      <c r="E144" s="210" t="s">
        <v>1352</v>
      </c>
      <c r="F144" s="211" t="s">
        <v>1353</v>
      </c>
      <c r="G144" s="212" t="s">
        <v>310</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1354</v>
      </c>
    </row>
    <row r="145" s="2" customFormat="1">
      <c r="A145" s="42"/>
      <c r="B145" s="43"/>
      <c r="C145" s="44"/>
      <c r="D145" s="222" t="s">
        <v>168</v>
      </c>
      <c r="E145" s="44"/>
      <c r="F145" s="223" t="s">
        <v>1355</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372</v>
      </c>
      <c r="D146" s="209" t="s">
        <v>161</v>
      </c>
      <c r="E146" s="210" t="s">
        <v>1356</v>
      </c>
      <c r="F146" s="211" t="s">
        <v>1357</v>
      </c>
      <c r="G146" s="212" t="s">
        <v>310</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1358</v>
      </c>
    </row>
    <row r="147" s="2" customFormat="1">
      <c r="A147" s="42"/>
      <c r="B147" s="43"/>
      <c r="C147" s="44"/>
      <c r="D147" s="222" t="s">
        <v>168</v>
      </c>
      <c r="E147" s="44"/>
      <c r="F147" s="223" t="s">
        <v>1359</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377</v>
      </c>
      <c r="D148" s="209" t="s">
        <v>161</v>
      </c>
      <c r="E148" s="210" t="s">
        <v>1360</v>
      </c>
      <c r="F148" s="211" t="s">
        <v>1361</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401</v>
      </c>
    </row>
    <row r="149" s="2" customFormat="1">
      <c r="A149" s="42"/>
      <c r="B149" s="43"/>
      <c r="C149" s="44"/>
      <c r="D149" s="222" t="s">
        <v>168</v>
      </c>
      <c r="E149" s="44"/>
      <c r="F149" s="223" t="s">
        <v>1362</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1363</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1364</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1365</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384</v>
      </c>
      <c r="D154" s="209" t="s">
        <v>161</v>
      </c>
      <c r="E154" s="210" t="s">
        <v>1366</v>
      </c>
      <c r="F154" s="211" t="s">
        <v>1367</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1368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1369</v>
      </c>
      <c r="F156" s="211" t="s">
        <v>1370</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426</v>
      </c>
    </row>
    <row r="157" s="2" customFormat="1">
      <c r="A157" s="42"/>
      <c r="B157" s="43"/>
      <c r="C157" s="44"/>
      <c r="D157" s="222" t="s">
        <v>168</v>
      </c>
      <c r="E157" s="44"/>
      <c r="F157" s="223" t="s">
        <v>1371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401</v>
      </c>
      <c r="D158" s="272" t="s">
        <v>212</v>
      </c>
      <c r="E158" s="273" t="s">
        <v>1372</v>
      </c>
      <c r="F158" s="274" t="s">
        <v>1373</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436</v>
      </c>
    </row>
    <row r="159" s="2" customFormat="1" ht="21.75" customHeight="1">
      <c r="A159" s="42"/>
      <c r="B159" s="43"/>
      <c r="C159" s="209" t="s">
        <v>408</v>
      </c>
      <c r="D159" s="209" t="s">
        <v>161</v>
      </c>
      <c r="E159" s="210" t="s">
        <v>1374</v>
      </c>
      <c r="F159" s="211" t="s">
        <v>1375</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1376</v>
      </c>
    </row>
    <row r="160" s="2" customFormat="1">
      <c r="A160" s="42"/>
      <c r="B160" s="43"/>
      <c r="C160" s="44"/>
      <c r="D160" s="222" t="s">
        <v>168</v>
      </c>
      <c r="E160" s="44"/>
      <c r="F160" s="223" t="s">
        <v>1377</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1378</v>
      </c>
      <c r="F161" s="211" t="s">
        <v>1379</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1380</v>
      </c>
    </row>
    <row r="162" s="2" customFormat="1">
      <c r="A162" s="42"/>
      <c r="B162" s="43"/>
      <c r="C162" s="44"/>
      <c r="D162" s="222" t="s">
        <v>168</v>
      </c>
      <c r="E162" s="44"/>
      <c r="F162" s="223" t="s">
        <v>1381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1382</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1383</v>
      </c>
      <c r="F164" s="207" t="s">
        <v>1384</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420</v>
      </c>
      <c r="D165" s="209" t="s">
        <v>161</v>
      </c>
      <c r="E165" s="210" t="s">
        <v>1286</v>
      </c>
      <c r="F165" s="211" t="s">
        <v>1287</v>
      </c>
      <c r="G165" s="212" t="s">
        <v>310</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1385</v>
      </c>
    </row>
    <row r="166" s="2" customFormat="1">
      <c r="A166" s="42"/>
      <c r="B166" s="43"/>
      <c r="C166" s="44"/>
      <c r="D166" s="222" t="s">
        <v>168</v>
      </c>
      <c r="E166" s="44"/>
      <c r="F166" s="223" t="s">
        <v>1289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426</v>
      </c>
      <c r="D167" s="209" t="s">
        <v>161</v>
      </c>
      <c r="E167" s="210" t="s">
        <v>1293</v>
      </c>
      <c r="F167" s="211" t="s">
        <v>1294</v>
      </c>
      <c r="G167" s="212" t="s">
        <v>310</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1386</v>
      </c>
    </row>
    <row r="168" s="2" customFormat="1">
      <c r="A168" s="42"/>
      <c r="B168" s="43"/>
      <c r="C168" s="44"/>
      <c r="D168" s="222" t="s">
        <v>168</v>
      </c>
      <c r="E168" s="44"/>
      <c r="F168" s="223" t="s">
        <v>1296</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431</v>
      </c>
      <c r="D169" s="209" t="s">
        <v>161</v>
      </c>
      <c r="E169" s="210" t="s">
        <v>1301</v>
      </c>
      <c r="F169" s="211" t="s">
        <v>1302</v>
      </c>
      <c r="G169" s="212" t="s">
        <v>310</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1387</v>
      </c>
    </row>
    <row r="170" s="2" customFormat="1">
      <c r="A170" s="42"/>
      <c r="B170" s="43"/>
      <c r="C170" s="44"/>
      <c r="D170" s="222" t="s">
        <v>168</v>
      </c>
      <c r="E170" s="44"/>
      <c r="F170" s="223" t="s">
        <v>1304</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436</v>
      </c>
      <c r="D171" s="272" t="s">
        <v>212</v>
      </c>
      <c r="E171" s="273" t="s">
        <v>1388</v>
      </c>
      <c r="F171" s="274" t="s">
        <v>1389</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1390</v>
      </c>
    </row>
    <row r="172" s="13" customFormat="1">
      <c r="A172" s="13"/>
      <c r="B172" s="229"/>
      <c r="C172" s="230"/>
      <c r="D172" s="227" t="s">
        <v>172</v>
      </c>
      <c r="E172" s="231" t="s">
        <v>44</v>
      </c>
      <c r="F172" s="232" t="s">
        <v>1391</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1392</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1393</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441</v>
      </c>
      <c r="D176" s="209" t="s">
        <v>161</v>
      </c>
      <c r="E176" s="210" t="s">
        <v>1314</v>
      </c>
      <c r="F176" s="211" t="s">
        <v>1315</v>
      </c>
      <c r="G176" s="212" t="s">
        <v>310</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1394</v>
      </c>
    </row>
    <row r="177" s="2" customFormat="1">
      <c r="A177" s="42"/>
      <c r="B177" s="43"/>
      <c r="C177" s="44"/>
      <c r="D177" s="222" t="s">
        <v>168</v>
      </c>
      <c r="E177" s="44"/>
      <c r="F177" s="223" t="s">
        <v>1316</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1395</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446</v>
      </c>
      <c r="D179" s="209" t="s">
        <v>161</v>
      </c>
      <c r="E179" s="210" t="s">
        <v>1396</v>
      </c>
      <c r="F179" s="211" t="s">
        <v>1397</v>
      </c>
      <c r="G179" s="212" t="s">
        <v>594</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554</v>
      </c>
    </row>
    <row r="180" s="2" customFormat="1">
      <c r="A180" s="42"/>
      <c r="B180" s="43"/>
      <c r="C180" s="44"/>
      <c r="D180" s="222" t="s">
        <v>168</v>
      </c>
      <c r="E180" s="44"/>
      <c r="F180" s="223" t="s">
        <v>1398</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451</v>
      </c>
      <c r="D181" s="209" t="s">
        <v>161</v>
      </c>
      <c r="E181" s="210" t="s">
        <v>1399</v>
      </c>
      <c r="F181" s="211" t="s">
        <v>1400</v>
      </c>
      <c r="G181" s="212" t="s">
        <v>594</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567</v>
      </c>
    </row>
    <row r="182" s="2" customFormat="1">
      <c r="A182" s="42"/>
      <c r="B182" s="43"/>
      <c r="C182" s="44"/>
      <c r="D182" s="222" t="s">
        <v>168</v>
      </c>
      <c r="E182" s="44"/>
      <c r="F182" s="223" t="s">
        <v>1401</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456</v>
      </c>
      <c r="D183" s="272" t="s">
        <v>212</v>
      </c>
      <c r="E183" s="273" t="s">
        <v>1402</v>
      </c>
      <c r="F183" s="274" t="s">
        <v>1403</v>
      </c>
      <c r="G183" s="275" t="s">
        <v>594</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591</v>
      </c>
    </row>
    <row r="184" s="2" customFormat="1" ht="16.5" customHeight="1">
      <c r="A184" s="42"/>
      <c r="B184" s="43"/>
      <c r="C184" s="272" t="s">
        <v>461</v>
      </c>
      <c r="D184" s="272" t="s">
        <v>212</v>
      </c>
      <c r="E184" s="273" t="s">
        <v>1404</v>
      </c>
      <c r="F184" s="274" t="s">
        <v>1405</v>
      </c>
      <c r="G184" s="275" t="s">
        <v>594</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604</v>
      </c>
    </row>
    <row r="185" s="2" customFormat="1" ht="16.5" customHeight="1">
      <c r="A185" s="42"/>
      <c r="B185" s="43"/>
      <c r="C185" s="272" t="s">
        <v>466</v>
      </c>
      <c r="D185" s="272" t="s">
        <v>212</v>
      </c>
      <c r="E185" s="273" t="s">
        <v>1406</v>
      </c>
      <c r="F185" s="274" t="s">
        <v>1407</v>
      </c>
      <c r="G185" s="275" t="s">
        <v>594</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615</v>
      </c>
    </row>
    <row r="186" s="2" customFormat="1" ht="16.5" customHeight="1">
      <c r="A186" s="42"/>
      <c r="B186" s="43"/>
      <c r="C186" s="272" t="s">
        <v>471</v>
      </c>
      <c r="D186" s="272" t="s">
        <v>212</v>
      </c>
      <c r="E186" s="273" t="s">
        <v>1408</v>
      </c>
      <c r="F186" s="274" t="s">
        <v>1409</v>
      </c>
      <c r="G186" s="275" t="s">
        <v>594</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627</v>
      </c>
    </row>
    <row r="187" s="2" customFormat="1" ht="16.5" customHeight="1">
      <c r="A187" s="42"/>
      <c r="B187" s="43"/>
      <c r="C187" s="209" t="s">
        <v>475</v>
      </c>
      <c r="D187" s="209" t="s">
        <v>161</v>
      </c>
      <c r="E187" s="210" t="s">
        <v>1410</v>
      </c>
      <c r="F187" s="211" t="s">
        <v>1411</v>
      </c>
      <c r="G187" s="212" t="s">
        <v>594</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637</v>
      </c>
    </row>
    <row r="188" s="2" customFormat="1">
      <c r="A188" s="42"/>
      <c r="B188" s="43"/>
      <c r="C188" s="44"/>
      <c r="D188" s="222" t="s">
        <v>168</v>
      </c>
      <c r="E188" s="44"/>
      <c r="F188" s="223" t="s">
        <v>1412</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480</v>
      </c>
      <c r="D189" s="209" t="s">
        <v>161</v>
      </c>
      <c r="E189" s="210" t="s">
        <v>1413</v>
      </c>
      <c r="F189" s="211" t="s">
        <v>1414</v>
      </c>
      <c r="G189" s="212" t="s">
        <v>310</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645</v>
      </c>
    </row>
    <row r="190" s="2" customFormat="1">
      <c r="A190" s="42"/>
      <c r="B190" s="43"/>
      <c r="C190" s="44"/>
      <c r="D190" s="222" t="s">
        <v>168</v>
      </c>
      <c r="E190" s="44"/>
      <c r="F190" s="223" t="s">
        <v>1415</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1416</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1417</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1418</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1271</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484</v>
      </c>
      <c r="D196" s="272" t="s">
        <v>212</v>
      </c>
      <c r="E196" s="273" t="s">
        <v>1419</v>
      </c>
      <c r="F196" s="274" t="s">
        <v>1420</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658</v>
      </c>
    </row>
    <row r="197" s="14" customFormat="1">
      <c r="A197" s="14"/>
      <c r="B197" s="239"/>
      <c r="C197" s="240"/>
      <c r="D197" s="227" t="s">
        <v>172</v>
      </c>
      <c r="E197" s="240"/>
      <c r="F197" s="242" t="s">
        <v>1421</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487</v>
      </c>
      <c r="D198" s="209" t="s">
        <v>161</v>
      </c>
      <c r="E198" s="210" t="s">
        <v>1422</v>
      </c>
      <c r="F198" s="211" t="s">
        <v>1423</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670</v>
      </c>
    </row>
    <row r="199" s="2" customFormat="1">
      <c r="A199" s="42"/>
      <c r="B199" s="43"/>
      <c r="C199" s="44"/>
      <c r="D199" s="222" t="s">
        <v>168</v>
      </c>
      <c r="E199" s="44"/>
      <c r="F199" s="223" t="s">
        <v>1424</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1425</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491</v>
      </c>
      <c r="D202" s="209" t="s">
        <v>161</v>
      </c>
      <c r="E202" s="210" t="s">
        <v>1360</v>
      </c>
      <c r="F202" s="211" t="s">
        <v>1361</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683</v>
      </c>
    </row>
    <row r="203" s="2" customFormat="1">
      <c r="A203" s="42"/>
      <c r="B203" s="43"/>
      <c r="C203" s="44"/>
      <c r="D203" s="222" t="s">
        <v>168</v>
      </c>
      <c r="E203" s="44"/>
      <c r="F203" s="223" t="s">
        <v>1362</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1426</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1427</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495</v>
      </c>
      <c r="D207" s="209" t="s">
        <v>161</v>
      </c>
      <c r="E207" s="210" t="s">
        <v>1374</v>
      </c>
      <c r="F207" s="211" t="s">
        <v>1375</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1428</v>
      </c>
    </row>
    <row r="208" s="2" customFormat="1">
      <c r="A208" s="42"/>
      <c r="B208" s="43"/>
      <c r="C208" s="44"/>
      <c r="D208" s="222" t="s">
        <v>168</v>
      </c>
      <c r="E208" s="44"/>
      <c r="F208" s="223" t="s">
        <v>1377</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1429</v>
      </c>
      <c r="F209" s="207" t="s">
        <v>1430</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501</v>
      </c>
      <c r="D210" s="209" t="s">
        <v>161</v>
      </c>
      <c r="E210" s="210" t="s">
        <v>1431</v>
      </c>
      <c r="F210" s="211" t="s">
        <v>1432</v>
      </c>
      <c r="G210" s="212" t="s">
        <v>594</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1433</v>
      </c>
    </row>
    <row r="211" s="2" customFormat="1">
      <c r="A211" s="42"/>
      <c r="B211" s="43"/>
      <c r="C211" s="44"/>
      <c r="D211" s="222" t="s">
        <v>168</v>
      </c>
      <c r="E211" s="44"/>
      <c r="F211" s="223" t="s">
        <v>1434</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1435</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351</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505</v>
      </c>
      <c r="D215" s="272" t="s">
        <v>212</v>
      </c>
      <c r="E215" s="273" t="s">
        <v>1436</v>
      </c>
      <c r="F215" s="274" t="s">
        <v>1437</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1438</v>
      </c>
    </row>
    <row r="216" s="13" customFormat="1">
      <c r="A216" s="13"/>
      <c r="B216" s="229"/>
      <c r="C216" s="230"/>
      <c r="D216" s="227" t="s">
        <v>172</v>
      </c>
      <c r="E216" s="231" t="s">
        <v>44</v>
      </c>
      <c r="F216" s="232" t="s">
        <v>1439</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1440</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1441</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1442</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1443</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1444</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517</v>
      </c>
      <c r="D223" s="272" t="s">
        <v>212</v>
      </c>
      <c r="E223" s="273" t="s">
        <v>288</v>
      </c>
      <c r="F223" s="274" t="s">
        <v>289</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1445</v>
      </c>
    </row>
    <row r="224" s="13" customFormat="1">
      <c r="A224" s="13"/>
      <c r="B224" s="229"/>
      <c r="C224" s="230"/>
      <c r="D224" s="227" t="s">
        <v>172</v>
      </c>
      <c r="E224" s="231" t="s">
        <v>44</v>
      </c>
      <c r="F224" s="232" t="s">
        <v>1446</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1440</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1447</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1442</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1448</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1449</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522</v>
      </c>
      <c r="D231" s="209" t="s">
        <v>161</v>
      </c>
      <c r="E231" s="210" t="s">
        <v>1450</v>
      </c>
      <c r="F231" s="211" t="s">
        <v>1451</v>
      </c>
      <c r="G231" s="212" t="s">
        <v>594</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1452</v>
      </c>
    </row>
    <row r="232" s="2" customFormat="1">
      <c r="A232" s="42"/>
      <c r="B232" s="43"/>
      <c r="C232" s="44"/>
      <c r="D232" s="222" t="s">
        <v>168</v>
      </c>
      <c r="E232" s="44"/>
      <c r="F232" s="223" t="s">
        <v>1453</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530</v>
      </c>
      <c r="D233" s="209" t="s">
        <v>161</v>
      </c>
      <c r="E233" s="210" t="s">
        <v>1454</v>
      </c>
      <c r="F233" s="211" t="s">
        <v>1455</v>
      </c>
      <c r="G233" s="212" t="s">
        <v>594</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1456</v>
      </c>
    </row>
    <row r="234" s="2" customFormat="1">
      <c r="A234" s="42"/>
      <c r="B234" s="43"/>
      <c r="C234" s="44"/>
      <c r="D234" s="222" t="s">
        <v>168</v>
      </c>
      <c r="E234" s="44"/>
      <c r="F234" s="223" t="s">
        <v>1457</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537</v>
      </c>
      <c r="D235" s="209" t="s">
        <v>161</v>
      </c>
      <c r="E235" s="210" t="s">
        <v>1458</v>
      </c>
      <c r="F235" s="211" t="s">
        <v>1459</v>
      </c>
      <c r="G235" s="212" t="s">
        <v>594</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1460</v>
      </c>
    </row>
    <row r="236" s="2" customFormat="1">
      <c r="A236" s="42"/>
      <c r="B236" s="43"/>
      <c r="C236" s="44"/>
      <c r="D236" s="222" t="s">
        <v>168</v>
      </c>
      <c r="E236" s="44"/>
      <c r="F236" s="223" t="s">
        <v>1461</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542</v>
      </c>
      <c r="D237" s="209" t="s">
        <v>161</v>
      </c>
      <c r="E237" s="210" t="s">
        <v>1462</v>
      </c>
      <c r="F237" s="211" t="s">
        <v>1463</v>
      </c>
      <c r="G237" s="212" t="s">
        <v>594</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1464</v>
      </c>
    </row>
    <row r="238" s="2" customFormat="1">
      <c r="A238" s="42"/>
      <c r="B238" s="43"/>
      <c r="C238" s="44"/>
      <c r="D238" s="222" t="s">
        <v>168</v>
      </c>
      <c r="E238" s="44"/>
      <c r="F238" s="223" t="s">
        <v>1465</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547</v>
      </c>
      <c r="D239" s="272" t="s">
        <v>212</v>
      </c>
      <c r="E239" s="273" t="s">
        <v>1466</v>
      </c>
      <c r="F239" s="274" t="s">
        <v>1467</v>
      </c>
      <c r="G239" s="275" t="s">
        <v>594</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1468</v>
      </c>
    </row>
    <row r="240" s="14" customFormat="1">
      <c r="A240" s="14"/>
      <c r="B240" s="239"/>
      <c r="C240" s="240"/>
      <c r="D240" s="227" t="s">
        <v>172</v>
      </c>
      <c r="E240" s="241" t="s">
        <v>44</v>
      </c>
      <c r="F240" s="242" t="s">
        <v>1469</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554</v>
      </c>
      <c r="D242" s="272" t="s">
        <v>212</v>
      </c>
      <c r="E242" s="273" t="s">
        <v>1470</v>
      </c>
      <c r="F242" s="274" t="s">
        <v>1471</v>
      </c>
      <c r="G242" s="275" t="s">
        <v>594</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1472</v>
      </c>
    </row>
    <row r="243" s="14" customFormat="1">
      <c r="A243" s="14"/>
      <c r="B243" s="239"/>
      <c r="C243" s="240"/>
      <c r="D243" s="227" t="s">
        <v>172</v>
      </c>
      <c r="E243" s="241" t="s">
        <v>44</v>
      </c>
      <c r="F243" s="242" t="s">
        <v>1473</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559</v>
      </c>
      <c r="D245" s="272" t="s">
        <v>212</v>
      </c>
      <c r="E245" s="273" t="s">
        <v>1474</v>
      </c>
      <c r="F245" s="274" t="s">
        <v>1475</v>
      </c>
      <c r="G245" s="275" t="s">
        <v>594</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1476</v>
      </c>
    </row>
    <row r="246" s="14" customFormat="1">
      <c r="A246" s="14"/>
      <c r="B246" s="239"/>
      <c r="C246" s="240"/>
      <c r="D246" s="227" t="s">
        <v>172</v>
      </c>
      <c r="E246" s="241" t="s">
        <v>44</v>
      </c>
      <c r="F246" s="242" t="s">
        <v>1477</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567</v>
      </c>
      <c r="D248" s="272" t="s">
        <v>212</v>
      </c>
      <c r="E248" s="273" t="s">
        <v>1478</v>
      </c>
      <c r="F248" s="274" t="s">
        <v>1479</v>
      </c>
      <c r="G248" s="275" t="s">
        <v>594</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1480</v>
      </c>
    </row>
    <row r="249" s="14" customFormat="1">
      <c r="A249" s="14"/>
      <c r="B249" s="239"/>
      <c r="C249" s="240"/>
      <c r="D249" s="227" t="s">
        <v>172</v>
      </c>
      <c r="E249" s="241" t="s">
        <v>44</v>
      </c>
      <c r="F249" s="242" t="s">
        <v>1481</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583</v>
      </c>
      <c r="D251" s="272" t="s">
        <v>212</v>
      </c>
      <c r="E251" s="273" t="s">
        <v>1482</v>
      </c>
      <c r="F251" s="274" t="s">
        <v>1483</v>
      </c>
      <c r="G251" s="275" t="s">
        <v>594</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1484</v>
      </c>
    </row>
    <row r="252" s="14" customFormat="1">
      <c r="A252" s="14"/>
      <c r="B252" s="239"/>
      <c r="C252" s="240"/>
      <c r="D252" s="227" t="s">
        <v>172</v>
      </c>
      <c r="E252" s="241" t="s">
        <v>44</v>
      </c>
      <c r="F252" s="242" t="s">
        <v>1485</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591</v>
      </c>
      <c r="D254" s="272" t="s">
        <v>212</v>
      </c>
      <c r="E254" s="273" t="s">
        <v>1486</v>
      </c>
      <c r="F254" s="274" t="s">
        <v>1487</v>
      </c>
      <c r="G254" s="275" t="s">
        <v>594</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266</v>
      </c>
    </row>
    <row r="255" s="14" customFormat="1">
      <c r="A255" s="14"/>
      <c r="B255" s="239"/>
      <c r="C255" s="240"/>
      <c r="D255" s="227" t="s">
        <v>172</v>
      </c>
      <c r="E255" s="241" t="s">
        <v>44</v>
      </c>
      <c r="F255" s="242" t="s">
        <v>1488</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598</v>
      </c>
      <c r="D257" s="272" t="s">
        <v>212</v>
      </c>
      <c r="E257" s="273" t="s">
        <v>1489</v>
      </c>
      <c r="F257" s="274" t="s">
        <v>1490</v>
      </c>
      <c r="G257" s="275" t="s">
        <v>594</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1491</v>
      </c>
    </row>
    <row r="258" s="14" customFormat="1">
      <c r="A258" s="14"/>
      <c r="B258" s="239"/>
      <c r="C258" s="240"/>
      <c r="D258" s="227" t="s">
        <v>172</v>
      </c>
      <c r="E258" s="241" t="s">
        <v>44</v>
      </c>
      <c r="F258" s="242" t="s">
        <v>1492</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604</v>
      </c>
      <c r="D260" s="272" t="s">
        <v>212</v>
      </c>
      <c r="E260" s="273" t="s">
        <v>1493</v>
      </c>
      <c r="F260" s="274" t="s">
        <v>1494</v>
      </c>
      <c r="G260" s="275" t="s">
        <v>594</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1495</v>
      </c>
    </row>
    <row r="261" s="14" customFormat="1">
      <c r="A261" s="14"/>
      <c r="B261" s="239"/>
      <c r="C261" s="240"/>
      <c r="D261" s="227" t="s">
        <v>172</v>
      </c>
      <c r="E261" s="241" t="s">
        <v>44</v>
      </c>
      <c r="F261" s="242" t="s">
        <v>1496</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609</v>
      </c>
      <c r="D263" s="272" t="s">
        <v>212</v>
      </c>
      <c r="E263" s="273" t="s">
        <v>1497</v>
      </c>
      <c r="F263" s="274" t="s">
        <v>1498</v>
      </c>
      <c r="G263" s="275" t="s">
        <v>594</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1499</v>
      </c>
    </row>
    <row r="264" s="14" customFormat="1">
      <c r="A264" s="14"/>
      <c r="B264" s="239"/>
      <c r="C264" s="240"/>
      <c r="D264" s="227" t="s">
        <v>172</v>
      </c>
      <c r="E264" s="241" t="s">
        <v>44</v>
      </c>
      <c r="F264" s="242" t="s">
        <v>1492</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615</v>
      </c>
      <c r="D266" s="209" t="s">
        <v>161</v>
      </c>
      <c r="E266" s="210" t="s">
        <v>1422</v>
      </c>
      <c r="F266" s="211" t="s">
        <v>1423</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1500</v>
      </c>
    </row>
    <row r="267" s="2" customFormat="1">
      <c r="A267" s="42"/>
      <c r="B267" s="43"/>
      <c r="C267" s="44"/>
      <c r="D267" s="222" t="s">
        <v>168</v>
      </c>
      <c r="E267" s="44"/>
      <c r="F267" s="223" t="s">
        <v>1424</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1501</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620</v>
      </c>
      <c r="D269" s="272" t="s">
        <v>212</v>
      </c>
      <c r="E269" s="273" t="s">
        <v>1502</v>
      </c>
      <c r="F269" s="274" t="s">
        <v>1503</v>
      </c>
      <c r="G269" s="275" t="s">
        <v>1166</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1504</v>
      </c>
    </row>
    <row r="270" s="13" customFormat="1">
      <c r="A270" s="13"/>
      <c r="B270" s="229"/>
      <c r="C270" s="230"/>
      <c r="D270" s="227" t="s">
        <v>172</v>
      </c>
      <c r="E270" s="231" t="s">
        <v>44</v>
      </c>
      <c r="F270" s="232" t="s">
        <v>1505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1506</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627</v>
      </c>
      <c r="D273" s="209" t="s">
        <v>161</v>
      </c>
      <c r="E273" s="210" t="s">
        <v>1507</v>
      </c>
      <c r="F273" s="211" t="s">
        <v>1508</v>
      </c>
      <c r="G273" s="212" t="s">
        <v>310</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1509</v>
      </c>
    </row>
    <row r="274" s="2" customFormat="1">
      <c r="A274" s="42"/>
      <c r="B274" s="43"/>
      <c r="C274" s="44"/>
      <c r="D274" s="222" t="s">
        <v>168</v>
      </c>
      <c r="E274" s="44"/>
      <c r="F274" s="223" t="s">
        <v>1510</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1511</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1440</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1512</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1442</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1513</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1273</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631</v>
      </c>
      <c r="D282" s="272" t="s">
        <v>212</v>
      </c>
      <c r="E282" s="273" t="s">
        <v>1514</v>
      </c>
      <c r="F282" s="274" t="s">
        <v>1515</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1516</v>
      </c>
    </row>
    <row r="283" s="13" customFormat="1">
      <c r="A283" s="13"/>
      <c r="B283" s="229"/>
      <c r="C283" s="230"/>
      <c r="D283" s="227" t="s">
        <v>172</v>
      </c>
      <c r="E283" s="231" t="s">
        <v>44</v>
      </c>
      <c r="F283" s="232" t="s">
        <v>1517</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1440</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1518</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1442</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1519</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1520</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637</v>
      </c>
      <c r="D290" s="209" t="s">
        <v>161</v>
      </c>
      <c r="E290" s="210" t="s">
        <v>1521</v>
      </c>
      <c r="F290" s="211" t="s">
        <v>1522</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1523</v>
      </c>
    </row>
    <row r="291" s="2" customFormat="1">
      <c r="A291" s="42"/>
      <c r="B291" s="43"/>
      <c r="C291" s="44"/>
      <c r="D291" s="222" t="s">
        <v>168</v>
      </c>
      <c r="E291" s="44"/>
      <c r="F291" s="223" t="s">
        <v>1524</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1525</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1526</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641</v>
      </c>
      <c r="D295" s="209" t="s">
        <v>161</v>
      </c>
      <c r="E295" s="210" t="s">
        <v>1527</v>
      </c>
      <c r="F295" s="211" t="s">
        <v>1528</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1529</v>
      </c>
    </row>
    <row r="296" s="2" customFormat="1">
      <c r="A296" s="42"/>
      <c r="B296" s="43"/>
      <c r="C296" s="44"/>
      <c r="D296" s="222" t="s">
        <v>168</v>
      </c>
      <c r="E296" s="44"/>
      <c r="F296" s="223" t="s">
        <v>1530</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645</v>
      </c>
      <c r="D297" s="209" t="s">
        <v>161</v>
      </c>
      <c r="E297" s="210" t="s">
        <v>1374</v>
      </c>
      <c r="F297" s="211" t="s">
        <v>1375</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1531</v>
      </c>
    </row>
    <row r="298" s="2" customFormat="1">
      <c r="A298" s="42"/>
      <c r="B298" s="43"/>
      <c r="C298" s="44"/>
      <c r="D298" s="222" t="s">
        <v>168</v>
      </c>
      <c r="E298" s="44"/>
      <c r="F298" s="223" t="s">
        <v>1377</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1532</v>
      </c>
      <c r="F299" s="207" t="s">
        <v>1533</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649</v>
      </c>
      <c r="D300" s="209" t="s">
        <v>161</v>
      </c>
      <c r="E300" s="210" t="s">
        <v>1534</v>
      </c>
      <c r="F300" s="211" t="s">
        <v>1535</v>
      </c>
      <c r="G300" s="212" t="s">
        <v>310</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1536</v>
      </c>
    </row>
    <row r="301" s="2" customFormat="1">
      <c r="A301" s="42"/>
      <c r="B301" s="43"/>
      <c r="C301" s="44"/>
      <c r="D301" s="222" t="s">
        <v>168</v>
      </c>
      <c r="E301" s="44"/>
      <c r="F301" s="223" t="s">
        <v>1537</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1538</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1539</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658</v>
      </c>
      <c r="D305" s="209" t="s">
        <v>161</v>
      </c>
      <c r="E305" s="210" t="s">
        <v>1540</v>
      </c>
      <c r="F305" s="211" t="s">
        <v>1541</v>
      </c>
      <c r="G305" s="212" t="s">
        <v>310</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1542</v>
      </c>
    </row>
    <row r="306" s="2" customFormat="1">
      <c r="A306" s="42"/>
      <c r="B306" s="43"/>
      <c r="C306" s="44"/>
      <c r="D306" s="222" t="s">
        <v>168</v>
      </c>
      <c r="E306" s="44"/>
      <c r="F306" s="223" t="s">
        <v>1543</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665</v>
      </c>
      <c r="D307" s="209" t="s">
        <v>161</v>
      </c>
      <c r="E307" s="210" t="s">
        <v>1544</v>
      </c>
      <c r="F307" s="211" t="s">
        <v>1545</v>
      </c>
      <c r="G307" s="212" t="s">
        <v>310</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1546</v>
      </c>
    </row>
    <row r="308" s="2" customFormat="1">
      <c r="A308" s="42"/>
      <c r="B308" s="43"/>
      <c r="C308" s="44"/>
      <c r="D308" s="222" t="s">
        <v>168</v>
      </c>
      <c r="E308" s="44"/>
      <c r="F308" s="223" t="s">
        <v>1547</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1548</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1549</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670</v>
      </c>
      <c r="D312" s="209" t="s">
        <v>161</v>
      </c>
      <c r="E312" s="210" t="s">
        <v>1550</v>
      </c>
      <c r="F312" s="211" t="s">
        <v>1551</v>
      </c>
      <c r="G312" s="212" t="s">
        <v>310</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1552</v>
      </c>
    </row>
    <row r="313" s="2" customFormat="1">
      <c r="A313" s="42"/>
      <c r="B313" s="43"/>
      <c r="C313" s="44"/>
      <c r="D313" s="222" t="s">
        <v>168</v>
      </c>
      <c r="E313" s="44"/>
      <c r="F313" s="223" t="s">
        <v>1553</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1554</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1555</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674</v>
      </c>
      <c r="D317" s="209" t="s">
        <v>161</v>
      </c>
      <c r="E317" s="210" t="s">
        <v>1507</v>
      </c>
      <c r="F317" s="211" t="s">
        <v>1508</v>
      </c>
      <c r="G317" s="212" t="s">
        <v>310</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1556</v>
      </c>
    </row>
    <row r="318" s="2" customFormat="1">
      <c r="A318" s="42"/>
      <c r="B318" s="43"/>
      <c r="C318" s="44"/>
      <c r="D318" s="222" t="s">
        <v>168</v>
      </c>
      <c r="E318" s="44"/>
      <c r="F318" s="223" t="s">
        <v>1510</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1557</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1273</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1558</v>
      </c>
      <c r="D322" s="272" t="s">
        <v>212</v>
      </c>
      <c r="E322" s="273" t="s">
        <v>1514</v>
      </c>
      <c r="F322" s="274" t="s">
        <v>1515</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1559</v>
      </c>
    </row>
    <row r="323" s="13" customFormat="1">
      <c r="A323" s="13"/>
      <c r="B323" s="229"/>
      <c r="C323" s="230"/>
      <c r="D323" s="227" t="s">
        <v>172</v>
      </c>
      <c r="E323" s="231" t="s">
        <v>44</v>
      </c>
      <c r="F323" s="232" t="s">
        <v>1557</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1560</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1520</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678</v>
      </c>
      <c r="D327" s="209" t="s">
        <v>161</v>
      </c>
      <c r="E327" s="210" t="s">
        <v>1561</v>
      </c>
      <c r="F327" s="211" t="s">
        <v>1562</v>
      </c>
      <c r="G327" s="212" t="s">
        <v>310</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742</v>
      </c>
    </row>
    <row r="328" s="2" customFormat="1">
      <c r="A328" s="42"/>
      <c r="B328" s="43"/>
      <c r="C328" s="44"/>
      <c r="D328" s="222" t="s">
        <v>168</v>
      </c>
      <c r="E328" s="44"/>
      <c r="F328" s="223" t="s">
        <v>1563</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1538</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1564</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683</v>
      </c>
      <c r="D332" s="209" t="s">
        <v>161</v>
      </c>
      <c r="E332" s="210" t="s">
        <v>1565</v>
      </c>
      <c r="F332" s="211" t="s">
        <v>1566</v>
      </c>
      <c r="G332" s="212" t="s">
        <v>310</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1567</v>
      </c>
    </row>
    <row r="333" s="2" customFormat="1">
      <c r="A333" s="42"/>
      <c r="B333" s="43"/>
      <c r="C333" s="44"/>
      <c r="D333" s="222" t="s">
        <v>168</v>
      </c>
      <c r="E333" s="44"/>
      <c r="F333" s="223" t="s">
        <v>1568</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1569</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1570</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687</v>
      </c>
      <c r="D337" s="209" t="s">
        <v>161</v>
      </c>
      <c r="E337" s="210" t="s">
        <v>1413</v>
      </c>
      <c r="F337" s="211" t="s">
        <v>1414</v>
      </c>
      <c r="G337" s="212" t="s">
        <v>310</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1571</v>
      </c>
    </row>
    <row r="338" s="2" customFormat="1">
      <c r="A338" s="42"/>
      <c r="B338" s="43"/>
      <c r="C338" s="44"/>
      <c r="D338" s="222" t="s">
        <v>168</v>
      </c>
      <c r="E338" s="44"/>
      <c r="F338" s="223" t="s">
        <v>1415</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1572</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1573</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692</v>
      </c>
      <c r="D342" s="272" t="s">
        <v>212</v>
      </c>
      <c r="E342" s="273" t="s">
        <v>1419</v>
      </c>
      <c r="F342" s="274" t="s">
        <v>1420</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1574</v>
      </c>
    </row>
    <row r="343" s="14" customFormat="1">
      <c r="A343" s="14"/>
      <c r="B343" s="239"/>
      <c r="C343" s="240"/>
      <c r="D343" s="227" t="s">
        <v>172</v>
      </c>
      <c r="E343" s="240"/>
      <c r="F343" s="242" t="s">
        <v>1421</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697</v>
      </c>
      <c r="D344" s="209" t="s">
        <v>161</v>
      </c>
      <c r="E344" s="210" t="s">
        <v>1575</v>
      </c>
      <c r="F344" s="211" t="s">
        <v>1576</v>
      </c>
      <c r="G344" s="212" t="s">
        <v>310</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1577</v>
      </c>
    </row>
    <row r="345" s="2" customFormat="1">
      <c r="A345" s="42"/>
      <c r="B345" s="43"/>
      <c r="C345" s="44"/>
      <c r="D345" s="222" t="s">
        <v>168</v>
      </c>
      <c r="E345" s="44"/>
      <c r="F345" s="223" t="s">
        <v>1578</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1579</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1580</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1581</v>
      </c>
      <c r="D349" s="209" t="s">
        <v>161</v>
      </c>
      <c r="E349" s="210" t="s">
        <v>1582</v>
      </c>
      <c r="F349" s="211" t="s">
        <v>1583</v>
      </c>
      <c r="G349" s="212" t="s">
        <v>310</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1584</v>
      </c>
    </row>
    <row r="350" s="2" customFormat="1">
      <c r="A350" s="42"/>
      <c r="B350" s="43"/>
      <c r="C350" s="44"/>
      <c r="D350" s="222" t="s">
        <v>168</v>
      </c>
      <c r="E350" s="44"/>
      <c r="F350" s="223" t="s">
        <v>1585</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1579</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1586</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1587</v>
      </c>
      <c r="D354" s="209" t="s">
        <v>161</v>
      </c>
      <c r="E354" s="210" t="s">
        <v>1360</v>
      </c>
      <c r="F354" s="211" t="s">
        <v>1361</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1588</v>
      </c>
    </row>
    <row r="355" s="2" customFormat="1">
      <c r="A355" s="42"/>
      <c r="B355" s="43"/>
      <c r="C355" s="44"/>
      <c r="D355" s="222" t="s">
        <v>168</v>
      </c>
      <c r="E355" s="44"/>
      <c r="F355" s="223" t="s">
        <v>1362</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1589</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1590</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1591</v>
      </c>
      <c r="D359" s="209" t="s">
        <v>161</v>
      </c>
      <c r="E359" s="210" t="s">
        <v>1521</v>
      </c>
      <c r="F359" s="211" t="s">
        <v>1522</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1592</v>
      </c>
    </row>
    <row r="360" s="2" customFormat="1">
      <c r="A360" s="42"/>
      <c r="B360" s="43"/>
      <c r="C360" s="44"/>
      <c r="D360" s="222" t="s">
        <v>168</v>
      </c>
      <c r="E360" s="44"/>
      <c r="F360" s="223" t="s">
        <v>1524</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1593</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1594</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1595</v>
      </c>
      <c r="D364" s="209" t="s">
        <v>161</v>
      </c>
      <c r="E364" s="210" t="s">
        <v>1527</v>
      </c>
      <c r="F364" s="211" t="s">
        <v>1528</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1596</v>
      </c>
    </row>
    <row r="365" s="2" customFormat="1">
      <c r="A365" s="42"/>
      <c r="B365" s="43"/>
      <c r="C365" s="44"/>
      <c r="D365" s="222" t="s">
        <v>168</v>
      </c>
      <c r="E365" s="44"/>
      <c r="F365" s="223" t="s">
        <v>1530</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1536</v>
      </c>
      <c r="D366" s="209" t="s">
        <v>161</v>
      </c>
      <c r="E366" s="210" t="s">
        <v>1374</v>
      </c>
      <c r="F366" s="211" t="s">
        <v>1375</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1597</v>
      </c>
    </row>
    <row r="367" s="2" customFormat="1">
      <c r="A367" s="42"/>
      <c r="B367" s="43"/>
      <c r="C367" s="44"/>
      <c r="D367" s="222" t="s">
        <v>168</v>
      </c>
      <c r="E367" s="44"/>
      <c r="F367" s="223" t="s">
        <v>1377</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x+K/x6I5Jq4mwrruRBae1Foe960LOtuRZKnfXAtjtDc//332CyFuvW0Fn+aPaa4Bp3ZVfbEG5NiX/8ayiw8piQ==" hashValue="A8eS4jZ+qC2IkWEZYgJ2rGSKUM2JYz+05BydhZVBHV7+bXAdo4i0rK9Iz8oqZSX0pTPoR0LhBh3ikD4ao6g7Xw=="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1598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1599</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1600</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1601</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1602</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1603</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1604</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1605</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1606</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1607</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1608</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1609</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1610</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1611</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1612</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1613</v>
      </c>
      <c r="F95" s="207" t="s">
        <v>1614</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1615</v>
      </c>
      <c r="F96" s="211" t="s">
        <v>1616</v>
      </c>
      <c r="G96" s="212" t="s">
        <v>594</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1617</v>
      </c>
    </row>
    <row r="97" s="2" customFormat="1">
      <c r="A97" s="42"/>
      <c r="B97" s="43"/>
      <c r="C97" s="44"/>
      <c r="D97" s="222" t="s">
        <v>168</v>
      </c>
      <c r="E97" s="44"/>
      <c r="F97" s="223" t="s">
        <v>1618</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1619</v>
      </c>
      <c r="F98" s="207" t="s">
        <v>1620</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1621</v>
      </c>
      <c r="F99" s="211" t="s">
        <v>1622</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1623</v>
      </c>
    </row>
    <row r="100" s="2" customFormat="1" ht="16.5" customHeight="1">
      <c r="A100" s="42"/>
      <c r="B100" s="43"/>
      <c r="C100" s="209" t="s">
        <v>177</v>
      </c>
      <c r="D100" s="209" t="s">
        <v>161</v>
      </c>
      <c r="E100" s="210" t="s">
        <v>1624</v>
      </c>
      <c r="F100" s="211" t="s">
        <v>1625</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1626</v>
      </c>
    </row>
    <row r="101" s="2" customFormat="1" ht="24.15" customHeight="1">
      <c r="A101" s="42"/>
      <c r="B101" s="43"/>
      <c r="C101" s="209" t="s">
        <v>166</v>
      </c>
      <c r="D101" s="209" t="s">
        <v>161</v>
      </c>
      <c r="E101" s="210" t="s">
        <v>1627</v>
      </c>
      <c r="F101" s="211" t="s">
        <v>1628</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1629</v>
      </c>
    </row>
    <row r="102" s="2" customFormat="1">
      <c r="A102" s="42"/>
      <c r="B102" s="43"/>
      <c r="C102" s="44"/>
      <c r="D102" s="222" t="s">
        <v>168</v>
      </c>
      <c r="E102" s="44"/>
      <c r="F102" s="223" t="s">
        <v>1630</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1631</v>
      </c>
      <c r="F103" s="211" t="s">
        <v>1632</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1633</v>
      </c>
    </row>
    <row r="104" s="2" customFormat="1">
      <c r="A104" s="42"/>
      <c r="B104" s="43"/>
      <c r="C104" s="44"/>
      <c r="D104" s="222" t="s">
        <v>168</v>
      </c>
      <c r="E104" s="44"/>
      <c r="F104" s="223" t="s">
        <v>1634</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1635</v>
      </c>
      <c r="F105" s="211" t="s">
        <v>1636</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1637</v>
      </c>
    </row>
    <row r="106" s="2" customFormat="1" ht="16.5" customHeight="1">
      <c r="A106" s="42"/>
      <c r="B106" s="43"/>
      <c r="C106" s="209" t="s">
        <v>211</v>
      </c>
      <c r="D106" s="209" t="s">
        <v>161</v>
      </c>
      <c r="E106" s="210" t="s">
        <v>1638</v>
      </c>
      <c r="F106" s="211" t="s">
        <v>1639</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1640</v>
      </c>
    </row>
    <row r="107" s="12" customFormat="1" ht="25.92" customHeight="1">
      <c r="A107" s="12"/>
      <c r="B107" s="193"/>
      <c r="C107" s="194"/>
      <c r="D107" s="195" t="s">
        <v>81</v>
      </c>
      <c r="E107" s="196" t="s">
        <v>212</v>
      </c>
      <c r="F107" s="196" t="s">
        <v>1641</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1642</v>
      </c>
      <c r="F108" s="207" t="s">
        <v>1643</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1644</v>
      </c>
      <c r="F109" s="211" t="s">
        <v>1645</v>
      </c>
      <c r="G109" s="212" t="s">
        <v>594</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1646</v>
      </c>
    </row>
    <row r="110" s="2" customFormat="1">
      <c r="A110" s="42"/>
      <c r="B110" s="43"/>
      <c r="C110" s="44"/>
      <c r="D110" s="222" t="s">
        <v>168</v>
      </c>
      <c r="E110" s="44"/>
      <c r="F110" s="223" t="s">
        <v>1647</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1648</v>
      </c>
      <c r="F111" s="211" t="s">
        <v>1649</v>
      </c>
      <c r="G111" s="212" t="s">
        <v>594</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1650</v>
      </c>
    </row>
    <row r="112" s="2" customFormat="1">
      <c r="A112" s="42"/>
      <c r="B112" s="43"/>
      <c r="C112" s="44"/>
      <c r="D112" s="222" t="s">
        <v>168</v>
      </c>
      <c r="E112" s="44"/>
      <c r="F112" s="223" t="s">
        <v>1651</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1652</v>
      </c>
      <c r="F113" s="274" t="s">
        <v>1653</v>
      </c>
      <c r="G113" s="275" t="s">
        <v>1654</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1655</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1656</v>
      </c>
    </row>
    <row r="114" s="2" customFormat="1" ht="24.15" customHeight="1">
      <c r="A114" s="42"/>
      <c r="B114" s="43"/>
      <c r="C114" s="209" t="s">
        <v>239</v>
      </c>
      <c r="D114" s="209" t="s">
        <v>161</v>
      </c>
      <c r="E114" s="210" t="s">
        <v>1657</v>
      </c>
      <c r="F114" s="211" t="s">
        <v>1658</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645</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645</v>
      </c>
      <c r="BM114" s="220" t="s">
        <v>1659</v>
      </c>
    </row>
    <row r="115" s="2" customFormat="1">
      <c r="A115" s="42"/>
      <c r="B115" s="43"/>
      <c r="C115" s="44"/>
      <c r="D115" s="222" t="s">
        <v>168</v>
      </c>
      <c r="E115" s="44"/>
      <c r="F115" s="223" t="s">
        <v>1660</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1661</v>
      </c>
      <c r="F116" s="274" t="s">
        <v>1662</v>
      </c>
      <c r="G116" s="275" t="s">
        <v>1166</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1523</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1523</v>
      </c>
      <c r="BM116" s="220" t="s">
        <v>1663</v>
      </c>
    </row>
    <row r="117" s="2" customFormat="1" ht="16.5" customHeight="1">
      <c r="A117" s="42"/>
      <c r="B117" s="43"/>
      <c r="C117" s="272" t="s">
        <v>339</v>
      </c>
      <c r="D117" s="272" t="s">
        <v>212</v>
      </c>
      <c r="E117" s="273" t="s">
        <v>1664</v>
      </c>
      <c r="F117" s="274" t="s">
        <v>1665</v>
      </c>
      <c r="G117" s="275" t="s">
        <v>594</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1523</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1523</v>
      </c>
      <c r="BM117" s="220" t="s">
        <v>1666</v>
      </c>
    </row>
    <row r="118" s="2" customFormat="1" ht="16.5" customHeight="1">
      <c r="A118" s="42"/>
      <c r="B118" s="43"/>
      <c r="C118" s="272" t="s">
        <v>346</v>
      </c>
      <c r="D118" s="272" t="s">
        <v>212</v>
      </c>
      <c r="E118" s="273" t="s">
        <v>1667</v>
      </c>
      <c r="F118" s="274" t="s">
        <v>1668</v>
      </c>
      <c r="G118" s="275" t="s">
        <v>594</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1523</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1523</v>
      </c>
      <c r="BM118" s="220" t="s">
        <v>1669</v>
      </c>
    </row>
    <row r="119" s="2" customFormat="1" ht="24.15" customHeight="1">
      <c r="A119" s="42"/>
      <c r="B119" s="43"/>
      <c r="C119" s="209" t="s">
        <v>351</v>
      </c>
      <c r="D119" s="209" t="s">
        <v>161</v>
      </c>
      <c r="E119" s="210" t="s">
        <v>1670</v>
      </c>
      <c r="F119" s="211" t="s">
        <v>1671</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1672</v>
      </c>
    </row>
    <row r="120" s="2" customFormat="1">
      <c r="A120" s="42"/>
      <c r="B120" s="43"/>
      <c r="C120" s="44"/>
      <c r="D120" s="222" t="s">
        <v>168</v>
      </c>
      <c r="E120" s="44"/>
      <c r="F120" s="223" t="s">
        <v>1673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358</v>
      </c>
      <c r="D121" s="272" t="s">
        <v>212</v>
      </c>
      <c r="E121" s="273" t="s">
        <v>1674</v>
      </c>
      <c r="F121" s="274" t="s">
        <v>1675</v>
      </c>
      <c r="G121" s="275" t="s">
        <v>1166</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1523</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1523</v>
      </c>
      <c r="BM121" s="220" t="s">
        <v>1676</v>
      </c>
    </row>
    <row r="122" s="2" customFormat="1" ht="16.5" customHeight="1">
      <c r="A122" s="42"/>
      <c r="B122" s="43"/>
      <c r="C122" s="272" t="s">
        <v>365</v>
      </c>
      <c r="D122" s="272" t="s">
        <v>212</v>
      </c>
      <c r="E122" s="273" t="s">
        <v>1677</v>
      </c>
      <c r="F122" s="274" t="s">
        <v>1678</v>
      </c>
      <c r="G122" s="275" t="s">
        <v>594</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1523</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1523</v>
      </c>
      <c r="BM122" s="220" t="s">
        <v>1679</v>
      </c>
    </row>
    <row r="123" s="2" customFormat="1" ht="16.5" customHeight="1">
      <c r="A123" s="42"/>
      <c r="B123" s="43"/>
      <c r="C123" s="272" t="s">
        <v>372</v>
      </c>
      <c r="D123" s="272" t="s">
        <v>212</v>
      </c>
      <c r="E123" s="273" t="s">
        <v>1680</v>
      </c>
      <c r="F123" s="274" t="s">
        <v>1681</v>
      </c>
      <c r="G123" s="275" t="s">
        <v>594</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1523</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1523</v>
      </c>
      <c r="BM123" s="220" t="s">
        <v>1682</v>
      </c>
    </row>
    <row r="124" s="2" customFormat="1" ht="16.5" customHeight="1">
      <c r="A124" s="42"/>
      <c r="B124" s="43"/>
      <c r="C124" s="272" t="s">
        <v>377</v>
      </c>
      <c r="D124" s="272" t="s">
        <v>212</v>
      </c>
      <c r="E124" s="273" t="s">
        <v>1683</v>
      </c>
      <c r="F124" s="274" t="s">
        <v>1684</v>
      </c>
      <c r="G124" s="275" t="s">
        <v>594</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1523</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1523</v>
      </c>
      <c r="BM124" s="220" t="s">
        <v>1685</v>
      </c>
    </row>
    <row r="125" s="2" customFormat="1" ht="16.5" customHeight="1">
      <c r="A125" s="42"/>
      <c r="B125" s="43"/>
      <c r="C125" s="209" t="s">
        <v>384</v>
      </c>
      <c r="D125" s="209" t="s">
        <v>161</v>
      </c>
      <c r="E125" s="210" t="s">
        <v>1686</v>
      </c>
      <c r="F125" s="211" t="s">
        <v>1687</v>
      </c>
      <c r="G125" s="212" t="s">
        <v>594</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645</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645</v>
      </c>
      <c r="BM125" s="220" t="s">
        <v>1688</v>
      </c>
    </row>
    <row r="126" s="2" customFormat="1" ht="33" customHeight="1">
      <c r="A126" s="42"/>
      <c r="B126" s="43"/>
      <c r="C126" s="209" t="s">
        <v>7</v>
      </c>
      <c r="D126" s="209" t="s">
        <v>161</v>
      </c>
      <c r="E126" s="210" t="s">
        <v>1689</v>
      </c>
      <c r="F126" s="211" t="s">
        <v>1690</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645</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645</v>
      </c>
      <c r="BM126" s="220" t="s">
        <v>1691</v>
      </c>
    </row>
    <row r="127" s="2" customFormat="1">
      <c r="A127" s="42"/>
      <c r="B127" s="43"/>
      <c r="C127" s="44"/>
      <c r="D127" s="222" t="s">
        <v>168</v>
      </c>
      <c r="E127" s="44"/>
      <c r="F127" s="223" t="s">
        <v>1692</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401</v>
      </c>
      <c r="D128" s="272" t="s">
        <v>212</v>
      </c>
      <c r="E128" s="273" t="s">
        <v>1693</v>
      </c>
      <c r="F128" s="274" t="s">
        <v>1694</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1523</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1523</v>
      </c>
      <c r="BM128" s="220" t="s">
        <v>1695</v>
      </c>
    </row>
    <row r="129" s="2" customFormat="1" ht="16.5" customHeight="1">
      <c r="A129" s="42"/>
      <c r="B129" s="43"/>
      <c r="C129" s="272" t="s">
        <v>408</v>
      </c>
      <c r="D129" s="272" t="s">
        <v>212</v>
      </c>
      <c r="E129" s="273" t="s">
        <v>1696</v>
      </c>
      <c r="F129" s="274" t="s">
        <v>1697</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1523</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1523</v>
      </c>
      <c r="BM129" s="220" t="s">
        <v>1698</v>
      </c>
    </row>
    <row r="130" s="2" customFormat="1" ht="33" customHeight="1">
      <c r="A130" s="42"/>
      <c r="B130" s="43"/>
      <c r="C130" s="209" t="s">
        <v>132</v>
      </c>
      <c r="D130" s="209" t="s">
        <v>161</v>
      </c>
      <c r="E130" s="210" t="s">
        <v>1699</v>
      </c>
      <c r="F130" s="211" t="s">
        <v>1700</v>
      </c>
      <c r="G130" s="212" t="s">
        <v>594</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645</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645</v>
      </c>
      <c r="BM130" s="220" t="s">
        <v>1701</v>
      </c>
    </row>
    <row r="131" s="2" customFormat="1">
      <c r="A131" s="42"/>
      <c r="B131" s="43"/>
      <c r="C131" s="44"/>
      <c r="D131" s="222" t="s">
        <v>168</v>
      </c>
      <c r="E131" s="44"/>
      <c r="F131" s="223" t="s">
        <v>1702</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420</v>
      </c>
      <c r="D132" s="209" t="s">
        <v>161</v>
      </c>
      <c r="E132" s="210" t="s">
        <v>1703</v>
      </c>
      <c r="F132" s="211" t="s">
        <v>1704</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1705</v>
      </c>
    </row>
    <row r="133" s="2" customFormat="1">
      <c r="A133" s="42"/>
      <c r="B133" s="43"/>
      <c r="C133" s="44"/>
      <c r="D133" s="222" t="s">
        <v>168</v>
      </c>
      <c r="E133" s="44"/>
      <c r="F133" s="223" t="s">
        <v>1706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426</v>
      </c>
      <c r="D134" s="209" t="s">
        <v>161</v>
      </c>
      <c r="E134" s="210" t="s">
        <v>1707</v>
      </c>
      <c r="F134" s="211" t="s">
        <v>1708</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1709</v>
      </c>
    </row>
    <row r="135" s="2" customFormat="1">
      <c r="A135" s="42"/>
      <c r="B135" s="43"/>
      <c r="C135" s="44"/>
      <c r="D135" s="222" t="s">
        <v>168</v>
      </c>
      <c r="E135" s="44"/>
      <c r="F135" s="223" t="s">
        <v>1710</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431</v>
      </c>
      <c r="D136" s="209" t="s">
        <v>161</v>
      </c>
      <c r="E136" s="210" t="s">
        <v>1711</v>
      </c>
      <c r="F136" s="211" t="s">
        <v>1712</v>
      </c>
      <c r="G136" s="212" t="s">
        <v>1713</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1714</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1714</v>
      </c>
      <c r="BM136" s="220" t="s">
        <v>1715</v>
      </c>
    </row>
    <row r="137" s="2" customFormat="1" ht="16.5" customHeight="1">
      <c r="A137" s="42"/>
      <c r="B137" s="43"/>
      <c r="C137" s="209" t="s">
        <v>436</v>
      </c>
      <c r="D137" s="209" t="s">
        <v>161</v>
      </c>
      <c r="E137" s="210" t="s">
        <v>1716</v>
      </c>
      <c r="F137" s="211" t="s">
        <v>1717</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1718</v>
      </c>
    </row>
    <row r="138" s="2" customFormat="1" ht="16.5" customHeight="1">
      <c r="A138" s="42"/>
      <c r="B138" s="43"/>
      <c r="C138" s="209" t="s">
        <v>441</v>
      </c>
      <c r="D138" s="209" t="s">
        <v>161</v>
      </c>
      <c r="E138" s="210" t="s">
        <v>1719</v>
      </c>
      <c r="F138" s="211" t="s">
        <v>1720</v>
      </c>
      <c r="G138" s="212" t="s">
        <v>594</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1523</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1523</v>
      </c>
      <c r="BM138" s="220" t="s">
        <v>1721</v>
      </c>
    </row>
    <row r="139" s="2" customFormat="1" ht="16.5" customHeight="1">
      <c r="A139" s="42"/>
      <c r="B139" s="43"/>
      <c r="C139" s="272" t="s">
        <v>446</v>
      </c>
      <c r="D139" s="272" t="s">
        <v>212</v>
      </c>
      <c r="E139" s="273" t="s">
        <v>1722</v>
      </c>
      <c r="F139" s="274" t="s">
        <v>1723</v>
      </c>
      <c r="G139" s="275" t="s">
        <v>1724</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1523</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1523</v>
      </c>
      <c r="BM139" s="220" t="s">
        <v>1725</v>
      </c>
    </row>
    <row r="140" s="12" customFormat="1" ht="22.8" customHeight="1">
      <c r="A140" s="12"/>
      <c r="B140" s="193"/>
      <c r="C140" s="194"/>
      <c r="D140" s="195" t="s">
        <v>81</v>
      </c>
      <c r="E140" s="207" t="s">
        <v>1726</v>
      </c>
      <c r="F140" s="207" t="s">
        <v>1727</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451</v>
      </c>
      <c r="D141" s="209" t="s">
        <v>161</v>
      </c>
      <c r="E141" s="210" t="s">
        <v>1728</v>
      </c>
      <c r="F141" s="211" t="s">
        <v>1729</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1730</v>
      </c>
    </row>
    <row r="142" s="2" customFormat="1">
      <c r="A142" s="42"/>
      <c r="B142" s="43"/>
      <c r="C142" s="44"/>
      <c r="D142" s="222" t="s">
        <v>168</v>
      </c>
      <c r="E142" s="44"/>
      <c r="F142" s="223" t="s">
        <v>1731</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456</v>
      </c>
      <c r="D143" s="272" t="s">
        <v>212</v>
      </c>
      <c r="E143" s="273" t="s">
        <v>1732</v>
      </c>
      <c r="F143" s="274" t="s">
        <v>1733</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1523</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1523</v>
      </c>
      <c r="BM143" s="220" t="s">
        <v>1734</v>
      </c>
    </row>
    <row r="144" s="2" customFormat="1" ht="16.5" customHeight="1">
      <c r="A144" s="42"/>
      <c r="B144" s="43"/>
      <c r="C144" s="209" t="s">
        <v>461</v>
      </c>
      <c r="D144" s="209" t="s">
        <v>161</v>
      </c>
      <c r="E144" s="210" t="s">
        <v>1735</v>
      </c>
      <c r="F144" s="211" t="s">
        <v>1736</v>
      </c>
      <c r="G144" s="212" t="s">
        <v>594</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1737</v>
      </c>
    </row>
    <row r="145" s="2" customFormat="1">
      <c r="A145" s="42"/>
      <c r="B145" s="43"/>
      <c r="C145" s="44"/>
      <c r="D145" s="227" t="s">
        <v>170</v>
      </c>
      <c r="E145" s="44"/>
      <c r="F145" s="228" t="s">
        <v>1738</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466</v>
      </c>
      <c r="D146" s="209" t="s">
        <v>161</v>
      </c>
      <c r="E146" s="210" t="s">
        <v>1739</v>
      </c>
      <c r="F146" s="211" t="s">
        <v>1740</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1741</v>
      </c>
    </row>
    <row r="147" s="2" customFormat="1">
      <c r="A147" s="42"/>
      <c r="B147" s="43"/>
      <c r="C147" s="44"/>
      <c r="D147" s="222" t="s">
        <v>168</v>
      </c>
      <c r="E147" s="44"/>
      <c r="F147" s="223" t="s">
        <v>1742</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471</v>
      </c>
      <c r="D148" s="209" t="s">
        <v>161</v>
      </c>
      <c r="E148" s="210" t="s">
        <v>1743</v>
      </c>
      <c r="F148" s="211" t="s">
        <v>1744</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1745</v>
      </c>
    </row>
    <row r="149" s="2" customFormat="1">
      <c r="A149" s="42"/>
      <c r="B149" s="43"/>
      <c r="C149" s="44"/>
      <c r="D149" s="222" t="s">
        <v>168</v>
      </c>
      <c r="E149" s="44"/>
      <c r="F149" s="223" t="s">
        <v>1746</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1747</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475</v>
      </c>
      <c r="D151" s="209" t="s">
        <v>161</v>
      </c>
      <c r="E151" s="210" t="s">
        <v>1748</v>
      </c>
      <c r="F151" s="211" t="s">
        <v>1749</v>
      </c>
      <c r="G151" s="212" t="s">
        <v>310</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1750</v>
      </c>
    </row>
    <row r="152" s="2" customFormat="1">
      <c r="A152" s="42"/>
      <c r="B152" s="43"/>
      <c r="C152" s="44"/>
      <c r="D152" s="222" t="s">
        <v>168</v>
      </c>
      <c r="E152" s="44"/>
      <c r="F152" s="223" t="s">
        <v>1751</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480</v>
      </c>
      <c r="D153" s="209" t="s">
        <v>161</v>
      </c>
      <c r="E153" s="210" t="s">
        <v>1752</v>
      </c>
      <c r="F153" s="211" t="s">
        <v>1753</v>
      </c>
      <c r="G153" s="212" t="s">
        <v>310</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1754</v>
      </c>
    </row>
    <row r="154" s="2" customFormat="1">
      <c r="A154" s="42"/>
      <c r="B154" s="43"/>
      <c r="C154" s="44"/>
      <c r="D154" s="222" t="s">
        <v>168</v>
      </c>
      <c r="E154" s="44"/>
      <c r="F154" s="223" t="s">
        <v>1755</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484</v>
      </c>
      <c r="D155" s="209" t="s">
        <v>161</v>
      </c>
      <c r="E155" s="210" t="s">
        <v>1756</v>
      </c>
      <c r="F155" s="211" t="s">
        <v>1757</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1758</v>
      </c>
    </row>
    <row r="156" s="2" customFormat="1">
      <c r="A156" s="42"/>
      <c r="B156" s="43"/>
      <c r="C156" s="44"/>
      <c r="D156" s="222" t="s">
        <v>168</v>
      </c>
      <c r="E156" s="44"/>
      <c r="F156" s="223" t="s">
        <v>1759</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487</v>
      </c>
      <c r="D157" s="209" t="s">
        <v>161</v>
      </c>
      <c r="E157" s="210" t="s">
        <v>1760</v>
      </c>
      <c r="F157" s="211" t="s">
        <v>1761</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1762</v>
      </c>
    </row>
    <row r="158" s="2" customFormat="1">
      <c r="A158" s="42"/>
      <c r="B158" s="43"/>
      <c r="C158" s="44"/>
      <c r="D158" s="222" t="s">
        <v>168</v>
      </c>
      <c r="E158" s="44"/>
      <c r="F158" s="223" t="s">
        <v>1763</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491</v>
      </c>
      <c r="D159" s="209" t="s">
        <v>161</v>
      </c>
      <c r="E159" s="210" t="s">
        <v>1764</v>
      </c>
      <c r="F159" s="211" t="s">
        <v>1765</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645</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645</v>
      </c>
      <c r="BM159" s="220" t="s">
        <v>1766</v>
      </c>
    </row>
    <row r="160" s="2" customFormat="1">
      <c r="A160" s="42"/>
      <c r="B160" s="43"/>
      <c r="C160" s="44"/>
      <c r="D160" s="222" t="s">
        <v>168</v>
      </c>
      <c r="E160" s="44"/>
      <c r="F160" s="223" t="s">
        <v>1767</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495</v>
      </c>
      <c r="D161" s="209" t="s">
        <v>161</v>
      </c>
      <c r="E161" s="210" t="s">
        <v>1768</v>
      </c>
      <c r="F161" s="211" t="s">
        <v>1769</v>
      </c>
      <c r="G161" s="212" t="s">
        <v>310</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1770</v>
      </c>
    </row>
    <row r="162" s="2" customFormat="1">
      <c r="A162" s="42"/>
      <c r="B162" s="43"/>
      <c r="C162" s="44"/>
      <c r="D162" s="222" t="s">
        <v>168</v>
      </c>
      <c r="E162" s="44"/>
      <c r="F162" s="223" t="s">
        <v>1771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501</v>
      </c>
      <c r="D163" s="209" t="s">
        <v>161</v>
      </c>
      <c r="E163" s="210" t="s">
        <v>1772</v>
      </c>
      <c r="F163" s="211" t="s">
        <v>1773</v>
      </c>
      <c r="G163" s="212" t="s">
        <v>310</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1774</v>
      </c>
    </row>
    <row r="164" s="2" customFormat="1">
      <c r="A164" s="42"/>
      <c r="B164" s="43"/>
      <c r="C164" s="44"/>
      <c r="D164" s="222" t="s">
        <v>168</v>
      </c>
      <c r="E164" s="44"/>
      <c r="F164" s="223" t="s">
        <v>1775</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505</v>
      </c>
      <c r="D165" s="209" t="s">
        <v>161</v>
      </c>
      <c r="E165" s="210" t="s">
        <v>1776</v>
      </c>
      <c r="F165" s="211" t="s">
        <v>1777</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1778</v>
      </c>
    </row>
    <row r="166" s="2" customFormat="1">
      <c r="A166" s="42"/>
      <c r="B166" s="43"/>
      <c r="C166" s="44"/>
      <c r="D166" s="222" t="s">
        <v>168</v>
      </c>
      <c r="E166" s="44"/>
      <c r="F166" s="223" t="s">
        <v>1779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517</v>
      </c>
      <c r="D167" s="209" t="s">
        <v>161</v>
      </c>
      <c r="E167" s="210" t="s">
        <v>1780</v>
      </c>
      <c r="F167" s="211" t="s">
        <v>1781</v>
      </c>
      <c r="G167" s="212" t="s">
        <v>594</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1782</v>
      </c>
    </row>
    <row r="168" s="2" customFormat="1">
      <c r="A168" s="42"/>
      <c r="B168" s="43"/>
      <c r="C168" s="44"/>
      <c r="D168" s="222" t="s">
        <v>168</v>
      </c>
      <c r="E168" s="44"/>
      <c r="F168" s="223" t="s">
        <v>1783</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522</v>
      </c>
      <c r="D169" s="209" t="s">
        <v>161</v>
      </c>
      <c r="E169" s="210" t="s">
        <v>1784</v>
      </c>
      <c r="F169" s="211" t="s">
        <v>1785</v>
      </c>
      <c r="G169" s="212" t="s">
        <v>594</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1786</v>
      </c>
    </row>
    <row r="170" s="2" customFormat="1">
      <c r="A170" s="42"/>
      <c r="B170" s="43"/>
      <c r="C170" s="44"/>
      <c r="D170" s="222" t="s">
        <v>168</v>
      </c>
      <c r="E170" s="44"/>
      <c r="F170" s="223" t="s">
        <v>1787</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530</v>
      </c>
      <c r="D171" s="209" t="s">
        <v>161</v>
      </c>
      <c r="E171" s="210" t="s">
        <v>1788</v>
      </c>
      <c r="F171" s="211" t="s">
        <v>1789</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1790</v>
      </c>
    </row>
    <row r="172" s="2" customFormat="1">
      <c r="A172" s="42"/>
      <c r="B172" s="43"/>
      <c r="C172" s="44"/>
      <c r="D172" s="222" t="s">
        <v>168</v>
      </c>
      <c r="E172" s="44"/>
      <c r="F172" s="223" t="s">
        <v>1791</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537</v>
      </c>
      <c r="D173" s="209" t="s">
        <v>161</v>
      </c>
      <c r="E173" s="210" t="s">
        <v>1792</v>
      </c>
      <c r="F173" s="211" t="s">
        <v>1793</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1794</v>
      </c>
    </row>
    <row r="174" s="2" customFormat="1">
      <c r="A174" s="42"/>
      <c r="B174" s="43"/>
      <c r="C174" s="44"/>
      <c r="D174" s="222" t="s">
        <v>168</v>
      </c>
      <c r="E174" s="44"/>
      <c r="F174" s="223" t="s">
        <v>1795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542</v>
      </c>
      <c r="D175" s="209" t="s">
        <v>161</v>
      </c>
      <c r="E175" s="210" t="s">
        <v>1796</v>
      </c>
      <c r="F175" s="211" t="s">
        <v>1797</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1798</v>
      </c>
    </row>
    <row r="176" s="2" customFormat="1">
      <c r="A176" s="42"/>
      <c r="B176" s="43"/>
      <c r="C176" s="44"/>
      <c r="D176" s="222" t="s">
        <v>168</v>
      </c>
      <c r="E176" s="44"/>
      <c r="F176" s="223" t="s">
        <v>1799</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547</v>
      </c>
      <c r="D177" s="272" t="s">
        <v>212</v>
      </c>
      <c r="E177" s="273" t="s">
        <v>1800</v>
      </c>
      <c r="F177" s="274" t="s">
        <v>1801</v>
      </c>
      <c r="G177" s="275" t="s">
        <v>594</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1523</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1523</v>
      </c>
      <c r="BM177" s="220" t="s">
        <v>1802</v>
      </c>
    </row>
    <row r="178" s="2" customFormat="1" ht="16.5" customHeight="1">
      <c r="A178" s="42"/>
      <c r="B178" s="43"/>
      <c r="C178" s="272" t="s">
        <v>554</v>
      </c>
      <c r="D178" s="272" t="s">
        <v>212</v>
      </c>
      <c r="E178" s="273" t="s">
        <v>1803</v>
      </c>
      <c r="F178" s="274" t="s">
        <v>1804</v>
      </c>
      <c r="G178" s="275" t="s">
        <v>594</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1523</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1523</v>
      </c>
      <c r="BM178" s="220" t="s">
        <v>1805</v>
      </c>
    </row>
    <row r="179" s="2" customFormat="1" ht="33" customHeight="1">
      <c r="A179" s="42"/>
      <c r="B179" s="43"/>
      <c r="C179" s="209" t="s">
        <v>559</v>
      </c>
      <c r="D179" s="209" t="s">
        <v>161</v>
      </c>
      <c r="E179" s="210" t="s">
        <v>1806</v>
      </c>
      <c r="F179" s="211" t="s">
        <v>1807</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1808</v>
      </c>
    </row>
    <row r="180" s="2" customFormat="1">
      <c r="A180" s="42"/>
      <c r="B180" s="43"/>
      <c r="C180" s="44"/>
      <c r="D180" s="222" t="s">
        <v>168</v>
      </c>
      <c r="E180" s="44"/>
      <c r="F180" s="223" t="s">
        <v>1809</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567</v>
      </c>
      <c r="D181" s="209" t="s">
        <v>161</v>
      </c>
      <c r="E181" s="210" t="s">
        <v>1810</v>
      </c>
      <c r="F181" s="211" t="s">
        <v>1811</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1812</v>
      </c>
    </row>
    <row r="182" s="2" customFormat="1">
      <c r="A182" s="42"/>
      <c r="B182" s="43"/>
      <c r="C182" s="44"/>
      <c r="D182" s="222" t="s">
        <v>168</v>
      </c>
      <c r="E182" s="44"/>
      <c r="F182" s="223" t="s">
        <v>1813</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583</v>
      </c>
      <c r="D183" s="209" t="s">
        <v>161</v>
      </c>
      <c r="E183" s="210" t="s">
        <v>1814</v>
      </c>
      <c r="F183" s="211" t="s">
        <v>1815</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1816</v>
      </c>
    </row>
    <row r="184" s="2" customFormat="1">
      <c r="A184" s="42"/>
      <c r="B184" s="43"/>
      <c r="C184" s="44"/>
      <c r="D184" s="222" t="s">
        <v>168</v>
      </c>
      <c r="E184" s="44"/>
      <c r="F184" s="223" t="s">
        <v>1817</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591</v>
      </c>
      <c r="D185" s="209" t="s">
        <v>161</v>
      </c>
      <c r="E185" s="210" t="s">
        <v>1818</v>
      </c>
      <c r="F185" s="211" t="s">
        <v>1819</v>
      </c>
      <c r="G185" s="212" t="s">
        <v>310</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1820</v>
      </c>
    </row>
    <row r="186" s="2" customFormat="1">
      <c r="A186" s="42"/>
      <c r="B186" s="43"/>
      <c r="C186" s="44"/>
      <c r="D186" s="222" t="s">
        <v>168</v>
      </c>
      <c r="E186" s="44"/>
      <c r="F186" s="223" t="s">
        <v>1821</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598</v>
      </c>
      <c r="D187" s="209" t="s">
        <v>161</v>
      </c>
      <c r="E187" s="210" t="s">
        <v>1822</v>
      </c>
      <c r="F187" s="211" t="s">
        <v>1823</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1824</v>
      </c>
    </row>
    <row r="188" s="2" customFormat="1">
      <c r="A188" s="42"/>
      <c r="B188" s="43"/>
      <c r="C188" s="44"/>
      <c r="D188" s="222" t="s">
        <v>168</v>
      </c>
      <c r="E188" s="44"/>
      <c r="F188" s="223" t="s">
        <v>1825</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604</v>
      </c>
      <c r="D189" s="209" t="s">
        <v>161</v>
      </c>
      <c r="E189" s="210" t="s">
        <v>1826</v>
      </c>
      <c r="F189" s="211" t="s">
        <v>1827</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1828</v>
      </c>
    </row>
    <row r="190" s="2" customFormat="1">
      <c r="A190" s="42"/>
      <c r="B190" s="43"/>
      <c r="C190" s="44"/>
      <c r="D190" s="222" t="s">
        <v>168</v>
      </c>
      <c r="E190" s="44"/>
      <c r="F190" s="223" t="s">
        <v>1829</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609</v>
      </c>
      <c r="D191" s="209" t="s">
        <v>161</v>
      </c>
      <c r="E191" s="210" t="s">
        <v>1830</v>
      </c>
      <c r="F191" s="211" t="s">
        <v>1831</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1832</v>
      </c>
    </row>
    <row r="192" s="2" customFormat="1">
      <c r="A192" s="42"/>
      <c r="B192" s="43"/>
      <c r="C192" s="44"/>
      <c r="D192" s="222" t="s">
        <v>168</v>
      </c>
      <c r="E192" s="44"/>
      <c r="F192" s="223" t="s">
        <v>1833</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1834</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615</v>
      </c>
      <c r="D194" s="209" t="s">
        <v>161</v>
      </c>
      <c r="E194" s="210" t="s">
        <v>1835</v>
      </c>
      <c r="F194" s="211" t="s">
        <v>1836</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1837</v>
      </c>
    </row>
    <row r="195" s="2" customFormat="1">
      <c r="A195" s="42"/>
      <c r="B195" s="43"/>
      <c r="C195" s="44"/>
      <c r="D195" s="222" t="s">
        <v>168</v>
      </c>
      <c r="E195" s="44"/>
      <c r="F195" s="223" t="s">
        <v>1838</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1839</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620</v>
      </c>
      <c r="D197" s="209" t="s">
        <v>161</v>
      </c>
      <c r="E197" s="210" t="s">
        <v>1840</v>
      </c>
      <c r="F197" s="211" t="s">
        <v>1736</v>
      </c>
      <c r="G197" s="212" t="s">
        <v>594</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1841</v>
      </c>
    </row>
    <row r="198" s="2" customFormat="1">
      <c r="A198" s="42"/>
      <c r="B198" s="43"/>
      <c r="C198" s="44"/>
      <c r="D198" s="227" t="s">
        <v>170</v>
      </c>
      <c r="E198" s="44"/>
      <c r="F198" s="228" t="s">
        <v>1738</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627</v>
      </c>
      <c r="D199" s="209" t="s">
        <v>161</v>
      </c>
      <c r="E199" s="210" t="s">
        <v>1842</v>
      </c>
      <c r="F199" s="211" t="s">
        <v>1843</v>
      </c>
      <c r="G199" s="212" t="s">
        <v>594</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1844</v>
      </c>
    </row>
    <row r="200" s="2" customFormat="1" ht="16.5" customHeight="1">
      <c r="A200" s="42"/>
      <c r="B200" s="43"/>
      <c r="C200" s="209" t="s">
        <v>631</v>
      </c>
      <c r="D200" s="209" t="s">
        <v>161</v>
      </c>
      <c r="E200" s="210" t="s">
        <v>1845</v>
      </c>
      <c r="F200" s="211" t="s">
        <v>1846</v>
      </c>
      <c r="G200" s="212" t="s">
        <v>594</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1847</v>
      </c>
    </row>
    <row r="201" s="2" customFormat="1" ht="16.5" customHeight="1">
      <c r="A201" s="42"/>
      <c r="B201" s="43"/>
      <c r="C201" s="209" t="s">
        <v>637</v>
      </c>
      <c r="D201" s="209" t="s">
        <v>161</v>
      </c>
      <c r="E201" s="210" t="s">
        <v>1848</v>
      </c>
      <c r="F201" s="211" t="s">
        <v>1849</v>
      </c>
      <c r="G201" s="212" t="s">
        <v>594</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1850</v>
      </c>
    </row>
    <row r="202" s="2" customFormat="1">
      <c r="A202" s="42"/>
      <c r="B202" s="43"/>
      <c r="C202" s="44"/>
      <c r="D202" s="227" t="s">
        <v>170</v>
      </c>
      <c r="E202" s="44"/>
      <c r="F202" s="228" t="s">
        <v>1738</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1851</v>
      </c>
      <c r="F203" s="207" t="s">
        <v>1852</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641</v>
      </c>
      <c r="D204" s="209" t="s">
        <v>161</v>
      </c>
      <c r="E204" s="210" t="s">
        <v>1853</v>
      </c>
      <c r="F204" s="211" t="s">
        <v>1854</v>
      </c>
      <c r="G204" s="212" t="s">
        <v>661</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1855</v>
      </c>
    </row>
    <row r="205" s="2" customFormat="1" ht="21.75" customHeight="1">
      <c r="A205" s="42"/>
      <c r="B205" s="43"/>
      <c r="C205" s="209" t="s">
        <v>645</v>
      </c>
      <c r="D205" s="209" t="s">
        <v>161</v>
      </c>
      <c r="E205" s="210" t="s">
        <v>1856</v>
      </c>
      <c r="F205" s="211" t="s">
        <v>1857</v>
      </c>
      <c r="G205" s="212" t="s">
        <v>1858</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1859</v>
      </c>
    </row>
    <row r="206" s="2" customFormat="1">
      <c r="A206" s="42"/>
      <c r="B206" s="43"/>
      <c r="C206" s="44"/>
      <c r="D206" s="222" t="s">
        <v>168</v>
      </c>
      <c r="E206" s="44"/>
      <c r="F206" s="223" t="s">
        <v>1860</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649</v>
      </c>
      <c r="D207" s="209" t="s">
        <v>161</v>
      </c>
      <c r="E207" s="210" t="s">
        <v>1861</v>
      </c>
      <c r="F207" s="211" t="s">
        <v>1862</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1863</v>
      </c>
    </row>
    <row r="208" s="12" customFormat="1" ht="22.8" customHeight="1">
      <c r="A208" s="12"/>
      <c r="B208" s="193"/>
      <c r="C208" s="194"/>
      <c r="D208" s="195" t="s">
        <v>81</v>
      </c>
      <c r="E208" s="207" t="s">
        <v>1864</v>
      </c>
      <c r="F208" s="207" t="s">
        <v>1865</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658</v>
      </c>
      <c r="D209" s="209" t="s">
        <v>161</v>
      </c>
      <c r="E209" s="210" t="s">
        <v>1866</v>
      </c>
      <c r="F209" s="211" t="s">
        <v>1867</v>
      </c>
      <c r="G209" s="212" t="s">
        <v>1713</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1868</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1868</v>
      </c>
      <c r="BM209" s="220" t="s">
        <v>1869</v>
      </c>
    </row>
    <row r="210" s="2" customFormat="1" ht="16.5" customHeight="1">
      <c r="A210" s="42"/>
      <c r="B210" s="43"/>
      <c r="C210" s="209" t="s">
        <v>665</v>
      </c>
      <c r="D210" s="209" t="s">
        <v>161</v>
      </c>
      <c r="E210" s="210" t="s">
        <v>1870</v>
      </c>
      <c r="F210" s="211" t="s">
        <v>1871</v>
      </c>
      <c r="G210" s="212" t="s">
        <v>1713</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1714</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1714</v>
      </c>
      <c r="BM210" s="220" t="s">
        <v>1872</v>
      </c>
    </row>
    <row r="211" s="2" customFormat="1" ht="16.5" customHeight="1">
      <c r="A211" s="42"/>
      <c r="B211" s="43"/>
      <c r="C211" s="209" t="s">
        <v>670</v>
      </c>
      <c r="D211" s="209" t="s">
        <v>161</v>
      </c>
      <c r="E211" s="210" t="s">
        <v>1873</v>
      </c>
      <c r="F211" s="211" t="s">
        <v>1874</v>
      </c>
      <c r="G211" s="212" t="s">
        <v>1713</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1714</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1714</v>
      </c>
      <c r="BM211" s="220" t="s">
        <v>1875</v>
      </c>
    </row>
    <row r="212" s="2" customFormat="1" ht="16.5" customHeight="1">
      <c r="A212" s="42"/>
      <c r="B212" s="43"/>
      <c r="C212" s="209" t="s">
        <v>674</v>
      </c>
      <c r="D212" s="209" t="s">
        <v>161</v>
      </c>
      <c r="E212" s="210" t="s">
        <v>1876</v>
      </c>
      <c r="F212" s="211" t="s">
        <v>1877</v>
      </c>
      <c r="G212" s="212" t="s">
        <v>1713</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1714</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1714</v>
      </c>
      <c r="BM212" s="220" t="s">
        <v>1878</v>
      </c>
    </row>
    <row r="213" s="12" customFormat="1" ht="22.8" customHeight="1">
      <c r="A213" s="12"/>
      <c r="B213" s="193"/>
      <c r="C213" s="194"/>
      <c r="D213" s="195" t="s">
        <v>81</v>
      </c>
      <c r="E213" s="207" t="s">
        <v>1879</v>
      </c>
      <c r="F213" s="207" t="s">
        <v>1880</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1558</v>
      </c>
      <c r="D214" s="272" t="s">
        <v>212</v>
      </c>
      <c r="E214" s="273" t="s">
        <v>1881</v>
      </c>
      <c r="F214" s="274" t="s">
        <v>1882</v>
      </c>
      <c r="G214" s="275" t="s">
        <v>661</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1714</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1714</v>
      </c>
      <c r="BM214" s="220" t="s">
        <v>1883</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678</v>
      </c>
      <c r="D217" s="209" t="s">
        <v>161</v>
      </c>
      <c r="E217" s="210" t="s">
        <v>1884</v>
      </c>
      <c r="F217" s="211" t="s">
        <v>1885</v>
      </c>
      <c r="G217" s="212" t="s">
        <v>1713</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1868</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1868</v>
      </c>
      <c r="BM217" s="220" t="s">
        <v>1886</v>
      </c>
    </row>
    <row r="218" s="12" customFormat="1" ht="22.8" customHeight="1">
      <c r="A218" s="12"/>
      <c r="B218" s="193"/>
      <c r="C218" s="194"/>
      <c r="D218" s="195" t="s">
        <v>81</v>
      </c>
      <c r="E218" s="207" t="s">
        <v>1887</v>
      </c>
      <c r="F218" s="207" t="s">
        <v>1888</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683</v>
      </c>
      <c r="D219" s="209" t="s">
        <v>161</v>
      </c>
      <c r="E219" s="210" t="s">
        <v>1889</v>
      </c>
      <c r="F219" s="211" t="s">
        <v>1890</v>
      </c>
      <c r="G219" s="212" t="s">
        <v>594</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1868</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1868</v>
      </c>
      <c r="BM219" s="220" t="s">
        <v>1891</v>
      </c>
    </row>
    <row r="220" s="2" customFormat="1">
      <c r="A220" s="42"/>
      <c r="B220" s="43"/>
      <c r="C220" s="44"/>
      <c r="D220" s="227" t="s">
        <v>170</v>
      </c>
      <c r="E220" s="44"/>
      <c r="F220" s="228" t="s">
        <v>1738</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687</v>
      </c>
      <c r="D221" s="209" t="s">
        <v>161</v>
      </c>
      <c r="E221" s="210" t="s">
        <v>1892</v>
      </c>
      <c r="F221" s="211" t="s">
        <v>1893</v>
      </c>
      <c r="G221" s="212" t="s">
        <v>594</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1868</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1868</v>
      </c>
      <c r="BM221" s="220" t="s">
        <v>1894</v>
      </c>
    </row>
    <row r="222" s="2" customFormat="1">
      <c r="A222" s="42"/>
      <c r="B222" s="43"/>
      <c r="C222" s="44"/>
      <c r="D222" s="227" t="s">
        <v>170</v>
      </c>
      <c r="E222" s="44"/>
      <c r="F222" s="228" t="s">
        <v>1738</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692</v>
      </c>
      <c r="D223" s="209" t="s">
        <v>161</v>
      </c>
      <c r="E223" s="210" t="s">
        <v>1895</v>
      </c>
      <c r="F223" s="211" t="s">
        <v>1896</v>
      </c>
      <c r="G223" s="212" t="s">
        <v>594</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1868</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1868</v>
      </c>
      <c r="BM223" s="220" t="s">
        <v>1897</v>
      </c>
    </row>
    <row r="224" s="2" customFormat="1">
      <c r="A224" s="42"/>
      <c r="B224" s="43"/>
      <c r="C224" s="44"/>
      <c r="D224" s="227" t="s">
        <v>170</v>
      </c>
      <c r="E224" s="44"/>
      <c r="F224" s="228" t="s">
        <v>1738</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697</v>
      </c>
      <c r="D225" s="209" t="s">
        <v>161</v>
      </c>
      <c r="E225" s="210" t="s">
        <v>1898</v>
      </c>
      <c r="F225" s="211" t="s">
        <v>1899</v>
      </c>
      <c r="G225" s="212" t="s">
        <v>594</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1868</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1868</v>
      </c>
      <c r="BM225" s="220" t="s">
        <v>1900</v>
      </c>
    </row>
    <row r="226" s="2" customFormat="1">
      <c r="A226" s="42"/>
      <c r="B226" s="43"/>
      <c r="C226" s="44"/>
      <c r="D226" s="227" t="s">
        <v>170</v>
      </c>
      <c r="E226" s="44"/>
      <c r="F226" s="228" t="s">
        <v>1738</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1901</v>
      </c>
      <c r="F227" s="207" t="s">
        <v>1902</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1581</v>
      </c>
      <c r="D228" s="209" t="s">
        <v>161</v>
      </c>
      <c r="E228" s="210" t="s">
        <v>1903</v>
      </c>
      <c r="F228" s="211" t="s">
        <v>1904</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1868</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1868</v>
      </c>
      <c r="BM228" s="220" t="s">
        <v>1905</v>
      </c>
    </row>
    <row r="229" s="2" customFormat="1">
      <c r="A229" s="42"/>
      <c r="B229" s="43"/>
      <c r="C229" s="44"/>
      <c r="D229" s="227" t="s">
        <v>170</v>
      </c>
      <c r="E229" s="44"/>
      <c r="F229" s="228" t="s">
        <v>1738</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1906</v>
      </c>
      <c r="F230" s="207" t="s">
        <v>1907</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1587</v>
      </c>
      <c r="D231" s="209" t="s">
        <v>161</v>
      </c>
      <c r="E231" s="210" t="s">
        <v>1908</v>
      </c>
      <c r="F231" s="211" t="s">
        <v>1909</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1868</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1868</v>
      </c>
      <c r="BM231" s="220" t="s">
        <v>1910</v>
      </c>
    </row>
    <row r="232" s="2" customFormat="1">
      <c r="A232" s="42"/>
      <c r="B232" s="43"/>
      <c r="C232" s="44"/>
      <c r="D232" s="227" t="s">
        <v>170</v>
      </c>
      <c r="E232" s="44"/>
      <c r="F232" s="228" t="s">
        <v>1738</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7YU6kTv0b1EsN2OeCSCnoDLK2Bll48ypjbEzc5elswKvvYDaaIgYo0pazAFPZKDy6Luo1XEtjY45CvYWX8I5OQ==" hashValue="HLBXEWqWeqZRm4/fXSTulfcV/gGk2lyfkQwA0hhM24TrQEo/6OXrw3k4gl0GTn353XTzCdo4urw3ByP3gx+67A=="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1911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1599</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ROUND((SUM(BE94:BE235)),  2)</f>
        <v>0</v>
      </c>
      <c r="G33" s="42"/>
      <c r="H33" s="42"/>
      <c r="I33" s="153">
        <v>0.20999999999999999</v>
      </c>
      <c r="J33" s="152">
        <f>ROUND(((SUM(BE94:BE235))*I33),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ROUND((SUM(BF94:BF235)),  2)</f>
        <v>0</v>
      </c>
      <c r="G34" s="42"/>
      <c r="H34" s="42"/>
      <c r="I34" s="153">
        <v>0.12</v>
      </c>
      <c r="J34" s="152">
        <f>ROUND(((SUM(BF94:BF235))*I34),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ROUND((SUM(BG94:BG235)),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ROUND((SUM(BH94:BH235)),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ROUND((SUM(BI94:BI235)),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1600</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1912</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1602</v>
      </c>
      <c r="E64" s="173"/>
      <c r="F64" s="173"/>
      <c r="G64" s="173"/>
      <c r="H64" s="173"/>
      <c r="I64" s="173"/>
      <c r="J64" s="174">
        <f>J107</f>
        <v>0</v>
      </c>
      <c r="K64" s="171"/>
      <c r="L64" s="175"/>
      <c r="S64" s="9"/>
      <c r="T64" s="9"/>
      <c r="U64" s="9"/>
      <c r="V64" s="9"/>
      <c r="W64" s="9"/>
      <c r="X64" s="9"/>
      <c r="Y64" s="9"/>
      <c r="Z64" s="9"/>
      <c r="AA64" s="9"/>
      <c r="AB64" s="9"/>
      <c r="AC64" s="9"/>
      <c r="AD64" s="9"/>
      <c r="AE64" s="9"/>
    </row>
    <row r="65" s="10" customFormat="1" ht="19.92" customHeight="1">
      <c r="A65" s="10"/>
      <c r="B65" s="176"/>
      <c r="C65" s="177"/>
      <c r="D65" s="178" t="s">
        <v>1603</v>
      </c>
      <c r="E65" s="179"/>
      <c r="F65" s="179"/>
      <c r="G65" s="179"/>
      <c r="H65" s="179"/>
      <c r="I65" s="179"/>
      <c r="J65" s="180">
        <f>J108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1604</v>
      </c>
      <c r="E66" s="179"/>
      <c r="F66" s="179"/>
      <c r="G66" s="179"/>
      <c r="H66" s="179"/>
      <c r="I66" s="179"/>
      <c r="J66" s="180">
        <f>J157</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1605</v>
      </c>
      <c r="E67" s="179"/>
      <c r="F67" s="179"/>
      <c r="G67" s="179"/>
      <c r="H67" s="179"/>
      <c r="I67" s="179"/>
      <c r="J67" s="180">
        <f>J205</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1606</v>
      </c>
      <c r="E68" s="179"/>
      <c r="F68" s="179"/>
      <c r="G68" s="179"/>
      <c r="H68" s="179"/>
      <c r="I68" s="179"/>
      <c r="J68" s="180">
        <f>J210</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1607</v>
      </c>
      <c r="E69" s="179"/>
      <c r="F69" s="179"/>
      <c r="G69" s="179"/>
      <c r="H69" s="179"/>
      <c r="I69" s="179"/>
      <c r="J69" s="180">
        <f>J216</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1608</v>
      </c>
      <c r="E70" s="173"/>
      <c r="F70" s="173"/>
      <c r="G70" s="173"/>
      <c r="H70" s="173"/>
      <c r="I70" s="173"/>
      <c r="J70" s="174">
        <f>J218</f>
        <v>0</v>
      </c>
      <c r="K70" s="171"/>
      <c r="L70" s="175"/>
      <c r="S70" s="9"/>
      <c r="T70" s="9"/>
      <c r="U70" s="9"/>
      <c r="V70" s="9"/>
      <c r="W70" s="9"/>
      <c r="X70" s="9"/>
      <c r="Y70" s="9"/>
      <c r="Z70" s="9"/>
      <c r="AA70" s="9"/>
      <c r="AB70" s="9"/>
      <c r="AC70" s="9"/>
      <c r="AD70" s="9"/>
      <c r="AE70" s="9"/>
    </row>
    <row r="71" s="10" customFormat="1" ht="19.92" customHeight="1">
      <c r="A71" s="10"/>
      <c r="B71" s="176"/>
      <c r="C71" s="177"/>
      <c r="D71" s="178" t="s">
        <v>1609</v>
      </c>
      <c r="E71" s="179"/>
      <c r="F71" s="179"/>
      <c r="G71" s="179"/>
      <c r="H71" s="179"/>
      <c r="I71" s="179"/>
      <c r="J71" s="180">
        <f>J219</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1610</v>
      </c>
      <c r="E72" s="179"/>
      <c r="F72" s="179"/>
      <c r="G72" s="179"/>
      <c r="H72" s="179"/>
      <c r="I72" s="179"/>
      <c r="J72" s="180">
        <f>J221</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1611</v>
      </c>
      <c r="E73" s="179"/>
      <c r="F73" s="179"/>
      <c r="G73" s="179"/>
      <c r="H73" s="179"/>
      <c r="I73" s="179"/>
      <c r="J73" s="180">
        <f>J230</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1612</v>
      </c>
      <c r="E74" s="179"/>
      <c r="F74" s="179"/>
      <c r="G74" s="179"/>
      <c r="H74" s="179"/>
      <c r="I74" s="179"/>
      <c r="J74" s="180">
        <f>J233</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P95+P99+P107+P218</f>
        <v>0</v>
      </c>
      <c r="Q94" s="100"/>
      <c r="R94" s="190">
        <f>R95+R99+R107+R218</f>
        <v>5.8289699999999982</v>
      </c>
      <c r="S94" s="100"/>
      <c r="T94" s="191">
        <f>T95+T99+T107+T218</f>
        <v>3.3600000000000003</v>
      </c>
      <c r="U94" s="42"/>
      <c r="V94" s="42"/>
      <c r="W94" s="42"/>
      <c r="X94" s="42"/>
      <c r="Y94" s="42"/>
      <c r="Z94" s="42"/>
      <c r="AA94" s="42"/>
      <c r="AB94" s="42"/>
      <c r="AC94" s="42"/>
      <c r="AD94" s="42"/>
      <c r="AE94" s="42"/>
      <c r="AT94" s="20" t="s">
        <v>81</v>
      </c>
      <c r="AU94" s="20" t="s">
        <v>139</v>
      </c>
      <c r="BK94" s="192">
        <f>BK95+BK99+BK107+BK218</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1613</v>
      </c>
      <c r="F96" s="207" t="s">
        <v>1614</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1615</v>
      </c>
      <c r="F97" s="211" t="s">
        <v>1616</v>
      </c>
      <c r="G97" s="212" t="s">
        <v>594</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1913</v>
      </c>
    </row>
    <row r="98" s="2" customFormat="1">
      <c r="A98" s="42"/>
      <c r="B98" s="43"/>
      <c r="C98" s="44"/>
      <c r="D98" s="222" t="s">
        <v>168</v>
      </c>
      <c r="E98" s="44"/>
      <c r="F98" s="223" t="s">
        <v>1618</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654</v>
      </c>
      <c r="F99" s="196" t="s">
        <v>655</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1914</v>
      </c>
      <c r="F100" s="207" t="s">
        <v>1915</v>
      </c>
      <c r="G100" s="194"/>
      <c r="H100" s="194"/>
      <c r="I100" s="197"/>
      <c r="J100" s="208">
        <f>BK100</f>
        <v>0</v>
      </c>
      <c r="K100" s="194"/>
      <c r="L100" s="199"/>
      <c r="M100" s="200"/>
      <c r="N100" s="201"/>
      <c r="O100" s="201"/>
      <c r="P100" s="202">
        <f>SUM(P101:P106)</f>
        <v>0</v>
      </c>
      <c r="Q100" s="201"/>
      <c r="R100" s="202">
        <f>SUM(R101:R106)</f>
        <v>0</v>
      </c>
      <c r="S100" s="201"/>
      <c r="T100" s="203">
        <f>SUM(T101:T106)</f>
        <v>0</v>
      </c>
      <c r="U100" s="12"/>
      <c r="V100" s="12"/>
      <c r="W100" s="12"/>
      <c r="X100" s="12"/>
      <c r="Y100" s="12"/>
      <c r="Z100" s="12"/>
      <c r="AA100" s="12"/>
      <c r="AB100" s="12"/>
      <c r="AC100" s="12"/>
      <c r="AD100" s="12"/>
      <c r="AE100" s="12"/>
      <c r="AR100" s="204" t="s">
        <v>92</v>
      </c>
      <c r="AT100" s="205" t="s">
        <v>81</v>
      </c>
      <c r="AU100" s="205" t="s">
        <v>90</v>
      </c>
      <c r="AY100" s="204" t="s">
        <v>159</v>
      </c>
      <c r="BK100" s="206">
        <f>SUM(BK101:BK106)</f>
        <v>0</v>
      </c>
    </row>
    <row r="101" s="2" customFormat="1" ht="16.5" customHeight="1">
      <c r="A101" s="42"/>
      <c r="B101" s="43"/>
      <c r="C101" s="209" t="s">
        <v>92</v>
      </c>
      <c r="D101" s="209" t="s">
        <v>161</v>
      </c>
      <c r="E101" s="210" t="s">
        <v>1916</v>
      </c>
      <c r="F101" s="211" t="s">
        <v>1917</v>
      </c>
      <c r="G101" s="212" t="s">
        <v>594</v>
      </c>
      <c r="H101" s="213">
        <v>15</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1918</v>
      </c>
    </row>
    <row r="102" s="2" customFormat="1" ht="16.5" customHeight="1">
      <c r="A102" s="42"/>
      <c r="B102" s="43"/>
      <c r="C102" s="272" t="s">
        <v>177</v>
      </c>
      <c r="D102" s="272" t="s">
        <v>212</v>
      </c>
      <c r="E102" s="273" t="s">
        <v>1919</v>
      </c>
      <c r="F102" s="274" t="s">
        <v>1920</v>
      </c>
      <c r="G102" s="275" t="s">
        <v>594</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1921</v>
      </c>
    </row>
    <row r="103" s="2" customFormat="1" ht="16.5" customHeight="1">
      <c r="A103" s="42"/>
      <c r="B103" s="43"/>
      <c r="C103" s="272" t="s">
        <v>166</v>
      </c>
      <c r="D103" s="272" t="s">
        <v>212</v>
      </c>
      <c r="E103" s="273" t="s">
        <v>1922</v>
      </c>
      <c r="F103" s="274" t="s">
        <v>1923</v>
      </c>
      <c r="G103" s="275" t="s">
        <v>594</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1924</v>
      </c>
    </row>
    <row r="104" s="2" customFormat="1">
      <c r="A104" s="42"/>
      <c r="B104" s="43"/>
      <c r="C104" s="44"/>
      <c r="D104" s="227" t="s">
        <v>170</v>
      </c>
      <c r="E104" s="44"/>
      <c r="F104" s="228" t="s">
        <v>1925</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92</v>
      </c>
    </row>
    <row r="105" s="2" customFormat="1" ht="16.5" customHeight="1">
      <c r="A105" s="42"/>
      <c r="B105" s="43"/>
      <c r="C105" s="272" t="s">
        <v>1926</v>
      </c>
      <c r="D105" s="272" t="s">
        <v>212</v>
      </c>
      <c r="E105" s="273" t="s">
        <v>1927</v>
      </c>
      <c r="F105" s="274" t="s">
        <v>1928</v>
      </c>
      <c r="G105" s="275" t="s">
        <v>594</v>
      </c>
      <c r="H105" s="276">
        <v>4</v>
      </c>
      <c r="I105" s="277"/>
      <c r="J105" s="278">
        <f>ROUND(I105*H105,2)</f>
        <v>0</v>
      </c>
      <c r="K105" s="274" t="s">
        <v>44</v>
      </c>
      <c r="L105" s="279"/>
      <c r="M105" s="280" t="s">
        <v>44</v>
      </c>
      <c r="N105" s="281"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1929</v>
      </c>
    </row>
    <row r="106" s="2" customFormat="1">
      <c r="A106" s="42"/>
      <c r="B106" s="43"/>
      <c r="C106" s="44"/>
      <c r="D106" s="227" t="s">
        <v>170</v>
      </c>
      <c r="E106" s="44"/>
      <c r="F106" s="228" t="s">
        <v>1930</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92</v>
      </c>
    </row>
    <row r="107" s="12" customFormat="1" ht="25.92" customHeight="1">
      <c r="A107" s="12"/>
      <c r="B107" s="193"/>
      <c r="C107" s="194"/>
      <c r="D107" s="195" t="s">
        <v>81</v>
      </c>
      <c r="E107" s="196" t="s">
        <v>212</v>
      </c>
      <c r="F107" s="196" t="s">
        <v>1641</v>
      </c>
      <c r="G107" s="194"/>
      <c r="H107" s="194"/>
      <c r="I107" s="197"/>
      <c r="J107" s="198">
        <f>BK107</f>
        <v>0</v>
      </c>
      <c r="K107" s="194"/>
      <c r="L107" s="199"/>
      <c r="M107" s="200"/>
      <c r="N107" s="201"/>
      <c r="O107" s="201"/>
      <c r="P107" s="202">
        <f>P108+P157+P205+P210+P216</f>
        <v>0</v>
      </c>
      <c r="Q107" s="201"/>
      <c r="R107" s="202">
        <f>R108+R157+R205+R210+R216</f>
        <v>5.8289699999999982</v>
      </c>
      <c r="S107" s="201"/>
      <c r="T107" s="203">
        <f>T108+T157+T205+T210+T216</f>
        <v>0</v>
      </c>
      <c r="U107" s="12"/>
      <c r="V107" s="12"/>
      <c r="W107" s="12"/>
      <c r="X107" s="12"/>
      <c r="Y107" s="12"/>
      <c r="Z107" s="12"/>
      <c r="AA107" s="12"/>
      <c r="AB107" s="12"/>
      <c r="AC107" s="12"/>
      <c r="AD107" s="12"/>
      <c r="AE107" s="12"/>
      <c r="AR107" s="204" t="s">
        <v>177</v>
      </c>
      <c r="AT107" s="205" t="s">
        <v>81</v>
      </c>
      <c r="AU107" s="205" t="s">
        <v>82</v>
      </c>
      <c r="AY107" s="204" t="s">
        <v>159</v>
      </c>
      <c r="BK107" s="206">
        <f>BK108+BK157+BK205+BK210+BK216</f>
        <v>0</v>
      </c>
    </row>
    <row r="108" s="12" customFormat="1" ht="22.8" customHeight="1">
      <c r="A108" s="12"/>
      <c r="B108" s="193"/>
      <c r="C108" s="194"/>
      <c r="D108" s="195" t="s">
        <v>81</v>
      </c>
      <c r="E108" s="207" t="s">
        <v>1642</v>
      </c>
      <c r="F108" s="207" t="s">
        <v>1643</v>
      </c>
      <c r="G108" s="194"/>
      <c r="H108" s="194"/>
      <c r="I108" s="197"/>
      <c r="J108" s="208">
        <f>BK108</f>
        <v>0</v>
      </c>
      <c r="K108" s="194"/>
      <c r="L108" s="199"/>
      <c r="M108" s="200"/>
      <c r="N108" s="201"/>
      <c r="O108" s="201"/>
      <c r="P108" s="202">
        <f>SUM(P109:P156)</f>
        <v>0</v>
      </c>
      <c r="Q108" s="201"/>
      <c r="R108" s="202">
        <f>SUM(R109:R156)</f>
        <v>0.69518000000000002</v>
      </c>
      <c r="S108" s="201"/>
      <c r="T108" s="203">
        <f>SUM(T109:T156)</f>
        <v>0</v>
      </c>
      <c r="U108" s="12"/>
      <c r="V108" s="12"/>
      <c r="W108" s="12"/>
      <c r="X108" s="12"/>
      <c r="Y108" s="12"/>
      <c r="Z108" s="12"/>
      <c r="AA108" s="12"/>
      <c r="AB108" s="12"/>
      <c r="AC108" s="12"/>
      <c r="AD108" s="12"/>
      <c r="AE108" s="12"/>
      <c r="AR108" s="204" t="s">
        <v>177</v>
      </c>
      <c r="AT108" s="205" t="s">
        <v>81</v>
      </c>
      <c r="AU108" s="205" t="s">
        <v>90</v>
      </c>
      <c r="AY108" s="204" t="s">
        <v>159</v>
      </c>
      <c r="BK108" s="206">
        <f>SUM(BK109:BK156)</f>
        <v>0</v>
      </c>
    </row>
    <row r="109" s="2" customFormat="1" ht="21.75" customHeight="1">
      <c r="A109" s="42"/>
      <c r="B109" s="43"/>
      <c r="C109" s="209" t="s">
        <v>197</v>
      </c>
      <c r="D109" s="209" t="s">
        <v>161</v>
      </c>
      <c r="E109" s="210" t="s">
        <v>1931</v>
      </c>
      <c r="F109" s="211" t="s">
        <v>1932</v>
      </c>
      <c r="G109" s="212" t="s">
        <v>594</v>
      </c>
      <c r="H109" s="213">
        <v>90</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1933</v>
      </c>
    </row>
    <row r="110" s="2" customFormat="1">
      <c r="A110" s="42"/>
      <c r="B110" s="43"/>
      <c r="C110" s="44"/>
      <c r="D110" s="222" t="s">
        <v>168</v>
      </c>
      <c r="E110" s="44"/>
      <c r="F110" s="223" t="s">
        <v>1934</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21.75" customHeight="1">
      <c r="A111" s="42"/>
      <c r="B111" s="43"/>
      <c r="C111" s="209" t="s">
        <v>205</v>
      </c>
      <c r="D111" s="209" t="s">
        <v>161</v>
      </c>
      <c r="E111" s="210" t="s">
        <v>1644</v>
      </c>
      <c r="F111" s="211" t="s">
        <v>1645</v>
      </c>
      <c r="G111" s="212" t="s">
        <v>594</v>
      </c>
      <c r="H111" s="213">
        <v>56</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1935</v>
      </c>
    </row>
    <row r="112" s="2" customFormat="1">
      <c r="A112" s="42"/>
      <c r="B112" s="43"/>
      <c r="C112" s="44"/>
      <c r="D112" s="222" t="s">
        <v>168</v>
      </c>
      <c r="E112" s="44"/>
      <c r="F112" s="223" t="s">
        <v>1647</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09" t="s">
        <v>211</v>
      </c>
      <c r="D113" s="209" t="s">
        <v>161</v>
      </c>
      <c r="E113" s="210" t="s">
        <v>1936</v>
      </c>
      <c r="F113" s="211" t="s">
        <v>1937</v>
      </c>
      <c r="G113" s="212" t="s">
        <v>594</v>
      </c>
      <c r="H113" s="213">
        <v>128</v>
      </c>
      <c r="I113" s="214"/>
      <c r="J113" s="215">
        <f>ROUND(I113*H113,2)</f>
        <v>0</v>
      </c>
      <c r="K113" s="211" t="s">
        <v>165</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645</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1938</v>
      </c>
    </row>
    <row r="114" s="2" customFormat="1">
      <c r="A114" s="42"/>
      <c r="B114" s="43"/>
      <c r="C114" s="44"/>
      <c r="D114" s="222" t="s">
        <v>168</v>
      </c>
      <c r="E114" s="44"/>
      <c r="F114" s="223" t="s">
        <v>1939</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2" customFormat="1" ht="16.5" customHeight="1">
      <c r="A115" s="42"/>
      <c r="B115" s="43"/>
      <c r="C115" s="209" t="s">
        <v>351</v>
      </c>
      <c r="D115" s="209" t="s">
        <v>161</v>
      </c>
      <c r="E115" s="210" t="s">
        <v>1940</v>
      </c>
      <c r="F115" s="211" t="s">
        <v>1941</v>
      </c>
      <c r="G115" s="212" t="s">
        <v>594</v>
      </c>
      <c r="H115" s="213">
        <v>11</v>
      </c>
      <c r="I115" s="214"/>
      <c r="J115" s="215">
        <f>ROUND(I115*H115,2)</f>
        <v>0</v>
      </c>
      <c r="K115" s="211" t="s">
        <v>165</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645</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645</v>
      </c>
      <c r="BM115" s="220" t="s">
        <v>1942</v>
      </c>
    </row>
    <row r="116" s="2" customFormat="1">
      <c r="A116" s="42"/>
      <c r="B116" s="43"/>
      <c r="C116" s="44"/>
      <c r="D116" s="222" t="s">
        <v>168</v>
      </c>
      <c r="E116" s="44"/>
      <c r="F116" s="223" t="s">
        <v>1943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168</v>
      </c>
      <c r="AU116" s="20" t="s">
        <v>92</v>
      </c>
    </row>
    <row r="117" s="2" customFormat="1" ht="16.5" customHeight="1">
      <c r="A117" s="42"/>
      <c r="B117" s="43"/>
      <c r="C117" s="272" t="s">
        <v>358</v>
      </c>
      <c r="D117" s="272" t="s">
        <v>212</v>
      </c>
      <c r="E117" s="273" t="s">
        <v>1944</v>
      </c>
      <c r="F117" s="274" t="s">
        <v>1945</v>
      </c>
      <c r="G117" s="275" t="s">
        <v>594</v>
      </c>
      <c r="H117" s="276">
        <v>11</v>
      </c>
      <c r="I117" s="277"/>
      <c r="J117" s="278">
        <f>ROUND(I117*H117,2)</f>
        <v>0</v>
      </c>
      <c r="K117" s="274" t="s">
        <v>44</v>
      </c>
      <c r="L117" s="279"/>
      <c r="M117" s="280" t="s">
        <v>44</v>
      </c>
      <c r="N117" s="281"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1523</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1523</v>
      </c>
      <c r="BM117" s="220" t="s">
        <v>1946</v>
      </c>
    </row>
    <row r="118" s="2" customFormat="1" ht="24.15" customHeight="1">
      <c r="A118" s="42"/>
      <c r="B118" s="43"/>
      <c r="C118" s="209" t="s">
        <v>365</v>
      </c>
      <c r="D118" s="209" t="s">
        <v>161</v>
      </c>
      <c r="E118" s="210" t="s">
        <v>1657</v>
      </c>
      <c r="F118" s="211" t="s">
        <v>1658</v>
      </c>
      <c r="G118" s="212" t="s">
        <v>222</v>
      </c>
      <c r="H118" s="213">
        <v>225</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645</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645</v>
      </c>
      <c r="BM118" s="220" t="s">
        <v>1947</v>
      </c>
    </row>
    <row r="119" s="2" customFormat="1">
      <c r="A119" s="42"/>
      <c r="B119" s="43"/>
      <c r="C119" s="44"/>
      <c r="D119" s="222" t="s">
        <v>168</v>
      </c>
      <c r="E119" s="44"/>
      <c r="F119" s="223" t="s">
        <v>1660</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372</v>
      </c>
      <c r="D120" s="272" t="s">
        <v>212</v>
      </c>
      <c r="E120" s="273" t="s">
        <v>1661</v>
      </c>
      <c r="F120" s="274" t="s">
        <v>1662</v>
      </c>
      <c r="G120" s="275" t="s">
        <v>1166</v>
      </c>
      <c r="H120" s="276">
        <v>225</v>
      </c>
      <c r="I120" s="277"/>
      <c r="J120" s="278">
        <f>ROUND(I120*H120,2)</f>
        <v>0</v>
      </c>
      <c r="K120" s="274" t="s">
        <v>165</v>
      </c>
      <c r="L120" s="279"/>
      <c r="M120" s="280" t="s">
        <v>44</v>
      </c>
      <c r="N120" s="281" t="s">
        <v>53</v>
      </c>
      <c r="O120" s="88"/>
      <c r="P120" s="218">
        <f>O120*H120</f>
        <v>0</v>
      </c>
      <c r="Q120" s="218">
        <v>0.001</v>
      </c>
      <c r="R120" s="218">
        <f>Q120*H120</f>
        <v>0.22500000000000001</v>
      </c>
      <c r="S120" s="218">
        <v>0</v>
      </c>
      <c r="T120" s="219">
        <f>S120*H120</f>
        <v>0</v>
      </c>
      <c r="U120" s="42"/>
      <c r="V120" s="42"/>
      <c r="W120" s="42"/>
      <c r="X120" s="42"/>
      <c r="Y120" s="42"/>
      <c r="Z120" s="42"/>
      <c r="AA120" s="42"/>
      <c r="AB120" s="42"/>
      <c r="AC120" s="42"/>
      <c r="AD120" s="42"/>
      <c r="AE120" s="42"/>
      <c r="AR120" s="220" t="s">
        <v>1523</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1523</v>
      </c>
      <c r="BM120" s="220" t="s">
        <v>1948</v>
      </c>
    </row>
    <row r="121" s="2" customFormat="1" ht="16.5" customHeight="1">
      <c r="A121" s="42"/>
      <c r="B121" s="43"/>
      <c r="C121" s="272" t="s">
        <v>377</v>
      </c>
      <c r="D121" s="272" t="s">
        <v>212</v>
      </c>
      <c r="E121" s="273" t="s">
        <v>1664</v>
      </c>
      <c r="F121" s="274" t="s">
        <v>1665</v>
      </c>
      <c r="G121" s="275" t="s">
        <v>594</v>
      </c>
      <c r="H121" s="276">
        <v>18</v>
      </c>
      <c r="I121" s="277"/>
      <c r="J121" s="278">
        <f>ROUND(I121*H121,2)</f>
        <v>0</v>
      </c>
      <c r="K121" s="274" t="s">
        <v>165</v>
      </c>
      <c r="L121" s="279"/>
      <c r="M121" s="280" t="s">
        <v>44</v>
      </c>
      <c r="N121" s="281" t="s">
        <v>53</v>
      </c>
      <c r="O121" s="88"/>
      <c r="P121" s="218">
        <f>O121*H121</f>
        <v>0</v>
      </c>
      <c r="Q121" s="218">
        <v>0.00023000000000000001</v>
      </c>
      <c r="R121" s="218">
        <f>Q121*H121</f>
        <v>0.0041400000000000005</v>
      </c>
      <c r="S121" s="218">
        <v>0</v>
      </c>
      <c r="T121" s="219">
        <f>S121*H121</f>
        <v>0</v>
      </c>
      <c r="U121" s="42"/>
      <c r="V121" s="42"/>
      <c r="W121" s="42"/>
      <c r="X121" s="42"/>
      <c r="Y121" s="42"/>
      <c r="Z121" s="42"/>
      <c r="AA121" s="42"/>
      <c r="AB121" s="42"/>
      <c r="AC121" s="42"/>
      <c r="AD121" s="42"/>
      <c r="AE121" s="42"/>
      <c r="AR121" s="220" t="s">
        <v>1523</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1523</v>
      </c>
      <c r="BM121" s="220" t="s">
        <v>1949</v>
      </c>
    </row>
    <row r="122" s="2" customFormat="1" ht="16.5" customHeight="1">
      <c r="A122" s="42"/>
      <c r="B122" s="43"/>
      <c r="C122" s="272" t="s">
        <v>384</v>
      </c>
      <c r="D122" s="272" t="s">
        <v>212</v>
      </c>
      <c r="E122" s="273" t="s">
        <v>1667</v>
      </c>
      <c r="F122" s="274" t="s">
        <v>1668</v>
      </c>
      <c r="G122" s="275" t="s">
        <v>594</v>
      </c>
      <c r="H122" s="276">
        <v>68</v>
      </c>
      <c r="I122" s="277"/>
      <c r="J122" s="278">
        <f>ROUND(I122*H122,2)</f>
        <v>0</v>
      </c>
      <c r="K122" s="274" t="s">
        <v>165</v>
      </c>
      <c r="L122" s="279"/>
      <c r="M122" s="280" t="s">
        <v>44</v>
      </c>
      <c r="N122" s="281" t="s">
        <v>53</v>
      </c>
      <c r="O122" s="88"/>
      <c r="P122" s="218">
        <f>O122*H122</f>
        <v>0</v>
      </c>
      <c r="Q122" s="218">
        <v>0.00012</v>
      </c>
      <c r="R122" s="218">
        <f>Q122*H122</f>
        <v>0.0081600000000000006</v>
      </c>
      <c r="S122" s="218">
        <v>0</v>
      </c>
      <c r="T122" s="219">
        <f>S122*H122</f>
        <v>0</v>
      </c>
      <c r="U122" s="42"/>
      <c r="V122" s="42"/>
      <c r="W122" s="42"/>
      <c r="X122" s="42"/>
      <c r="Y122" s="42"/>
      <c r="Z122" s="42"/>
      <c r="AA122" s="42"/>
      <c r="AB122" s="42"/>
      <c r="AC122" s="42"/>
      <c r="AD122" s="42"/>
      <c r="AE122" s="42"/>
      <c r="AR122" s="220" t="s">
        <v>1523</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1523</v>
      </c>
      <c r="BM122" s="220" t="s">
        <v>1950</v>
      </c>
    </row>
    <row r="123" s="2" customFormat="1" ht="24.15" customHeight="1">
      <c r="A123" s="42"/>
      <c r="B123" s="43"/>
      <c r="C123" s="209" t="s">
        <v>7</v>
      </c>
      <c r="D123" s="209" t="s">
        <v>161</v>
      </c>
      <c r="E123" s="210" t="s">
        <v>1670</v>
      </c>
      <c r="F123" s="211" t="s">
        <v>1671</v>
      </c>
      <c r="G123" s="212" t="s">
        <v>222</v>
      </c>
      <c r="H123" s="213">
        <v>120</v>
      </c>
      <c r="I123" s="214"/>
      <c r="J123" s="215">
        <f>ROUND(I123*H123,2)</f>
        <v>0</v>
      </c>
      <c r="K123" s="211" t="s">
        <v>165</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645</v>
      </c>
      <c r="AT123" s="220" t="s">
        <v>161</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645</v>
      </c>
      <c r="BM123" s="220" t="s">
        <v>1951</v>
      </c>
    </row>
    <row r="124" s="2" customFormat="1">
      <c r="A124" s="42"/>
      <c r="B124" s="43"/>
      <c r="C124" s="44"/>
      <c r="D124" s="222" t="s">
        <v>168</v>
      </c>
      <c r="E124" s="44"/>
      <c r="F124" s="223" t="s">
        <v>1673</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168</v>
      </c>
      <c r="AU124" s="20" t="s">
        <v>92</v>
      </c>
    </row>
    <row r="125" s="2" customFormat="1" ht="16.5" customHeight="1">
      <c r="A125" s="42"/>
      <c r="B125" s="43"/>
      <c r="C125" s="272" t="s">
        <v>401</v>
      </c>
      <c r="D125" s="272" t="s">
        <v>212</v>
      </c>
      <c r="E125" s="273" t="s">
        <v>1674</v>
      </c>
      <c r="F125" s="274" t="s">
        <v>1675</v>
      </c>
      <c r="G125" s="275" t="s">
        <v>1166</v>
      </c>
      <c r="H125" s="276">
        <v>120</v>
      </c>
      <c r="I125" s="277"/>
      <c r="J125" s="278">
        <f>ROUND(I125*H125,2)</f>
        <v>0</v>
      </c>
      <c r="K125" s="274" t="s">
        <v>165</v>
      </c>
      <c r="L125" s="279"/>
      <c r="M125" s="280" t="s">
        <v>44</v>
      </c>
      <c r="N125" s="281" t="s">
        <v>53</v>
      </c>
      <c r="O125" s="88"/>
      <c r="P125" s="218">
        <f>O125*H125</f>
        <v>0</v>
      </c>
      <c r="Q125" s="218">
        <v>0.001</v>
      </c>
      <c r="R125" s="218">
        <f>Q125*H125</f>
        <v>0.12</v>
      </c>
      <c r="S125" s="218">
        <v>0</v>
      </c>
      <c r="T125" s="219">
        <f>S125*H125</f>
        <v>0</v>
      </c>
      <c r="U125" s="42"/>
      <c r="V125" s="42"/>
      <c r="W125" s="42"/>
      <c r="X125" s="42"/>
      <c r="Y125" s="42"/>
      <c r="Z125" s="42"/>
      <c r="AA125" s="42"/>
      <c r="AB125" s="42"/>
      <c r="AC125" s="42"/>
      <c r="AD125" s="42"/>
      <c r="AE125" s="42"/>
      <c r="AR125" s="220" t="s">
        <v>1523</v>
      </c>
      <c r="AT125" s="220" t="s">
        <v>212</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1523</v>
      </c>
      <c r="BM125" s="220" t="s">
        <v>1952</v>
      </c>
    </row>
    <row r="126" s="2" customFormat="1" ht="16.5" customHeight="1">
      <c r="A126" s="42"/>
      <c r="B126" s="43"/>
      <c r="C126" s="272" t="s">
        <v>408</v>
      </c>
      <c r="D126" s="272" t="s">
        <v>212</v>
      </c>
      <c r="E126" s="273" t="s">
        <v>1677</v>
      </c>
      <c r="F126" s="274" t="s">
        <v>1678</v>
      </c>
      <c r="G126" s="275" t="s">
        <v>594</v>
      </c>
      <c r="H126" s="276">
        <v>80</v>
      </c>
      <c r="I126" s="277"/>
      <c r="J126" s="278">
        <f>ROUND(I126*H126,2)</f>
        <v>0</v>
      </c>
      <c r="K126" s="274" t="s">
        <v>165</v>
      </c>
      <c r="L126" s="279"/>
      <c r="M126" s="280" t="s">
        <v>44</v>
      </c>
      <c r="N126" s="281" t="s">
        <v>53</v>
      </c>
      <c r="O126" s="88"/>
      <c r="P126" s="218">
        <f>O126*H126</f>
        <v>0</v>
      </c>
      <c r="Q126" s="218">
        <v>0.00016000000000000001</v>
      </c>
      <c r="R126" s="218">
        <f>Q126*H126</f>
        <v>0.012800000000000001</v>
      </c>
      <c r="S126" s="218">
        <v>0</v>
      </c>
      <c r="T126" s="219">
        <f>S126*H126</f>
        <v>0</v>
      </c>
      <c r="U126" s="42"/>
      <c r="V126" s="42"/>
      <c r="W126" s="42"/>
      <c r="X126" s="42"/>
      <c r="Y126" s="42"/>
      <c r="Z126" s="42"/>
      <c r="AA126" s="42"/>
      <c r="AB126" s="42"/>
      <c r="AC126" s="42"/>
      <c r="AD126" s="42"/>
      <c r="AE126" s="42"/>
      <c r="AR126" s="220" t="s">
        <v>1523</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1523</v>
      </c>
      <c r="BM126" s="220" t="s">
        <v>1953</v>
      </c>
    </row>
    <row r="127" s="2" customFormat="1" ht="16.5" customHeight="1">
      <c r="A127" s="42"/>
      <c r="B127" s="43"/>
      <c r="C127" s="272" t="s">
        <v>132</v>
      </c>
      <c r="D127" s="272" t="s">
        <v>212</v>
      </c>
      <c r="E127" s="273" t="s">
        <v>1680</v>
      </c>
      <c r="F127" s="274" t="s">
        <v>1681</v>
      </c>
      <c r="G127" s="275" t="s">
        <v>594</v>
      </c>
      <c r="H127" s="276">
        <v>16</v>
      </c>
      <c r="I127" s="277"/>
      <c r="J127" s="278">
        <f>ROUND(I127*H127,2)</f>
        <v>0</v>
      </c>
      <c r="K127" s="274" t="s">
        <v>165</v>
      </c>
      <c r="L127" s="279"/>
      <c r="M127" s="280" t="s">
        <v>44</v>
      </c>
      <c r="N127" s="281" t="s">
        <v>53</v>
      </c>
      <c r="O127" s="88"/>
      <c r="P127" s="218">
        <f>O127*H127</f>
        <v>0</v>
      </c>
      <c r="Q127" s="218">
        <v>0.00958</v>
      </c>
      <c r="R127" s="218">
        <f>Q127*H127</f>
        <v>0.15328</v>
      </c>
      <c r="S127" s="218">
        <v>0</v>
      </c>
      <c r="T127" s="219">
        <f>S127*H127</f>
        <v>0</v>
      </c>
      <c r="U127" s="42"/>
      <c r="V127" s="42"/>
      <c r="W127" s="42"/>
      <c r="X127" s="42"/>
      <c r="Y127" s="42"/>
      <c r="Z127" s="42"/>
      <c r="AA127" s="42"/>
      <c r="AB127" s="42"/>
      <c r="AC127" s="42"/>
      <c r="AD127" s="42"/>
      <c r="AE127" s="42"/>
      <c r="AR127" s="220" t="s">
        <v>1523</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1523</v>
      </c>
      <c r="BM127" s="220" t="s">
        <v>1954</v>
      </c>
    </row>
    <row r="128" s="2" customFormat="1" ht="16.5" customHeight="1">
      <c r="A128" s="42"/>
      <c r="B128" s="43"/>
      <c r="C128" s="272" t="s">
        <v>420</v>
      </c>
      <c r="D128" s="272" t="s">
        <v>212</v>
      </c>
      <c r="E128" s="273" t="s">
        <v>1683</v>
      </c>
      <c r="F128" s="274" t="s">
        <v>1684</v>
      </c>
      <c r="G128" s="275" t="s">
        <v>594</v>
      </c>
      <c r="H128" s="276">
        <v>32</v>
      </c>
      <c r="I128" s="277"/>
      <c r="J128" s="278">
        <f>ROUND(I128*H128,2)</f>
        <v>0</v>
      </c>
      <c r="K128" s="274" t="s">
        <v>165</v>
      </c>
      <c r="L128" s="279"/>
      <c r="M128" s="280" t="s">
        <v>44</v>
      </c>
      <c r="N128" s="281" t="s">
        <v>53</v>
      </c>
      <c r="O128" s="88"/>
      <c r="P128" s="218">
        <f>O128*H128</f>
        <v>0</v>
      </c>
      <c r="Q128" s="218">
        <v>0.00044999999999999999</v>
      </c>
      <c r="R128" s="218">
        <f>Q128*H128</f>
        <v>0.0144</v>
      </c>
      <c r="S128" s="218">
        <v>0</v>
      </c>
      <c r="T128" s="219">
        <f>S128*H128</f>
        <v>0</v>
      </c>
      <c r="U128" s="42"/>
      <c r="V128" s="42"/>
      <c r="W128" s="42"/>
      <c r="X128" s="42"/>
      <c r="Y128" s="42"/>
      <c r="Z128" s="42"/>
      <c r="AA128" s="42"/>
      <c r="AB128" s="42"/>
      <c r="AC128" s="42"/>
      <c r="AD128" s="42"/>
      <c r="AE128" s="42"/>
      <c r="AR128" s="220" t="s">
        <v>1523</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1523</v>
      </c>
      <c r="BM128" s="220" t="s">
        <v>1955</v>
      </c>
    </row>
    <row r="129" s="2" customFormat="1" ht="24.15" customHeight="1">
      <c r="A129" s="42"/>
      <c r="B129" s="43"/>
      <c r="C129" s="209" t="s">
        <v>426</v>
      </c>
      <c r="D129" s="209" t="s">
        <v>161</v>
      </c>
      <c r="E129" s="210" t="s">
        <v>1956</v>
      </c>
      <c r="F129" s="211" t="s">
        <v>1957</v>
      </c>
      <c r="G129" s="212" t="s">
        <v>594</v>
      </c>
      <c r="H129" s="213">
        <v>4</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645</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645</v>
      </c>
      <c r="BM129" s="220" t="s">
        <v>1958</v>
      </c>
    </row>
    <row r="130" s="2" customFormat="1">
      <c r="A130" s="42"/>
      <c r="B130" s="43"/>
      <c r="C130" s="44"/>
      <c r="D130" s="222" t="s">
        <v>168</v>
      </c>
      <c r="E130" s="44"/>
      <c r="F130" s="223" t="s">
        <v>1959</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16.5" customHeight="1">
      <c r="A131" s="42"/>
      <c r="B131" s="43"/>
      <c r="C131" s="209" t="s">
        <v>431</v>
      </c>
      <c r="D131" s="209" t="s">
        <v>161</v>
      </c>
      <c r="E131" s="210" t="s">
        <v>1686</v>
      </c>
      <c r="F131" s="211" t="s">
        <v>1687</v>
      </c>
      <c r="G131" s="212" t="s">
        <v>594</v>
      </c>
      <c r="H131" s="213">
        <v>1</v>
      </c>
      <c r="I131" s="214"/>
      <c r="J131" s="215">
        <f>ROUND(I131*H131,2)</f>
        <v>0</v>
      </c>
      <c r="K131" s="211" t="s">
        <v>44</v>
      </c>
      <c r="L131" s="48"/>
      <c r="M131" s="216" t="s">
        <v>44</v>
      </c>
      <c r="N131" s="217" t="s">
        <v>53</v>
      </c>
      <c r="O131" s="88"/>
      <c r="P131" s="218">
        <f>O131*H131</f>
        <v>0</v>
      </c>
      <c r="Q131" s="218">
        <v>0</v>
      </c>
      <c r="R131" s="218">
        <f>Q131*H131</f>
        <v>0</v>
      </c>
      <c r="S131" s="218">
        <v>0</v>
      </c>
      <c r="T131" s="219">
        <f>S131*H131</f>
        <v>0</v>
      </c>
      <c r="U131" s="42"/>
      <c r="V131" s="42"/>
      <c r="W131" s="42"/>
      <c r="X131" s="42"/>
      <c r="Y131" s="42"/>
      <c r="Z131" s="42"/>
      <c r="AA131" s="42"/>
      <c r="AB131" s="42"/>
      <c r="AC131" s="42"/>
      <c r="AD131" s="42"/>
      <c r="AE131" s="42"/>
      <c r="AR131" s="220" t="s">
        <v>645</v>
      </c>
      <c r="AT131" s="220" t="s">
        <v>161</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645</v>
      </c>
      <c r="BM131" s="220" t="s">
        <v>1960</v>
      </c>
    </row>
    <row r="132" s="2" customFormat="1" ht="24.15" customHeight="1">
      <c r="A132" s="42"/>
      <c r="B132" s="43"/>
      <c r="C132" s="209" t="s">
        <v>436</v>
      </c>
      <c r="D132" s="209" t="s">
        <v>161</v>
      </c>
      <c r="E132" s="210" t="s">
        <v>1961</v>
      </c>
      <c r="F132" s="211" t="s">
        <v>1962</v>
      </c>
      <c r="G132" s="212" t="s">
        <v>594</v>
      </c>
      <c r="H132" s="213">
        <v>1</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1963</v>
      </c>
    </row>
    <row r="133" s="2" customFormat="1">
      <c r="A133" s="42"/>
      <c r="B133" s="43"/>
      <c r="C133" s="44"/>
      <c r="D133" s="222" t="s">
        <v>168</v>
      </c>
      <c r="E133" s="44"/>
      <c r="F133" s="223" t="s">
        <v>1964</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37.8" customHeight="1">
      <c r="A134" s="42"/>
      <c r="B134" s="43"/>
      <c r="C134" s="209" t="s">
        <v>441</v>
      </c>
      <c r="D134" s="209" t="s">
        <v>161</v>
      </c>
      <c r="E134" s="210" t="s">
        <v>1965</v>
      </c>
      <c r="F134" s="211" t="s">
        <v>1966</v>
      </c>
      <c r="G134" s="212" t="s">
        <v>594</v>
      </c>
      <c r="H134" s="213">
        <v>6</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1967</v>
      </c>
    </row>
    <row r="135" s="2" customFormat="1">
      <c r="A135" s="42"/>
      <c r="B135" s="43"/>
      <c r="C135" s="44"/>
      <c r="D135" s="222" t="s">
        <v>168</v>
      </c>
      <c r="E135" s="44"/>
      <c r="F135" s="223" t="s">
        <v>1968</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33" customHeight="1">
      <c r="A136" s="42"/>
      <c r="B136" s="43"/>
      <c r="C136" s="209" t="s">
        <v>446</v>
      </c>
      <c r="D136" s="209" t="s">
        <v>161</v>
      </c>
      <c r="E136" s="210" t="s">
        <v>1689</v>
      </c>
      <c r="F136" s="211" t="s">
        <v>1690</v>
      </c>
      <c r="G136" s="212" t="s">
        <v>222</v>
      </c>
      <c r="H136" s="213">
        <v>385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645</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645</v>
      </c>
      <c r="BM136" s="220" t="s">
        <v>1969</v>
      </c>
    </row>
    <row r="137" s="2" customFormat="1">
      <c r="A137" s="42"/>
      <c r="B137" s="43"/>
      <c r="C137" s="44"/>
      <c r="D137" s="222" t="s">
        <v>168</v>
      </c>
      <c r="E137" s="44"/>
      <c r="F137" s="223" t="s">
        <v>1692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2" customFormat="1" ht="16.5" customHeight="1">
      <c r="A138" s="42"/>
      <c r="B138" s="43"/>
      <c r="C138" s="272" t="s">
        <v>451</v>
      </c>
      <c r="D138" s="272" t="s">
        <v>212</v>
      </c>
      <c r="E138" s="273" t="s">
        <v>1693</v>
      </c>
      <c r="F138" s="274" t="s">
        <v>1694</v>
      </c>
      <c r="G138" s="275" t="s">
        <v>222</v>
      </c>
      <c r="H138" s="276">
        <v>385</v>
      </c>
      <c r="I138" s="277"/>
      <c r="J138" s="278">
        <f>ROUND(I138*H138,2)</f>
        <v>0</v>
      </c>
      <c r="K138" s="274" t="s">
        <v>165</v>
      </c>
      <c r="L138" s="279"/>
      <c r="M138" s="280" t="s">
        <v>44</v>
      </c>
      <c r="N138" s="281" t="s">
        <v>53</v>
      </c>
      <c r="O138" s="88"/>
      <c r="P138" s="218">
        <f>O138*H138</f>
        <v>0</v>
      </c>
      <c r="Q138" s="218">
        <v>0.00034000000000000002</v>
      </c>
      <c r="R138" s="218">
        <f>Q138*H138</f>
        <v>0.13090000000000002</v>
      </c>
      <c r="S138" s="218">
        <v>0</v>
      </c>
      <c r="T138" s="219">
        <f>S138*H138</f>
        <v>0</v>
      </c>
      <c r="U138" s="42"/>
      <c r="V138" s="42"/>
      <c r="W138" s="42"/>
      <c r="X138" s="42"/>
      <c r="Y138" s="42"/>
      <c r="Z138" s="42"/>
      <c r="AA138" s="42"/>
      <c r="AB138" s="42"/>
      <c r="AC138" s="42"/>
      <c r="AD138" s="42"/>
      <c r="AE138" s="42"/>
      <c r="AR138" s="220" t="s">
        <v>1523</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1523</v>
      </c>
      <c r="BM138" s="220" t="s">
        <v>1970</v>
      </c>
    </row>
    <row r="139" s="2" customFormat="1" ht="24.15" customHeight="1">
      <c r="A139" s="42"/>
      <c r="B139" s="43"/>
      <c r="C139" s="209" t="s">
        <v>456</v>
      </c>
      <c r="D139" s="209" t="s">
        <v>161</v>
      </c>
      <c r="E139" s="210" t="s">
        <v>1971</v>
      </c>
      <c r="F139" s="211" t="s">
        <v>1972</v>
      </c>
      <c r="G139" s="212" t="s">
        <v>222</v>
      </c>
      <c r="H139" s="213">
        <v>150</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645</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645</v>
      </c>
      <c r="BM139" s="220" t="s">
        <v>1973</v>
      </c>
    </row>
    <row r="140" s="2" customFormat="1">
      <c r="A140" s="42"/>
      <c r="B140" s="43"/>
      <c r="C140" s="44"/>
      <c r="D140" s="222" t="s">
        <v>168</v>
      </c>
      <c r="E140" s="44"/>
      <c r="F140" s="223" t="s">
        <v>1974</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2" customFormat="1" ht="16.5" customHeight="1">
      <c r="A141" s="42"/>
      <c r="B141" s="43"/>
      <c r="C141" s="272" t="s">
        <v>461</v>
      </c>
      <c r="D141" s="272" t="s">
        <v>212</v>
      </c>
      <c r="E141" s="273" t="s">
        <v>1975</v>
      </c>
      <c r="F141" s="274" t="s">
        <v>1976</v>
      </c>
      <c r="G141" s="275" t="s">
        <v>222</v>
      </c>
      <c r="H141" s="276">
        <v>150</v>
      </c>
      <c r="I141" s="277"/>
      <c r="J141" s="278">
        <f>ROUND(I141*H141,2)</f>
        <v>0</v>
      </c>
      <c r="K141" s="274" t="s">
        <v>165</v>
      </c>
      <c r="L141" s="279"/>
      <c r="M141" s="280" t="s">
        <v>44</v>
      </c>
      <c r="N141" s="281" t="s">
        <v>53</v>
      </c>
      <c r="O141" s="88"/>
      <c r="P141" s="218">
        <f>O141*H141</f>
        <v>0</v>
      </c>
      <c r="Q141" s="218">
        <v>0.00017000000000000001</v>
      </c>
      <c r="R141" s="218">
        <f>Q141*H141</f>
        <v>0.025500000000000002</v>
      </c>
      <c r="S141" s="218">
        <v>0</v>
      </c>
      <c r="T141" s="219">
        <f>S141*H141</f>
        <v>0</v>
      </c>
      <c r="U141" s="42"/>
      <c r="V141" s="42"/>
      <c r="W141" s="42"/>
      <c r="X141" s="42"/>
      <c r="Y141" s="42"/>
      <c r="Z141" s="42"/>
      <c r="AA141" s="42"/>
      <c r="AB141" s="42"/>
      <c r="AC141" s="42"/>
      <c r="AD141" s="42"/>
      <c r="AE141" s="42"/>
      <c r="AR141" s="220" t="s">
        <v>1523</v>
      </c>
      <c r="AT141" s="220" t="s">
        <v>212</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1523</v>
      </c>
      <c r="BM141" s="220" t="s">
        <v>1977</v>
      </c>
    </row>
    <row r="142" s="2" customFormat="1" ht="33" customHeight="1">
      <c r="A142" s="42"/>
      <c r="B142" s="43"/>
      <c r="C142" s="209" t="s">
        <v>466</v>
      </c>
      <c r="D142" s="209" t="s">
        <v>161</v>
      </c>
      <c r="E142" s="210" t="s">
        <v>1699</v>
      </c>
      <c r="F142" s="211" t="s">
        <v>1700</v>
      </c>
      <c r="G142" s="212" t="s">
        <v>594</v>
      </c>
      <c r="H142" s="213">
        <v>1</v>
      </c>
      <c r="I142" s="214"/>
      <c r="J142" s="215">
        <f>ROUND(I142*H142,2)</f>
        <v>0</v>
      </c>
      <c r="K142" s="211" t="s">
        <v>165</v>
      </c>
      <c r="L142" s="48"/>
      <c r="M142" s="216" t="s">
        <v>44</v>
      </c>
      <c r="N142" s="217" t="s">
        <v>53</v>
      </c>
      <c r="O142" s="88"/>
      <c r="P142" s="218">
        <f>O142*H142</f>
        <v>0</v>
      </c>
      <c r="Q142" s="218">
        <v>0.001</v>
      </c>
      <c r="R142" s="218">
        <f>Q142*H142</f>
        <v>0.001</v>
      </c>
      <c r="S142" s="218">
        <v>0</v>
      </c>
      <c r="T142" s="219">
        <f>S142*H142</f>
        <v>0</v>
      </c>
      <c r="U142" s="42"/>
      <c r="V142" s="42"/>
      <c r="W142" s="42"/>
      <c r="X142" s="42"/>
      <c r="Y142" s="42"/>
      <c r="Z142" s="42"/>
      <c r="AA142" s="42"/>
      <c r="AB142" s="42"/>
      <c r="AC142" s="42"/>
      <c r="AD142" s="42"/>
      <c r="AE142" s="42"/>
      <c r="AR142" s="220" t="s">
        <v>645</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645</v>
      </c>
      <c r="BM142" s="220" t="s">
        <v>1978</v>
      </c>
    </row>
    <row r="143" s="2" customFormat="1">
      <c r="A143" s="42"/>
      <c r="B143" s="43"/>
      <c r="C143" s="44"/>
      <c r="D143" s="222" t="s">
        <v>168</v>
      </c>
      <c r="E143" s="44"/>
      <c r="F143" s="223" t="s">
        <v>1702</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2" customFormat="1" ht="44.25" customHeight="1">
      <c r="A144" s="42"/>
      <c r="B144" s="43"/>
      <c r="C144" s="209" t="s">
        <v>471</v>
      </c>
      <c r="D144" s="209" t="s">
        <v>161</v>
      </c>
      <c r="E144" s="210" t="s">
        <v>1703</v>
      </c>
      <c r="F144" s="211" t="s">
        <v>1704</v>
      </c>
      <c r="G144" s="212" t="s">
        <v>222</v>
      </c>
      <c r="H144" s="213">
        <v>385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1979</v>
      </c>
    </row>
    <row r="145" s="2" customFormat="1">
      <c r="A145" s="42"/>
      <c r="B145" s="43"/>
      <c r="C145" s="44"/>
      <c r="D145" s="222" t="s">
        <v>168</v>
      </c>
      <c r="E145" s="44"/>
      <c r="F145" s="223" t="s">
        <v>1706</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44.25" customHeight="1">
      <c r="A146" s="42"/>
      <c r="B146" s="43"/>
      <c r="C146" s="209" t="s">
        <v>475</v>
      </c>
      <c r="D146" s="209" t="s">
        <v>161</v>
      </c>
      <c r="E146" s="210" t="s">
        <v>1707</v>
      </c>
      <c r="F146" s="211" t="s">
        <v>1708</v>
      </c>
      <c r="G146" s="212" t="s">
        <v>222</v>
      </c>
      <c r="H146" s="213">
        <v>385</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1980</v>
      </c>
    </row>
    <row r="147" s="2" customFormat="1">
      <c r="A147" s="42"/>
      <c r="B147" s="43"/>
      <c r="C147" s="44"/>
      <c r="D147" s="222" t="s">
        <v>168</v>
      </c>
      <c r="E147" s="44"/>
      <c r="F147" s="223" t="s">
        <v>1710</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480</v>
      </c>
      <c r="D148" s="209" t="s">
        <v>161</v>
      </c>
      <c r="E148" s="210" t="s">
        <v>1981</v>
      </c>
      <c r="F148" s="211" t="s">
        <v>1982</v>
      </c>
      <c r="G148" s="212" t="s">
        <v>594</v>
      </c>
      <c r="H148" s="213">
        <v>75</v>
      </c>
      <c r="I148" s="214"/>
      <c r="J148" s="215">
        <f>ROUND(I148*H148,2)</f>
        <v>0</v>
      </c>
      <c r="K148" s="211" t="s">
        <v>44</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1983</v>
      </c>
    </row>
    <row r="149" s="2" customFormat="1" ht="21.75" customHeight="1">
      <c r="A149" s="42"/>
      <c r="B149" s="43"/>
      <c r="C149" s="209" t="s">
        <v>484</v>
      </c>
      <c r="D149" s="209" t="s">
        <v>161</v>
      </c>
      <c r="E149" s="210" t="s">
        <v>1984</v>
      </c>
      <c r="F149" s="211" t="s">
        <v>1985</v>
      </c>
      <c r="G149" s="212" t="s">
        <v>594</v>
      </c>
      <c r="H149" s="213">
        <v>15</v>
      </c>
      <c r="I149" s="214"/>
      <c r="J149" s="215">
        <f>ROUND(I149*H149,2)</f>
        <v>0</v>
      </c>
      <c r="K149" s="211" t="s">
        <v>165</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645</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645</v>
      </c>
      <c r="BM149" s="220" t="s">
        <v>1986</v>
      </c>
    </row>
    <row r="150" s="2" customFormat="1">
      <c r="A150" s="42"/>
      <c r="B150" s="43"/>
      <c r="C150" s="44"/>
      <c r="D150" s="222" t="s">
        <v>168</v>
      </c>
      <c r="E150" s="44"/>
      <c r="F150" s="223" t="s">
        <v>1987</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2" customFormat="1" ht="16.5" customHeight="1">
      <c r="A151" s="42"/>
      <c r="B151" s="43"/>
      <c r="C151" s="209" t="s">
        <v>487</v>
      </c>
      <c r="D151" s="209" t="s">
        <v>161</v>
      </c>
      <c r="E151" s="210" t="s">
        <v>1711</v>
      </c>
      <c r="F151" s="211" t="s">
        <v>1712</v>
      </c>
      <c r="G151" s="212" t="s">
        <v>1713</v>
      </c>
      <c r="H151" s="213">
        <v>40</v>
      </c>
      <c r="I151" s="214"/>
      <c r="J151" s="215">
        <f>ROUND(I151*H151,2)</f>
        <v>0</v>
      </c>
      <c r="K151" s="211" t="s">
        <v>44</v>
      </c>
      <c r="L151" s="48"/>
      <c r="M151" s="216" t="s">
        <v>44</v>
      </c>
      <c r="N151" s="217" t="s">
        <v>53</v>
      </c>
      <c r="O151" s="88"/>
      <c r="P151" s="218">
        <f>O151*H151</f>
        <v>0</v>
      </c>
      <c r="Q151" s="218">
        <v>0</v>
      </c>
      <c r="R151" s="218">
        <f>Q151*H151</f>
        <v>0</v>
      </c>
      <c r="S151" s="218">
        <v>0</v>
      </c>
      <c r="T151" s="219">
        <f>S151*H151</f>
        <v>0</v>
      </c>
      <c r="U151" s="42"/>
      <c r="V151" s="42"/>
      <c r="W151" s="42"/>
      <c r="X151" s="42"/>
      <c r="Y151" s="42"/>
      <c r="Z151" s="42"/>
      <c r="AA151" s="42"/>
      <c r="AB151" s="42"/>
      <c r="AC151" s="42"/>
      <c r="AD151" s="42"/>
      <c r="AE151" s="42"/>
      <c r="AR151" s="220" t="s">
        <v>1714</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1714</v>
      </c>
      <c r="BM151" s="220" t="s">
        <v>1988</v>
      </c>
    </row>
    <row r="152" s="2" customFormat="1" ht="16.5" customHeight="1">
      <c r="A152" s="42"/>
      <c r="B152" s="43"/>
      <c r="C152" s="209" t="s">
        <v>491</v>
      </c>
      <c r="D152" s="209" t="s">
        <v>161</v>
      </c>
      <c r="E152" s="210" t="s">
        <v>1716</v>
      </c>
      <c r="F152" s="211" t="s">
        <v>1717</v>
      </c>
      <c r="G152" s="212" t="s">
        <v>222</v>
      </c>
      <c r="H152" s="213">
        <v>12</v>
      </c>
      <c r="I152" s="214"/>
      <c r="J152" s="215">
        <f>ROUND(I152*H152,2)</f>
        <v>0</v>
      </c>
      <c r="K152" s="211" t="s">
        <v>44</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90</v>
      </c>
      <c r="AT152" s="220" t="s">
        <v>161</v>
      </c>
      <c r="AU152" s="220" t="s">
        <v>92</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90</v>
      </c>
      <c r="BM152" s="220" t="s">
        <v>1989</v>
      </c>
    </row>
    <row r="153" s="2" customFormat="1" ht="16.5" customHeight="1">
      <c r="A153" s="42"/>
      <c r="B153" s="43"/>
      <c r="C153" s="209" t="s">
        <v>495</v>
      </c>
      <c r="D153" s="209" t="s">
        <v>161</v>
      </c>
      <c r="E153" s="210" t="s">
        <v>1719</v>
      </c>
      <c r="F153" s="211" t="s">
        <v>1720</v>
      </c>
      <c r="G153" s="212" t="s">
        <v>594</v>
      </c>
      <c r="H153" s="213">
        <v>32</v>
      </c>
      <c r="I153" s="214"/>
      <c r="J153" s="215">
        <f>ROUND(I153*H153,2)</f>
        <v>0</v>
      </c>
      <c r="K153" s="211" t="s">
        <v>44</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1523</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1523</v>
      </c>
      <c r="BM153" s="220" t="s">
        <v>1990</v>
      </c>
    </row>
    <row r="154" s="2" customFormat="1" ht="16.5" customHeight="1">
      <c r="A154" s="42"/>
      <c r="B154" s="43"/>
      <c r="C154" s="272" t="s">
        <v>501</v>
      </c>
      <c r="D154" s="272" t="s">
        <v>212</v>
      </c>
      <c r="E154" s="273" t="s">
        <v>1722</v>
      </c>
      <c r="F154" s="274" t="s">
        <v>1723</v>
      </c>
      <c r="G154" s="275" t="s">
        <v>1724</v>
      </c>
      <c r="H154" s="276">
        <v>32</v>
      </c>
      <c r="I154" s="277"/>
      <c r="J154" s="278">
        <f>ROUND(I154*H154,2)</f>
        <v>0</v>
      </c>
      <c r="K154" s="274" t="s">
        <v>44</v>
      </c>
      <c r="L154" s="279"/>
      <c r="M154" s="280" t="s">
        <v>44</v>
      </c>
      <c r="N154" s="281"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1523</v>
      </c>
      <c r="AT154" s="220" t="s">
        <v>212</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1523</v>
      </c>
      <c r="BM154" s="220" t="s">
        <v>1991</v>
      </c>
    </row>
    <row r="155" s="2" customFormat="1" ht="16.5" customHeight="1">
      <c r="A155" s="42"/>
      <c r="B155" s="43"/>
      <c r="C155" s="209" t="s">
        <v>505</v>
      </c>
      <c r="D155" s="209" t="s">
        <v>161</v>
      </c>
      <c r="E155" s="210" t="s">
        <v>1944</v>
      </c>
      <c r="F155" s="211" t="s">
        <v>1992</v>
      </c>
      <c r="G155" s="212" t="s">
        <v>594</v>
      </c>
      <c r="H155" s="213">
        <v>1</v>
      </c>
      <c r="I155" s="214"/>
      <c r="J155" s="215">
        <f>ROUND(I155*H155,2)</f>
        <v>0</v>
      </c>
      <c r="K155" s="211" t="s">
        <v>44</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1993</v>
      </c>
    </row>
    <row r="156" s="2" customFormat="1" ht="16.5" customHeight="1">
      <c r="A156" s="42"/>
      <c r="B156" s="43"/>
      <c r="C156" s="272" t="s">
        <v>517</v>
      </c>
      <c r="D156" s="272" t="s">
        <v>212</v>
      </c>
      <c r="E156" s="273" t="s">
        <v>1994</v>
      </c>
      <c r="F156" s="274" t="s">
        <v>1995</v>
      </c>
      <c r="G156" s="275" t="s">
        <v>661</v>
      </c>
      <c r="H156" s="276">
        <v>1</v>
      </c>
      <c r="I156" s="277"/>
      <c r="J156" s="278">
        <f>ROUND(I156*H156,2)</f>
        <v>0</v>
      </c>
      <c r="K156" s="274" t="s">
        <v>44</v>
      </c>
      <c r="L156" s="279"/>
      <c r="M156" s="280" t="s">
        <v>44</v>
      </c>
      <c r="N156" s="281"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1655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645</v>
      </c>
      <c r="BM156" s="220" t="s">
        <v>1996</v>
      </c>
    </row>
    <row r="157" s="12" customFormat="1" ht="22.8" customHeight="1">
      <c r="A157" s="12"/>
      <c r="B157" s="193"/>
      <c r="C157" s="194"/>
      <c r="D157" s="195" t="s">
        <v>81</v>
      </c>
      <c r="E157" s="207" t="s">
        <v>1726</v>
      </c>
      <c r="F157" s="207" t="s">
        <v>1727</v>
      </c>
      <c r="G157" s="194"/>
      <c r="H157" s="194"/>
      <c r="I157" s="197"/>
      <c r="J157" s="208">
        <f>BK157</f>
        <v>0</v>
      </c>
      <c r="K157" s="194"/>
      <c r="L157" s="199"/>
      <c r="M157" s="200"/>
      <c r="N157" s="201"/>
      <c r="O157" s="201"/>
      <c r="P157" s="202">
        <f>SUM(P158:P204)</f>
        <v>0</v>
      </c>
      <c r="Q157" s="201"/>
      <c r="R157" s="202">
        <f>SUM(R158:R204)</f>
        <v>5.1337899999999985</v>
      </c>
      <c r="S157" s="201"/>
      <c r="T157" s="203">
        <f>SUM(T158:T204)</f>
        <v>0</v>
      </c>
      <c r="U157" s="12"/>
      <c r="V157" s="12"/>
      <c r="W157" s="12"/>
      <c r="X157" s="12"/>
      <c r="Y157" s="12"/>
      <c r="Z157" s="12"/>
      <c r="AA157" s="12"/>
      <c r="AB157" s="12"/>
      <c r="AC157" s="12"/>
      <c r="AD157" s="12"/>
      <c r="AE157" s="12"/>
      <c r="AR157" s="204" t="s">
        <v>177</v>
      </c>
      <c r="AT157" s="205" t="s">
        <v>81</v>
      </c>
      <c r="AU157" s="205" t="s">
        <v>90</v>
      </c>
      <c r="AY157" s="204" t="s">
        <v>159</v>
      </c>
      <c r="BK157" s="206">
        <f>SUM(BK158:BK204)</f>
        <v>0</v>
      </c>
    </row>
    <row r="158" s="2" customFormat="1" ht="21.75" customHeight="1">
      <c r="A158" s="42"/>
      <c r="B158" s="43"/>
      <c r="C158" s="209" t="s">
        <v>522</v>
      </c>
      <c r="D158" s="209" t="s">
        <v>161</v>
      </c>
      <c r="E158" s="210" t="s">
        <v>1728</v>
      </c>
      <c r="F158" s="211" t="s">
        <v>1729</v>
      </c>
      <c r="G158" s="212" t="s">
        <v>222</v>
      </c>
      <c r="H158" s="213">
        <v>385</v>
      </c>
      <c r="I158" s="214"/>
      <c r="J158" s="215">
        <f>ROUND(I158*H158,2)</f>
        <v>0</v>
      </c>
      <c r="K158" s="211" t="s">
        <v>165</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645</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645</v>
      </c>
      <c r="BM158" s="220" t="s">
        <v>1997</v>
      </c>
    </row>
    <row r="159" s="2" customFormat="1">
      <c r="A159" s="42"/>
      <c r="B159" s="43"/>
      <c r="C159" s="44"/>
      <c r="D159" s="222" t="s">
        <v>168</v>
      </c>
      <c r="E159" s="44"/>
      <c r="F159" s="223" t="s">
        <v>1731</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2" customFormat="1" ht="16.5" customHeight="1">
      <c r="A160" s="42"/>
      <c r="B160" s="43"/>
      <c r="C160" s="272" t="s">
        <v>530</v>
      </c>
      <c r="D160" s="272" t="s">
        <v>212</v>
      </c>
      <c r="E160" s="273" t="s">
        <v>1732</v>
      </c>
      <c r="F160" s="274" t="s">
        <v>1733</v>
      </c>
      <c r="G160" s="275" t="s">
        <v>222</v>
      </c>
      <c r="H160" s="276">
        <v>385</v>
      </c>
      <c r="I160" s="277"/>
      <c r="J160" s="278">
        <f>ROUND(I160*H160,2)</f>
        <v>0</v>
      </c>
      <c r="K160" s="274" t="s">
        <v>165</v>
      </c>
      <c r="L160" s="279"/>
      <c r="M160" s="280" t="s">
        <v>44</v>
      </c>
      <c r="N160" s="281" t="s">
        <v>53</v>
      </c>
      <c r="O160" s="88"/>
      <c r="P160" s="218">
        <f>O160*H160</f>
        <v>0</v>
      </c>
      <c r="Q160" s="218">
        <v>0.00068999999999999997</v>
      </c>
      <c r="R160" s="218">
        <f>Q160*H160</f>
        <v>0.26565</v>
      </c>
      <c r="S160" s="218">
        <v>0</v>
      </c>
      <c r="T160" s="219">
        <f>S160*H160</f>
        <v>0</v>
      </c>
      <c r="U160" s="42"/>
      <c r="V160" s="42"/>
      <c r="W160" s="42"/>
      <c r="X160" s="42"/>
      <c r="Y160" s="42"/>
      <c r="Z160" s="42"/>
      <c r="AA160" s="42"/>
      <c r="AB160" s="42"/>
      <c r="AC160" s="42"/>
      <c r="AD160" s="42"/>
      <c r="AE160" s="42"/>
      <c r="AR160" s="220" t="s">
        <v>1523</v>
      </c>
      <c r="AT160" s="220" t="s">
        <v>212</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1523</v>
      </c>
      <c r="BM160" s="220" t="s">
        <v>1998</v>
      </c>
    </row>
    <row r="161" s="2" customFormat="1" ht="16.5" customHeight="1">
      <c r="A161" s="42"/>
      <c r="B161" s="43"/>
      <c r="C161" s="209" t="s">
        <v>537</v>
      </c>
      <c r="D161" s="209" t="s">
        <v>161</v>
      </c>
      <c r="E161" s="210" t="s">
        <v>1735</v>
      </c>
      <c r="F161" s="211" t="s">
        <v>1736</v>
      </c>
      <c r="G161" s="212" t="s">
        <v>594</v>
      </c>
      <c r="H161" s="213">
        <v>0</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1999</v>
      </c>
    </row>
    <row r="162" s="2" customFormat="1">
      <c r="A162" s="42"/>
      <c r="B162" s="43"/>
      <c r="C162" s="44"/>
      <c r="D162" s="227" t="s">
        <v>170</v>
      </c>
      <c r="E162" s="44"/>
      <c r="F162" s="228" t="s">
        <v>1738</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170</v>
      </c>
      <c r="AU162" s="20" t="s">
        <v>92</v>
      </c>
    </row>
    <row r="163" s="2" customFormat="1" ht="24.15" customHeight="1">
      <c r="A163" s="42"/>
      <c r="B163" s="43"/>
      <c r="C163" s="209" t="s">
        <v>542</v>
      </c>
      <c r="D163" s="209" t="s">
        <v>161</v>
      </c>
      <c r="E163" s="210" t="s">
        <v>1739</v>
      </c>
      <c r="F163" s="211" t="s">
        <v>1740</v>
      </c>
      <c r="G163" s="212" t="s">
        <v>164</v>
      </c>
      <c r="H163" s="213">
        <v>22</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2000</v>
      </c>
    </row>
    <row r="164" s="2" customFormat="1">
      <c r="A164" s="42"/>
      <c r="B164" s="43"/>
      <c r="C164" s="44"/>
      <c r="D164" s="222" t="s">
        <v>168</v>
      </c>
      <c r="E164" s="44"/>
      <c r="F164" s="223" t="s">
        <v>1742</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16.5" customHeight="1">
      <c r="A165" s="42"/>
      <c r="B165" s="43"/>
      <c r="C165" s="209" t="s">
        <v>547</v>
      </c>
      <c r="D165" s="209" t="s">
        <v>161</v>
      </c>
      <c r="E165" s="210" t="s">
        <v>1743</v>
      </c>
      <c r="F165" s="211" t="s">
        <v>1744</v>
      </c>
      <c r="G165" s="212" t="s">
        <v>164</v>
      </c>
      <c r="H165" s="213">
        <v>15</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2001</v>
      </c>
    </row>
    <row r="166" s="2" customFormat="1">
      <c r="A166" s="42"/>
      <c r="B166" s="43"/>
      <c r="C166" s="44"/>
      <c r="D166" s="222" t="s">
        <v>168</v>
      </c>
      <c r="E166" s="44"/>
      <c r="F166" s="223" t="s">
        <v>1746</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554</v>
      </c>
      <c r="D167" s="209" t="s">
        <v>161</v>
      </c>
      <c r="E167" s="210" t="s">
        <v>1748</v>
      </c>
      <c r="F167" s="211" t="s">
        <v>1749</v>
      </c>
      <c r="G167" s="212" t="s">
        <v>310</v>
      </c>
      <c r="H167" s="213">
        <v>5</v>
      </c>
      <c r="I167" s="214"/>
      <c r="J167" s="215">
        <f>ROUND(I167*H167,2)</f>
        <v>0</v>
      </c>
      <c r="K167" s="211" t="s">
        <v>165</v>
      </c>
      <c r="L167" s="48"/>
      <c r="M167" s="216" t="s">
        <v>44</v>
      </c>
      <c r="N167" s="217" t="s">
        <v>53</v>
      </c>
      <c r="O167" s="88"/>
      <c r="P167" s="218">
        <f>O167*H167</f>
        <v>0</v>
      </c>
      <c r="Q167" s="218">
        <v>0.00116</v>
      </c>
      <c r="R167" s="218">
        <f>Q167*H167</f>
        <v>0.0057999999999999996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2002</v>
      </c>
    </row>
    <row r="168" s="2" customFormat="1">
      <c r="A168" s="42"/>
      <c r="B168" s="43"/>
      <c r="C168" s="44"/>
      <c r="D168" s="222" t="s">
        <v>168</v>
      </c>
      <c r="E168" s="44"/>
      <c r="F168" s="223" t="s">
        <v>1751</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559</v>
      </c>
      <c r="D169" s="209" t="s">
        <v>161</v>
      </c>
      <c r="E169" s="210" t="s">
        <v>1752</v>
      </c>
      <c r="F169" s="211" t="s">
        <v>1753</v>
      </c>
      <c r="G169" s="212" t="s">
        <v>310</v>
      </c>
      <c r="H169" s="213">
        <v>5</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2003</v>
      </c>
    </row>
    <row r="170" s="2" customFormat="1">
      <c r="A170" s="42"/>
      <c r="B170" s="43"/>
      <c r="C170" s="44"/>
      <c r="D170" s="222" t="s">
        <v>168</v>
      </c>
      <c r="E170" s="44"/>
      <c r="F170" s="223" t="s">
        <v>1755</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33" customHeight="1">
      <c r="A171" s="42"/>
      <c r="B171" s="43"/>
      <c r="C171" s="209" t="s">
        <v>567</v>
      </c>
      <c r="D171" s="209" t="s">
        <v>161</v>
      </c>
      <c r="E171" s="210" t="s">
        <v>1756</v>
      </c>
      <c r="F171" s="211" t="s">
        <v>1757</v>
      </c>
      <c r="G171" s="212" t="s">
        <v>222</v>
      </c>
      <c r="H171" s="213">
        <v>75</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2004</v>
      </c>
    </row>
    <row r="172" s="2" customFormat="1">
      <c r="A172" s="42"/>
      <c r="B172" s="43"/>
      <c r="C172" s="44"/>
      <c r="D172" s="222" t="s">
        <v>168</v>
      </c>
      <c r="E172" s="44"/>
      <c r="F172" s="223" t="s">
        <v>1759</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33" customHeight="1">
      <c r="A173" s="42"/>
      <c r="B173" s="43"/>
      <c r="C173" s="209" t="s">
        <v>583</v>
      </c>
      <c r="D173" s="209" t="s">
        <v>161</v>
      </c>
      <c r="E173" s="210" t="s">
        <v>1760</v>
      </c>
      <c r="F173" s="211" t="s">
        <v>1761</v>
      </c>
      <c r="G173" s="212" t="s">
        <v>222</v>
      </c>
      <c r="H173" s="213">
        <v>100</v>
      </c>
      <c r="I173" s="214"/>
      <c r="J173" s="215">
        <f>ROUND(I173*H173,2)</f>
        <v>0</v>
      </c>
      <c r="K173" s="211" t="s">
        <v>165</v>
      </c>
      <c r="L173" s="48"/>
      <c r="M173" s="216" t="s">
        <v>44</v>
      </c>
      <c r="N173" s="217" t="s">
        <v>53</v>
      </c>
      <c r="O173" s="88"/>
      <c r="P173" s="218">
        <f>O173*H173</f>
        <v>0</v>
      </c>
      <c r="Q173" s="218">
        <v>0</v>
      </c>
      <c r="R173" s="218">
        <f>Q173*H173</f>
        <v>0</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2005</v>
      </c>
    </row>
    <row r="174" s="2" customFormat="1">
      <c r="A174" s="42"/>
      <c r="B174" s="43"/>
      <c r="C174" s="44"/>
      <c r="D174" s="222" t="s">
        <v>168</v>
      </c>
      <c r="E174" s="44"/>
      <c r="F174" s="223" t="s">
        <v>1763</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33" customHeight="1">
      <c r="A175" s="42"/>
      <c r="B175" s="43"/>
      <c r="C175" s="209" t="s">
        <v>591</v>
      </c>
      <c r="D175" s="209" t="s">
        <v>161</v>
      </c>
      <c r="E175" s="210" t="s">
        <v>1764</v>
      </c>
      <c r="F175" s="211" t="s">
        <v>1765</v>
      </c>
      <c r="G175" s="212" t="s">
        <v>164</v>
      </c>
      <c r="H175" s="213">
        <v>38</v>
      </c>
      <c r="I175" s="214"/>
      <c r="J175" s="215">
        <f>ROUND(I175*H175,2)</f>
        <v>0</v>
      </c>
      <c r="K175" s="211" t="s">
        <v>165</v>
      </c>
      <c r="L175" s="48"/>
      <c r="M175" s="216" t="s">
        <v>44</v>
      </c>
      <c r="N175" s="217" t="s">
        <v>53</v>
      </c>
      <c r="O175" s="88"/>
      <c r="P175" s="218">
        <f>O175*H175</f>
        <v>0</v>
      </c>
      <c r="Q175" s="218">
        <v>0</v>
      </c>
      <c r="R175" s="218">
        <f>Q175*H175</f>
        <v>0</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2006</v>
      </c>
    </row>
    <row r="176" s="2" customFormat="1">
      <c r="A176" s="42"/>
      <c r="B176" s="43"/>
      <c r="C176" s="44"/>
      <c r="D176" s="222" t="s">
        <v>168</v>
      </c>
      <c r="E176" s="44"/>
      <c r="F176" s="223" t="s">
        <v>1767</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24.15" customHeight="1">
      <c r="A177" s="42"/>
      <c r="B177" s="43"/>
      <c r="C177" s="209" t="s">
        <v>598</v>
      </c>
      <c r="D177" s="209" t="s">
        <v>161</v>
      </c>
      <c r="E177" s="210" t="s">
        <v>1776</v>
      </c>
      <c r="F177" s="211" t="s">
        <v>1777</v>
      </c>
      <c r="G177" s="212" t="s">
        <v>222</v>
      </c>
      <c r="H177" s="213">
        <v>175</v>
      </c>
      <c r="I177" s="214"/>
      <c r="J177" s="215">
        <f>ROUND(I177*H177,2)</f>
        <v>0</v>
      </c>
      <c r="K177" s="211" t="s">
        <v>165</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645</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645</v>
      </c>
      <c r="BM177" s="220" t="s">
        <v>2007</v>
      </c>
    </row>
    <row r="178" s="2" customFormat="1">
      <c r="A178" s="42"/>
      <c r="B178" s="43"/>
      <c r="C178" s="44"/>
      <c r="D178" s="222" t="s">
        <v>168</v>
      </c>
      <c r="E178" s="44"/>
      <c r="F178" s="223" t="s">
        <v>1779</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2" customFormat="1" ht="16.5" customHeight="1">
      <c r="A179" s="42"/>
      <c r="B179" s="43"/>
      <c r="C179" s="209" t="s">
        <v>604</v>
      </c>
      <c r="D179" s="209" t="s">
        <v>161</v>
      </c>
      <c r="E179" s="210" t="s">
        <v>1780</v>
      </c>
      <c r="F179" s="211" t="s">
        <v>1781</v>
      </c>
      <c r="G179" s="212" t="s">
        <v>594</v>
      </c>
      <c r="H179" s="213">
        <v>5</v>
      </c>
      <c r="I179" s="214"/>
      <c r="J179" s="215">
        <f>ROUND(I179*H179,2)</f>
        <v>0</v>
      </c>
      <c r="K179" s="211" t="s">
        <v>165</v>
      </c>
      <c r="L179" s="48"/>
      <c r="M179" s="216" t="s">
        <v>44</v>
      </c>
      <c r="N179" s="217" t="s">
        <v>53</v>
      </c>
      <c r="O179" s="88"/>
      <c r="P179" s="218">
        <f>O179*H179</f>
        <v>0</v>
      </c>
      <c r="Q179" s="218">
        <v>0.0076</v>
      </c>
      <c r="R179" s="218">
        <f>Q179*H179</f>
        <v>0.037999999999999999</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2008</v>
      </c>
    </row>
    <row r="180" s="2" customFormat="1">
      <c r="A180" s="42"/>
      <c r="B180" s="43"/>
      <c r="C180" s="44"/>
      <c r="D180" s="222" t="s">
        <v>168</v>
      </c>
      <c r="E180" s="44"/>
      <c r="F180" s="223" t="s">
        <v>1783</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16.5" customHeight="1">
      <c r="A181" s="42"/>
      <c r="B181" s="43"/>
      <c r="C181" s="209" t="s">
        <v>609</v>
      </c>
      <c r="D181" s="209" t="s">
        <v>161</v>
      </c>
      <c r="E181" s="210" t="s">
        <v>1784</v>
      </c>
      <c r="F181" s="211" t="s">
        <v>1785</v>
      </c>
      <c r="G181" s="212" t="s">
        <v>594</v>
      </c>
      <c r="H181" s="213">
        <v>5</v>
      </c>
      <c r="I181" s="214"/>
      <c r="J181" s="215">
        <f>ROUND(I181*H181,2)</f>
        <v>0</v>
      </c>
      <c r="K181" s="211" t="s">
        <v>165</v>
      </c>
      <c r="L181" s="48"/>
      <c r="M181" s="216" t="s">
        <v>44</v>
      </c>
      <c r="N181" s="217" t="s">
        <v>53</v>
      </c>
      <c r="O181" s="88"/>
      <c r="P181" s="218">
        <f>O181*H181</f>
        <v>0</v>
      </c>
      <c r="Q181" s="218">
        <v>0.0038</v>
      </c>
      <c r="R181" s="218">
        <f>Q181*H181</f>
        <v>0.019</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2009</v>
      </c>
    </row>
    <row r="182" s="2" customFormat="1">
      <c r="A182" s="42"/>
      <c r="B182" s="43"/>
      <c r="C182" s="44"/>
      <c r="D182" s="222" t="s">
        <v>168</v>
      </c>
      <c r="E182" s="44"/>
      <c r="F182" s="223" t="s">
        <v>1787</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09" t="s">
        <v>615</v>
      </c>
      <c r="D183" s="209" t="s">
        <v>161</v>
      </c>
      <c r="E183" s="210" t="s">
        <v>1788</v>
      </c>
      <c r="F183" s="211" t="s">
        <v>1789</v>
      </c>
      <c r="G183" s="212" t="s">
        <v>222</v>
      </c>
      <c r="H183" s="213">
        <v>30</v>
      </c>
      <c r="I183" s="214"/>
      <c r="J183" s="215">
        <f>ROUND(I183*H183,2)</f>
        <v>0</v>
      </c>
      <c r="K183" s="211" t="s">
        <v>165</v>
      </c>
      <c r="L183" s="48"/>
      <c r="M183" s="216" t="s">
        <v>44</v>
      </c>
      <c r="N183" s="217" t="s">
        <v>53</v>
      </c>
      <c r="O183" s="88"/>
      <c r="P183" s="218">
        <f>O183*H183</f>
        <v>0</v>
      </c>
      <c r="Q183" s="218">
        <v>0.0019</v>
      </c>
      <c r="R183" s="218">
        <f>Q183*H183</f>
        <v>0.057000000000000002</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2010</v>
      </c>
    </row>
    <row r="184" s="2" customFormat="1">
      <c r="A184" s="42"/>
      <c r="B184" s="43"/>
      <c r="C184" s="44"/>
      <c r="D184" s="222" t="s">
        <v>168</v>
      </c>
      <c r="E184" s="44"/>
      <c r="F184" s="223" t="s">
        <v>1791</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21.75" customHeight="1">
      <c r="A185" s="42"/>
      <c r="B185" s="43"/>
      <c r="C185" s="209" t="s">
        <v>620</v>
      </c>
      <c r="D185" s="209" t="s">
        <v>161</v>
      </c>
      <c r="E185" s="210" t="s">
        <v>1792</v>
      </c>
      <c r="F185" s="211" t="s">
        <v>1793</v>
      </c>
      <c r="G185" s="212" t="s">
        <v>222</v>
      </c>
      <c r="H185" s="213">
        <v>175</v>
      </c>
      <c r="I185" s="214"/>
      <c r="J185" s="215">
        <f>ROUND(I185*H185,2)</f>
        <v>0</v>
      </c>
      <c r="K185" s="211" t="s">
        <v>165</v>
      </c>
      <c r="L185" s="48"/>
      <c r="M185" s="216" t="s">
        <v>44</v>
      </c>
      <c r="N185" s="217" t="s">
        <v>53</v>
      </c>
      <c r="O185" s="88"/>
      <c r="P185" s="218">
        <f>O185*H185</f>
        <v>0</v>
      </c>
      <c r="Q185" s="218">
        <v>0.00012</v>
      </c>
      <c r="R185" s="218">
        <f>Q185*H185</f>
        <v>0.021000000000000001</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2011</v>
      </c>
    </row>
    <row r="186" s="2" customFormat="1">
      <c r="A186" s="42"/>
      <c r="B186" s="43"/>
      <c r="C186" s="44"/>
      <c r="D186" s="222" t="s">
        <v>168</v>
      </c>
      <c r="E186" s="44"/>
      <c r="F186" s="223" t="s">
        <v>1795</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24.15" customHeight="1">
      <c r="A187" s="42"/>
      <c r="B187" s="43"/>
      <c r="C187" s="209" t="s">
        <v>627</v>
      </c>
      <c r="D187" s="209" t="s">
        <v>161</v>
      </c>
      <c r="E187" s="210" t="s">
        <v>1796</v>
      </c>
      <c r="F187" s="211" t="s">
        <v>1797</v>
      </c>
      <c r="G187" s="212" t="s">
        <v>222</v>
      </c>
      <c r="H187" s="213">
        <v>18</v>
      </c>
      <c r="I187" s="214"/>
      <c r="J187" s="215">
        <f>ROUND(I187*H187,2)</f>
        <v>0</v>
      </c>
      <c r="K187" s="211" t="s">
        <v>165</v>
      </c>
      <c r="L187" s="48"/>
      <c r="M187" s="216" t="s">
        <v>44</v>
      </c>
      <c r="N187" s="217" t="s">
        <v>53</v>
      </c>
      <c r="O187" s="88"/>
      <c r="P187" s="218">
        <f>O187*H187</f>
        <v>0</v>
      </c>
      <c r="Q187" s="218">
        <v>0.22563</v>
      </c>
      <c r="R187" s="218">
        <f>Q187*H187</f>
        <v>4.0613399999999995</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2012</v>
      </c>
    </row>
    <row r="188" s="2" customFormat="1">
      <c r="A188" s="42"/>
      <c r="B188" s="43"/>
      <c r="C188" s="44"/>
      <c r="D188" s="222" t="s">
        <v>168</v>
      </c>
      <c r="E188" s="44"/>
      <c r="F188" s="223" t="s">
        <v>1799</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72" t="s">
        <v>631</v>
      </c>
      <c r="D189" s="272" t="s">
        <v>212</v>
      </c>
      <c r="E189" s="273" t="s">
        <v>1800</v>
      </c>
      <c r="F189" s="274" t="s">
        <v>1801</v>
      </c>
      <c r="G189" s="275" t="s">
        <v>594</v>
      </c>
      <c r="H189" s="276">
        <v>18</v>
      </c>
      <c r="I189" s="277"/>
      <c r="J189" s="278">
        <f>ROUND(I189*H189,2)</f>
        <v>0</v>
      </c>
      <c r="K189" s="274" t="s">
        <v>44</v>
      </c>
      <c r="L189" s="279"/>
      <c r="M189" s="280" t="s">
        <v>44</v>
      </c>
      <c r="N189" s="281" t="s">
        <v>53</v>
      </c>
      <c r="O189" s="88"/>
      <c r="P189" s="218">
        <f>O189*H189</f>
        <v>0</v>
      </c>
      <c r="Q189" s="218">
        <v>0.031</v>
      </c>
      <c r="R189" s="218">
        <f>Q189*H189</f>
        <v>0.55800000000000005</v>
      </c>
      <c r="S189" s="218">
        <v>0</v>
      </c>
      <c r="T189" s="219">
        <f>S189*H189</f>
        <v>0</v>
      </c>
      <c r="U189" s="42"/>
      <c r="V189" s="42"/>
      <c r="W189" s="42"/>
      <c r="X189" s="42"/>
      <c r="Y189" s="42"/>
      <c r="Z189" s="42"/>
      <c r="AA189" s="42"/>
      <c r="AB189" s="42"/>
      <c r="AC189" s="42"/>
      <c r="AD189" s="42"/>
      <c r="AE189" s="42"/>
      <c r="AR189" s="220" t="s">
        <v>1523</v>
      </c>
      <c r="AT189" s="220" t="s">
        <v>212</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1523</v>
      </c>
      <c r="BM189" s="220" t="s">
        <v>2013</v>
      </c>
    </row>
    <row r="190" s="2" customFormat="1" ht="16.5" customHeight="1">
      <c r="A190" s="42"/>
      <c r="B190" s="43"/>
      <c r="C190" s="272" t="s">
        <v>637</v>
      </c>
      <c r="D190" s="272" t="s">
        <v>212</v>
      </c>
      <c r="E190" s="273" t="s">
        <v>1803</v>
      </c>
      <c r="F190" s="274" t="s">
        <v>1804</v>
      </c>
      <c r="G190" s="275" t="s">
        <v>594</v>
      </c>
      <c r="H190" s="276">
        <v>18</v>
      </c>
      <c r="I190" s="277"/>
      <c r="J190" s="278">
        <f>ROUND(I190*H190,2)</f>
        <v>0</v>
      </c>
      <c r="K190" s="274" t="s">
        <v>44</v>
      </c>
      <c r="L190" s="279"/>
      <c r="M190" s="280" t="s">
        <v>44</v>
      </c>
      <c r="N190" s="281" t="s">
        <v>53</v>
      </c>
      <c r="O190" s="88"/>
      <c r="P190" s="218">
        <f>O190*H190</f>
        <v>0</v>
      </c>
      <c r="Q190" s="218">
        <v>0.0060000000000000001</v>
      </c>
      <c r="R190" s="218">
        <f>Q190*H190</f>
        <v>0.108</v>
      </c>
      <c r="S190" s="218">
        <v>0</v>
      </c>
      <c r="T190" s="219">
        <f>S190*H190</f>
        <v>0</v>
      </c>
      <c r="U190" s="42"/>
      <c r="V190" s="42"/>
      <c r="W190" s="42"/>
      <c r="X190" s="42"/>
      <c r="Y190" s="42"/>
      <c r="Z190" s="42"/>
      <c r="AA190" s="42"/>
      <c r="AB190" s="42"/>
      <c r="AC190" s="42"/>
      <c r="AD190" s="42"/>
      <c r="AE190" s="42"/>
      <c r="AR190" s="220" t="s">
        <v>1523</v>
      </c>
      <c r="AT190" s="220" t="s">
        <v>212</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1523</v>
      </c>
      <c r="BM190" s="220" t="s">
        <v>2014</v>
      </c>
    </row>
    <row r="191" s="2" customFormat="1" ht="33" customHeight="1">
      <c r="A191" s="42"/>
      <c r="B191" s="43"/>
      <c r="C191" s="209" t="s">
        <v>641</v>
      </c>
      <c r="D191" s="209" t="s">
        <v>161</v>
      </c>
      <c r="E191" s="210" t="s">
        <v>1806</v>
      </c>
      <c r="F191" s="211" t="s">
        <v>1807</v>
      </c>
      <c r="G191" s="212" t="s">
        <v>222</v>
      </c>
      <c r="H191" s="213">
        <v>75</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2015</v>
      </c>
    </row>
    <row r="192" s="2" customFormat="1">
      <c r="A192" s="42"/>
      <c r="B192" s="43"/>
      <c r="C192" s="44"/>
      <c r="D192" s="222" t="s">
        <v>168</v>
      </c>
      <c r="E192" s="44"/>
      <c r="F192" s="223" t="s">
        <v>1809</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33" customHeight="1">
      <c r="A193" s="42"/>
      <c r="B193" s="43"/>
      <c r="C193" s="209" t="s">
        <v>645</v>
      </c>
      <c r="D193" s="209" t="s">
        <v>161</v>
      </c>
      <c r="E193" s="210" t="s">
        <v>1810</v>
      </c>
      <c r="F193" s="211" t="s">
        <v>1811</v>
      </c>
      <c r="G193" s="212" t="s">
        <v>222</v>
      </c>
      <c r="H193" s="213">
        <v>100</v>
      </c>
      <c r="I193" s="214"/>
      <c r="J193" s="215">
        <f>ROUND(I193*H193,2)</f>
        <v>0</v>
      </c>
      <c r="K193" s="211" t="s">
        <v>165</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645</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645</v>
      </c>
      <c r="BM193" s="220" t="s">
        <v>2016</v>
      </c>
    </row>
    <row r="194" s="2" customFormat="1">
      <c r="A194" s="42"/>
      <c r="B194" s="43"/>
      <c r="C194" s="44"/>
      <c r="D194" s="222" t="s">
        <v>168</v>
      </c>
      <c r="E194" s="44"/>
      <c r="F194" s="223" t="s">
        <v>1813</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2" customFormat="1" ht="33" customHeight="1">
      <c r="A195" s="42"/>
      <c r="B195" s="43"/>
      <c r="C195" s="209" t="s">
        <v>649</v>
      </c>
      <c r="D195" s="209" t="s">
        <v>161</v>
      </c>
      <c r="E195" s="210" t="s">
        <v>1814</v>
      </c>
      <c r="F195" s="211" t="s">
        <v>1815</v>
      </c>
      <c r="G195" s="212" t="s">
        <v>164</v>
      </c>
      <c r="H195" s="213">
        <v>38</v>
      </c>
      <c r="I195" s="214"/>
      <c r="J195" s="215">
        <f>ROUND(I195*H195,2)</f>
        <v>0</v>
      </c>
      <c r="K195" s="211" t="s">
        <v>165</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645</v>
      </c>
      <c r="AT195" s="220" t="s">
        <v>161</v>
      </c>
      <c r="AU195" s="220" t="s">
        <v>92</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645</v>
      </c>
      <c r="BM195" s="220" t="s">
        <v>2017</v>
      </c>
    </row>
    <row r="196" s="2" customFormat="1">
      <c r="A196" s="42"/>
      <c r="B196" s="43"/>
      <c r="C196" s="44"/>
      <c r="D196" s="222" t="s">
        <v>168</v>
      </c>
      <c r="E196" s="44"/>
      <c r="F196" s="223" t="s">
        <v>1817</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168</v>
      </c>
      <c r="AU196" s="20" t="s">
        <v>92</v>
      </c>
    </row>
    <row r="197" s="2" customFormat="1" ht="16.5" customHeight="1">
      <c r="A197" s="42"/>
      <c r="B197" s="43"/>
      <c r="C197" s="209" t="s">
        <v>658</v>
      </c>
      <c r="D197" s="209" t="s">
        <v>161</v>
      </c>
      <c r="E197" s="210" t="s">
        <v>1818</v>
      </c>
      <c r="F197" s="211" t="s">
        <v>1819</v>
      </c>
      <c r="G197" s="212" t="s">
        <v>310</v>
      </c>
      <c r="H197" s="213">
        <v>100</v>
      </c>
      <c r="I197" s="214"/>
      <c r="J197" s="215">
        <f>ROUND(I197*H197,2)</f>
        <v>0</v>
      </c>
      <c r="K197" s="211" t="s">
        <v>165</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2018</v>
      </c>
    </row>
    <row r="198" s="2" customFormat="1">
      <c r="A198" s="42"/>
      <c r="B198" s="43"/>
      <c r="C198" s="44"/>
      <c r="D198" s="222" t="s">
        <v>168</v>
      </c>
      <c r="E198" s="44"/>
      <c r="F198" s="223" t="s">
        <v>1821</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168</v>
      </c>
      <c r="AU198" s="20" t="s">
        <v>92</v>
      </c>
    </row>
    <row r="199" s="2" customFormat="1" ht="16.5" customHeight="1">
      <c r="A199" s="42"/>
      <c r="B199" s="43"/>
      <c r="C199" s="209" t="s">
        <v>665</v>
      </c>
      <c r="D199" s="209" t="s">
        <v>161</v>
      </c>
      <c r="E199" s="210" t="s">
        <v>1840</v>
      </c>
      <c r="F199" s="211" t="s">
        <v>1736</v>
      </c>
      <c r="G199" s="212" t="s">
        <v>594</v>
      </c>
      <c r="H199" s="213">
        <v>0</v>
      </c>
      <c r="I199" s="214"/>
      <c r="J199" s="215">
        <f>ROUND(I199*H199,2)</f>
        <v>0</v>
      </c>
      <c r="K199" s="211" t="s">
        <v>44</v>
      </c>
      <c r="L199" s="48"/>
      <c r="M199" s="216" t="s">
        <v>44</v>
      </c>
      <c r="N199" s="217" t="s">
        <v>53</v>
      </c>
      <c r="O199" s="88"/>
      <c r="P199" s="218">
        <f>O199*H199</f>
        <v>0</v>
      </c>
      <c r="Q199" s="218">
        <v>0.0088000000000000005</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2019</v>
      </c>
    </row>
    <row r="200" s="2" customFormat="1">
      <c r="A200" s="42"/>
      <c r="B200" s="43"/>
      <c r="C200" s="44"/>
      <c r="D200" s="227" t="s">
        <v>170</v>
      </c>
      <c r="E200" s="44"/>
      <c r="F200" s="228" t="s">
        <v>1738</v>
      </c>
      <c r="G200" s="44"/>
      <c r="H200" s="44"/>
      <c r="I200" s="224"/>
      <c r="J200" s="44"/>
      <c r="K200" s="44"/>
      <c r="L200" s="48"/>
      <c r="M200" s="225"/>
      <c r="N200" s="226"/>
      <c r="O200" s="88"/>
      <c r="P200" s="88"/>
      <c r="Q200" s="88"/>
      <c r="R200" s="88"/>
      <c r="S200" s="88"/>
      <c r="T200" s="89"/>
      <c r="U200" s="42"/>
      <c r="V200" s="42"/>
      <c r="W200" s="42"/>
      <c r="X200" s="42"/>
      <c r="Y200" s="42"/>
      <c r="Z200" s="42"/>
      <c r="AA200" s="42"/>
      <c r="AB200" s="42"/>
      <c r="AC200" s="42"/>
      <c r="AD200" s="42"/>
      <c r="AE200" s="42"/>
      <c r="AT200" s="20" t="s">
        <v>170</v>
      </c>
      <c r="AU200" s="20" t="s">
        <v>92</v>
      </c>
    </row>
    <row r="201" s="2" customFormat="1" ht="16.5" customHeight="1">
      <c r="A201" s="42"/>
      <c r="B201" s="43"/>
      <c r="C201" s="209" t="s">
        <v>670</v>
      </c>
      <c r="D201" s="209" t="s">
        <v>161</v>
      </c>
      <c r="E201" s="210" t="s">
        <v>1842</v>
      </c>
      <c r="F201" s="211" t="s">
        <v>1843</v>
      </c>
      <c r="G201" s="212" t="s">
        <v>594</v>
      </c>
      <c r="H201" s="213">
        <v>1</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2020</v>
      </c>
    </row>
    <row r="202" s="2" customFormat="1" ht="16.5" customHeight="1">
      <c r="A202" s="42"/>
      <c r="B202" s="43"/>
      <c r="C202" s="209" t="s">
        <v>674</v>
      </c>
      <c r="D202" s="209" t="s">
        <v>161</v>
      </c>
      <c r="E202" s="210" t="s">
        <v>1845</v>
      </c>
      <c r="F202" s="211" t="s">
        <v>1846</v>
      </c>
      <c r="G202" s="212" t="s">
        <v>594</v>
      </c>
      <c r="H202" s="213">
        <v>1</v>
      </c>
      <c r="I202" s="214"/>
      <c r="J202" s="215">
        <f>ROUND(I202*H202,2)</f>
        <v>0</v>
      </c>
      <c r="K202" s="211" t="s">
        <v>44</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645</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645</v>
      </c>
      <c r="BM202" s="220" t="s">
        <v>2021</v>
      </c>
    </row>
    <row r="203" s="2" customFormat="1" ht="16.5" customHeight="1">
      <c r="A203" s="42"/>
      <c r="B203" s="43"/>
      <c r="C203" s="209" t="s">
        <v>1558</v>
      </c>
      <c r="D203" s="209" t="s">
        <v>161</v>
      </c>
      <c r="E203" s="210" t="s">
        <v>1848</v>
      </c>
      <c r="F203" s="211" t="s">
        <v>1849</v>
      </c>
      <c r="G203" s="212" t="s">
        <v>594</v>
      </c>
      <c r="H203" s="213">
        <v>0</v>
      </c>
      <c r="I203" s="214"/>
      <c r="J203" s="215">
        <f>ROUND(I203*H203,2)</f>
        <v>0</v>
      </c>
      <c r="K203" s="211" t="s">
        <v>44</v>
      </c>
      <c r="L203" s="48"/>
      <c r="M203" s="216" t="s">
        <v>44</v>
      </c>
      <c r="N203" s="217" t="s">
        <v>53</v>
      </c>
      <c r="O203" s="88"/>
      <c r="P203" s="218">
        <f>O203*H203</f>
        <v>0</v>
      </c>
      <c r="Q203" s="218">
        <v>0</v>
      </c>
      <c r="R203" s="218">
        <f>Q203*H203</f>
        <v>0</v>
      </c>
      <c r="S203" s="218">
        <v>0</v>
      </c>
      <c r="T203" s="219">
        <f>S203*H203</f>
        <v>0</v>
      </c>
      <c r="U203" s="42"/>
      <c r="V203" s="42"/>
      <c r="W203" s="42"/>
      <c r="X203" s="42"/>
      <c r="Y203" s="42"/>
      <c r="Z203" s="42"/>
      <c r="AA203" s="42"/>
      <c r="AB203" s="42"/>
      <c r="AC203" s="42"/>
      <c r="AD203" s="42"/>
      <c r="AE203" s="42"/>
      <c r="AR203" s="220" t="s">
        <v>645</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645</v>
      </c>
      <c r="BM203" s="220" t="s">
        <v>2022</v>
      </c>
    </row>
    <row r="204" s="2" customFormat="1">
      <c r="A204" s="42"/>
      <c r="B204" s="43"/>
      <c r="C204" s="44"/>
      <c r="D204" s="227" t="s">
        <v>170</v>
      </c>
      <c r="E204" s="44"/>
      <c r="F204" s="228" t="s">
        <v>1738</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170</v>
      </c>
      <c r="AU204" s="20" t="s">
        <v>92</v>
      </c>
    </row>
    <row r="205" s="12" customFormat="1" ht="22.8" customHeight="1">
      <c r="A205" s="12"/>
      <c r="B205" s="193"/>
      <c r="C205" s="194"/>
      <c r="D205" s="195" t="s">
        <v>81</v>
      </c>
      <c r="E205" s="207" t="s">
        <v>1851</v>
      </c>
      <c r="F205" s="207" t="s">
        <v>1852</v>
      </c>
      <c r="G205" s="194"/>
      <c r="H205" s="194"/>
      <c r="I205" s="197"/>
      <c r="J205" s="208">
        <f>BK205</f>
        <v>0</v>
      </c>
      <c r="K205" s="194"/>
      <c r="L205" s="199"/>
      <c r="M205" s="200"/>
      <c r="N205" s="201"/>
      <c r="O205" s="201"/>
      <c r="P205" s="202">
        <f>SUM(P206:P209)</f>
        <v>0</v>
      </c>
      <c r="Q205" s="201"/>
      <c r="R205" s="202">
        <f>SUM(R206:R209)</f>
        <v>0</v>
      </c>
      <c r="S205" s="201"/>
      <c r="T205" s="203">
        <f>SUM(T206:T209)</f>
        <v>0</v>
      </c>
      <c r="U205" s="12"/>
      <c r="V205" s="12"/>
      <c r="W205" s="12"/>
      <c r="X205" s="12"/>
      <c r="Y205" s="12"/>
      <c r="Z205" s="12"/>
      <c r="AA205" s="12"/>
      <c r="AB205" s="12"/>
      <c r="AC205" s="12"/>
      <c r="AD205" s="12"/>
      <c r="AE205" s="12"/>
      <c r="AR205" s="204" t="s">
        <v>177</v>
      </c>
      <c r="AT205" s="205" t="s">
        <v>81</v>
      </c>
      <c r="AU205" s="205" t="s">
        <v>90</v>
      </c>
      <c r="AY205" s="204" t="s">
        <v>159</v>
      </c>
      <c r="BK205" s="206">
        <f>SUM(BK206:BK209)</f>
        <v>0</v>
      </c>
    </row>
    <row r="206" s="2" customFormat="1" ht="16.5" customHeight="1">
      <c r="A206" s="42"/>
      <c r="B206" s="43"/>
      <c r="C206" s="209" t="s">
        <v>678</v>
      </c>
      <c r="D206" s="209" t="s">
        <v>161</v>
      </c>
      <c r="E206" s="210" t="s">
        <v>1853</v>
      </c>
      <c r="F206" s="211" t="s">
        <v>1854</v>
      </c>
      <c r="G206" s="212" t="s">
        <v>661</v>
      </c>
      <c r="H206" s="213">
        <v>1</v>
      </c>
      <c r="I206" s="214"/>
      <c r="J206" s="215">
        <f>ROUND(I206*H206,2)</f>
        <v>0</v>
      </c>
      <c r="K206" s="211" t="s">
        <v>44</v>
      </c>
      <c r="L206" s="48"/>
      <c r="M206" s="216" t="s">
        <v>44</v>
      </c>
      <c r="N206" s="217" t="s">
        <v>53</v>
      </c>
      <c r="O206" s="88"/>
      <c r="P206" s="218">
        <f>O206*H206</f>
        <v>0</v>
      </c>
      <c r="Q206" s="218">
        <v>0</v>
      </c>
      <c r="R206" s="218">
        <f>Q206*H206</f>
        <v>0</v>
      </c>
      <c r="S206" s="218">
        <v>0</v>
      </c>
      <c r="T206" s="219">
        <f>S206*H206</f>
        <v>0</v>
      </c>
      <c r="U206" s="42"/>
      <c r="V206" s="42"/>
      <c r="W206" s="42"/>
      <c r="X206" s="42"/>
      <c r="Y206" s="42"/>
      <c r="Z206" s="42"/>
      <c r="AA206" s="42"/>
      <c r="AB206" s="42"/>
      <c r="AC206" s="42"/>
      <c r="AD206" s="42"/>
      <c r="AE206" s="42"/>
      <c r="AR206" s="220" t="s">
        <v>645</v>
      </c>
      <c r="AT206" s="220" t="s">
        <v>161</v>
      </c>
      <c r="AU206" s="220" t="s">
        <v>92</v>
      </c>
      <c r="AY206" s="20" t="s">
        <v>159</v>
      </c>
      <c r="BE206" s="221">
        <f>IF(N206="základní",J206,0)</f>
        <v>0</v>
      </c>
      <c r="BF206" s="221">
        <f>IF(N206="snížená",J206,0)</f>
        <v>0</v>
      </c>
      <c r="BG206" s="221">
        <f>IF(N206="zákl. přenesená",J206,0)</f>
        <v>0</v>
      </c>
      <c r="BH206" s="221">
        <f>IF(N206="sníž. přenesená",J206,0)</f>
        <v>0</v>
      </c>
      <c r="BI206" s="221">
        <f>IF(N206="nulová",J206,0)</f>
        <v>0</v>
      </c>
      <c r="BJ206" s="20" t="s">
        <v>90</v>
      </c>
      <c r="BK206" s="221">
        <f>ROUND(I206*H206,2)</f>
        <v>0</v>
      </c>
      <c r="BL206" s="20" t="s">
        <v>645</v>
      </c>
      <c r="BM206" s="220" t="s">
        <v>2023</v>
      </c>
    </row>
    <row r="207" s="2" customFormat="1" ht="21.75" customHeight="1">
      <c r="A207" s="42"/>
      <c r="B207" s="43"/>
      <c r="C207" s="209" t="s">
        <v>683</v>
      </c>
      <c r="D207" s="209" t="s">
        <v>161</v>
      </c>
      <c r="E207" s="210" t="s">
        <v>1856</v>
      </c>
      <c r="F207" s="211" t="s">
        <v>1857</v>
      </c>
      <c r="G207" s="212" t="s">
        <v>1858</v>
      </c>
      <c r="H207" s="213">
        <v>3</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2024</v>
      </c>
    </row>
    <row r="208" s="2" customFormat="1">
      <c r="A208" s="42"/>
      <c r="B208" s="43"/>
      <c r="C208" s="44"/>
      <c r="D208" s="222" t="s">
        <v>168</v>
      </c>
      <c r="E208" s="44"/>
      <c r="F208" s="223" t="s">
        <v>1860</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2" customFormat="1" ht="16.5" customHeight="1">
      <c r="A209" s="42"/>
      <c r="B209" s="43"/>
      <c r="C209" s="209" t="s">
        <v>687</v>
      </c>
      <c r="D209" s="209" t="s">
        <v>161</v>
      </c>
      <c r="E209" s="210" t="s">
        <v>1861</v>
      </c>
      <c r="F209" s="211" t="s">
        <v>1862</v>
      </c>
      <c r="G209" s="212" t="s">
        <v>594</v>
      </c>
      <c r="H209" s="213">
        <v>1</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645</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645</v>
      </c>
      <c r="BM209" s="220" t="s">
        <v>2025</v>
      </c>
    </row>
    <row r="210" s="12" customFormat="1" ht="22.8" customHeight="1">
      <c r="A210" s="12"/>
      <c r="B210" s="193"/>
      <c r="C210" s="194"/>
      <c r="D210" s="195" t="s">
        <v>81</v>
      </c>
      <c r="E210" s="207" t="s">
        <v>1864</v>
      </c>
      <c r="F210" s="207" t="s">
        <v>1865</v>
      </c>
      <c r="G210" s="194"/>
      <c r="H210" s="194"/>
      <c r="I210" s="197"/>
      <c r="J210" s="208">
        <f>BK210</f>
        <v>0</v>
      </c>
      <c r="K210" s="194"/>
      <c r="L210" s="199"/>
      <c r="M210" s="200"/>
      <c r="N210" s="201"/>
      <c r="O210" s="201"/>
      <c r="P210" s="202">
        <f>SUM(P211:P215)</f>
        <v>0</v>
      </c>
      <c r="Q210" s="201"/>
      <c r="R210" s="202">
        <f>SUM(R211:R215)</f>
        <v>0</v>
      </c>
      <c r="S210" s="201"/>
      <c r="T210" s="203">
        <f>SUM(T211:T215)</f>
        <v>0</v>
      </c>
      <c r="U210" s="12"/>
      <c r="V210" s="12"/>
      <c r="W210" s="12"/>
      <c r="X210" s="12"/>
      <c r="Y210" s="12"/>
      <c r="Z210" s="12"/>
      <c r="AA210" s="12"/>
      <c r="AB210" s="12"/>
      <c r="AC210" s="12"/>
      <c r="AD210" s="12"/>
      <c r="AE210" s="12"/>
      <c r="AR210" s="204" t="s">
        <v>166</v>
      </c>
      <c r="AT210" s="205" t="s">
        <v>81</v>
      </c>
      <c r="AU210" s="205" t="s">
        <v>90</v>
      </c>
      <c r="AY210" s="204" t="s">
        <v>159</v>
      </c>
      <c r="BK210" s="206">
        <f>SUM(BK211:BK215)</f>
        <v>0</v>
      </c>
    </row>
    <row r="211" s="2" customFormat="1" ht="16.5" customHeight="1">
      <c r="A211" s="42"/>
      <c r="B211" s="43"/>
      <c r="C211" s="209" t="s">
        <v>692</v>
      </c>
      <c r="D211" s="209" t="s">
        <v>161</v>
      </c>
      <c r="E211" s="210" t="s">
        <v>1866</v>
      </c>
      <c r="F211" s="211" t="s">
        <v>1867</v>
      </c>
      <c r="G211" s="212" t="s">
        <v>1713</v>
      </c>
      <c r="H211" s="213">
        <v>68</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1868</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1868</v>
      </c>
      <c r="BM211" s="220" t="s">
        <v>2026</v>
      </c>
    </row>
    <row r="212" s="2" customFormat="1" ht="16.5" customHeight="1">
      <c r="A212" s="42"/>
      <c r="B212" s="43"/>
      <c r="C212" s="209" t="s">
        <v>697</v>
      </c>
      <c r="D212" s="209" t="s">
        <v>161</v>
      </c>
      <c r="E212" s="210" t="s">
        <v>1870</v>
      </c>
      <c r="F212" s="211" t="s">
        <v>1871</v>
      </c>
      <c r="G212" s="212" t="s">
        <v>1713</v>
      </c>
      <c r="H212" s="213">
        <v>48</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1714</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1714</v>
      </c>
      <c r="BM212" s="220" t="s">
        <v>2027</v>
      </c>
    </row>
    <row r="213" s="2" customFormat="1" ht="16.5" customHeight="1">
      <c r="A213" s="42"/>
      <c r="B213" s="43"/>
      <c r="C213" s="209" t="s">
        <v>1581</v>
      </c>
      <c r="D213" s="209" t="s">
        <v>161</v>
      </c>
      <c r="E213" s="210" t="s">
        <v>1873</v>
      </c>
      <c r="F213" s="211" t="s">
        <v>1874</v>
      </c>
      <c r="G213" s="212" t="s">
        <v>1713</v>
      </c>
      <c r="H213" s="213">
        <v>120</v>
      </c>
      <c r="I213" s="214"/>
      <c r="J213" s="215">
        <f>ROUND(I213*H213,2)</f>
        <v>0</v>
      </c>
      <c r="K213" s="211" t="s">
        <v>44</v>
      </c>
      <c r="L213" s="48"/>
      <c r="M213" s="216" t="s">
        <v>44</v>
      </c>
      <c r="N213" s="217" t="s">
        <v>53</v>
      </c>
      <c r="O213" s="88"/>
      <c r="P213" s="218">
        <f>O213*H213</f>
        <v>0</v>
      </c>
      <c r="Q213" s="218">
        <v>0</v>
      </c>
      <c r="R213" s="218">
        <f>Q213*H213</f>
        <v>0</v>
      </c>
      <c r="S213" s="218">
        <v>0</v>
      </c>
      <c r="T213" s="219">
        <f>S213*H213</f>
        <v>0</v>
      </c>
      <c r="U213" s="42"/>
      <c r="V213" s="42"/>
      <c r="W213" s="42"/>
      <c r="X213" s="42"/>
      <c r="Y213" s="42"/>
      <c r="Z213" s="42"/>
      <c r="AA213" s="42"/>
      <c r="AB213" s="42"/>
      <c r="AC213" s="42"/>
      <c r="AD213" s="42"/>
      <c r="AE213" s="42"/>
      <c r="AR213" s="220" t="s">
        <v>1714</v>
      </c>
      <c r="AT213" s="220" t="s">
        <v>161</v>
      </c>
      <c r="AU213" s="220" t="s">
        <v>92</v>
      </c>
      <c r="AY213" s="20" t="s">
        <v>159</v>
      </c>
      <c r="BE213" s="221">
        <f>IF(N213="základní",J213,0)</f>
        <v>0</v>
      </c>
      <c r="BF213" s="221">
        <f>IF(N213="snížená",J213,0)</f>
        <v>0</v>
      </c>
      <c r="BG213" s="221">
        <f>IF(N213="zákl. přenesená",J213,0)</f>
        <v>0</v>
      </c>
      <c r="BH213" s="221">
        <f>IF(N213="sníž. přenesená",J213,0)</f>
        <v>0</v>
      </c>
      <c r="BI213" s="221">
        <f>IF(N213="nulová",J213,0)</f>
        <v>0</v>
      </c>
      <c r="BJ213" s="20" t="s">
        <v>90</v>
      </c>
      <c r="BK213" s="221">
        <f>ROUND(I213*H213,2)</f>
        <v>0</v>
      </c>
      <c r="BL213" s="20" t="s">
        <v>1714</v>
      </c>
      <c r="BM213" s="220" t="s">
        <v>2028</v>
      </c>
    </row>
    <row r="214" s="2" customFormat="1" ht="16.5" customHeight="1">
      <c r="A214" s="42"/>
      <c r="B214" s="43"/>
      <c r="C214" s="209" t="s">
        <v>1587</v>
      </c>
      <c r="D214" s="209" t="s">
        <v>161</v>
      </c>
      <c r="E214" s="210" t="s">
        <v>1876</v>
      </c>
      <c r="F214" s="211" t="s">
        <v>1877</v>
      </c>
      <c r="G214" s="212" t="s">
        <v>1713</v>
      </c>
      <c r="H214" s="213">
        <v>24</v>
      </c>
      <c r="I214" s="214"/>
      <c r="J214" s="215">
        <f>ROUND(I214*H214,2)</f>
        <v>0</v>
      </c>
      <c r="K214" s="211" t="s">
        <v>44</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1714</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1714</v>
      </c>
      <c r="BM214" s="220" t="s">
        <v>2029</v>
      </c>
    </row>
    <row r="215" s="2" customFormat="1" ht="16.5" customHeight="1">
      <c r="A215" s="42"/>
      <c r="B215" s="43"/>
      <c r="C215" s="209" t="s">
        <v>1591</v>
      </c>
      <c r="D215" s="209" t="s">
        <v>161</v>
      </c>
      <c r="E215" s="210" t="s">
        <v>2030</v>
      </c>
      <c r="F215" s="211" t="s">
        <v>2031</v>
      </c>
      <c r="G215" s="212" t="s">
        <v>1713</v>
      </c>
      <c r="H215" s="213">
        <v>40</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1714</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1714</v>
      </c>
      <c r="BM215" s="220" t="s">
        <v>2032</v>
      </c>
    </row>
    <row r="216" s="12" customFormat="1" ht="22.8" customHeight="1">
      <c r="A216" s="12"/>
      <c r="B216" s="193"/>
      <c r="C216" s="194"/>
      <c r="D216" s="195" t="s">
        <v>81</v>
      </c>
      <c r="E216" s="207" t="s">
        <v>1879</v>
      </c>
      <c r="F216" s="207" t="s">
        <v>1880</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166</v>
      </c>
      <c r="AT216" s="205" t="s">
        <v>81</v>
      </c>
      <c r="AU216" s="205" t="s">
        <v>90</v>
      </c>
      <c r="AY216" s="204" t="s">
        <v>159</v>
      </c>
      <c r="BK216" s="206">
        <f>BK217</f>
        <v>0</v>
      </c>
    </row>
    <row r="217" s="2" customFormat="1" ht="16.5" customHeight="1">
      <c r="A217" s="42"/>
      <c r="B217" s="43"/>
      <c r="C217" s="272" t="s">
        <v>1595</v>
      </c>
      <c r="D217" s="272" t="s">
        <v>212</v>
      </c>
      <c r="E217" s="273" t="s">
        <v>1881</v>
      </c>
      <c r="F217" s="274" t="s">
        <v>1882</v>
      </c>
      <c r="G217" s="275" t="s">
        <v>661</v>
      </c>
      <c r="H217" s="276">
        <v>1</v>
      </c>
      <c r="I217" s="277"/>
      <c r="J217" s="278">
        <f>ROUND(I217*H217,2)</f>
        <v>0</v>
      </c>
      <c r="K217" s="274" t="s">
        <v>44</v>
      </c>
      <c r="L217" s="279"/>
      <c r="M217" s="280" t="s">
        <v>44</v>
      </c>
      <c r="N217" s="281"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1714</v>
      </c>
      <c r="AT217" s="220" t="s">
        <v>212</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1714</v>
      </c>
      <c r="BM217" s="220" t="s">
        <v>2033</v>
      </c>
    </row>
    <row r="218" s="12" customFormat="1" ht="25.92" customHeight="1">
      <c r="A218" s="12"/>
      <c r="B218" s="193"/>
      <c r="C218" s="194"/>
      <c r="D218" s="195" t="s">
        <v>81</v>
      </c>
      <c r="E218" s="196" t="s">
        <v>123</v>
      </c>
      <c r="F218" s="196" t="s">
        <v>124</v>
      </c>
      <c r="G218" s="194"/>
      <c r="H218" s="194"/>
      <c r="I218" s="197"/>
      <c r="J218" s="198">
        <f>BK218</f>
        <v>0</v>
      </c>
      <c r="K218" s="194"/>
      <c r="L218" s="199"/>
      <c r="M218" s="200"/>
      <c r="N218" s="201"/>
      <c r="O218" s="201"/>
      <c r="P218" s="202">
        <f>P219+P221+P230+P233</f>
        <v>0</v>
      </c>
      <c r="Q218" s="201"/>
      <c r="R218" s="202">
        <f>R219+R221+R230+R233</f>
        <v>0</v>
      </c>
      <c r="S218" s="201"/>
      <c r="T218" s="203">
        <f>T219+T221+T230+T233</f>
        <v>0</v>
      </c>
      <c r="U218" s="12"/>
      <c r="V218" s="12"/>
      <c r="W218" s="12"/>
      <c r="X218" s="12"/>
      <c r="Y218" s="12"/>
      <c r="Z218" s="12"/>
      <c r="AA218" s="12"/>
      <c r="AB218" s="12"/>
      <c r="AC218" s="12"/>
      <c r="AD218" s="12"/>
      <c r="AE218" s="12"/>
      <c r="AR218" s="204" t="s">
        <v>197</v>
      </c>
      <c r="AT218" s="205" t="s">
        <v>81</v>
      </c>
      <c r="AU218" s="205" t="s">
        <v>82</v>
      </c>
      <c r="AY218" s="204" t="s">
        <v>159</v>
      </c>
      <c r="BK218" s="206">
        <f>BK219+BK221+BK230+BK233</f>
        <v>0</v>
      </c>
    </row>
    <row r="219" s="12" customFormat="1" ht="22.8" customHeight="1">
      <c r="A219" s="12"/>
      <c r="B219" s="193"/>
      <c r="C219" s="194"/>
      <c r="D219" s="195" t="s">
        <v>81</v>
      </c>
      <c r="E219" s="207" t="s">
        <v>82</v>
      </c>
      <c r="F219" s="207" t="s">
        <v>124</v>
      </c>
      <c r="G219" s="194"/>
      <c r="H219" s="194"/>
      <c r="I219" s="197"/>
      <c r="J219" s="208">
        <f>BK219</f>
        <v>0</v>
      </c>
      <c r="K219" s="194"/>
      <c r="L219" s="199"/>
      <c r="M219" s="200"/>
      <c r="N219" s="201"/>
      <c r="O219" s="201"/>
      <c r="P219" s="202">
        <f>P220</f>
        <v>0</v>
      </c>
      <c r="Q219" s="201"/>
      <c r="R219" s="202">
        <f>R220</f>
        <v>0</v>
      </c>
      <c r="S219" s="201"/>
      <c r="T219" s="203">
        <f>T220</f>
        <v>0</v>
      </c>
      <c r="U219" s="12"/>
      <c r="V219" s="12"/>
      <c r="W219" s="12"/>
      <c r="X219" s="12"/>
      <c r="Y219" s="12"/>
      <c r="Z219" s="12"/>
      <c r="AA219" s="12"/>
      <c r="AB219" s="12"/>
      <c r="AC219" s="12"/>
      <c r="AD219" s="12"/>
      <c r="AE219" s="12"/>
      <c r="AR219" s="204" t="s">
        <v>197</v>
      </c>
      <c r="AT219" s="205" t="s">
        <v>81</v>
      </c>
      <c r="AU219" s="205" t="s">
        <v>90</v>
      </c>
      <c r="AY219" s="204" t="s">
        <v>159</v>
      </c>
      <c r="BK219" s="206">
        <f>BK220</f>
        <v>0</v>
      </c>
    </row>
    <row r="220" s="2" customFormat="1" ht="16.5" customHeight="1">
      <c r="A220" s="42"/>
      <c r="B220" s="43"/>
      <c r="C220" s="209" t="s">
        <v>1536</v>
      </c>
      <c r="D220" s="209" t="s">
        <v>161</v>
      </c>
      <c r="E220" s="210" t="s">
        <v>1884</v>
      </c>
      <c r="F220" s="211" t="s">
        <v>1885</v>
      </c>
      <c r="G220" s="212" t="s">
        <v>1713</v>
      </c>
      <c r="H220" s="213">
        <v>40</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1868</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1868</v>
      </c>
      <c r="BM220" s="220" t="s">
        <v>2034</v>
      </c>
    </row>
    <row r="221" s="12" customFormat="1" ht="22.8" customHeight="1">
      <c r="A221" s="12"/>
      <c r="B221" s="193"/>
      <c r="C221" s="194"/>
      <c r="D221" s="195" t="s">
        <v>81</v>
      </c>
      <c r="E221" s="207" t="s">
        <v>1887</v>
      </c>
      <c r="F221" s="207" t="s">
        <v>1888</v>
      </c>
      <c r="G221" s="194"/>
      <c r="H221" s="194"/>
      <c r="I221" s="197"/>
      <c r="J221" s="208">
        <f>BK221</f>
        <v>0</v>
      </c>
      <c r="K221" s="194"/>
      <c r="L221" s="199"/>
      <c r="M221" s="200"/>
      <c r="N221" s="201"/>
      <c r="O221" s="201"/>
      <c r="P221" s="202">
        <f>SUM(P222:P229)</f>
        <v>0</v>
      </c>
      <c r="Q221" s="201"/>
      <c r="R221" s="202">
        <f>SUM(R222:R229)</f>
        <v>0</v>
      </c>
      <c r="S221" s="201"/>
      <c r="T221" s="203">
        <f>SUM(T222:T229)</f>
        <v>0</v>
      </c>
      <c r="U221" s="12"/>
      <c r="V221" s="12"/>
      <c r="W221" s="12"/>
      <c r="X221" s="12"/>
      <c r="Y221" s="12"/>
      <c r="Z221" s="12"/>
      <c r="AA221" s="12"/>
      <c r="AB221" s="12"/>
      <c r="AC221" s="12"/>
      <c r="AD221" s="12"/>
      <c r="AE221" s="12"/>
      <c r="AR221" s="204" t="s">
        <v>197</v>
      </c>
      <c r="AT221" s="205" t="s">
        <v>81</v>
      </c>
      <c r="AU221" s="205" t="s">
        <v>90</v>
      </c>
      <c r="AY221" s="204" t="s">
        <v>159</v>
      </c>
      <c r="BK221" s="206">
        <f>SUM(BK222:BK229)</f>
        <v>0</v>
      </c>
    </row>
    <row r="222" s="2" customFormat="1" ht="16.5" customHeight="1">
      <c r="A222" s="42"/>
      <c r="B222" s="43"/>
      <c r="C222" s="209" t="s">
        <v>2035</v>
      </c>
      <c r="D222" s="209" t="s">
        <v>161</v>
      </c>
      <c r="E222" s="210" t="s">
        <v>1889</v>
      </c>
      <c r="F222" s="211" t="s">
        <v>1890</v>
      </c>
      <c r="G222" s="212" t="s">
        <v>594</v>
      </c>
      <c r="H222" s="213">
        <v>0</v>
      </c>
      <c r="I222" s="214"/>
      <c r="J222" s="215">
        <f>ROUND(I222*H222,2)</f>
        <v>0</v>
      </c>
      <c r="K222" s="211" t="s">
        <v>44</v>
      </c>
      <c r="L222" s="48"/>
      <c r="M222" s="216" t="s">
        <v>44</v>
      </c>
      <c r="N222" s="217" t="s">
        <v>53</v>
      </c>
      <c r="O222" s="88"/>
      <c r="P222" s="218">
        <f>O222*H222</f>
        <v>0</v>
      </c>
      <c r="Q222" s="218">
        <v>0</v>
      </c>
      <c r="R222" s="218">
        <f>Q222*H222</f>
        <v>0</v>
      </c>
      <c r="S222" s="218">
        <v>0</v>
      </c>
      <c r="T222" s="219">
        <f>S222*H222</f>
        <v>0</v>
      </c>
      <c r="U222" s="42"/>
      <c r="V222" s="42"/>
      <c r="W222" s="42"/>
      <c r="X222" s="42"/>
      <c r="Y222" s="42"/>
      <c r="Z222" s="42"/>
      <c r="AA222" s="42"/>
      <c r="AB222" s="42"/>
      <c r="AC222" s="42"/>
      <c r="AD222" s="42"/>
      <c r="AE222" s="42"/>
      <c r="AR222" s="220" t="s">
        <v>1868</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1868</v>
      </c>
      <c r="BM222" s="220" t="s">
        <v>2036</v>
      </c>
    </row>
    <row r="223" s="2" customFormat="1">
      <c r="A223" s="42"/>
      <c r="B223" s="43"/>
      <c r="C223" s="44"/>
      <c r="D223" s="227" t="s">
        <v>170</v>
      </c>
      <c r="E223" s="44"/>
      <c r="F223" s="228" t="s">
        <v>1738</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170</v>
      </c>
      <c r="AU223" s="20" t="s">
        <v>92</v>
      </c>
    </row>
    <row r="224" s="2" customFormat="1" ht="16.5" customHeight="1">
      <c r="A224" s="42"/>
      <c r="B224" s="43"/>
      <c r="C224" s="209" t="s">
        <v>1542</v>
      </c>
      <c r="D224" s="209" t="s">
        <v>161</v>
      </c>
      <c r="E224" s="210" t="s">
        <v>1892</v>
      </c>
      <c r="F224" s="211" t="s">
        <v>1893</v>
      </c>
      <c r="G224" s="212" t="s">
        <v>594</v>
      </c>
      <c r="H224" s="213">
        <v>0</v>
      </c>
      <c r="I224" s="214"/>
      <c r="J224" s="215">
        <f>ROUND(I224*H224,2)</f>
        <v>0</v>
      </c>
      <c r="K224" s="211" t="s">
        <v>44</v>
      </c>
      <c r="L224" s="48"/>
      <c r="M224" s="216" t="s">
        <v>44</v>
      </c>
      <c r="N224" s="217" t="s">
        <v>53</v>
      </c>
      <c r="O224" s="88"/>
      <c r="P224" s="218">
        <f>O224*H224</f>
        <v>0</v>
      </c>
      <c r="Q224" s="218">
        <v>0</v>
      </c>
      <c r="R224" s="218">
        <f>Q224*H224</f>
        <v>0</v>
      </c>
      <c r="S224" s="218">
        <v>0</v>
      </c>
      <c r="T224" s="219">
        <f>S224*H224</f>
        <v>0</v>
      </c>
      <c r="U224" s="42"/>
      <c r="V224" s="42"/>
      <c r="W224" s="42"/>
      <c r="X224" s="42"/>
      <c r="Y224" s="42"/>
      <c r="Z224" s="42"/>
      <c r="AA224" s="42"/>
      <c r="AB224" s="42"/>
      <c r="AC224" s="42"/>
      <c r="AD224" s="42"/>
      <c r="AE224" s="42"/>
      <c r="AR224" s="220" t="s">
        <v>1868</v>
      </c>
      <c r="AT224" s="220" t="s">
        <v>161</v>
      </c>
      <c r="AU224" s="220" t="s">
        <v>92</v>
      </c>
      <c r="AY224" s="20" t="s">
        <v>159</v>
      </c>
      <c r="BE224" s="221">
        <f>IF(N224="základní",J224,0)</f>
        <v>0</v>
      </c>
      <c r="BF224" s="221">
        <f>IF(N224="snížená",J224,0)</f>
        <v>0</v>
      </c>
      <c r="BG224" s="221">
        <f>IF(N224="zákl. přenesená",J224,0)</f>
        <v>0</v>
      </c>
      <c r="BH224" s="221">
        <f>IF(N224="sníž. přenesená",J224,0)</f>
        <v>0</v>
      </c>
      <c r="BI224" s="221">
        <f>IF(N224="nulová",J224,0)</f>
        <v>0</v>
      </c>
      <c r="BJ224" s="20" t="s">
        <v>90</v>
      </c>
      <c r="BK224" s="221">
        <f>ROUND(I224*H224,2)</f>
        <v>0</v>
      </c>
      <c r="BL224" s="20" t="s">
        <v>1868</v>
      </c>
      <c r="BM224" s="220" t="s">
        <v>2037</v>
      </c>
    </row>
    <row r="225" s="2" customFormat="1">
      <c r="A225" s="42"/>
      <c r="B225" s="43"/>
      <c r="C225" s="44"/>
      <c r="D225" s="227" t="s">
        <v>170</v>
      </c>
      <c r="E225" s="44"/>
      <c r="F225" s="228" t="s">
        <v>1738</v>
      </c>
      <c r="G225" s="44"/>
      <c r="H225" s="44"/>
      <c r="I225" s="224"/>
      <c r="J225" s="44"/>
      <c r="K225" s="44"/>
      <c r="L225" s="48"/>
      <c r="M225" s="225"/>
      <c r="N225" s="226"/>
      <c r="O225" s="88"/>
      <c r="P225" s="88"/>
      <c r="Q225" s="88"/>
      <c r="R225" s="88"/>
      <c r="S225" s="88"/>
      <c r="T225" s="89"/>
      <c r="U225" s="42"/>
      <c r="V225" s="42"/>
      <c r="W225" s="42"/>
      <c r="X225" s="42"/>
      <c r="Y225" s="42"/>
      <c r="Z225" s="42"/>
      <c r="AA225" s="42"/>
      <c r="AB225" s="42"/>
      <c r="AC225" s="42"/>
      <c r="AD225" s="42"/>
      <c r="AE225" s="42"/>
      <c r="AT225" s="20" t="s">
        <v>170</v>
      </c>
      <c r="AU225" s="20" t="s">
        <v>92</v>
      </c>
    </row>
    <row r="226" s="2" customFormat="1" ht="16.5" customHeight="1">
      <c r="A226" s="42"/>
      <c r="B226" s="43"/>
      <c r="C226" s="209" t="s">
        <v>2038</v>
      </c>
      <c r="D226" s="209" t="s">
        <v>161</v>
      </c>
      <c r="E226" s="210" t="s">
        <v>1895</v>
      </c>
      <c r="F226" s="211" t="s">
        <v>1896</v>
      </c>
      <c r="G226" s="212" t="s">
        <v>594</v>
      </c>
      <c r="H226" s="213">
        <v>0</v>
      </c>
      <c r="I226" s="214"/>
      <c r="J226" s="215">
        <f>ROUND(I226*H226,2)</f>
        <v>0</v>
      </c>
      <c r="K226" s="211" t="s">
        <v>44</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1868</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1868</v>
      </c>
      <c r="BM226" s="220" t="s">
        <v>2039</v>
      </c>
    </row>
    <row r="227" s="2" customFormat="1">
      <c r="A227" s="42"/>
      <c r="B227" s="43"/>
      <c r="C227" s="44"/>
      <c r="D227" s="227" t="s">
        <v>170</v>
      </c>
      <c r="E227" s="44"/>
      <c r="F227" s="228" t="s">
        <v>1738</v>
      </c>
      <c r="G227" s="44"/>
      <c r="H227" s="44"/>
      <c r="I227" s="224"/>
      <c r="J227" s="44"/>
      <c r="K227" s="44"/>
      <c r="L227" s="48"/>
      <c r="M227" s="225"/>
      <c r="N227" s="226"/>
      <c r="O227" s="88"/>
      <c r="P227" s="88"/>
      <c r="Q227" s="88"/>
      <c r="R227" s="88"/>
      <c r="S227" s="88"/>
      <c r="T227" s="89"/>
      <c r="U227" s="42"/>
      <c r="V227" s="42"/>
      <c r="W227" s="42"/>
      <c r="X227" s="42"/>
      <c r="Y227" s="42"/>
      <c r="Z227" s="42"/>
      <c r="AA227" s="42"/>
      <c r="AB227" s="42"/>
      <c r="AC227" s="42"/>
      <c r="AD227" s="42"/>
      <c r="AE227" s="42"/>
      <c r="AT227" s="20" t="s">
        <v>170</v>
      </c>
      <c r="AU227" s="20" t="s">
        <v>92</v>
      </c>
    </row>
    <row r="228" s="2" customFormat="1" ht="16.5" customHeight="1">
      <c r="A228" s="42"/>
      <c r="B228" s="43"/>
      <c r="C228" s="209" t="s">
        <v>742</v>
      </c>
      <c r="D228" s="209" t="s">
        <v>161</v>
      </c>
      <c r="E228" s="210" t="s">
        <v>1898</v>
      </c>
      <c r="F228" s="211" t="s">
        <v>1899</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1868</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1868</v>
      </c>
      <c r="BM228" s="220" t="s">
        <v>2040</v>
      </c>
    </row>
    <row r="229" s="2" customFormat="1">
      <c r="A229" s="42"/>
      <c r="B229" s="43"/>
      <c r="C229" s="44"/>
      <c r="D229" s="227" t="s">
        <v>170</v>
      </c>
      <c r="E229" s="44"/>
      <c r="F229" s="228" t="s">
        <v>1738</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1901</v>
      </c>
      <c r="F230" s="207" t="s">
        <v>1902</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2041</v>
      </c>
      <c r="D231" s="209" t="s">
        <v>161</v>
      </c>
      <c r="E231" s="210" t="s">
        <v>1903</v>
      </c>
      <c r="F231" s="211" t="s">
        <v>1904</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1868</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1868</v>
      </c>
      <c r="BM231" s="220" t="s">
        <v>2042</v>
      </c>
    </row>
    <row r="232" s="2" customFormat="1">
      <c r="A232" s="42"/>
      <c r="B232" s="43"/>
      <c r="C232" s="44"/>
      <c r="D232" s="227" t="s">
        <v>170</v>
      </c>
      <c r="E232" s="44"/>
      <c r="F232" s="228" t="s">
        <v>1738</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170</v>
      </c>
      <c r="AU232" s="20" t="s">
        <v>92</v>
      </c>
    </row>
    <row r="233" s="12" customFormat="1" ht="22.8" customHeight="1">
      <c r="A233" s="12"/>
      <c r="B233" s="193"/>
      <c r="C233" s="194"/>
      <c r="D233" s="195" t="s">
        <v>81</v>
      </c>
      <c r="E233" s="207" t="s">
        <v>1906</v>
      </c>
      <c r="F233" s="207" t="s">
        <v>1907</v>
      </c>
      <c r="G233" s="194"/>
      <c r="H233" s="194"/>
      <c r="I233" s="197"/>
      <c r="J233" s="208">
        <f>BK233</f>
        <v>0</v>
      </c>
      <c r="K233" s="194"/>
      <c r="L233" s="199"/>
      <c r="M233" s="200"/>
      <c r="N233" s="201"/>
      <c r="O233" s="201"/>
      <c r="P233" s="202">
        <f>SUM(P234:P235)</f>
        <v>0</v>
      </c>
      <c r="Q233" s="201"/>
      <c r="R233" s="202">
        <f>SUM(R234:R235)</f>
        <v>0</v>
      </c>
      <c r="S233" s="201"/>
      <c r="T233" s="203">
        <f>SUM(T234:T235)</f>
        <v>0</v>
      </c>
      <c r="U233" s="12"/>
      <c r="V233" s="12"/>
      <c r="W233" s="12"/>
      <c r="X233" s="12"/>
      <c r="Y233" s="12"/>
      <c r="Z233" s="12"/>
      <c r="AA233" s="12"/>
      <c r="AB233" s="12"/>
      <c r="AC233" s="12"/>
      <c r="AD233" s="12"/>
      <c r="AE233" s="12"/>
      <c r="AR233" s="204" t="s">
        <v>197</v>
      </c>
      <c r="AT233" s="205" t="s">
        <v>81</v>
      </c>
      <c r="AU233" s="205" t="s">
        <v>90</v>
      </c>
      <c r="AY233" s="204" t="s">
        <v>159</v>
      </c>
      <c r="BK233" s="206">
        <f>SUM(BK234:BK235)</f>
        <v>0</v>
      </c>
    </row>
    <row r="234" s="2" customFormat="1" ht="16.5" customHeight="1">
      <c r="A234" s="42"/>
      <c r="B234" s="43"/>
      <c r="C234" s="209" t="s">
        <v>1546</v>
      </c>
      <c r="D234" s="209" t="s">
        <v>161</v>
      </c>
      <c r="E234" s="210" t="s">
        <v>1908</v>
      </c>
      <c r="F234" s="211" t="s">
        <v>1909</v>
      </c>
      <c r="G234" s="212" t="s">
        <v>594</v>
      </c>
      <c r="H234" s="213">
        <v>0</v>
      </c>
      <c r="I234" s="214"/>
      <c r="J234" s="215">
        <f>ROUND(I234*H234,2)</f>
        <v>0</v>
      </c>
      <c r="K234" s="211" t="s">
        <v>44</v>
      </c>
      <c r="L234" s="48"/>
      <c r="M234" s="216" t="s">
        <v>44</v>
      </c>
      <c r="N234" s="217" t="s">
        <v>53</v>
      </c>
      <c r="O234" s="88"/>
      <c r="P234" s="218">
        <f>O234*H234</f>
        <v>0</v>
      </c>
      <c r="Q234" s="218">
        <v>0</v>
      </c>
      <c r="R234" s="218">
        <f>Q234*H234</f>
        <v>0</v>
      </c>
      <c r="S234" s="218">
        <v>0</v>
      </c>
      <c r="T234" s="219">
        <f>S234*H234</f>
        <v>0</v>
      </c>
      <c r="U234" s="42"/>
      <c r="V234" s="42"/>
      <c r="W234" s="42"/>
      <c r="X234" s="42"/>
      <c r="Y234" s="42"/>
      <c r="Z234" s="42"/>
      <c r="AA234" s="42"/>
      <c r="AB234" s="42"/>
      <c r="AC234" s="42"/>
      <c r="AD234" s="42"/>
      <c r="AE234" s="42"/>
      <c r="AR234" s="220" t="s">
        <v>1868</v>
      </c>
      <c r="AT234" s="220" t="s">
        <v>161</v>
      </c>
      <c r="AU234" s="220" t="s">
        <v>92</v>
      </c>
      <c r="AY234" s="20" t="s">
        <v>159</v>
      </c>
      <c r="BE234" s="221">
        <f>IF(N234="základní",J234,0)</f>
        <v>0</v>
      </c>
      <c r="BF234" s="221">
        <f>IF(N234="snížená",J234,0)</f>
        <v>0</v>
      </c>
      <c r="BG234" s="221">
        <f>IF(N234="zákl. přenesená",J234,0)</f>
        <v>0</v>
      </c>
      <c r="BH234" s="221">
        <f>IF(N234="sníž. přenesená",J234,0)</f>
        <v>0</v>
      </c>
      <c r="BI234" s="221">
        <f>IF(N234="nulová",J234,0)</f>
        <v>0</v>
      </c>
      <c r="BJ234" s="20" t="s">
        <v>90</v>
      </c>
      <c r="BK234" s="221">
        <f>ROUND(I234*H234,2)</f>
        <v>0</v>
      </c>
      <c r="BL234" s="20" t="s">
        <v>1868</v>
      </c>
      <c r="BM234" s="220" t="s">
        <v>2043</v>
      </c>
    </row>
    <row r="235" s="2" customFormat="1">
      <c r="A235" s="42"/>
      <c r="B235" s="43"/>
      <c r="C235" s="44"/>
      <c r="D235" s="227" t="s">
        <v>170</v>
      </c>
      <c r="E235" s="44"/>
      <c r="F235" s="228" t="s">
        <v>1738</v>
      </c>
      <c r="G235" s="44"/>
      <c r="H235" s="44"/>
      <c r="I235" s="224"/>
      <c r="J235" s="44"/>
      <c r="K235" s="44"/>
      <c r="L235" s="48"/>
      <c r="M235" s="282"/>
      <c r="N235" s="283"/>
      <c r="O235" s="284"/>
      <c r="P235" s="284"/>
      <c r="Q235" s="284"/>
      <c r="R235" s="284"/>
      <c r="S235" s="284"/>
      <c r="T235" s="285"/>
      <c r="U235" s="42"/>
      <c r="V235" s="42"/>
      <c r="W235" s="42"/>
      <c r="X235" s="42"/>
      <c r="Y235" s="42"/>
      <c r="Z235" s="42"/>
      <c r="AA235" s="42"/>
      <c r="AB235" s="42"/>
      <c r="AC235" s="42"/>
      <c r="AD235" s="42"/>
      <c r="AE235" s="42"/>
      <c r="AT235" s="20" t="s">
        <v>170</v>
      </c>
      <c r="AU235" s="20" t="s">
        <v>92</v>
      </c>
    </row>
    <row r="236" s="2" customFormat="1" ht="6.96" customHeight="1">
      <c r="A236" s="42"/>
      <c r="B236" s="63"/>
      <c r="C236" s="64"/>
      <c r="D236" s="64"/>
      <c r="E236" s="64"/>
      <c r="F236" s="64"/>
      <c r="G236" s="64"/>
      <c r="H236" s="64"/>
      <c r="I236" s="64"/>
      <c r="J236" s="64"/>
      <c r="K236" s="64"/>
      <c r="L236" s="48"/>
      <c r="M236" s="42"/>
      <c r="O236" s="42"/>
      <c r="P236" s="42"/>
      <c r="Q236" s="42"/>
      <c r="R236" s="42"/>
      <c r="S236" s="42"/>
      <c r="T236" s="42"/>
      <c r="U236" s="42"/>
      <c r="V236" s="42"/>
      <c r="W236" s="42"/>
      <c r="X236" s="42"/>
      <c r="Y236" s="42"/>
      <c r="Z236" s="42"/>
      <c r="AA236" s="42"/>
      <c r="AB236" s="42"/>
      <c r="AC236" s="42"/>
      <c r="AD236" s="42"/>
      <c r="AE236" s="42"/>
    </row>
  </sheetData>
  <sheetProtection sheet="1" autoFilter="0" formatColumns="0" formatRows="0" objects="1" scenarios="1" spinCount="100000" saltValue="l68Ek0DmlmxJwOVE/O+atwKpZfkCKubhHM511lEQg2Zri5Vz+euP+O8X3RmvVC9jFA1ypXJbomrrlpu177glOA==" hashValue="kbveiMoV3l0H5Z/p6yfxzFvvVHTx1g37odaWvx2dCNt7/Zvs7Sd1tQ5hLP4TJsltWFc9jUoPXHkqth27iquA7g==" algorithmName="SHA-512" password="CC35"/>
  <autoFilter ref="C93:K235"/>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10" r:id="rId2" display="https://podminky.urs.cz/item/CS_URS_2024_02/210100001"/>
    <hyperlink ref="F112" r:id="rId3" display="https://podminky.urs.cz/item/CS_URS_2024_02/210100002"/>
    <hyperlink ref="F114" r:id="rId4" display="https://podminky.urs.cz/item/CS_URS_2024_02/210100422"/>
    <hyperlink ref="F116" r:id="rId5" display="https://podminky.urs.cz/item/CS_URS_2024_02/210204201"/>
    <hyperlink ref="F119" r:id="rId6" display="https://podminky.urs.cz/item/CS_URS_2024_02/210220001"/>
    <hyperlink ref="F124" r:id="rId7" display="https://podminky.urs.cz/item/CS_URS_2024_02/210220020"/>
    <hyperlink ref="F130" r:id="rId8" display="https://podminky.urs.cz/item/CS_URS_2024_02/210220361"/>
    <hyperlink ref="F133" r:id="rId9" display="https://podminky.urs.cz/item/CS_URS_2024_02/210280003"/>
    <hyperlink ref="F135" r:id="rId10" display="https://podminky.urs.cz/item/CS_URS_2024_02/210280010"/>
    <hyperlink ref="F137" r:id="rId11" display="https://podminky.urs.cz/item/CS_URS_2024_02/210801311"/>
    <hyperlink ref="F140" r:id="rId12" display="https://podminky.urs.cz/item/CS_URS_2024_02/210812011"/>
    <hyperlink ref="F143" r:id="rId13" display="https://podminky.urs.cz/item/CS_URS_2024_02/220110641"/>
    <hyperlink ref="F145" r:id="rId14" display="https://podminky.urs.cz/item/CS_URS_2024_02/220180203"/>
    <hyperlink ref="F147" r:id="rId15" display="https://podminky.urs.cz/item/CS_URS_2024_02/220180301"/>
    <hyperlink ref="F150" r:id="rId16" display="https://podminky.urs.cz/item/CS_URS_2024_02/580108021"/>
    <hyperlink ref="F159" r:id="rId17" display="https://podminky.urs.cz/item/CS_URS_2024_02/460791214"/>
    <hyperlink ref="F164" r:id="rId18" display="https://podminky.urs.cz/item/CS_URS_2024_02/460141112"/>
    <hyperlink ref="F166" r:id="rId19" display="https://podminky.urs.cz/item/CS_URS_2024_02/460641113"/>
    <hyperlink ref="F168" r:id="rId20" display="https://podminky.urs.cz/item/CS_URS_2024_02/460641411"/>
    <hyperlink ref="F170" r:id="rId21" display="https://podminky.urs.cz/item/CS_URS_2024_02/460641412"/>
    <hyperlink ref="F172" r:id="rId22" display="https://podminky.urs.cz/item/CS_URS_2024_02/460171272"/>
    <hyperlink ref="F174" r:id="rId23" display="https://podminky.urs.cz/item/CS_URS_2024_02/460171682"/>
    <hyperlink ref="F176" r:id="rId24" display="https://podminky.urs.cz/item/CS_URS_2024_02/460172112"/>
    <hyperlink ref="F178" r:id="rId25" display="https://podminky.urs.cz/item/CS_URS_2024_02/460661114"/>
    <hyperlink ref="F180" r:id="rId26" display="https://podminky.urs.cz/item/CS_URS_2024_02/460242211"/>
    <hyperlink ref="F182" r:id="rId27" display="https://podminky.urs.cz/item/CS_URS_2024_02/460242111"/>
    <hyperlink ref="F184" r:id="rId28" display="https://podminky.urs.cz/item/CS_URS_2024_02/460242221"/>
    <hyperlink ref="F186" r:id="rId29" display="https://podminky.urs.cz/item/CS_URS_2024_02/460671114"/>
    <hyperlink ref="F188" r:id="rId30" display="https://podminky.urs.cz/item/CS_URS_2024_02/460741131"/>
    <hyperlink ref="F192" r:id="rId31" display="https://podminky.urs.cz/item/CS_URS_2024_02/460451262"/>
    <hyperlink ref="F194" r:id="rId32" display="https://podminky.urs.cz/item/CS_URS_2024_02/460451642"/>
    <hyperlink ref="F196" r:id="rId33" display="https://podminky.urs.cz/item/CS_URS_2024_02/460452112"/>
    <hyperlink ref="F198" r:id="rId34" display="https://podminky.urs.cz/item/CS_URS_2024_02/460541112"/>
    <hyperlink ref="F208" r:id="rId35"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6"/>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1608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ROUND((SUM(BE81:BE205)),  2)</f>
        <v>0</v>
      </c>
      <c r="G33" s="42"/>
      <c r="H33" s="42"/>
      <c r="I33" s="153">
        <v>0.20999999999999999</v>
      </c>
      <c r="J33" s="152">
        <f>ROUND(((SUM(BE81:BE205))*I33),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ROUND((SUM(BF81:BF205)),  2)</f>
        <v>0</v>
      </c>
      <c r="G34" s="42"/>
      <c r="H34" s="42"/>
      <c r="I34" s="153">
        <v>0.12</v>
      </c>
      <c r="J34" s="152">
        <f>ROUND(((SUM(BF81:BF205))*I34),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2044</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2045</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2046</v>
      </c>
      <c r="F82" s="196" t="s">
        <v>1902</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2047</v>
      </c>
      <c r="F83" s="211" t="s">
        <v>2048</v>
      </c>
      <c r="G83" s="212" t="s">
        <v>661</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2049</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2050</v>
      </c>
      <c r="F85" s="211" t="s">
        <v>2051</v>
      </c>
      <c r="G85" s="212" t="s">
        <v>661</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2052</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2053</v>
      </c>
      <c r="F87" s="211" t="s">
        <v>2054</v>
      </c>
      <c r="G87" s="212" t="s">
        <v>661</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2055</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2056</v>
      </c>
      <c r="F89" s="211" t="s">
        <v>2057</v>
      </c>
      <c r="G89" s="212" t="s">
        <v>661</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2058</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2059</v>
      </c>
      <c r="F91" s="211" t="s">
        <v>2060</v>
      </c>
      <c r="G91" s="212" t="s">
        <v>661</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2061</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2062</v>
      </c>
      <c r="F93" s="211" t="s">
        <v>2063</v>
      </c>
      <c r="G93" s="212" t="s">
        <v>661</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2064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2065</v>
      </c>
      <c r="F95" s="211" t="s">
        <v>2066</v>
      </c>
      <c r="G95" s="212" t="s">
        <v>661</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346</v>
      </c>
    </row>
    <row r="96" s="2" customFormat="1">
      <c r="A96" s="42"/>
      <c r="B96" s="43"/>
      <c r="C96" s="44"/>
      <c r="D96" s="227" t="s">
        <v>170</v>
      </c>
      <c r="E96" s="44"/>
      <c r="F96" s="228" t="s">
        <v>2067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2068</v>
      </c>
      <c r="F97" s="211" t="s">
        <v>2069</v>
      </c>
      <c r="G97" s="212" t="s">
        <v>661</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358</v>
      </c>
    </row>
    <row r="98" s="2" customFormat="1">
      <c r="A98" s="42"/>
      <c r="B98" s="43"/>
      <c r="C98" s="44"/>
      <c r="D98" s="227" t="s">
        <v>170</v>
      </c>
      <c r="E98" s="44"/>
      <c r="F98" s="228" t="s">
        <v>2070</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2071</v>
      </c>
      <c r="F99" s="211" t="s">
        <v>2072</v>
      </c>
      <c r="G99" s="212" t="s">
        <v>661</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372</v>
      </c>
    </row>
    <row r="100" s="2" customFormat="1">
      <c r="A100" s="42"/>
      <c r="B100" s="43"/>
      <c r="C100" s="44"/>
      <c r="D100" s="227" t="s">
        <v>170</v>
      </c>
      <c r="E100" s="44"/>
      <c r="F100" s="228" t="s">
        <v>2073</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2074</v>
      </c>
      <c r="F101" s="211" t="s">
        <v>2075</v>
      </c>
      <c r="G101" s="212" t="s">
        <v>661</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384</v>
      </c>
    </row>
    <row r="102" s="2" customFormat="1">
      <c r="A102" s="42"/>
      <c r="B102" s="43"/>
      <c r="C102" s="44"/>
      <c r="D102" s="227" t="s">
        <v>170</v>
      </c>
      <c r="E102" s="44"/>
      <c r="F102" s="228" t="s">
        <v>2076</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2077</v>
      </c>
      <c r="F103" s="211" t="s">
        <v>2078</v>
      </c>
      <c r="G103" s="212" t="s">
        <v>661</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401</v>
      </c>
    </row>
    <row r="104" s="2" customFormat="1">
      <c r="A104" s="42"/>
      <c r="B104" s="43"/>
      <c r="C104" s="44"/>
      <c r="D104" s="227" t="s">
        <v>170</v>
      </c>
      <c r="E104" s="44"/>
      <c r="F104" s="228" t="s">
        <v>2079</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2080</v>
      </c>
      <c r="F105" s="211" t="s">
        <v>2081</v>
      </c>
      <c r="G105" s="212" t="s">
        <v>661</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2082</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339</v>
      </c>
      <c r="D107" s="209" t="s">
        <v>161</v>
      </c>
      <c r="E107" s="210" t="s">
        <v>2083</v>
      </c>
      <c r="F107" s="211" t="s">
        <v>2084</v>
      </c>
      <c r="G107" s="212" t="s">
        <v>661</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426</v>
      </c>
    </row>
    <row r="108" s="2" customFormat="1">
      <c r="A108" s="42"/>
      <c r="B108" s="43"/>
      <c r="C108" s="44"/>
      <c r="D108" s="227" t="s">
        <v>170</v>
      </c>
      <c r="E108" s="44"/>
      <c r="F108" s="228" t="s">
        <v>2085</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346</v>
      </c>
      <c r="D109" s="209" t="s">
        <v>161</v>
      </c>
      <c r="E109" s="210" t="s">
        <v>2086</v>
      </c>
      <c r="F109" s="211" t="s">
        <v>2087</v>
      </c>
      <c r="G109" s="212" t="s">
        <v>661</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436</v>
      </c>
    </row>
    <row r="110" s="2" customFormat="1">
      <c r="A110" s="42"/>
      <c r="B110" s="43"/>
      <c r="C110" s="44"/>
      <c r="D110" s="227" t="s">
        <v>170</v>
      </c>
      <c r="E110" s="44"/>
      <c r="F110" s="228" t="s">
        <v>2088</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351</v>
      </c>
      <c r="D111" s="209" t="s">
        <v>161</v>
      </c>
      <c r="E111" s="210" t="s">
        <v>2089</v>
      </c>
      <c r="F111" s="211" t="s">
        <v>2090</v>
      </c>
      <c r="G111" s="212" t="s">
        <v>661</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446</v>
      </c>
    </row>
    <row r="112" s="2" customFormat="1">
      <c r="A112" s="42"/>
      <c r="B112" s="43"/>
      <c r="C112" s="44"/>
      <c r="D112" s="227" t="s">
        <v>170</v>
      </c>
      <c r="E112" s="44"/>
      <c r="F112" s="228" t="s">
        <v>2091</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358</v>
      </c>
      <c r="D113" s="209" t="s">
        <v>161</v>
      </c>
      <c r="E113" s="210" t="s">
        <v>2092</v>
      </c>
      <c r="F113" s="211" t="s">
        <v>2093</v>
      </c>
      <c r="G113" s="212" t="s">
        <v>661</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456</v>
      </c>
    </row>
    <row r="114" s="2" customFormat="1">
      <c r="A114" s="42"/>
      <c r="B114" s="43"/>
      <c r="C114" s="44"/>
      <c r="D114" s="227" t="s">
        <v>170</v>
      </c>
      <c r="E114" s="44"/>
      <c r="F114" s="228" t="s">
        <v>2094</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365</v>
      </c>
      <c r="D115" s="209" t="s">
        <v>161</v>
      </c>
      <c r="E115" s="210" t="s">
        <v>2095</v>
      </c>
      <c r="F115" s="211" t="s">
        <v>2096</v>
      </c>
      <c r="G115" s="212" t="s">
        <v>661</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466</v>
      </c>
    </row>
    <row r="116" s="2" customFormat="1">
      <c r="A116" s="42"/>
      <c r="B116" s="43"/>
      <c r="C116" s="44"/>
      <c r="D116" s="227" t="s">
        <v>170</v>
      </c>
      <c r="E116" s="44"/>
      <c r="F116" s="228" t="s">
        <v>2097</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372</v>
      </c>
      <c r="D117" s="209" t="s">
        <v>161</v>
      </c>
      <c r="E117" s="210" t="s">
        <v>2098</v>
      </c>
      <c r="F117" s="211" t="s">
        <v>2099</v>
      </c>
      <c r="G117" s="212" t="s">
        <v>661</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475</v>
      </c>
    </row>
    <row r="118" s="2" customFormat="1">
      <c r="A118" s="42"/>
      <c r="B118" s="43"/>
      <c r="C118" s="44"/>
      <c r="D118" s="227" t="s">
        <v>170</v>
      </c>
      <c r="E118" s="44"/>
      <c r="F118" s="228" t="s">
        <v>2100</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377</v>
      </c>
      <c r="D119" s="209" t="s">
        <v>161</v>
      </c>
      <c r="E119" s="210" t="s">
        <v>2101</v>
      </c>
      <c r="F119" s="211" t="s">
        <v>2102</v>
      </c>
      <c r="G119" s="212" t="s">
        <v>661</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484</v>
      </c>
    </row>
    <row r="120" s="2" customFormat="1">
      <c r="A120" s="42"/>
      <c r="B120" s="43"/>
      <c r="C120" s="44"/>
      <c r="D120" s="227" t="s">
        <v>170</v>
      </c>
      <c r="E120" s="44"/>
      <c r="F120" s="228" t="s">
        <v>2103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384</v>
      </c>
      <c r="D121" s="209" t="s">
        <v>161</v>
      </c>
      <c r="E121" s="210" t="s">
        <v>2104</v>
      </c>
      <c r="F121" s="211" t="s">
        <v>2105</v>
      </c>
      <c r="G121" s="212" t="s">
        <v>661</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491</v>
      </c>
    </row>
    <row r="122" s="2" customFormat="1">
      <c r="A122" s="42"/>
      <c r="B122" s="43"/>
      <c r="C122" s="44"/>
      <c r="D122" s="227" t="s">
        <v>170</v>
      </c>
      <c r="E122" s="44"/>
      <c r="F122" s="228" t="s">
        <v>2106</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2107</v>
      </c>
      <c r="F123" s="211" t="s">
        <v>2108</v>
      </c>
      <c r="G123" s="212" t="s">
        <v>661</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501</v>
      </c>
    </row>
    <row r="124" s="2" customFormat="1">
      <c r="A124" s="42"/>
      <c r="B124" s="43"/>
      <c r="C124" s="44"/>
      <c r="D124" s="227" t="s">
        <v>170</v>
      </c>
      <c r="E124" s="44"/>
      <c r="F124" s="228" t="s">
        <v>2109</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2110</v>
      </c>
      <c r="F125" s="196" t="s">
        <v>2111</v>
      </c>
      <c r="G125" s="194"/>
      <c r="H125" s="194"/>
      <c r="I125" s="197"/>
      <c r="J125" s="198">
        <f>BK125</f>
        <v>0</v>
      </c>
      <c r="K125" s="194"/>
      <c r="L125" s="199"/>
      <c r="M125" s="200"/>
      <c r="N125" s="201"/>
      <c r="O125" s="201"/>
      <c r="P125" s="202">
        <f>SUM(P126:P205)</f>
        <v>0</v>
      </c>
      <c r="Q125" s="201"/>
      <c r="R125" s="202">
        <f>SUM(R126:R205)</f>
        <v>0</v>
      </c>
      <c r="S125" s="201"/>
      <c r="T125" s="203">
        <f>SUM(T126:T205)</f>
        <v>0</v>
      </c>
      <c r="U125" s="12"/>
      <c r="V125" s="12"/>
      <c r="W125" s="12"/>
      <c r="X125" s="12"/>
      <c r="Y125" s="12"/>
      <c r="Z125" s="12"/>
      <c r="AA125" s="12"/>
      <c r="AB125" s="12"/>
      <c r="AC125" s="12"/>
      <c r="AD125" s="12"/>
      <c r="AE125" s="12"/>
      <c r="AR125" s="204" t="s">
        <v>90</v>
      </c>
      <c r="AT125" s="205" t="s">
        <v>81</v>
      </c>
      <c r="AU125" s="205" t="s">
        <v>82</v>
      </c>
      <c r="AY125" s="204" t="s">
        <v>159</v>
      </c>
      <c r="BK125" s="206">
        <f>SUM(BK126:BK205)</f>
        <v>0</v>
      </c>
    </row>
    <row r="126" s="2" customFormat="1" ht="16.5" customHeight="1">
      <c r="A126" s="42"/>
      <c r="B126" s="43"/>
      <c r="C126" s="209" t="s">
        <v>401</v>
      </c>
      <c r="D126" s="209" t="s">
        <v>161</v>
      </c>
      <c r="E126" s="210" t="s">
        <v>2112</v>
      </c>
      <c r="F126" s="211" t="s">
        <v>2113</v>
      </c>
      <c r="G126" s="212" t="s">
        <v>661</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517</v>
      </c>
    </row>
    <row r="127" s="2" customFormat="1">
      <c r="A127" s="42"/>
      <c r="B127" s="43"/>
      <c r="C127" s="44"/>
      <c r="D127" s="227" t="s">
        <v>170</v>
      </c>
      <c r="E127" s="44"/>
      <c r="F127" s="228" t="s">
        <v>2114</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408</v>
      </c>
      <c r="D128" s="209" t="s">
        <v>161</v>
      </c>
      <c r="E128" s="210" t="s">
        <v>2115</v>
      </c>
      <c r="F128" s="211" t="s">
        <v>2116</v>
      </c>
      <c r="G128" s="212" t="s">
        <v>661</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530</v>
      </c>
    </row>
    <row r="129" s="2" customFormat="1">
      <c r="A129" s="42"/>
      <c r="B129" s="43"/>
      <c r="C129" s="44"/>
      <c r="D129" s="227" t="s">
        <v>170</v>
      </c>
      <c r="E129" s="44"/>
      <c r="F129" s="228" t="s">
        <v>2117</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2118</v>
      </c>
      <c r="F130" s="211" t="s">
        <v>2119</v>
      </c>
      <c r="G130" s="212" t="s">
        <v>661</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542</v>
      </c>
    </row>
    <row r="131" s="2" customFormat="1">
      <c r="A131" s="42"/>
      <c r="B131" s="43"/>
      <c r="C131" s="44"/>
      <c r="D131" s="227" t="s">
        <v>170</v>
      </c>
      <c r="E131" s="44"/>
      <c r="F131" s="228" t="s">
        <v>2120</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420</v>
      </c>
      <c r="D132" s="209" t="s">
        <v>161</v>
      </c>
      <c r="E132" s="210" t="s">
        <v>2121</v>
      </c>
      <c r="F132" s="211" t="s">
        <v>2122</v>
      </c>
      <c r="G132" s="212" t="s">
        <v>661</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554</v>
      </c>
    </row>
    <row r="133" s="2" customFormat="1">
      <c r="A133" s="42"/>
      <c r="B133" s="43"/>
      <c r="C133" s="44"/>
      <c r="D133" s="227" t="s">
        <v>170</v>
      </c>
      <c r="E133" s="44"/>
      <c r="F133" s="228" t="s">
        <v>2123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426</v>
      </c>
      <c r="D134" s="209" t="s">
        <v>161</v>
      </c>
      <c r="E134" s="210" t="s">
        <v>2124</v>
      </c>
      <c r="F134" s="211" t="s">
        <v>2125</v>
      </c>
      <c r="G134" s="212" t="s">
        <v>661</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567</v>
      </c>
    </row>
    <row r="135" s="2" customFormat="1">
      <c r="A135" s="42"/>
      <c r="B135" s="43"/>
      <c r="C135" s="44"/>
      <c r="D135" s="227" t="s">
        <v>170</v>
      </c>
      <c r="E135" s="44"/>
      <c r="F135" s="228" t="s">
        <v>2126</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431</v>
      </c>
      <c r="D136" s="209" t="s">
        <v>161</v>
      </c>
      <c r="E136" s="210" t="s">
        <v>2127</v>
      </c>
      <c r="F136" s="211" t="s">
        <v>2128</v>
      </c>
      <c r="G136" s="212" t="s">
        <v>661</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591</v>
      </c>
    </row>
    <row r="137" s="2" customFormat="1">
      <c r="A137" s="42"/>
      <c r="B137" s="43"/>
      <c r="C137" s="44"/>
      <c r="D137" s="227" t="s">
        <v>170</v>
      </c>
      <c r="E137" s="44"/>
      <c r="F137" s="228" t="s">
        <v>2129</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436</v>
      </c>
      <c r="D138" s="209" t="s">
        <v>161</v>
      </c>
      <c r="E138" s="210" t="s">
        <v>2130</v>
      </c>
      <c r="F138" s="211" t="s">
        <v>2131</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604</v>
      </c>
    </row>
    <row r="139" s="2" customFormat="1">
      <c r="A139" s="42"/>
      <c r="B139" s="43"/>
      <c r="C139" s="44"/>
      <c r="D139" s="227" t="s">
        <v>170</v>
      </c>
      <c r="E139" s="44"/>
      <c r="F139" s="228" t="s">
        <v>2132</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441</v>
      </c>
      <c r="D140" s="209" t="s">
        <v>161</v>
      </c>
      <c r="E140" s="210" t="s">
        <v>2133</v>
      </c>
      <c r="F140" s="211" t="s">
        <v>1893</v>
      </c>
      <c r="G140" s="212" t="s">
        <v>661</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615</v>
      </c>
    </row>
    <row r="141" s="2" customFormat="1">
      <c r="A141" s="42"/>
      <c r="B141" s="43"/>
      <c r="C141" s="44"/>
      <c r="D141" s="227" t="s">
        <v>170</v>
      </c>
      <c r="E141" s="44"/>
      <c r="F141" s="228" t="s">
        <v>2134</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446</v>
      </c>
      <c r="D142" s="209" t="s">
        <v>161</v>
      </c>
      <c r="E142" s="210" t="s">
        <v>2135</v>
      </c>
      <c r="F142" s="211" t="s">
        <v>2136</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627</v>
      </c>
    </row>
    <row r="143" s="2" customFormat="1">
      <c r="A143" s="42"/>
      <c r="B143" s="43"/>
      <c r="C143" s="44"/>
      <c r="D143" s="227" t="s">
        <v>170</v>
      </c>
      <c r="E143" s="44"/>
      <c r="F143" s="228" t="s">
        <v>2137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451</v>
      </c>
      <c r="D144" s="209" t="s">
        <v>161</v>
      </c>
      <c r="E144" s="210" t="s">
        <v>2138</v>
      </c>
      <c r="F144" s="211" t="s">
        <v>2139</v>
      </c>
      <c r="G144" s="212" t="s">
        <v>661</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637</v>
      </c>
    </row>
    <row r="145" s="2" customFormat="1">
      <c r="A145" s="42"/>
      <c r="B145" s="43"/>
      <c r="C145" s="44"/>
      <c r="D145" s="227" t="s">
        <v>170</v>
      </c>
      <c r="E145" s="44"/>
      <c r="F145" s="228" t="s">
        <v>2140</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456</v>
      </c>
      <c r="D146" s="209" t="s">
        <v>161</v>
      </c>
      <c r="E146" s="210" t="s">
        <v>2141</v>
      </c>
      <c r="F146" s="211" t="s">
        <v>2142</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645</v>
      </c>
    </row>
    <row r="147" s="2" customFormat="1">
      <c r="A147" s="42"/>
      <c r="B147" s="43"/>
      <c r="C147" s="44"/>
      <c r="D147" s="227" t="s">
        <v>170</v>
      </c>
      <c r="E147" s="44"/>
      <c r="F147" s="228" t="s">
        <v>2143</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461</v>
      </c>
      <c r="D148" s="209" t="s">
        <v>161</v>
      </c>
      <c r="E148" s="210" t="s">
        <v>2144</v>
      </c>
      <c r="F148" s="211" t="s">
        <v>2145</v>
      </c>
      <c r="G148" s="212" t="s">
        <v>661</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658</v>
      </c>
    </row>
    <row r="149" s="2" customFormat="1">
      <c r="A149" s="42"/>
      <c r="B149" s="43"/>
      <c r="C149" s="44"/>
      <c r="D149" s="227" t="s">
        <v>170</v>
      </c>
      <c r="E149" s="44"/>
      <c r="F149" s="228" t="s">
        <v>2146</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466</v>
      </c>
      <c r="D150" s="209" t="s">
        <v>161</v>
      </c>
      <c r="E150" s="210" t="s">
        <v>2147</v>
      </c>
      <c r="F150" s="211" t="s">
        <v>2148</v>
      </c>
      <c r="G150" s="212" t="s">
        <v>661</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670</v>
      </c>
    </row>
    <row r="151" s="2" customFormat="1">
      <c r="A151" s="42"/>
      <c r="B151" s="43"/>
      <c r="C151" s="44"/>
      <c r="D151" s="227" t="s">
        <v>170</v>
      </c>
      <c r="E151" s="44"/>
      <c r="F151" s="228" t="s">
        <v>2149</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471</v>
      </c>
      <c r="D152" s="209" t="s">
        <v>161</v>
      </c>
      <c r="E152" s="210" t="s">
        <v>2150</v>
      </c>
      <c r="F152" s="211" t="s">
        <v>2151</v>
      </c>
      <c r="G152" s="212" t="s">
        <v>661</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1558</v>
      </c>
    </row>
    <row r="153" s="2" customFormat="1">
      <c r="A153" s="42"/>
      <c r="B153" s="43"/>
      <c r="C153" s="44"/>
      <c r="D153" s="227" t="s">
        <v>170</v>
      </c>
      <c r="E153" s="44"/>
      <c r="F153" s="228" t="s">
        <v>2152</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475</v>
      </c>
      <c r="D154" s="209" t="s">
        <v>161</v>
      </c>
      <c r="E154" s="210" t="s">
        <v>2153</v>
      </c>
      <c r="F154" s="211" t="s">
        <v>2154</v>
      </c>
      <c r="G154" s="212" t="s">
        <v>661</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683</v>
      </c>
    </row>
    <row r="155" s="2" customFormat="1">
      <c r="A155" s="42"/>
      <c r="B155" s="43"/>
      <c r="C155" s="44"/>
      <c r="D155" s="227" t="s">
        <v>170</v>
      </c>
      <c r="E155" s="44"/>
      <c r="F155" s="228" t="s">
        <v>2155</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480</v>
      </c>
      <c r="D156" s="209" t="s">
        <v>161</v>
      </c>
      <c r="E156" s="210" t="s">
        <v>2156</v>
      </c>
      <c r="F156" s="211" t="s">
        <v>2157</v>
      </c>
      <c r="G156" s="212" t="s">
        <v>661</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692</v>
      </c>
    </row>
    <row r="157" s="2" customFormat="1">
      <c r="A157" s="42"/>
      <c r="B157" s="43"/>
      <c r="C157" s="44"/>
      <c r="D157" s="227" t="s">
        <v>170</v>
      </c>
      <c r="E157" s="44"/>
      <c r="F157" s="228" t="s">
        <v>2158</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484</v>
      </c>
      <c r="D158" s="209" t="s">
        <v>161</v>
      </c>
      <c r="E158" s="210" t="s">
        <v>2159</v>
      </c>
      <c r="F158" s="211" t="s">
        <v>2160</v>
      </c>
      <c r="G158" s="212" t="s">
        <v>661</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1581</v>
      </c>
    </row>
    <row r="159" s="2" customFormat="1">
      <c r="A159" s="42"/>
      <c r="B159" s="43"/>
      <c r="C159" s="44"/>
      <c r="D159" s="227" t="s">
        <v>170</v>
      </c>
      <c r="E159" s="44"/>
      <c r="F159" s="228" t="s">
        <v>2161</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487</v>
      </c>
      <c r="D160" s="209" t="s">
        <v>161</v>
      </c>
      <c r="E160" s="210" t="s">
        <v>2162</v>
      </c>
      <c r="F160" s="211" t="s">
        <v>2163</v>
      </c>
      <c r="G160" s="212" t="s">
        <v>661</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1567</v>
      </c>
    </row>
    <row r="161" s="2" customFormat="1">
      <c r="A161" s="42"/>
      <c r="B161" s="43"/>
      <c r="C161" s="44"/>
      <c r="D161" s="227" t="s">
        <v>170</v>
      </c>
      <c r="E161" s="44"/>
      <c r="F161" s="228" t="s">
        <v>2164</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491</v>
      </c>
      <c r="D162" s="209" t="s">
        <v>161</v>
      </c>
      <c r="E162" s="210" t="s">
        <v>2165</v>
      </c>
      <c r="F162" s="211" t="s">
        <v>2166</v>
      </c>
      <c r="G162" s="212" t="s">
        <v>661</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1577</v>
      </c>
    </row>
    <row r="163" s="2" customFormat="1">
      <c r="A163" s="42"/>
      <c r="B163" s="43"/>
      <c r="C163" s="44"/>
      <c r="D163" s="227" t="s">
        <v>170</v>
      </c>
      <c r="E163" s="44"/>
      <c r="F163" s="228" t="s">
        <v>2167</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495</v>
      </c>
      <c r="D164" s="209" t="s">
        <v>161</v>
      </c>
      <c r="E164" s="210" t="s">
        <v>2168</v>
      </c>
      <c r="F164" s="211" t="s">
        <v>2169</v>
      </c>
      <c r="G164" s="212" t="s">
        <v>661</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1588</v>
      </c>
    </row>
    <row r="165" s="2" customFormat="1">
      <c r="A165" s="42"/>
      <c r="B165" s="43"/>
      <c r="C165" s="44"/>
      <c r="D165" s="227" t="s">
        <v>170</v>
      </c>
      <c r="E165" s="44"/>
      <c r="F165" s="228" t="s">
        <v>2170</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501</v>
      </c>
      <c r="D166" s="209" t="s">
        <v>161</v>
      </c>
      <c r="E166" s="210" t="s">
        <v>2171</v>
      </c>
      <c r="F166" s="211" t="s">
        <v>2172</v>
      </c>
      <c r="G166" s="212" t="s">
        <v>661</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2173</v>
      </c>
    </row>
    <row r="167" s="2" customFormat="1">
      <c r="A167" s="42"/>
      <c r="B167" s="43"/>
      <c r="C167" s="44"/>
      <c r="D167" s="227" t="s">
        <v>170</v>
      </c>
      <c r="E167" s="44"/>
      <c r="F167" s="228" t="s">
        <v>2174</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505</v>
      </c>
      <c r="D168" s="209" t="s">
        <v>161</v>
      </c>
      <c r="E168" s="210" t="s">
        <v>2175</v>
      </c>
      <c r="F168" s="211" t="s">
        <v>2176</v>
      </c>
      <c r="G168" s="212" t="s">
        <v>661</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2177</v>
      </c>
    </row>
    <row r="169" s="2" customFormat="1">
      <c r="A169" s="42"/>
      <c r="B169" s="43"/>
      <c r="C169" s="44"/>
      <c r="D169" s="227" t="s">
        <v>170</v>
      </c>
      <c r="E169" s="44"/>
      <c r="F169" s="228" t="s">
        <v>2178</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517</v>
      </c>
      <c r="D170" s="209" t="s">
        <v>161</v>
      </c>
      <c r="E170" s="210" t="s">
        <v>2179</v>
      </c>
      <c r="F170" s="211" t="s">
        <v>2180</v>
      </c>
      <c r="G170" s="212" t="s">
        <v>661</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2181</v>
      </c>
    </row>
    <row r="171" s="2" customFormat="1">
      <c r="A171" s="42"/>
      <c r="B171" s="43"/>
      <c r="C171" s="44"/>
      <c r="D171" s="227" t="s">
        <v>170</v>
      </c>
      <c r="E171" s="44"/>
      <c r="F171" s="228" t="s">
        <v>2182</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522</v>
      </c>
      <c r="D172" s="209" t="s">
        <v>161</v>
      </c>
      <c r="E172" s="210" t="s">
        <v>2183</v>
      </c>
      <c r="F172" s="211" t="s">
        <v>2184</v>
      </c>
      <c r="G172" s="212" t="s">
        <v>661</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2185</v>
      </c>
    </row>
    <row r="173" s="2" customFormat="1">
      <c r="A173" s="42"/>
      <c r="B173" s="43"/>
      <c r="C173" s="44"/>
      <c r="D173" s="227" t="s">
        <v>170</v>
      </c>
      <c r="E173" s="44"/>
      <c r="F173" s="228" t="s">
        <v>2186</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530</v>
      </c>
      <c r="D174" s="209" t="s">
        <v>161</v>
      </c>
      <c r="E174" s="210" t="s">
        <v>2187</v>
      </c>
      <c r="F174" s="211" t="s">
        <v>2188</v>
      </c>
      <c r="G174" s="212" t="s">
        <v>661</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1452</v>
      </c>
    </row>
    <row r="175" s="2" customFormat="1">
      <c r="A175" s="42"/>
      <c r="B175" s="43"/>
      <c r="C175" s="44"/>
      <c r="D175" s="227" t="s">
        <v>170</v>
      </c>
      <c r="E175" s="44"/>
      <c r="F175" s="228" t="s">
        <v>2189</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537</v>
      </c>
      <c r="D176" s="209" t="s">
        <v>161</v>
      </c>
      <c r="E176" s="210" t="s">
        <v>2190</v>
      </c>
      <c r="F176" s="211" t="s">
        <v>2191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1456</v>
      </c>
    </row>
    <row r="177" s="2" customFormat="1">
      <c r="A177" s="42"/>
      <c r="B177" s="43"/>
      <c r="C177" s="44"/>
      <c r="D177" s="227" t="s">
        <v>170</v>
      </c>
      <c r="E177" s="44"/>
      <c r="F177" s="228" t="s">
        <v>2192</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542</v>
      </c>
      <c r="D178" s="209" t="s">
        <v>161</v>
      </c>
      <c r="E178" s="210" t="s">
        <v>2193</v>
      </c>
      <c r="F178" s="211" t="s">
        <v>2194</v>
      </c>
      <c r="G178" s="212" t="s">
        <v>661</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1460</v>
      </c>
    </row>
    <row r="179" s="2" customFormat="1">
      <c r="A179" s="42"/>
      <c r="B179" s="43"/>
      <c r="C179" s="44"/>
      <c r="D179" s="227" t="s">
        <v>170</v>
      </c>
      <c r="E179" s="44"/>
      <c r="F179" s="228" t="s">
        <v>2195</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547</v>
      </c>
      <c r="D180" s="209" t="s">
        <v>161</v>
      </c>
      <c r="E180" s="210" t="s">
        <v>2196</v>
      </c>
      <c r="F180" s="211" t="s">
        <v>2197</v>
      </c>
      <c r="G180" s="212" t="s">
        <v>661</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1464</v>
      </c>
    </row>
    <row r="181" s="2" customFormat="1">
      <c r="A181" s="42"/>
      <c r="B181" s="43"/>
      <c r="C181" s="44"/>
      <c r="D181" s="227" t="s">
        <v>170</v>
      </c>
      <c r="E181" s="44"/>
      <c r="F181" s="228" t="s">
        <v>2198</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554</v>
      </c>
      <c r="D182" s="209" t="s">
        <v>161</v>
      </c>
      <c r="E182" s="210" t="s">
        <v>2199</v>
      </c>
      <c r="F182" s="211" t="s">
        <v>2200</v>
      </c>
      <c r="G182" s="212" t="s">
        <v>661</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1433</v>
      </c>
    </row>
    <row r="183" s="2" customFormat="1">
      <c r="A183" s="42"/>
      <c r="B183" s="43"/>
      <c r="C183" s="44"/>
      <c r="D183" s="227" t="s">
        <v>170</v>
      </c>
      <c r="E183" s="44"/>
      <c r="F183" s="228" t="s">
        <v>2201</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559</v>
      </c>
      <c r="D184" s="209" t="s">
        <v>161</v>
      </c>
      <c r="E184" s="210" t="s">
        <v>2202</v>
      </c>
      <c r="F184" s="211" t="s">
        <v>2203</v>
      </c>
      <c r="G184" s="212" t="s">
        <v>661</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2204</v>
      </c>
    </row>
    <row r="185" s="2" customFormat="1">
      <c r="A185" s="42"/>
      <c r="B185" s="43"/>
      <c r="C185" s="44"/>
      <c r="D185" s="227" t="s">
        <v>170</v>
      </c>
      <c r="E185" s="44"/>
      <c r="F185" s="228" t="s">
        <v>2205</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567</v>
      </c>
      <c r="D186" s="209" t="s">
        <v>161</v>
      </c>
      <c r="E186" s="210" t="s">
        <v>2206</v>
      </c>
      <c r="F186" s="211" t="s">
        <v>2207</v>
      </c>
      <c r="G186" s="212" t="s">
        <v>661</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2208</v>
      </c>
    </row>
    <row r="187" s="2" customFormat="1">
      <c r="A187" s="42"/>
      <c r="B187" s="43"/>
      <c r="C187" s="44"/>
      <c r="D187" s="227" t="s">
        <v>170</v>
      </c>
      <c r="E187" s="44"/>
      <c r="F187" s="228" t="s">
        <v>2209</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583</v>
      </c>
      <c r="D188" s="209" t="s">
        <v>161</v>
      </c>
      <c r="E188" s="210" t="s">
        <v>2210</v>
      </c>
      <c r="F188" s="211" t="s">
        <v>2211</v>
      </c>
      <c r="G188" s="212" t="s">
        <v>661</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2212</v>
      </c>
    </row>
    <row r="189" s="2" customFormat="1">
      <c r="A189" s="42"/>
      <c r="B189" s="43"/>
      <c r="C189" s="44"/>
      <c r="D189" s="227" t="s">
        <v>170</v>
      </c>
      <c r="E189" s="44"/>
      <c r="F189" s="228" t="s">
        <v>2213</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591</v>
      </c>
      <c r="D190" s="209" t="s">
        <v>161</v>
      </c>
      <c r="E190" s="210" t="s">
        <v>2214</v>
      </c>
      <c r="F190" s="211" t="s">
        <v>2215</v>
      </c>
      <c r="G190" s="212" t="s">
        <v>661</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1516</v>
      </c>
    </row>
    <row r="191" s="2" customFormat="1">
      <c r="A191" s="42"/>
      <c r="B191" s="43"/>
      <c r="C191" s="44"/>
      <c r="D191" s="227" t="s">
        <v>170</v>
      </c>
      <c r="E191" s="44"/>
      <c r="F191" s="228" t="s">
        <v>2216</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598</v>
      </c>
      <c r="D192" s="209" t="s">
        <v>161</v>
      </c>
      <c r="E192" s="210" t="s">
        <v>2217</v>
      </c>
      <c r="F192" s="211" t="s">
        <v>2218</v>
      </c>
      <c r="G192" s="212" t="s">
        <v>661</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1523</v>
      </c>
    </row>
    <row r="193" s="2" customFormat="1" ht="16.5" customHeight="1">
      <c r="A193" s="42"/>
      <c r="B193" s="43"/>
      <c r="C193" s="209" t="s">
        <v>604</v>
      </c>
      <c r="D193" s="209" t="s">
        <v>161</v>
      </c>
      <c r="E193" s="210" t="s">
        <v>2219</v>
      </c>
      <c r="F193" s="211" t="s">
        <v>2220</v>
      </c>
      <c r="G193" s="212" t="s">
        <v>661</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2221</v>
      </c>
    </row>
    <row r="194" s="2" customFormat="1">
      <c r="A194" s="42"/>
      <c r="B194" s="43"/>
      <c r="C194" s="44"/>
      <c r="D194" s="227" t="s">
        <v>170</v>
      </c>
      <c r="E194" s="44"/>
      <c r="F194" s="228" t="s">
        <v>2222</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609</v>
      </c>
      <c r="D195" s="209" t="s">
        <v>161</v>
      </c>
      <c r="E195" s="210" t="s">
        <v>2223</v>
      </c>
      <c r="F195" s="211" t="s">
        <v>2224</v>
      </c>
      <c r="G195" s="212" t="s">
        <v>661</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2225</v>
      </c>
    </row>
    <row r="196" s="2" customFormat="1">
      <c r="A196" s="42"/>
      <c r="B196" s="43"/>
      <c r="C196" s="44"/>
      <c r="D196" s="227" t="s">
        <v>170</v>
      </c>
      <c r="E196" s="44"/>
      <c r="F196" s="228" t="s">
        <v>2226</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615</v>
      </c>
      <c r="D197" s="209" t="s">
        <v>161</v>
      </c>
      <c r="E197" s="210" t="s">
        <v>2227</v>
      </c>
      <c r="F197" s="211" t="s">
        <v>2228</v>
      </c>
      <c r="G197" s="212" t="s">
        <v>661</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2229</v>
      </c>
    </row>
    <row r="198" s="2" customFormat="1" ht="16.5" customHeight="1">
      <c r="A198" s="42"/>
      <c r="B198" s="43"/>
      <c r="C198" s="209" t="s">
        <v>620</v>
      </c>
      <c r="D198" s="209" t="s">
        <v>161</v>
      </c>
      <c r="E198" s="210" t="s">
        <v>2230</v>
      </c>
      <c r="F198" s="211" t="s">
        <v>2231</v>
      </c>
      <c r="G198" s="212" t="s">
        <v>661</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2232</v>
      </c>
    </row>
    <row r="199" s="2" customFormat="1">
      <c r="A199" s="42"/>
      <c r="B199" s="43"/>
      <c r="C199" s="44"/>
      <c r="D199" s="227" t="s">
        <v>170</v>
      </c>
      <c r="E199" s="44"/>
      <c r="F199" s="228" t="s">
        <v>2233</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627</v>
      </c>
      <c r="D200" s="209" t="s">
        <v>161</v>
      </c>
      <c r="E200" s="210" t="s">
        <v>2234</v>
      </c>
      <c r="F200" s="211" t="s">
        <v>2235</v>
      </c>
      <c r="G200" s="212" t="s">
        <v>661</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2236</v>
      </c>
    </row>
    <row r="201" s="2" customFormat="1">
      <c r="A201" s="42"/>
      <c r="B201" s="43"/>
      <c r="C201" s="44"/>
      <c r="D201" s="227" t="s">
        <v>170</v>
      </c>
      <c r="E201" s="44"/>
      <c r="F201" s="228" t="s">
        <v>2237</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631</v>
      </c>
      <c r="D202" s="209" t="s">
        <v>161</v>
      </c>
      <c r="E202" s="210" t="s">
        <v>2238</v>
      </c>
      <c r="F202" s="211" t="s">
        <v>2239</v>
      </c>
      <c r="G202" s="212" t="s">
        <v>661</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2240</v>
      </c>
    </row>
    <row r="203" s="2" customFormat="1">
      <c r="A203" s="42"/>
      <c r="B203" s="43"/>
      <c r="C203" s="44"/>
      <c r="D203" s="227" t="s">
        <v>170</v>
      </c>
      <c r="E203" s="44"/>
      <c r="F203" s="228" t="s">
        <v>2241</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16.5" customHeight="1">
      <c r="A204" s="42"/>
      <c r="B204" s="43"/>
      <c r="C204" s="209" t="s">
        <v>641</v>
      </c>
      <c r="D204" s="209" t="s">
        <v>161</v>
      </c>
      <c r="E204" s="210" t="s">
        <v>2242</v>
      </c>
      <c r="F204" s="211" t="s">
        <v>2243</v>
      </c>
      <c r="G204" s="212" t="s">
        <v>661</v>
      </c>
      <c r="H204" s="213">
        <v>1</v>
      </c>
      <c r="I204" s="214"/>
      <c r="J204" s="215">
        <f>ROUND(I204*H204,2)</f>
        <v>0</v>
      </c>
      <c r="K204" s="211" t="s">
        <v>201</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2244</v>
      </c>
    </row>
    <row r="205" s="2" customFormat="1" ht="21.75" customHeight="1">
      <c r="A205" s="42"/>
      <c r="B205" s="43"/>
      <c r="C205" s="209" t="s">
        <v>637</v>
      </c>
      <c r="D205" s="209" t="s">
        <v>161</v>
      </c>
      <c r="E205" s="210" t="s">
        <v>2245</v>
      </c>
      <c r="F205" s="211" t="s">
        <v>2246</v>
      </c>
      <c r="G205" s="212" t="s">
        <v>661</v>
      </c>
      <c r="H205" s="213">
        <v>1</v>
      </c>
      <c r="I205" s="214"/>
      <c r="J205" s="215">
        <f>ROUND(I205*H205,2)</f>
        <v>0</v>
      </c>
      <c r="K205" s="211" t="s">
        <v>201</v>
      </c>
      <c r="L205" s="48"/>
      <c r="M205" s="289" t="s">
        <v>44</v>
      </c>
      <c r="N205" s="290" t="s">
        <v>53</v>
      </c>
      <c r="O205" s="284"/>
      <c r="P205" s="291">
        <f>O205*H205</f>
        <v>0</v>
      </c>
      <c r="Q205" s="291">
        <v>0</v>
      </c>
      <c r="R205" s="291">
        <f>Q205*H205</f>
        <v>0</v>
      </c>
      <c r="S205" s="291">
        <v>0</v>
      </c>
      <c r="T205" s="292">
        <f>S205*H205</f>
        <v>0</v>
      </c>
      <c r="U205" s="42"/>
      <c r="V205" s="42"/>
      <c r="W205" s="42"/>
      <c r="X205" s="42"/>
      <c r="Y205" s="42"/>
      <c r="Z205" s="42"/>
      <c r="AA205" s="42"/>
      <c r="AB205" s="42"/>
      <c r="AC205" s="42"/>
      <c r="AD205" s="42"/>
      <c r="AE205" s="42"/>
      <c r="AR205" s="220" t="s">
        <v>166</v>
      </c>
      <c r="AT205" s="220" t="s">
        <v>161</v>
      </c>
      <c r="AU205" s="220" t="s">
        <v>90</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166</v>
      </c>
      <c r="BM205" s="220" t="s">
        <v>2247</v>
      </c>
    </row>
    <row r="206" s="2" customFormat="1" ht="6.96" customHeight="1">
      <c r="A206" s="42"/>
      <c r="B206" s="63"/>
      <c r="C206" s="64"/>
      <c r="D206" s="64"/>
      <c r="E206" s="64"/>
      <c r="F206" s="64"/>
      <c r="G206" s="64"/>
      <c r="H206" s="64"/>
      <c r="I206" s="64"/>
      <c r="J206" s="64"/>
      <c r="K206" s="64"/>
      <c r="L206" s="48"/>
      <c r="M206" s="42"/>
      <c r="O206" s="42"/>
      <c r="P206" s="42"/>
      <c r="Q206" s="42"/>
      <c r="R206" s="42"/>
      <c r="S206" s="42"/>
      <c r="T206" s="42"/>
      <c r="U206" s="42"/>
      <c r="V206" s="42"/>
      <c r="W206" s="42"/>
      <c r="X206" s="42"/>
      <c r="Y206" s="42"/>
      <c r="Z206" s="42"/>
      <c r="AA206" s="42"/>
      <c r="AB206" s="42"/>
      <c r="AC206" s="42"/>
      <c r="AD206" s="42"/>
      <c r="AE206" s="42"/>
    </row>
  </sheetData>
  <sheetProtection sheet="1" autoFilter="0" formatColumns="0" formatRows="0" objects="1" scenarios="1" spinCount="100000" saltValue="pHEDvk0EERChx++USVhF5mvD+GlSK54VWXUT6B+umoostSbIImi/41DCLq5q8V09CtDNtlJY+x7kU9Ocqkk0kw==" hashValue="oaXymAYZvEEPtGhd/X9JnKENAa/ztDFrEUDwRLbdJpQuA9gUJaxP5Y5WPhVFpwEtfhuQLU2xbskEEHz2Q82xNg==" algorithmName="SHA-512" password="CC35"/>
  <autoFilter ref="C80:K20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2248</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2249</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2250</v>
      </c>
      <c r="D16" s="42"/>
      <c r="E16" s="42"/>
      <c r="F16" s="42"/>
      <c r="G16" s="42"/>
      <c r="H16" s="48"/>
    </row>
    <row r="17" s="2" customFormat="1" ht="16.8" customHeight="1">
      <c r="A17" s="42"/>
      <c r="B17" s="48"/>
      <c r="C17" s="305" t="s">
        <v>162</v>
      </c>
      <c r="D17" s="305" t="s">
        <v>2251</v>
      </c>
      <c r="E17" s="20" t="s">
        <v>164</v>
      </c>
      <c r="F17" s="306">
        <v>13175.17</v>
      </c>
      <c r="G17" s="42"/>
      <c r="H17" s="48"/>
    </row>
    <row r="18" s="2" customFormat="1" ht="16.8" customHeight="1">
      <c r="A18" s="42"/>
      <c r="B18" s="48"/>
      <c r="C18" s="305" t="s">
        <v>191</v>
      </c>
      <c r="D18" s="305" t="s">
        <v>2252</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2250</v>
      </c>
      <c r="D24" s="42"/>
      <c r="E24" s="42"/>
      <c r="F24" s="42"/>
      <c r="G24" s="42"/>
      <c r="H24" s="48"/>
    </row>
    <row r="25" s="2" customFormat="1" ht="16.8" customHeight="1">
      <c r="A25" s="42"/>
      <c r="B25" s="48"/>
      <c r="C25" s="305" t="s">
        <v>179</v>
      </c>
      <c r="D25" s="305" t="s">
        <v>2253</v>
      </c>
      <c r="E25" s="20" t="s">
        <v>164</v>
      </c>
      <c r="F25" s="306">
        <v>87.939999999999998</v>
      </c>
      <c r="G25" s="42"/>
      <c r="H25" s="48"/>
    </row>
    <row r="26" s="2" customFormat="1" ht="16.8" customHeight="1">
      <c r="A26" s="42"/>
      <c r="B26" s="48"/>
      <c r="C26" s="305" t="s">
        <v>191</v>
      </c>
      <c r="D26" s="305" t="s">
        <v>2252</v>
      </c>
      <c r="E26" s="20" t="s">
        <v>164</v>
      </c>
      <c r="F26" s="306">
        <v>13278.378000000001</v>
      </c>
      <c r="G26" s="42"/>
      <c r="H26" s="48"/>
    </row>
    <row r="27" s="2" customFormat="1" ht="16.8" customHeight="1">
      <c r="A27" s="42"/>
      <c r="B27" s="48"/>
      <c r="C27" s="305" t="s">
        <v>206</v>
      </c>
      <c r="D27" s="305" t="s">
        <v>2254</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2250</v>
      </c>
      <c r="D32" s="42"/>
      <c r="E32" s="42"/>
      <c r="F32" s="42"/>
      <c r="G32" s="42"/>
      <c r="H32" s="48"/>
    </row>
    <row r="33" s="2" customFormat="1" ht="16.8" customHeight="1">
      <c r="A33" s="42"/>
      <c r="B33" s="48"/>
      <c r="C33" s="305" t="s">
        <v>220</v>
      </c>
      <c r="D33" s="305" t="s">
        <v>2255</v>
      </c>
      <c r="E33" s="20" t="s">
        <v>222</v>
      </c>
      <c r="F33" s="306">
        <v>24</v>
      </c>
      <c r="G33" s="42"/>
      <c r="H33" s="48"/>
    </row>
    <row r="34" s="2" customFormat="1" ht="16.8" customHeight="1">
      <c r="A34" s="42"/>
      <c r="B34" s="48"/>
      <c r="C34" s="305" t="s">
        <v>191</v>
      </c>
      <c r="D34" s="305" t="s">
        <v>2252</v>
      </c>
      <c r="E34" s="20" t="s">
        <v>164</v>
      </c>
      <c r="F34" s="306">
        <v>13278.378000000001</v>
      </c>
      <c r="G34" s="42"/>
      <c r="H34" s="48"/>
    </row>
    <row r="35" s="2" customFormat="1" ht="16.8" customHeight="1">
      <c r="A35" s="42"/>
      <c r="B35" s="48"/>
      <c r="C35" s="305" t="s">
        <v>185</v>
      </c>
      <c r="D35" s="305" t="s">
        <v>2256</v>
      </c>
      <c r="E35" s="20" t="s">
        <v>164</v>
      </c>
      <c r="F35" s="306">
        <v>15.268000000000001</v>
      </c>
      <c r="G35" s="42"/>
      <c r="H35" s="48"/>
    </row>
    <row r="36" s="2" customFormat="1" ht="16.8" customHeight="1">
      <c r="A36" s="42"/>
      <c r="B36" s="48"/>
      <c r="C36" s="305" t="s">
        <v>228</v>
      </c>
      <c r="D36" s="305" t="s">
        <v>2257</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286</v>
      </c>
      <c r="E40" s="20" t="s">
        <v>44</v>
      </c>
      <c r="F40" s="306">
        <v>0</v>
      </c>
      <c r="G40" s="42"/>
      <c r="H40" s="48"/>
    </row>
    <row r="41" s="2" customFormat="1" ht="16.8" customHeight="1">
      <c r="A41" s="42"/>
      <c r="B41" s="48"/>
      <c r="C41" s="305" t="s">
        <v>44</v>
      </c>
      <c r="D41" s="305" t="s">
        <v>287</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2250</v>
      </c>
      <c r="D44" s="42"/>
      <c r="E44" s="42"/>
      <c r="F44" s="42"/>
      <c r="G44" s="42"/>
      <c r="H44" s="48"/>
    </row>
    <row r="45" s="2" customFormat="1" ht="16.8" customHeight="1">
      <c r="A45" s="42"/>
      <c r="B45" s="48"/>
      <c r="C45" s="305" t="s">
        <v>282</v>
      </c>
      <c r="D45" s="305" t="s">
        <v>2258</v>
      </c>
      <c r="E45" s="20" t="s">
        <v>164</v>
      </c>
      <c r="F45" s="306">
        <v>4711.5600000000004</v>
      </c>
      <c r="G45" s="42"/>
      <c r="H45" s="48"/>
    </row>
    <row r="46" s="2" customFormat="1" ht="16.8" customHeight="1">
      <c r="A46" s="42"/>
      <c r="B46" s="48"/>
      <c r="C46" s="305" t="s">
        <v>288</v>
      </c>
      <c r="D46" s="305" t="s">
        <v>289</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701</v>
      </c>
      <c r="E48" s="20" t="s">
        <v>44</v>
      </c>
      <c r="F48" s="306">
        <v>0</v>
      </c>
      <c r="G48" s="42"/>
      <c r="H48" s="48"/>
    </row>
    <row r="49" s="2" customFormat="1" ht="16.8" customHeight="1">
      <c r="A49" s="42"/>
      <c r="B49" s="48"/>
      <c r="C49" s="305" t="s">
        <v>44</v>
      </c>
      <c r="D49" s="305" t="s">
        <v>702</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2250</v>
      </c>
      <c r="D52" s="42"/>
      <c r="E52" s="42"/>
      <c r="F52" s="42"/>
      <c r="G52" s="42"/>
      <c r="H52" s="48"/>
    </row>
    <row r="53" s="2" customFormat="1" ht="16.8" customHeight="1">
      <c r="A53" s="42"/>
      <c r="B53" s="48"/>
      <c r="C53" s="305" t="s">
        <v>698</v>
      </c>
      <c r="D53" s="305" t="s">
        <v>44</v>
      </c>
      <c r="E53" s="20" t="s">
        <v>310</v>
      </c>
      <c r="F53" s="306">
        <v>5185.5</v>
      </c>
      <c r="G53" s="42"/>
      <c r="H53" s="48"/>
    </row>
    <row r="54" s="2" customFormat="1" ht="16.8" customHeight="1">
      <c r="A54" s="42"/>
      <c r="B54" s="48"/>
      <c r="C54" s="305" t="s">
        <v>308</v>
      </c>
      <c r="D54" s="305" t="s">
        <v>2259</v>
      </c>
      <c r="E54" s="20" t="s">
        <v>310</v>
      </c>
      <c r="F54" s="306">
        <v>3004.8600000000001</v>
      </c>
      <c r="G54" s="42"/>
      <c r="H54" s="48"/>
    </row>
    <row r="55" s="2" customFormat="1" ht="16.8" customHeight="1">
      <c r="A55" s="42"/>
      <c r="B55" s="48"/>
      <c r="C55" s="305" t="s">
        <v>457</v>
      </c>
      <c r="D55" s="305" t="s">
        <v>2260</v>
      </c>
      <c r="E55" s="20" t="s">
        <v>310</v>
      </c>
      <c r="F55" s="306">
        <v>4815.7600000000002</v>
      </c>
      <c r="G55" s="42"/>
      <c r="H55" s="48"/>
    </row>
    <row r="56" s="2" customFormat="1" ht="16.8" customHeight="1">
      <c r="A56" s="42"/>
      <c r="B56" s="48"/>
      <c r="C56" s="305" t="s">
        <v>467</v>
      </c>
      <c r="D56" s="305" t="s">
        <v>2261</v>
      </c>
      <c r="E56" s="20" t="s">
        <v>310</v>
      </c>
      <c r="F56" s="306">
        <v>3004.8600000000001</v>
      </c>
      <c r="G56" s="42"/>
      <c r="H56" s="48"/>
    </row>
    <row r="57" s="2" customFormat="1" ht="16.8" customHeight="1">
      <c r="A57" s="42"/>
      <c r="B57" s="48"/>
      <c r="C57" s="305" t="s">
        <v>476</v>
      </c>
      <c r="D57" s="305" t="s">
        <v>2262</v>
      </c>
      <c r="E57" s="20" t="s">
        <v>310</v>
      </c>
      <c r="F57" s="306">
        <v>2735.2600000000002</v>
      </c>
      <c r="G57" s="42"/>
      <c r="H57" s="48"/>
    </row>
    <row r="58" s="2" customFormat="1" ht="16.8" customHeight="1">
      <c r="A58" s="42"/>
      <c r="B58" s="48"/>
      <c r="C58" s="305" t="s">
        <v>481</v>
      </c>
      <c r="D58" s="305" t="s">
        <v>2263</v>
      </c>
      <c r="E58" s="20" t="s">
        <v>310</v>
      </c>
      <c r="F58" s="306">
        <v>2735.2600000000002</v>
      </c>
      <c r="G58" s="42"/>
      <c r="H58" s="48"/>
    </row>
    <row r="59" s="2" customFormat="1" ht="16.8" customHeight="1">
      <c r="A59" s="42"/>
      <c r="B59" s="48"/>
      <c r="C59" s="305" t="s">
        <v>488</v>
      </c>
      <c r="D59" s="305" t="s">
        <v>2264</v>
      </c>
      <c r="E59" s="20" t="s">
        <v>310</v>
      </c>
      <c r="F59" s="306">
        <v>3004.8600000000001</v>
      </c>
      <c r="G59" s="42"/>
      <c r="H59" s="48"/>
    </row>
    <row r="60" s="2" customFormat="1" ht="16.8" customHeight="1">
      <c r="A60" s="42"/>
      <c r="B60" s="48"/>
      <c r="C60" s="305" t="s">
        <v>492</v>
      </c>
      <c r="D60" s="305" t="s">
        <v>2264</v>
      </c>
      <c r="E60" s="20" t="s">
        <v>310</v>
      </c>
      <c r="F60" s="306">
        <v>3004.8600000000001</v>
      </c>
      <c r="G60" s="42"/>
      <c r="H60" s="48"/>
    </row>
    <row r="61" s="2" customFormat="1" ht="16.8" customHeight="1">
      <c r="A61" s="42"/>
      <c r="B61" s="48"/>
      <c r="C61" s="305" t="s">
        <v>496</v>
      </c>
      <c r="D61" s="305" t="s">
        <v>2265</v>
      </c>
      <c r="E61" s="20" t="s">
        <v>310</v>
      </c>
      <c r="F61" s="306">
        <v>2735.2600000000002</v>
      </c>
      <c r="G61" s="42"/>
      <c r="H61" s="48"/>
    </row>
    <row r="62" s="2" customFormat="1" ht="16.8" customHeight="1">
      <c r="A62" s="42"/>
      <c r="B62" s="48"/>
      <c r="C62" s="305" t="s">
        <v>599</v>
      </c>
      <c r="D62" s="305" t="s">
        <v>2266</v>
      </c>
      <c r="E62" s="20" t="s">
        <v>310</v>
      </c>
      <c r="F62" s="306">
        <v>5185.5</v>
      </c>
      <c r="G62" s="42"/>
      <c r="H62" s="48"/>
    </row>
    <row r="63" s="2" customFormat="1" ht="16.8" customHeight="1">
      <c r="A63" s="42"/>
      <c r="B63" s="48"/>
      <c r="C63" s="301" t="s">
        <v>248</v>
      </c>
      <c r="D63" s="302" t="s">
        <v>44</v>
      </c>
      <c r="E63" s="303" t="s">
        <v>44</v>
      </c>
      <c r="F63" s="304">
        <v>721.25999999999999</v>
      </c>
      <c r="G63" s="42"/>
      <c r="H63" s="48"/>
    </row>
    <row r="64" s="2" customFormat="1" ht="16.8" customHeight="1">
      <c r="A64" s="42"/>
      <c r="B64" s="48"/>
      <c r="C64" s="305" t="s">
        <v>44</v>
      </c>
      <c r="D64" s="305" t="s">
        <v>703</v>
      </c>
      <c r="E64" s="20" t="s">
        <v>44</v>
      </c>
      <c r="F64" s="306">
        <v>0</v>
      </c>
      <c r="G64" s="42"/>
      <c r="H64" s="48"/>
    </row>
    <row r="65" s="2" customFormat="1" ht="16.8" customHeight="1">
      <c r="A65" s="42"/>
      <c r="B65" s="48"/>
      <c r="C65" s="305" t="s">
        <v>44</v>
      </c>
      <c r="D65" s="305" t="s">
        <v>249</v>
      </c>
      <c r="E65" s="20" t="s">
        <v>44</v>
      </c>
      <c r="F65" s="306">
        <v>721.25999999999999</v>
      </c>
      <c r="G65" s="42"/>
      <c r="H65" s="48"/>
    </row>
    <row r="66" s="2" customFormat="1" ht="16.8" customHeight="1">
      <c r="A66" s="42"/>
      <c r="B66" s="48"/>
      <c r="C66" s="305" t="s">
        <v>248</v>
      </c>
      <c r="D66" s="305" t="s">
        <v>176</v>
      </c>
      <c r="E66" s="20" t="s">
        <v>44</v>
      </c>
      <c r="F66" s="306">
        <v>721.25999999999999</v>
      </c>
      <c r="G66" s="42"/>
      <c r="H66" s="48"/>
    </row>
    <row r="67" s="2" customFormat="1" ht="16.8" customHeight="1">
      <c r="A67" s="42"/>
      <c r="B67" s="48"/>
      <c r="C67" s="307" t="s">
        <v>2250</v>
      </c>
      <c r="D67" s="42"/>
      <c r="E67" s="42"/>
      <c r="F67" s="42"/>
      <c r="G67" s="42"/>
      <c r="H67" s="48"/>
    </row>
    <row r="68" s="2" customFormat="1" ht="16.8" customHeight="1">
      <c r="A68" s="42"/>
      <c r="B68" s="48"/>
      <c r="C68" s="305" t="s">
        <v>698</v>
      </c>
      <c r="D68" s="305" t="s">
        <v>44</v>
      </c>
      <c r="E68" s="20" t="s">
        <v>310</v>
      </c>
      <c r="F68" s="306">
        <v>5185.5</v>
      </c>
      <c r="G68" s="42"/>
      <c r="H68" s="48"/>
    </row>
    <row r="69" s="2" customFormat="1" ht="16.8" customHeight="1">
      <c r="A69" s="42"/>
      <c r="B69" s="48"/>
      <c r="C69" s="305" t="s">
        <v>308</v>
      </c>
      <c r="D69" s="305" t="s">
        <v>2259</v>
      </c>
      <c r="E69" s="20" t="s">
        <v>310</v>
      </c>
      <c r="F69" s="306">
        <v>3004.8600000000001</v>
      </c>
      <c r="G69" s="42"/>
      <c r="H69" s="48"/>
    </row>
    <row r="70" s="2" customFormat="1" ht="16.8" customHeight="1">
      <c r="A70" s="42"/>
      <c r="B70" s="48"/>
      <c r="C70" s="305" t="s">
        <v>457</v>
      </c>
      <c r="D70" s="305" t="s">
        <v>2260</v>
      </c>
      <c r="E70" s="20" t="s">
        <v>310</v>
      </c>
      <c r="F70" s="306">
        <v>4815.7600000000002</v>
      </c>
      <c r="G70" s="42"/>
      <c r="H70" s="48"/>
    </row>
    <row r="71" s="2" customFormat="1" ht="16.8" customHeight="1">
      <c r="A71" s="42"/>
      <c r="B71" s="48"/>
      <c r="C71" s="305" t="s">
        <v>467</v>
      </c>
      <c r="D71" s="305" t="s">
        <v>2261</v>
      </c>
      <c r="E71" s="20" t="s">
        <v>310</v>
      </c>
      <c r="F71" s="306">
        <v>3004.8600000000001</v>
      </c>
      <c r="G71" s="42"/>
      <c r="H71" s="48"/>
    </row>
    <row r="72" s="2" customFormat="1" ht="16.8" customHeight="1">
      <c r="A72" s="42"/>
      <c r="B72" s="48"/>
      <c r="C72" s="305" t="s">
        <v>476</v>
      </c>
      <c r="D72" s="305" t="s">
        <v>2262</v>
      </c>
      <c r="E72" s="20" t="s">
        <v>310</v>
      </c>
      <c r="F72" s="306">
        <v>2735.2600000000002</v>
      </c>
      <c r="G72" s="42"/>
      <c r="H72" s="48"/>
    </row>
    <row r="73" s="2" customFormat="1" ht="16.8" customHeight="1">
      <c r="A73" s="42"/>
      <c r="B73" s="48"/>
      <c r="C73" s="305" t="s">
        <v>481</v>
      </c>
      <c r="D73" s="305" t="s">
        <v>2263</v>
      </c>
      <c r="E73" s="20" t="s">
        <v>310</v>
      </c>
      <c r="F73" s="306">
        <v>2735.2600000000002</v>
      </c>
      <c r="G73" s="42"/>
      <c r="H73" s="48"/>
    </row>
    <row r="74" s="2" customFormat="1" ht="16.8" customHeight="1">
      <c r="A74" s="42"/>
      <c r="B74" s="48"/>
      <c r="C74" s="305" t="s">
        <v>488</v>
      </c>
      <c r="D74" s="305" t="s">
        <v>2264</v>
      </c>
      <c r="E74" s="20" t="s">
        <v>310</v>
      </c>
      <c r="F74" s="306">
        <v>3004.8600000000001</v>
      </c>
      <c r="G74" s="42"/>
      <c r="H74" s="48"/>
    </row>
    <row r="75" s="2" customFormat="1" ht="16.8" customHeight="1">
      <c r="A75" s="42"/>
      <c r="B75" s="48"/>
      <c r="C75" s="305" t="s">
        <v>492</v>
      </c>
      <c r="D75" s="305" t="s">
        <v>2264</v>
      </c>
      <c r="E75" s="20" t="s">
        <v>310</v>
      </c>
      <c r="F75" s="306">
        <v>3004.8600000000001</v>
      </c>
      <c r="G75" s="42"/>
      <c r="H75" s="48"/>
    </row>
    <row r="76" s="2" customFormat="1" ht="16.8" customHeight="1">
      <c r="A76" s="42"/>
      <c r="B76" s="48"/>
      <c r="C76" s="305" t="s">
        <v>496</v>
      </c>
      <c r="D76" s="305" t="s">
        <v>2265</v>
      </c>
      <c r="E76" s="20" t="s">
        <v>310</v>
      </c>
      <c r="F76" s="306">
        <v>2735.2600000000002</v>
      </c>
      <c r="G76" s="42"/>
      <c r="H76" s="48"/>
    </row>
    <row r="77" s="2" customFormat="1" ht="16.8" customHeight="1">
      <c r="A77" s="42"/>
      <c r="B77" s="48"/>
      <c r="C77" s="305" t="s">
        <v>599</v>
      </c>
      <c r="D77" s="305" t="s">
        <v>2266</v>
      </c>
      <c r="E77" s="20" t="s">
        <v>310</v>
      </c>
      <c r="F77" s="306">
        <v>5185.5</v>
      </c>
      <c r="G77" s="42"/>
      <c r="H77" s="48"/>
    </row>
    <row r="78" s="2" customFormat="1" ht="16.8" customHeight="1">
      <c r="A78" s="42"/>
      <c r="B78" s="48"/>
      <c r="C78" s="301" t="s">
        <v>250</v>
      </c>
      <c r="D78" s="302" t="s">
        <v>44</v>
      </c>
      <c r="E78" s="303" t="s">
        <v>44</v>
      </c>
      <c r="F78" s="304">
        <v>1429.56</v>
      </c>
      <c r="G78" s="42"/>
      <c r="H78" s="48"/>
    </row>
    <row r="79" s="2" customFormat="1" ht="16.8" customHeight="1">
      <c r="A79" s="42"/>
      <c r="B79" s="48"/>
      <c r="C79" s="305" t="s">
        <v>44</v>
      </c>
      <c r="D79" s="305" t="s">
        <v>704</v>
      </c>
      <c r="E79" s="20" t="s">
        <v>44</v>
      </c>
      <c r="F79" s="306">
        <v>0</v>
      </c>
      <c r="G79" s="42"/>
      <c r="H79" s="48"/>
    </row>
    <row r="80" s="2" customFormat="1" ht="16.8" customHeight="1">
      <c r="A80" s="42"/>
      <c r="B80" s="48"/>
      <c r="C80" s="305" t="s">
        <v>44</v>
      </c>
      <c r="D80" s="305" t="s">
        <v>251</v>
      </c>
      <c r="E80" s="20" t="s">
        <v>44</v>
      </c>
      <c r="F80" s="306">
        <v>1429.56</v>
      </c>
      <c r="G80" s="42"/>
      <c r="H80" s="48"/>
    </row>
    <row r="81" s="2" customFormat="1" ht="16.8" customHeight="1">
      <c r="A81" s="42"/>
      <c r="B81" s="48"/>
      <c r="C81" s="305" t="s">
        <v>250</v>
      </c>
      <c r="D81" s="305" t="s">
        <v>176</v>
      </c>
      <c r="E81" s="20" t="s">
        <v>44</v>
      </c>
      <c r="F81" s="306">
        <v>1429.56</v>
      </c>
      <c r="G81" s="42"/>
      <c r="H81" s="48"/>
    </row>
    <row r="82" s="2" customFormat="1" ht="16.8" customHeight="1">
      <c r="A82" s="42"/>
      <c r="B82" s="48"/>
      <c r="C82" s="307" t="s">
        <v>2250</v>
      </c>
      <c r="D82" s="42"/>
      <c r="E82" s="42"/>
      <c r="F82" s="42"/>
      <c r="G82" s="42"/>
      <c r="H82" s="48"/>
    </row>
    <row r="83" s="2" customFormat="1" ht="16.8" customHeight="1">
      <c r="A83" s="42"/>
      <c r="B83" s="48"/>
      <c r="C83" s="305" t="s">
        <v>698</v>
      </c>
      <c r="D83" s="305" t="s">
        <v>44</v>
      </c>
      <c r="E83" s="20" t="s">
        <v>310</v>
      </c>
      <c r="F83" s="306">
        <v>5185.5</v>
      </c>
      <c r="G83" s="42"/>
      <c r="H83" s="48"/>
    </row>
    <row r="84" s="2" customFormat="1" ht="16.8" customHeight="1">
      <c r="A84" s="42"/>
      <c r="B84" s="48"/>
      <c r="C84" s="305" t="s">
        <v>308</v>
      </c>
      <c r="D84" s="305" t="s">
        <v>2259</v>
      </c>
      <c r="E84" s="20" t="s">
        <v>310</v>
      </c>
      <c r="F84" s="306">
        <v>3004.8600000000001</v>
      </c>
      <c r="G84" s="42"/>
      <c r="H84" s="48"/>
    </row>
    <row r="85" s="2" customFormat="1" ht="16.8" customHeight="1">
      <c r="A85" s="42"/>
      <c r="B85" s="48"/>
      <c r="C85" s="305" t="s">
        <v>457</v>
      </c>
      <c r="D85" s="305" t="s">
        <v>2260</v>
      </c>
      <c r="E85" s="20" t="s">
        <v>310</v>
      </c>
      <c r="F85" s="306">
        <v>4815.7600000000002</v>
      </c>
      <c r="G85" s="42"/>
      <c r="H85" s="48"/>
    </row>
    <row r="86" s="2" customFormat="1" ht="16.8" customHeight="1">
      <c r="A86" s="42"/>
      <c r="B86" s="48"/>
      <c r="C86" s="305" t="s">
        <v>467</v>
      </c>
      <c r="D86" s="305" t="s">
        <v>2261</v>
      </c>
      <c r="E86" s="20" t="s">
        <v>310</v>
      </c>
      <c r="F86" s="306">
        <v>3004.8600000000001</v>
      </c>
      <c r="G86" s="42"/>
      <c r="H86" s="48"/>
    </row>
    <row r="87" s="2" customFormat="1" ht="16.8" customHeight="1">
      <c r="A87" s="42"/>
      <c r="B87" s="48"/>
      <c r="C87" s="305" t="s">
        <v>476</v>
      </c>
      <c r="D87" s="305" t="s">
        <v>2262</v>
      </c>
      <c r="E87" s="20" t="s">
        <v>310</v>
      </c>
      <c r="F87" s="306">
        <v>2735.2600000000002</v>
      </c>
      <c r="G87" s="42"/>
      <c r="H87" s="48"/>
    </row>
    <row r="88" s="2" customFormat="1" ht="16.8" customHeight="1">
      <c r="A88" s="42"/>
      <c r="B88" s="48"/>
      <c r="C88" s="305" t="s">
        <v>481</v>
      </c>
      <c r="D88" s="305" t="s">
        <v>2263</v>
      </c>
      <c r="E88" s="20" t="s">
        <v>310</v>
      </c>
      <c r="F88" s="306">
        <v>2735.2600000000002</v>
      </c>
      <c r="G88" s="42"/>
      <c r="H88" s="48"/>
    </row>
    <row r="89" s="2" customFormat="1" ht="16.8" customHeight="1">
      <c r="A89" s="42"/>
      <c r="B89" s="48"/>
      <c r="C89" s="305" t="s">
        <v>488</v>
      </c>
      <c r="D89" s="305" t="s">
        <v>2264</v>
      </c>
      <c r="E89" s="20" t="s">
        <v>310</v>
      </c>
      <c r="F89" s="306">
        <v>3004.8600000000001</v>
      </c>
      <c r="G89" s="42"/>
      <c r="H89" s="48"/>
    </row>
    <row r="90" s="2" customFormat="1" ht="16.8" customHeight="1">
      <c r="A90" s="42"/>
      <c r="B90" s="48"/>
      <c r="C90" s="305" t="s">
        <v>492</v>
      </c>
      <c r="D90" s="305" t="s">
        <v>2264</v>
      </c>
      <c r="E90" s="20" t="s">
        <v>310</v>
      </c>
      <c r="F90" s="306">
        <v>3004.8600000000001</v>
      </c>
      <c r="G90" s="42"/>
      <c r="H90" s="48"/>
    </row>
    <row r="91" s="2" customFormat="1" ht="16.8" customHeight="1">
      <c r="A91" s="42"/>
      <c r="B91" s="48"/>
      <c r="C91" s="305" t="s">
        <v>496</v>
      </c>
      <c r="D91" s="305" t="s">
        <v>2265</v>
      </c>
      <c r="E91" s="20" t="s">
        <v>310</v>
      </c>
      <c r="F91" s="306">
        <v>2735.2600000000002</v>
      </c>
      <c r="G91" s="42"/>
      <c r="H91" s="48"/>
    </row>
    <row r="92" s="2" customFormat="1" ht="16.8" customHeight="1">
      <c r="A92" s="42"/>
      <c r="B92" s="48"/>
      <c r="C92" s="305" t="s">
        <v>599</v>
      </c>
      <c r="D92" s="305" t="s">
        <v>2266</v>
      </c>
      <c r="E92" s="20" t="s">
        <v>310</v>
      </c>
      <c r="F92" s="306">
        <v>5185.5</v>
      </c>
      <c r="G92" s="42"/>
      <c r="H92" s="48"/>
    </row>
    <row r="93" s="2" customFormat="1" ht="16.8" customHeight="1">
      <c r="A93" s="42"/>
      <c r="B93" s="48"/>
      <c r="C93" s="301" t="s">
        <v>252</v>
      </c>
      <c r="D93" s="302" t="s">
        <v>44</v>
      </c>
      <c r="E93" s="303" t="s">
        <v>44</v>
      </c>
      <c r="F93" s="304">
        <v>183.16999999999999</v>
      </c>
      <c r="G93" s="42"/>
      <c r="H93" s="48"/>
    </row>
    <row r="94" s="2" customFormat="1" ht="16.8" customHeight="1">
      <c r="A94" s="42"/>
      <c r="B94" s="48"/>
      <c r="C94" s="305" t="s">
        <v>44</v>
      </c>
      <c r="D94" s="305" t="s">
        <v>705</v>
      </c>
      <c r="E94" s="20" t="s">
        <v>44</v>
      </c>
      <c r="F94" s="306">
        <v>0</v>
      </c>
      <c r="G94" s="42"/>
      <c r="H94" s="48"/>
    </row>
    <row r="95" s="2" customFormat="1" ht="16.8" customHeight="1">
      <c r="A95" s="42"/>
      <c r="B95" s="48"/>
      <c r="C95" s="305" t="s">
        <v>44</v>
      </c>
      <c r="D95" s="305" t="s">
        <v>253</v>
      </c>
      <c r="E95" s="20" t="s">
        <v>44</v>
      </c>
      <c r="F95" s="306">
        <v>183.16999999999999</v>
      </c>
      <c r="G95" s="42"/>
      <c r="H95" s="48"/>
    </row>
    <row r="96" s="2" customFormat="1" ht="16.8" customHeight="1">
      <c r="A96" s="42"/>
      <c r="B96" s="48"/>
      <c r="C96" s="305" t="s">
        <v>252</v>
      </c>
      <c r="D96" s="305" t="s">
        <v>176</v>
      </c>
      <c r="E96" s="20" t="s">
        <v>44</v>
      </c>
      <c r="F96" s="306">
        <v>183.16999999999999</v>
      </c>
      <c r="G96" s="42"/>
      <c r="H96" s="48"/>
    </row>
    <row r="97" s="2" customFormat="1" ht="16.8" customHeight="1">
      <c r="A97" s="42"/>
      <c r="B97" s="48"/>
      <c r="C97" s="307" t="s">
        <v>2250</v>
      </c>
      <c r="D97" s="42"/>
      <c r="E97" s="42"/>
      <c r="F97" s="42"/>
      <c r="G97" s="42"/>
      <c r="H97" s="48"/>
    </row>
    <row r="98" s="2" customFormat="1" ht="16.8" customHeight="1">
      <c r="A98" s="42"/>
      <c r="B98" s="48"/>
      <c r="C98" s="305" t="s">
        <v>698</v>
      </c>
      <c r="D98" s="305" t="s">
        <v>44</v>
      </c>
      <c r="E98" s="20" t="s">
        <v>310</v>
      </c>
      <c r="F98" s="306">
        <v>5185.5</v>
      </c>
      <c r="G98" s="42"/>
      <c r="H98" s="48"/>
    </row>
    <row r="99" s="2" customFormat="1" ht="16.8" customHeight="1">
      <c r="A99" s="42"/>
      <c r="B99" s="48"/>
      <c r="C99" s="305" t="s">
        <v>308</v>
      </c>
      <c r="D99" s="305" t="s">
        <v>2259</v>
      </c>
      <c r="E99" s="20" t="s">
        <v>310</v>
      </c>
      <c r="F99" s="306">
        <v>3004.8600000000001</v>
      </c>
      <c r="G99" s="42"/>
      <c r="H99" s="48"/>
    </row>
    <row r="100" s="2" customFormat="1" ht="16.8" customHeight="1">
      <c r="A100" s="42"/>
      <c r="B100" s="48"/>
      <c r="C100" s="305" t="s">
        <v>457</v>
      </c>
      <c r="D100" s="305" t="s">
        <v>2260</v>
      </c>
      <c r="E100" s="20" t="s">
        <v>310</v>
      </c>
      <c r="F100" s="306">
        <v>4815.7600000000002</v>
      </c>
      <c r="G100" s="42"/>
      <c r="H100" s="48"/>
    </row>
    <row r="101" s="2" customFormat="1" ht="16.8" customHeight="1">
      <c r="A101" s="42"/>
      <c r="B101" s="48"/>
      <c r="C101" s="305" t="s">
        <v>467</v>
      </c>
      <c r="D101" s="305" t="s">
        <v>2261</v>
      </c>
      <c r="E101" s="20" t="s">
        <v>310</v>
      </c>
      <c r="F101" s="306">
        <v>3004.8600000000001</v>
      </c>
      <c r="G101" s="42"/>
      <c r="H101" s="48"/>
    </row>
    <row r="102" s="2" customFormat="1" ht="16.8" customHeight="1">
      <c r="A102" s="42"/>
      <c r="B102" s="48"/>
      <c r="C102" s="305" t="s">
        <v>488</v>
      </c>
      <c r="D102" s="305" t="s">
        <v>2264</v>
      </c>
      <c r="E102" s="20" t="s">
        <v>310</v>
      </c>
      <c r="F102" s="306">
        <v>3004.8600000000001</v>
      </c>
      <c r="G102" s="42"/>
      <c r="H102" s="48"/>
    </row>
    <row r="103" s="2" customFormat="1" ht="16.8" customHeight="1">
      <c r="A103" s="42"/>
      <c r="B103" s="48"/>
      <c r="C103" s="305" t="s">
        <v>492</v>
      </c>
      <c r="D103" s="305" t="s">
        <v>2264</v>
      </c>
      <c r="E103" s="20" t="s">
        <v>310</v>
      </c>
      <c r="F103" s="306">
        <v>3004.8600000000001</v>
      </c>
      <c r="G103" s="42"/>
      <c r="H103" s="48"/>
    </row>
    <row r="104" s="2" customFormat="1" ht="16.8" customHeight="1">
      <c r="A104" s="42"/>
      <c r="B104" s="48"/>
      <c r="C104" s="305" t="s">
        <v>502</v>
      </c>
      <c r="D104" s="305" t="s">
        <v>2267</v>
      </c>
      <c r="E104" s="20" t="s">
        <v>310</v>
      </c>
      <c r="F104" s="306">
        <v>269.60000000000002</v>
      </c>
      <c r="G104" s="42"/>
      <c r="H104" s="48"/>
    </row>
    <row r="105" s="2" customFormat="1" ht="16.8" customHeight="1">
      <c r="A105" s="42"/>
      <c r="B105" s="48"/>
      <c r="C105" s="305" t="s">
        <v>599</v>
      </c>
      <c r="D105" s="305" t="s">
        <v>2266</v>
      </c>
      <c r="E105" s="20" t="s">
        <v>310</v>
      </c>
      <c r="F105" s="306">
        <v>5185.5</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706</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2250</v>
      </c>
      <c r="D110" s="42"/>
      <c r="E110" s="42"/>
      <c r="F110" s="42"/>
      <c r="G110" s="42"/>
      <c r="H110" s="48"/>
    </row>
    <row r="111" s="2" customFormat="1" ht="16.8" customHeight="1">
      <c r="A111" s="42"/>
      <c r="B111" s="48"/>
      <c r="C111" s="305" t="s">
        <v>698</v>
      </c>
      <c r="D111" s="305" t="s">
        <v>44</v>
      </c>
      <c r="E111" s="20" t="s">
        <v>310</v>
      </c>
      <c r="F111" s="306">
        <v>5185.5</v>
      </c>
      <c r="G111" s="42"/>
      <c r="H111" s="48"/>
    </row>
    <row r="112" s="2" customFormat="1" ht="16.8" customHeight="1">
      <c r="A112" s="42"/>
      <c r="B112" s="48"/>
      <c r="C112" s="305" t="s">
        <v>308</v>
      </c>
      <c r="D112" s="305" t="s">
        <v>2259</v>
      </c>
      <c r="E112" s="20" t="s">
        <v>310</v>
      </c>
      <c r="F112" s="306">
        <v>3004.8600000000001</v>
      </c>
      <c r="G112" s="42"/>
      <c r="H112" s="48"/>
    </row>
    <row r="113" s="2" customFormat="1" ht="16.8" customHeight="1">
      <c r="A113" s="42"/>
      <c r="B113" s="48"/>
      <c r="C113" s="305" t="s">
        <v>457</v>
      </c>
      <c r="D113" s="305" t="s">
        <v>2260</v>
      </c>
      <c r="E113" s="20" t="s">
        <v>310</v>
      </c>
      <c r="F113" s="306">
        <v>4815.7600000000002</v>
      </c>
      <c r="G113" s="42"/>
      <c r="H113" s="48"/>
    </row>
    <row r="114" s="2" customFormat="1" ht="16.8" customHeight="1">
      <c r="A114" s="42"/>
      <c r="B114" s="48"/>
      <c r="C114" s="305" t="s">
        <v>467</v>
      </c>
      <c r="D114" s="305" t="s">
        <v>2261</v>
      </c>
      <c r="E114" s="20" t="s">
        <v>310</v>
      </c>
      <c r="F114" s="306">
        <v>3004.8600000000001</v>
      </c>
      <c r="G114" s="42"/>
      <c r="H114" s="48"/>
    </row>
    <row r="115" s="2" customFormat="1" ht="16.8" customHeight="1">
      <c r="A115" s="42"/>
      <c r="B115" s="48"/>
      <c r="C115" s="305" t="s">
        <v>488</v>
      </c>
      <c r="D115" s="305" t="s">
        <v>2264</v>
      </c>
      <c r="E115" s="20" t="s">
        <v>310</v>
      </c>
      <c r="F115" s="306">
        <v>3004.8600000000001</v>
      </c>
      <c r="G115" s="42"/>
      <c r="H115" s="48"/>
    </row>
    <row r="116" s="2" customFormat="1" ht="16.8" customHeight="1">
      <c r="A116" s="42"/>
      <c r="B116" s="48"/>
      <c r="C116" s="305" t="s">
        <v>492</v>
      </c>
      <c r="D116" s="305" t="s">
        <v>2264</v>
      </c>
      <c r="E116" s="20" t="s">
        <v>310</v>
      </c>
      <c r="F116" s="306">
        <v>3004.8600000000001</v>
      </c>
      <c r="G116" s="42"/>
      <c r="H116" s="48"/>
    </row>
    <row r="117" s="2" customFormat="1" ht="16.8" customHeight="1">
      <c r="A117" s="42"/>
      <c r="B117" s="48"/>
      <c r="C117" s="305" t="s">
        <v>502</v>
      </c>
      <c r="D117" s="305" t="s">
        <v>2267</v>
      </c>
      <c r="E117" s="20" t="s">
        <v>310</v>
      </c>
      <c r="F117" s="306">
        <v>269.60000000000002</v>
      </c>
      <c r="G117" s="42"/>
      <c r="H117" s="48"/>
    </row>
    <row r="118" s="2" customFormat="1" ht="16.8" customHeight="1">
      <c r="A118" s="42"/>
      <c r="B118" s="48"/>
      <c r="C118" s="305" t="s">
        <v>599</v>
      </c>
      <c r="D118" s="305" t="s">
        <v>2266</v>
      </c>
      <c r="E118" s="20" t="s">
        <v>310</v>
      </c>
      <c r="F118" s="306">
        <v>5185.5</v>
      </c>
      <c r="G118" s="42"/>
      <c r="H118" s="48"/>
    </row>
    <row r="119" s="2" customFormat="1" ht="16.8" customHeight="1">
      <c r="A119" s="42"/>
      <c r="B119" s="48"/>
      <c r="C119" s="301" t="s">
        <v>256</v>
      </c>
      <c r="D119" s="302" t="s">
        <v>44</v>
      </c>
      <c r="E119" s="303" t="s">
        <v>44</v>
      </c>
      <c r="F119" s="304">
        <v>22.960000000000001</v>
      </c>
      <c r="G119" s="42"/>
      <c r="H119" s="48"/>
    </row>
    <row r="120" s="2" customFormat="1" ht="16.8" customHeight="1">
      <c r="A120" s="42"/>
      <c r="B120" s="48"/>
      <c r="C120" s="305" t="s">
        <v>44</v>
      </c>
      <c r="D120" s="305" t="s">
        <v>707</v>
      </c>
      <c r="E120" s="20" t="s">
        <v>44</v>
      </c>
      <c r="F120" s="306">
        <v>0</v>
      </c>
      <c r="G120" s="42"/>
      <c r="H120" s="48"/>
    </row>
    <row r="121" s="2" customFormat="1" ht="16.8" customHeight="1">
      <c r="A121" s="42"/>
      <c r="B121" s="48"/>
      <c r="C121" s="305" t="s">
        <v>44</v>
      </c>
      <c r="D121" s="305" t="s">
        <v>257</v>
      </c>
      <c r="E121" s="20" t="s">
        <v>44</v>
      </c>
      <c r="F121" s="306">
        <v>22.960000000000001</v>
      </c>
      <c r="G121" s="42"/>
      <c r="H121" s="48"/>
    </row>
    <row r="122" s="2" customFormat="1" ht="16.8" customHeight="1">
      <c r="A122" s="42"/>
      <c r="B122" s="48"/>
      <c r="C122" s="305" t="s">
        <v>256</v>
      </c>
      <c r="D122" s="305" t="s">
        <v>176</v>
      </c>
      <c r="E122" s="20" t="s">
        <v>44</v>
      </c>
      <c r="F122" s="306">
        <v>22.960000000000001</v>
      </c>
      <c r="G122" s="42"/>
      <c r="H122" s="48"/>
    </row>
    <row r="123" s="2" customFormat="1" ht="16.8" customHeight="1">
      <c r="A123" s="42"/>
      <c r="B123" s="48"/>
      <c r="C123" s="307" t="s">
        <v>2250</v>
      </c>
      <c r="D123" s="42"/>
      <c r="E123" s="42"/>
      <c r="F123" s="42"/>
      <c r="G123" s="42"/>
      <c r="H123" s="48"/>
    </row>
    <row r="124" s="2" customFormat="1" ht="16.8" customHeight="1">
      <c r="A124" s="42"/>
      <c r="B124" s="48"/>
      <c r="C124" s="305" t="s">
        <v>698</v>
      </c>
      <c r="D124" s="305" t="s">
        <v>44</v>
      </c>
      <c r="E124" s="20" t="s">
        <v>310</v>
      </c>
      <c r="F124" s="306">
        <v>5185.5</v>
      </c>
      <c r="G124" s="42"/>
      <c r="H124" s="48"/>
    </row>
    <row r="125" s="2" customFormat="1" ht="16.8" customHeight="1">
      <c r="A125" s="42"/>
      <c r="B125" s="48"/>
      <c r="C125" s="305" t="s">
        <v>437</v>
      </c>
      <c r="D125" s="305" t="s">
        <v>2268</v>
      </c>
      <c r="E125" s="20" t="s">
        <v>310</v>
      </c>
      <c r="F125" s="306">
        <v>22.960000000000001</v>
      </c>
      <c r="G125" s="42"/>
      <c r="H125" s="48"/>
    </row>
    <row r="126" s="2" customFormat="1" ht="16.8" customHeight="1">
      <c r="A126" s="42"/>
      <c r="B126" s="48"/>
      <c r="C126" s="305" t="s">
        <v>447</v>
      </c>
      <c r="D126" s="305" t="s">
        <v>2269</v>
      </c>
      <c r="E126" s="20" t="s">
        <v>310</v>
      </c>
      <c r="F126" s="306">
        <v>22.960000000000001</v>
      </c>
      <c r="G126" s="42"/>
      <c r="H126" s="48"/>
    </row>
    <row r="127" s="2" customFormat="1" ht="16.8" customHeight="1">
      <c r="A127" s="42"/>
      <c r="B127" s="48"/>
      <c r="C127" s="305" t="s">
        <v>531</v>
      </c>
      <c r="D127" s="305" t="s">
        <v>2270</v>
      </c>
      <c r="E127" s="20" t="s">
        <v>164</v>
      </c>
      <c r="F127" s="306">
        <v>3.444</v>
      </c>
      <c r="G127" s="42"/>
      <c r="H127" s="48"/>
    </row>
    <row r="128" s="2" customFormat="1" ht="16.8" customHeight="1">
      <c r="A128" s="42"/>
      <c r="B128" s="48"/>
      <c r="C128" s="305" t="s">
        <v>560</v>
      </c>
      <c r="D128" s="305" t="s">
        <v>2271</v>
      </c>
      <c r="E128" s="20" t="s">
        <v>200</v>
      </c>
      <c r="F128" s="306">
        <v>0.26500000000000001</v>
      </c>
      <c r="G128" s="42"/>
      <c r="H128" s="48"/>
    </row>
    <row r="129" s="2" customFormat="1" ht="16.8" customHeight="1">
      <c r="A129" s="42"/>
      <c r="B129" s="48"/>
      <c r="C129" s="305" t="s">
        <v>599</v>
      </c>
      <c r="D129" s="305" t="s">
        <v>2266</v>
      </c>
      <c r="E129" s="20" t="s">
        <v>310</v>
      </c>
      <c r="F129" s="306">
        <v>5185.5</v>
      </c>
      <c r="G129" s="42"/>
      <c r="H129" s="48"/>
    </row>
    <row r="130" s="2" customFormat="1" ht="16.8" customHeight="1">
      <c r="A130" s="42"/>
      <c r="B130" s="48"/>
      <c r="C130" s="301" t="s">
        <v>259</v>
      </c>
      <c r="D130" s="302" t="s">
        <v>44</v>
      </c>
      <c r="E130" s="303" t="s">
        <v>44</v>
      </c>
      <c r="F130" s="304">
        <v>298.50999999999999</v>
      </c>
      <c r="G130" s="42"/>
      <c r="H130" s="48"/>
    </row>
    <row r="131" s="2" customFormat="1" ht="16.8" customHeight="1">
      <c r="A131" s="42"/>
      <c r="B131" s="48"/>
      <c r="C131" s="305" t="s">
        <v>44</v>
      </c>
      <c r="D131" s="305" t="s">
        <v>708</v>
      </c>
      <c r="E131" s="20" t="s">
        <v>44</v>
      </c>
      <c r="F131" s="306">
        <v>0</v>
      </c>
      <c r="G131" s="42"/>
      <c r="H131" s="48"/>
    </row>
    <row r="132" s="2" customFormat="1" ht="16.8" customHeight="1">
      <c r="A132" s="42"/>
      <c r="B132" s="48"/>
      <c r="C132" s="305" t="s">
        <v>44</v>
      </c>
      <c r="D132" s="305" t="s">
        <v>260</v>
      </c>
      <c r="E132" s="20" t="s">
        <v>44</v>
      </c>
      <c r="F132" s="306">
        <v>298.50999999999999</v>
      </c>
      <c r="G132" s="42"/>
      <c r="H132" s="48"/>
    </row>
    <row r="133" s="2" customFormat="1" ht="16.8" customHeight="1">
      <c r="A133" s="42"/>
      <c r="B133" s="48"/>
      <c r="C133" s="305" t="s">
        <v>259</v>
      </c>
      <c r="D133" s="305" t="s">
        <v>176</v>
      </c>
      <c r="E133" s="20" t="s">
        <v>44</v>
      </c>
      <c r="F133" s="306">
        <v>298.50999999999999</v>
      </c>
      <c r="G133" s="42"/>
      <c r="H133" s="48"/>
    </row>
    <row r="134" s="2" customFormat="1" ht="16.8" customHeight="1">
      <c r="A134" s="42"/>
      <c r="B134" s="48"/>
      <c r="C134" s="307" t="s">
        <v>2250</v>
      </c>
      <c r="D134" s="42"/>
      <c r="E134" s="42"/>
      <c r="F134" s="42"/>
      <c r="G134" s="42"/>
      <c r="H134" s="48"/>
    </row>
    <row r="135" s="2" customFormat="1" ht="16.8" customHeight="1">
      <c r="A135" s="42"/>
      <c r="B135" s="48"/>
      <c r="C135" s="305" t="s">
        <v>698</v>
      </c>
      <c r="D135" s="305" t="s">
        <v>44</v>
      </c>
      <c r="E135" s="20" t="s">
        <v>310</v>
      </c>
      <c r="F135" s="306">
        <v>5185.5</v>
      </c>
      <c r="G135" s="42"/>
      <c r="H135" s="48"/>
    </row>
    <row r="136" s="2" customFormat="1" ht="16.8" customHeight="1">
      <c r="A136" s="42"/>
      <c r="B136" s="48"/>
      <c r="C136" s="305" t="s">
        <v>442</v>
      </c>
      <c r="D136" s="305" t="s">
        <v>2272</v>
      </c>
      <c r="E136" s="20" t="s">
        <v>310</v>
      </c>
      <c r="F136" s="306">
        <v>298.50999999999999</v>
      </c>
      <c r="G136" s="42"/>
      <c r="H136" s="48"/>
    </row>
    <row r="137" s="2" customFormat="1" ht="16.8" customHeight="1">
      <c r="A137" s="42"/>
      <c r="B137" s="48"/>
      <c r="C137" s="305" t="s">
        <v>472</v>
      </c>
      <c r="D137" s="305" t="s">
        <v>2261</v>
      </c>
      <c r="E137" s="20" t="s">
        <v>310</v>
      </c>
      <c r="F137" s="306">
        <v>298.50999999999999</v>
      </c>
      <c r="G137" s="42"/>
      <c r="H137" s="48"/>
    </row>
    <row r="138" s="2" customFormat="1" ht="16.8" customHeight="1">
      <c r="A138" s="42"/>
      <c r="B138" s="48"/>
      <c r="C138" s="305" t="s">
        <v>485</v>
      </c>
      <c r="D138" s="305" t="s">
        <v>2263</v>
      </c>
      <c r="E138" s="20" t="s">
        <v>310</v>
      </c>
      <c r="F138" s="306">
        <v>298.50999999999999</v>
      </c>
      <c r="G138" s="42"/>
      <c r="H138" s="48"/>
    </row>
    <row r="139" s="2" customFormat="1" ht="16.8" customHeight="1">
      <c r="A139" s="42"/>
      <c r="B139" s="48"/>
      <c r="C139" s="305" t="s">
        <v>599</v>
      </c>
      <c r="D139" s="305" t="s">
        <v>2266</v>
      </c>
      <c r="E139" s="20" t="s">
        <v>310</v>
      </c>
      <c r="F139" s="306">
        <v>5185.5</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709</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2250</v>
      </c>
      <c r="D144" s="42"/>
      <c r="E144" s="42"/>
      <c r="F144" s="42"/>
      <c r="G144" s="42"/>
      <c r="H144" s="48"/>
    </row>
    <row r="145" s="2" customFormat="1" ht="16.8" customHeight="1">
      <c r="A145" s="42"/>
      <c r="B145" s="48"/>
      <c r="C145" s="305" t="s">
        <v>698</v>
      </c>
      <c r="D145" s="305" t="s">
        <v>44</v>
      </c>
      <c r="E145" s="20" t="s">
        <v>310</v>
      </c>
      <c r="F145" s="306">
        <v>5185.5</v>
      </c>
      <c r="G145" s="42"/>
      <c r="H145" s="48"/>
    </row>
    <row r="146" s="2" customFormat="1" ht="16.8" customHeight="1">
      <c r="A146" s="42"/>
      <c r="B146" s="48"/>
      <c r="C146" s="305" t="s">
        <v>314</v>
      </c>
      <c r="D146" s="305" t="s">
        <v>2273</v>
      </c>
      <c r="E146" s="20" t="s">
        <v>164</v>
      </c>
      <c r="F146" s="306">
        <v>14.481</v>
      </c>
      <c r="G146" s="42"/>
      <c r="H146" s="48"/>
    </row>
    <row r="147" s="2" customFormat="1" ht="16.8" customHeight="1">
      <c r="A147" s="42"/>
      <c r="B147" s="48"/>
      <c r="C147" s="305" t="s">
        <v>462</v>
      </c>
      <c r="D147" s="305" t="s">
        <v>2274</v>
      </c>
      <c r="E147" s="20" t="s">
        <v>310</v>
      </c>
      <c r="F147" s="306">
        <v>48.270000000000003</v>
      </c>
      <c r="G147" s="42"/>
      <c r="H147" s="48"/>
    </row>
    <row r="148" s="2" customFormat="1" ht="16.8" customHeight="1">
      <c r="A148" s="42"/>
      <c r="B148" s="48"/>
      <c r="C148" s="305" t="s">
        <v>599</v>
      </c>
      <c r="D148" s="305" t="s">
        <v>2266</v>
      </c>
      <c r="E148" s="20" t="s">
        <v>310</v>
      </c>
      <c r="F148" s="306">
        <v>5185.5</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710</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2250</v>
      </c>
      <c r="D153" s="42"/>
      <c r="E153" s="42"/>
      <c r="F153" s="42"/>
      <c r="G153" s="42"/>
      <c r="H153" s="48"/>
    </row>
    <row r="154" s="2" customFormat="1" ht="16.8" customHeight="1">
      <c r="A154" s="42"/>
      <c r="B154" s="48"/>
      <c r="C154" s="305" t="s">
        <v>698</v>
      </c>
      <c r="D154" s="305" t="s">
        <v>44</v>
      </c>
      <c r="E154" s="20" t="s">
        <v>310</v>
      </c>
      <c r="F154" s="306">
        <v>5185.5</v>
      </c>
      <c r="G154" s="42"/>
      <c r="H154" s="48"/>
    </row>
    <row r="155" s="2" customFormat="1" ht="16.8" customHeight="1">
      <c r="A155" s="42"/>
      <c r="B155" s="48"/>
      <c r="C155" s="305" t="s">
        <v>421</v>
      </c>
      <c r="D155" s="305" t="s">
        <v>2275</v>
      </c>
      <c r="E155" s="20" t="s">
        <v>310</v>
      </c>
      <c r="F155" s="306">
        <v>1810.9000000000001</v>
      </c>
      <c r="G155" s="42"/>
      <c r="H155" s="48"/>
    </row>
    <row r="156" s="2" customFormat="1" ht="16.8" customHeight="1">
      <c r="A156" s="42"/>
      <c r="B156" s="48"/>
      <c r="C156" s="305" t="s">
        <v>427</v>
      </c>
      <c r="D156" s="305" t="s">
        <v>2276</v>
      </c>
      <c r="E156" s="20" t="s">
        <v>310</v>
      </c>
      <c r="F156" s="306">
        <v>1810.9000000000001</v>
      </c>
      <c r="G156" s="42"/>
      <c r="H156" s="48"/>
    </row>
    <row r="157" s="2" customFormat="1" ht="16.8" customHeight="1">
      <c r="A157" s="42"/>
      <c r="B157" s="48"/>
      <c r="C157" s="305" t="s">
        <v>432</v>
      </c>
      <c r="D157" s="305" t="s">
        <v>2277</v>
      </c>
      <c r="E157" s="20" t="s">
        <v>310</v>
      </c>
      <c r="F157" s="306">
        <v>1810.9000000000001</v>
      </c>
      <c r="G157" s="42"/>
      <c r="H157" s="48"/>
    </row>
    <row r="158" s="2" customFormat="1" ht="16.8" customHeight="1">
      <c r="A158" s="42"/>
      <c r="B158" s="48"/>
      <c r="C158" s="305" t="s">
        <v>452</v>
      </c>
      <c r="D158" s="305" t="s">
        <v>2278</v>
      </c>
      <c r="E158" s="20" t="s">
        <v>310</v>
      </c>
      <c r="F158" s="306">
        <v>1810.9000000000001</v>
      </c>
      <c r="G158" s="42"/>
      <c r="H158" s="48"/>
    </row>
    <row r="159" s="2" customFormat="1" ht="16.8" customHeight="1">
      <c r="A159" s="42"/>
      <c r="B159" s="48"/>
      <c r="C159" s="305" t="s">
        <v>457</v>
      </c>
      <c r="D159" s="305" t="s">
        <v>2260</v>
      </c>
      <c r="E159" s="20" t="s">
        <v>310</v>
      </c>
      <c r="F159" s="306">
        <v>4815.7600000000002</v>
      </c>
      <c r="G159" s="42"/>
      <c r="H159" s="48"/>
    </row>
    <row r="160" s="2" customFormat="1" ht="16.8" customHeight="1">
      <c r="A160" s="42"/>
      <c r="B160" s="48"/>
      <c r="C160" s="305" t="s">
        <v>518</v>
      </c>
      <c r="D160" s="305" t="s">
        <v>2279</v>
      </c>
      <c r="E160" s="20" t="s">
        <v>310</v>
      </c>
      <c r="F160" s="306">
        <v>1810.9000000000001</v>
      </c>
      <c r="G160" s="42"/>
      <c r="H160" s="48"/>
    </row>
    <row r="161" s="2" customFormat="1" ht="16.8" customHeight="1">
      <c r="A161" s="42"/>
      <c r="B161" s="48"/>
      <c r="C161" s="305" t="s">
        <v>599</v>
      </c>
      <c r="D161" s="305" t="s">
        <v>2266</v>
      </c>
      <c r="E161" s="20" t="s">
        <v>310</v>
      </c>
      <c r="F161" s="306">
        <v>5185.5</v>
      </c>
      <c r="G161" s="42"/>
      <c r="H161" s="48"/>
    </row>
    <row r="162" s="2" customFormat="1" ht="16.8" customHeight="1">
      <c r="A162" s="42"/>
      <c r="B162" s="48"/>
      <c r="C162" s="301" t="s">
        <v>273</v>
      </c>
      <c r="D162" s="302" t="s">
        <v>44</v>
      </c>
      <c r="E162" s="303" t="s">
        <v>44</v>
      </c>
      <c r="F162" s="304">
        <v>30.329000000000001</v>
      </c>
      <c r="G162" s="42"/>
      <c r="H162" s="48"/>
    </row>
    <row r="163" s="2" customFormat="1" ht="16.8" customHeight="1">
      <c r="A163" s="42"/>
      <c r="B163" s="48"/>
      <c r="C163" s="305" t="s">
        <v>44</v>
      </c>
      <c r="D163" s="305" t="s">
        <v>394</v>
      </c>
      <c r="E163" s="20" t="s">
        <v>44</v>
      </c>
      <c r="F163" s="306">
        <v>0</v>
      </c>
      <c r="G163" s="42"/>
      <c r="H163" s="48"/>
    </row>
    <row r="164" s="2" customFormat="1" ht="16.8" customHeight="1">
      <c r="A164" s="42"/>
      <c r="B164" s="48"/>
      <c r="C164" s="305" t="s">
        <v>44</v>
      </c>
      <c r="D164" s="305" t="s">
        <v>395</v>
      </c>
      <c r="E164" s="20" t="s">
        <v>44</v>
      </c>
      <c r="F164" s="306">
        <v>0</v>
      </c>
      <c r="G164" s="42"/>
      <c r="H164" s="48"/>
    </row>
    <row r="165" s="2" customFormat="1" ht="16.8" customHeight="1">
      <c r="A165" s="42"/>
      <c r="B165" s="48"/>
      <c r="C165" s="305" t="s">
        <v>44</v>
      </c>
      <c r="D165" s="305" t="s">
        <v>396</v>
      </c>
      <c r="E165" s="20" t="s">
        <v>44</v>
      </c>
      <c r="F165" s="306">
        <v>1.508</v>
      </c>
      <c r="G165" s="42"/>
      <c r="H165" s="48"/>
    </row>
    <row r="166" s="2" customFormat="1" ht="16.8" customHeight="1">
      <c r="A166" s="42"/>
      <c r="B166" s="48"/>
      <c r="C166" s="305" t="s">
        <v>44</v>
      </c>
      <c r="D166" s="305" t="s">
        <v>397</v>
      </c>
      <c r="E166" s="20" t="s">
        <v>44</v>
      </c>
      <c r="F166" s="306">
        <v>23.75</v>
      </c>
      <c r="G166" s="42"/>
      <c r="H166" s="48"/>
    </row>
    <row r="167" s="2" customFormat="1" ht="16.8" customHeight="1">
      <c r="A167" s="42"/>
      <c r="B167" s="48"/>
      <c r="C167" s="305" t="s">
        <v>44</v>
      </c>
      <c r="D167" s="305" t="s">
        <v>398</v>
      </c>
      <c r="E167" s="20" t="s">
        <v>44</v>
      </c>
      <c r="F167" s="306">
        <v>1.7589999999999999</v>
      </c>
      <c r="G167" s="42"/>
      <c r="H167" s="48"/>
    </row>
    <row r="168" s="2" customFormat="1" ht="16.8" customHeight="1">
      <c r="A168" s="42"/>
      <c r="B168" s="48"/>
      <c r="C168" s="305" t="s">
        <v>44</v>
      </c>
      <c r="D168" s="305" t="s">
        <v>399</v>
      </c>
      <c r="E168" s="20" t="s">
        <v>44</v>
      </c>
      <c r="F168" s="306">
        <v>0</v>
      </c>
      <c r="G168" s="42"/>
      <c r="H168" s="48"/>
    </row>
    <row r="169" s="2" customFormat="1" ht="16.8" customHeight="1">
      <c r="A169" s="42"/>
      <c r="B169" s="48"/>
      <c r="C169" s="305" t="s">
        <v>44</v>
      </c>
      <c r="D169" s="305" t="s">
        <v>400</v>
      </c>
      <c r="E169" s="20" t="s">
        <v>44</v>
      </c>
      <c r="F169" s="306">
        <v>3.3119999999999998</v>
      </c>
      <c r="G169" s="42"/>
      <c r="H169" s="48"/>
    </row>
    <row r="170" s="2" customFormat="1" ht="16.8" customHeight="1">
      <c r="A170" s="42"/>
      <c r="B170" s="48"/>
      <c r="C170" s="305" t="s">
        <v>273</v>
      </c>
      <c r="D170" s="305" t="s">
        <v>176</v>
      </c>
      <c r="E170" s="20" t="s">
        <v>44</v>
      </c>
      <c r="F170" s="306">
        <v>30.329000000000001</v>
      </c>
      <c r="G170" s="42"/>
      <c r="H170" s="48"/>
    </row>
    <row r="171" s="2" customFormat="1" ht="16.8" customHeight="1">
      <c r="A171" s="42"/>
      <c r="B171" s="48"/>
      <c r="C171" s="307" t="s">
        <v>2250</v>
      </c>
      <c r="D171" s="42"/>
      <c r="E171" s="42"/>
      <c r="F171" s="42"/>
      <c r="G171" s="42"/>
      <c r="H171" s="48"/>
    </row>
    <row r="172" s="2" customFormat="1" ht="16.8" customHeight="1">
      <c r="A172" s="42"/>
      <c r="B172" s="48"/>
      <c r="C172" s="305" t="s">
        <v>390</v>
      </c>
      <c r="D172" s="305" t="s">
        <v>2280</v>
      </c>
      <c r="E172" s="20" t="s">
        <v>164</v>
      </c>
      <c r="F172" s="306">
        <v>30.329000000000001</v>
      </c>
      <c r="G172" s="42"/>
      <c r="H172" s="48"/>
    </row>
    <row r="173" s="2" customFormat="1" ht="16.8" customHeight="1">
      <c r="A173" s="42"/>
      <c r="B173" s="48"/>
      <c r="C173" s="305" t="s">
        <v>413</v>
      </c>
      <c r="D173" s="305" t="s">
        <v>2281</v>
      </c>
      <c r="E173" s="20" t="s">
        <v>200</v>
      </c>
      <c r="F173" s="306">
        <v>1.8200000000000001</v>
      </c>
      <c r="G173" s="42"/>
      <c r="H173" s="48"/>
    </row>
    <row r="174" s="2" customFormat="1" ht="16.8" customHeight="1">
      <c r="A174" s="42"/>
      <c r="B174" s="48"/>
      <c r="C174" s="301" t="s">
        <v>265</v>
      </c>
      <c r="D174" s="302" t="s">
        <v>44</v>
      </c>
      <c r="E174" s="303" t="s">
        <v>44</v>
      </c>
      <c r="F174" s="304">
        <v>152</v>
      </c>
      <c r="G174" s="42"/>
      <c r="H174" s="48"/>
    </row>
    <row r="175" s="2" customFormat="1" ht="16.8" customHeight="1">
      <c r="A175" s="42"/>
      <c r="B175" s="48"/>
      <c r="C175" s="305" t="s">
        <v>44</v>
      </c>
      <c r="D175" s="305" t="s">
        <v>328</v>
      </c>
      <c r="E175" s="20" t="s">
        <v>44</v>
      </c>
      <c r="F175" s="306">
        <v>0</v>
      </c>
      <c r="G175" s="42"/>
      <c r="H175" s="48"/>
    </row>
    <row r="176" s="2" customFormat="1" ht="16.8" customHeight="1">
      <c r="A176" s="42"/>
      <c r="B176" s="48"/>
      <c r="C176" s="305" t="s">
        <v>44</v>
      </c>
      <c r="D176" s="305" t="s">
        <v>329</v>
      </c>
      <c r="E176" s="20" t="s">
        <v>44</v>
      </c>
      <c r="F176" s="306">
        <v>12</v>
      </c>
      <c r="G176" s="42"/>
      <c r="H176" s="48"/>
    </row>
    <row r="177" s="2" customFormat="1" ht="16.8" customHeight="1">
      <c r="A177" s="42"/>
      <c r="B177" s="48"/>
      <c r="C177" s="305" t="s">
        <v>44</v>
      </c>
      <c r="D177" s="305" t="s">
        <v>330</v>
      </c>
      <c r="E177" s="20" t="s">
        <v>44</v>
      </c>
      <c r="F177" s="306">
        <v>126</v>
      </c>
      <c r="G177" s="42"/>
      <c r="H177" s="48"/>
    </row>
    <row r="178" s="2" customFormat="1" ht="16.8" customHeight="1">
      <c r="A178" s="42"/>
      <c r="B178" s="48"/>
      <c r="C178" s="305" t="s">
        <v>44</v>
      </c>
      <c r="D178" s="305" t="s">
        <v>331</v>
      </c>
      <c r="E178" s="20" t="s">
        <v>44</v>
      </c>
      <c r="F178" s="306">
        <v>14</v>
      </c>
      <c r="G178" s="42"/>
      <c r="H178" s="48"/>
    </row>
    <row r="179" s="2" customFormat="1" ht="16.8" customHeight="1">
      <c r="A179" s="42"/>
      <c r="B179" s="48"/>
      <c r="C179" s="305" t="s">
        <v>265</v>
      </c>
      <c r="D179" s="305" t="s">
        <v>176</v>
      </c>
      <c r="E179" s="20" t="s">
        <v>44</v>
      </c>
      <c r="F179" s="306">
        <v>152</v>
      </c>
      <c r="G179" s="42"/>
      <c r="H179" s="48"/>
    </row>
    <row r="180" s="2" customFormat="1" ht="16.8" customHeight="1">
      <c r="A180" s="42"/>
      <c r="B180" s="48"/>
      <c r="C180" s="307" t="s">
        <v>2250</v>
      </c>
      <c r="D180" s="42"/>
      <c r="E180" s="42"/>
      <c r="F180" s="42"/>
      <c r="G180" s="42"/>
      <c r="H180" s="48"/>
    </row>
    <row r="181" s="2" customFormat="1" ht="16.8" customHeight="1">
      <c r="A181" s="42"/>
      <c r="B181" s="48"/>
      <c r="C181" s="305" t="s">
        <v>324</v>
      </c>
      <c r="D181" s="305" t="s">
        <v>2282</v>
      </c>
      <c r="E181" s="20" t="s">
        <v>222</v>
      </c>
      <c r="F181" s="306">
        <v>152</v>
      </c>
      <c r="G181" s="42"/>
      <c r="H181" s="48"/>
    </row>
    <row r="182" s="2" customFormat="1" ht="16.8" customHeight="1">
      <c r="A182" s="42"/>
      <c r="B182" s="48"/>
      <c r="C182" s="305" t="s">
        <v>191</v>
      </c>
      <c r="D182" s="305" t="s">
        <v>2252</v>
      </c>
      <c r="E182" s="20" t="s">
        <v>164</v>
      </c>
      <c r="F182" s="306">
        <v>19.100999999999999</v>
      </c>
      <c r="G182" s="42"/>
      <c r="H182" s="48"/>
    </row>
    <row r="183" s="2" customFormat="1" ht="16.8" customHeight="1">
      <c r="A183" s="42"/>
      <c r="B183" s="48"/>
      <c r="C183" s="305" t="s">
        <v>185</v>
      </c>
      <c r="D183" s="305" t="s">
        <v>2256</v>
      </c>
      <c r="E183" s="20" t="s">
        <v>164</v>
      </c>
      <c r="F183" s="306">
        <v>903.75099999999998</v>
      </c>
      <c r="G183" s="42"/>
      <c r="H183" s="48"/>
    </row>
    <row r="184" s="2" customFormat="1" ht="16.8" customHeight="1">
      <c r="A184" s="42"/>
      <c r="B184" s="48"/>
      <c r="C184" s="301" t="s">
        <v>267</v>
      </c>
      <c r="D184" s="302" t="s">
        <v>44</v>
      </c>
      <c r="E184" s="303" t="s">
        <v>44</v>
      </c>
      <c r="F184" s="304">
        <v>4.8360000000000003</v>
      </c>
      <c r="G184" s="42"/>
      <c r="H184" s="48"/>
    </row>
    <row r="185" s="2" customFormat="1" ht="16.8" customHeight="1">
      <c r="A185" s="42"/>
      <c r="B185" s="48"/>
      <c r="C185" s="305" t="s">
        <v>44</v>
      </c>
      <c r="D185" s="305" t="s">
        <v>336</v>
      </c>
      <c r="E185" s="20" t="s">
        <v>44</v>
      </c>
      <c r="F185" s="306">
        <v>0</v>
      </c>
      <c r="G185" s="42"/>
      <c r="H185" s="48"/>
    </row>
    <row r="186" s="2" customFormat="1" ht="16.8" customHeight="1">
      <c r="A186" s="42"/>
      <c r="B186" s="48"/>
      <c r="C186" s="305" t="s">
        <v>44</v>
      </c>
      <c r="D186" s="305" t="s">
        <v>337</v>
      </c>
      <c r="E186" s="20" t="s">
        <v>44</v>
      </c>
      <c r="F186" s="306">
        <v>0</v>
      </c>
      <c r="G186" s="42"/>
      <c r="H186" s="48"/>
    </row>
    <row r="187" s="2" customFormat="1" ht="16.8" customHeight="1">
      <c r="A187" s="42"/>
      <c r="B187" s="48"/>
      <c r="C187" s="305" t="s">
        <v>44</v>
      </c>
      <c r="D187" s="305" t="s">
        <v>338</v>
      </c>
      <c r="E187" s="20" t="s">
        <v>44</v>
      </c>
      <c r="F187" s="306">
        <v>4.8360000000000003</v>
      </c>
      <c r="G187" s="42"/>
      <c r="H187" s="48"/>
    </row>
    <row r="188" s="2" customFormat="1" ht="16.8" customHeight="1">
      <c r="A188" s="42"/>
      <c r="B188" s="48"/>
      <c r="C188" s="305" t="s">
        <v>267</v>
      </c>
      <c r="D188" s="305" t="s">
        <v>176</v>
      </c>
      <c r="E188" s="20" t="s">
        <v>44</v>
      </c>
      <c r="F188" s="306">
        <v>4.8360000000000003</v>
      </c>
      <c r="G188" s="42"/>
      <c r="H188" s="48"/>
    </row>
    <row r="189" s="2" customFormat="1" ht="16.8" customHeight="1">
      <c r="A189" s="42"/>
      <c r="B189" s="48"/>
      <c r="C189" s="307" t="s">
        <v>2250</v>
      </c>
      <c r="D189" s="42"/>
      <c r="E189" s="42"/>
      <c r="F189" s="42"/>
      <c r="G189" s="42"/>
      <c r="H189" s="48"/>
    </row>
    <row r="190" s="2" customFormat="1" ht="16.8" customHeight="1">
      <c r="A190" s="42"/>
      <c r="B190" s="48"/>
      <c r="C190" s="305" t="s">
        <v>332</v>
      </c>
      <c r="D190" s="305" t="s">
        <v>2283</v>
      </c>
      <c r="E190" s="20" t="s">
        <v>164</v>
      </c>
      <c r="F190" s="306">
        <v>4.8360000000000003</v>
      </c>
      <c r="G190" s="42"/>
      <c r="H190" s="48"/>
    </row>
    <row r="191" s="2" customFormat="1" ht="16.8" customHeight="1">
      <c r="A191" s="42"/>
      <c r="B191" s="48"/>
      <c r="C191" s="305" t="s">
        <v>352</v>
      </c>
      <c r="D191" s="305" t="s">
        <v>2284</v>
      </c>
      <c r="E191" s="20" t="s">
        <v>200</v>
      </c>
      <c r="F191" s="306">
        <v>0.029000000000000001</v>
      </c>
      <c r="G191" s="42"/>
      <c r="H191" s="48"/>
    </row>
    <row r="192" s="2" customFormat="1" ht="16.8" customHeight="1">
      <c r="A192" s="42"/>
      <c r="B192" s="48"/>
      <c r="C192" s="301" t="s">
        <v>269</v>
      </c>
      <c r="D192" s="302" t="s">
        <v>44</v>
      </c>
      <c r="E192" s="303" t="s">
        <v>44</v>
      </c>
      <c r="F192" s="304">
        <v>6.1600000000000001</v>
      </c>
      <c r="G192" s="42"/>
      <c r="H192" s="48"/>
    </row>
    <row r="193" s="2" customFormat="1" ht="16.8" customHeight="1">
      <c r="A193" s="42"/>
      <c r="B193" s="48"/>
      <c r="C193" s="305" t="s">
        <v>44</v>
      </c>
      <c r="D193" s="305" t="s">
        <v>363</v>
      </c>
      <c r="E193" s="20" t="s">
        <v>44</v>
      </c>
      <c r="F193" s="306">
        <v>0</v>
      </c>
      <c r="G193" s="42"/>
      <c r="H193" s="48"/>
    </row>
    <row r="194" s="2" customFormat="1" ht="16.8" customHeight="1">
      <c r="A194" s="42"/>
      <c r="B194" s="48"/>
      <c r="C194" s="305" t="s">
        <v>44</v>
      </c>
      <c r="D194" s="305" t="s">
        <v>337</v>
      </c>
      <c r="E194" s="20" t="s">
        <v>44</v>
      </c>
      <c r="F194" s="306">
        <v>0</v>
      </c>
      <c r="G194" s="42"/>
      <c r="H194" s="48"/>
    </row>
    <row r="195" s="2" customFormat="1" ht="16.8" customHeight="1">
      <c r="A195" s="42"/>
      <c r="B195" s="48"/>
      <c r="C195" s="305" t="s">
        <v>44</v>
      </c>
      <c r="D195" s="305" t="s">
        <v>364</v>
      </c>
      <c r="E195" s="20" t="s">
        <v>44</v>
      </c>
      <c r="F195" s="306">
        <v>6.1600000000000001</v>
      </c>
      <c r="G195" s="42"/>
      <c r="H195" s="48"/>
    </row>
    <row r="196" s="2" customFormat="1" ht="16.8" customHeight="1">
      <c r="A196" s="42"/>
      <c r="B196" s="48"/>
      <c r="C196" s="305" t="s">
        <v>269</v>
      </c>
      <c r="D196" s="305" t="s">
        <v>176</v>
      </c>
      <c r="E196" s="20" t="s">
        <v>44</v>
      </c>
      <c r="F196" s="306">
        <v>6.1600000000000001</v>
      </c>
      <c r="G196" s="42"/>
      <c r="H196" s="48"/>
    </row>
    <row r="197" s="2" customFormat="1" ht="16.8" customHeight="1">
      <c r="A197" s="42"/>
      <c r="B197" s="48"/>
      <c r="C197" s="307" t="s">
        <v>2250</v>
      </c>
      <c r="D197" s="42"/>
      <c r="E197" s="42"/>
      <c r="F197" s="42"/>
      <c r="G197" s="42"/>
      <c r="H197" s="48"/>
    </row>
    <row r="198" s="2" customFormat="1" ht="16.8" customHeight="1">
      <c r="A198" s="42"/>
      <c r="B198" s="48"/>
      <c r="C198" s="305" t="s">
        <v>359</v>
      </c>
      <c r="D198" s="305" t="s">
        <v>2285</v>
      </c>
      <c r="E198" s="20" t="s">
        <v>164</v>
      </c>
      <c r="F198" s="306">
        <v>6.1600000000000001</v>
      </c>
      <c r="G198" s="42"/>
      <c r="H198" s="48"/>
    </row>
    <row r="199" s="2" customFormat="1" ht="16.8" customHeight="1">
      <c r="A199" s="42"/>
      <c r="B199" s="48"/>
      <c r="C199" s="305" t="s">
        <v>378</v>
      </c>
      <c r="D199" s="305" t="s">
        <v>2286</v>
      </c>
      <c r="E199" s="20" t="s">
        <v>200</v>
      </c>
      <c r="F199" s="306">
        <v>0.036999999999999998</v>
      </c>
      <c r="G199" s="42"/>
      <c r="H199" s="48"/>
    </row>
    <row r="200" s="2" customFormat="1" ht="16.8" customHeight="1">
      <c r="A200" s="42"/>
      <c r="B200" s="48"/>
      <c r="C200" s="301" t="s">
        <v>271</v>
      </c>
      <c r="D200" s="302" t="s">
        <v>44</v>
      </c>
      <c r="E200" s="303" t="s">
        <v>44</v>
      </c>
      <c r="F200" s="304">
        <v>884.64999999999998</v>
      </c>
      <c r="G200" s="42"/>
      <c r="H200" s="48"/>
    </row>
    <row r="201" s="2" customFormat="1" ht="16.8" customHeight="1">
      <c r="A201" s="42"/>
      <c r="B201" s="48"/>
      <c r="C201" s="305" t="s">
        <v>44</v>
      </c>
      <c r="D201" s="305" t="s">
        <v>306</v>
      </c>
      <c r="E201" s="20" t="s">
        <v>44</v>
      </c>
      <c r="F201" s="306">
        <v>0</v>
      </c>
      <c r="G201" s="42"/>
      <c r="H201" s="48"/>
    </row>
    <row r="202" s="2" customFormat="1" ht="16.8" customHeight="1">
      <c r="A202" s="42"/>
      <c r="B202" s="48"/>
      <c r="C202" s="305" t="s">
        <v>44</v>
      </c>
      <c r="D202" s="305" t="s">
        <v>307</v>
      </c>
      <c r="E202" s="20" t="s">
        <v>44</v>
      </c>
      <c r="F202" s="306">
        <v>0</v>
      </c>
      <c r="G202" s="42"/>
      <c r="H202" s="48"/>
    </row>
    <row r="203" s="2" customFormat="1" ht="16.8" customHeight="1">
      <c r="A203" s="42"/>
      <c r="B203" s="48"/>
      <c r="C203" s="305" t="s">
        <v>44</v>
      </c>
      <c r="D203" s="305" t="s">
        <v>272</v>
      </c>
      <c r="E203" s="20" t="s">
        <v>44</v>
      </c>
      <c r="F203" s="306">
        <v>884.64999999999998</v>
      </c>
      <c r="G203" s="42"/>
      <c r="H203" s="48"/>
    </row>
    <row r="204" s="2" customFormat="1" ht="16.8" customHeight="1">
      <c r="A204" s="42"/>
      <c r="B204" s="48"/>
      <c r="C204" s="305" t="s">
        <v>271</v>
      </c>
      <c r="D204" s="305" t="s">
        <v>176</v>
      </c>
      <c r="E204" s="20" t="s">
        <v>44</v>
      </c>
      <c r="F204" s="306">
        <v>884.64999999999998</v>
      </c>
      <c r="G204" s="42"/>
      <c r="H204" s="48"/>
    </row>
    <row r="205" s="2" customFormat="1" ht="16.8" customHeight="1">
      <c r="A205" s="42"/>
      <c r="B205" s="48"/>
      <c r="C205" s="307" t="s">
        <v>2250</v>
      </c>
      <c r="D205" s="42"/>
      <c r="E205" s="42"/>
      <c r="F205" s="42"/>
      <c r="G205" s="42"/>
      <c r="H205" s="48"/>
    </row>
    <row r="206" s="2" customFormat="1" ht="16.8" customHeight="1">
      <c r="A206" s="42"/>
      <c r="B206" s="48"/>
      <c r="C206" s="305" t="s">
        <v>206</v>
      </c>
      <c r="D206" s="305" t="s">
        <v>2254</v>
      </c>
      <c r="E206" s="20" t="s">
        <v>164</v>
      </c>
      <c r="F206" s="306">
        <v>884.64999999999998</v>
      </c>
      <c r="G206" s="42"/>
      <c r="H206" s="48"/>
    </row>
    <row r="207" s="2" customFormat="1" ht="16.8" customHeight="1">
      <c r="A207" s="42"/>
      <c r="B207" s="48"/>
      <c r="C207" s="305" t="s">
        <v>300</v>
      </c>
      <c r="D207" s="305" t="s">
        <v>2287</v>
      </c>
      <c r="E207" s="20" t="s">
        <v>164</v>
      </c>
      <c r="F207" s="306">
        <v>884.64999999999998</v>
      </c>
      <c r="G207" s="42"/>
      <c r="H207" s="48"/>
    </row>
    <row r="208" s="2" customFormat="1" ht="16.8" customHeight="1">
      <c r="A208" s="42"/>
      <c r="B208" s="48"/>
      <c r="C208" s="305" t="s">
        <v>185</v>
      </c>
      <c r="D208" s="305" t="s">
        <v>2256</v>
      </c>
      <c r="E208" s="20" t="s">
        <v>164</v>
      </c>
      <c r="F208" s="306">
        <v>903.75099999999998</v>
      </c>
      <c r="G208" s="42"/>
      <c r="H208" s="48"/>
    </row>
    <row r="209" s="2" customFormat="1" ht="26.4" customHeight="1">
      <c r="A209" s="42"/>
      <c r="B209" s="48"/>
      <c r="C209" s="300" t="s">
        <v>102</v>
      </c>
      <c r="D209" s="300" t="s">
        <v>103</v>
      </c>
      <c r="E209" s="42"/>
      <c r="F209" s="42"/>
      <c r="G209" s="42"/>
      <c r="H209" s="48"/>
    </row>
    <row r="210" s="2" customFormat="1" ht="16.8" customHeight="1">
      <c r="A210" s="42"/>
      <c r="B210" s="48"/>
      <c r="C210" s="301" t="s">
        <v>892</v>
      </c>
      <c r="D210" s="302" t="s">
        <v>893</v>
      </c>
      <c r="E210" s="303" t="s">
        <v>44</v>
      </c>
      <c r="F210" s="304">
        <v>18.52</v>
      </c>
      <c r="G210" s="42"/>
      <c r="H210" s="48"/>
    </row>
    <row r="211" s="2" customFormat="1" ht="16.8" customHeight="1">
      <c r="A211" s="42"/>
      <c r="B211" s="48"/>
      <c r="C211" s="305" t="s">
        <v>44</v>
      </c>
      <c r="D211" s="305" t="s">
        <v>930</v>
      </c>
      <c r="E211" s="20" t="s">
        <v>44</v>
      </c>
      <c r="F211" s="306">
        <v>0</v>
      </c>
      <c r="G211" s="42"/>
      <c r="H211" s="48"/>
    </row>
    <row r="212" s="2" customFormat="1" ht="16.8" customHeight="1">
      <c r="A212" s="42"/>
      <c r="B212" s="48"/>
      <c r="C212" s="305" t="s">
        <v>44</v>
      </c>
      <c r="D212" s="305" t="s">
        <v>914</v>
      </c>
      <c r="E212" s="20" t="s">
        <v>44</v>
      </c>
      <c r="F212" s="306">
        <v>0</v>
      </c>
      <c r="G212" s="42"/>
      <c r="H212" s="48"/>
    </row>
    <row r="213" s="2" customFormat="1" ht="16.8" customHeight="1">
      <c r="A213" s="42"/>
      <c r="B213" s="48"/>
      <c r="C213" s="305" t="s">
        <v>44</v>
      </c>
      <c r="D213" s="305" t="s">
        <v>915</v>
      </c>
      <c r="E213" s="20" t="s">
        <v>44</v>
      </c>
      <c r="F213" s="306">
        <v>11.24</v>
      </c>
      <c r="G213" s="42"/>
      <c r="H213" s="48"/>
    </row>
    <row r="214" s="2" customFormat="1" ht="16.8" customHeight="1">
      <c r="A214" s="42"/>
      <c r="B214" s="48"/>
      <c r="C214" s="305" t="s">
        <v>44</v>
      </c>
      <c r="D214" s="305" t="s">
        <v>931</v>
      </c>
      <c r="E214" s="20" t="s">
        <v>44</v>
      </c>
      <c r="F214" s="306">
        <v>2.1000000000000001</v>
      </c>
      <c r="G214" s="42"/>
      <c r="H214" s="48"/>
    </row>
    <row r="215" s="2" customFormat="1" ht="16.8" customHeight="1">
      <c r="A215" s="42"/>
      <c r="B215" s="48"/>
      <c r="C215" s="305" t="s">
        <v>44</v>
      </c>
      <c r="D215" s="305" t="s">
        <v>916</v>
      </c>
      <c r="E215" s="20" t="s">
        <v>44</v>
      </c>
      <c r="F215" s="306">
        <v>0</v>
      </c>
      <c r="G215" s="42"/>
      <c r="H215" s="48"/>
    </row>
    <row r="216" s="2" customFormat="1" ht="16.8" customHeight="1">
      <c r="A216" s="42"/>
      <c r="B216" s="48"/>
      <c r="C216" s="305" t="s">
        <v>44</v>
      </c>
      <c r="D216" s="305" t="s">
        <v>917</v>
      </c>
      <c r="E216" s="20" t="s">
        <v>44</v>
      </c>
      <c r="F216" s="306">
        <v>3.98</v>
      </c>
      <c r="G216" s="42"/>
      <c r="H216" s="48"/>
    </row>
    <row r="217" s="2" customFormat="1" ht="16.8" customHeight="1">
      <c r="A217" s="42"/>
      <c r="B217" s="48"/>
      <c r="C217" s="305" t="s">
        <v>44</v>
      </c>
      <c r="D217" s="305" t="s">
        <v>932</v>
      </c>
      <c r="E217" s="20" t="s">
        <v>44</v>
      </c>
      <c r="F217" s="306">
        <v>1.2</v>
      </c>
      <c r="G217" s="42"/>
      <c r="H217" s="48"/>
    </row>
    <row r="218" s="2" customFormat="1" ht="16.8" customHeight="1">
      <c r="A218" s="42"/>
      <c r="B218" s="48"/>
      <c r="C218" s="305" t="s">
        <v>892</v>
      </c>
      <c r="D218" s="305" t="s">
        <v>176</v>
      </c>
      <c r="E218" s="20" t="s">
        <v>44</v>
      </c>
      <c r="F218" s="306">
        <v>18.52</v>
      </c>
      <c r="G218" s="42"/>
      <c r="H218" s="48"/>
    </row>
    <row r="219" s="2" customFormat="1" ht="16.8" customHeight="1">
      <c r="A219" s="42"/>
      <c r="B219" s="48"/>
      <c r="C219" s="307" t="s">
        <v>2250</v>
      </c>
      <c r="D219" s="42"/>
      <c r="E219" s="42"/>
      <c r="F219" s="42"/>
      <c r="G219" s="42"/>
      <c r="H219" s="48"/>
    </row>
    <row r="220" s="2" customFormat="1" ht="16.8" customHeight="1">
      <c r="A220" s="42"/>
      <c r="B220" s="48"/>
      <c r="C220" s="305" t="s">
        <v>926</v>
      </c>
      <c r="D220" s="305" t="s">
        <v>2288</v>
      </c>
      <c r="E220" s="20" t="s">
        <v>310</v>
      </c>
      <c r="F220" s="306">
        <v>18.52</v>
      </c>
      <c r="G220" s="42"/>
      <c r="H220" s="48"/>
    </row>
    <row r="221" s="2" customFormat="1" ht="16.8" customHeight="1">
      <c r="A221" s="42"/>
      <c r="B221" s="48"/>
      <c r="C221" s="305" t="s">
        <v>943</v>
      </c>
      <c r="D221" s="305" t="s">
        <v>2289</v>
      </c>
      <c r="E221" s="20" t="s">
        <v>310</v>
      </c>
      <c r="F221" s="306">
        <v>18.52</v>
      </c>
      <c r="G221" s="42"/>
      <c r="H221" s="48"/>
    </row>
    <row r="222" s="2" customFormat="1" ht="26.4" customHeight="1">
      <c r="A222" s="42"/>
      <c r="B222" s="48"/>
      <c r="C222" s="300" t="s">
        <v>108</v>
      </c>
      <c r="D222" s="300" t="s">
        <v>109</v>
      </c>
      <c r="E222" s="42"/>
      <c r="F222" s="42"/>
      <c r="G222" s="42"/>
      <c r="H222" s="48"/>
    </row>
    <row r="223" s="2" customFormat="1" ht="16.8" customHeight="1">
      <c r="A223" s="42"/>
      <c r="B223" s="48"/>
      <c r="C223" s="301" t="s">
        <v>1012</v>
      </c>
      <c r="D223" s="302" t="s">
        <v>44</v>
      </c>
      <c r="E223" s="303" t="s">
        <v>44</v>
      </c>
      <c r="F223" s="304">
        <v>101.94</v>
      </c>
      <c r="G223" s="42"/>
      <c r="H223" s="48"/>
    </row>
    <row r="224" s="2" customFormat="1" ht="16.8" customHeight="1">
      <c r="A224" s="42"/>
      <c r="B224" s="48"/>
      <c r="C224" s="305" t="s">
        <v>44</v>
      </c>
      <c r="D224" s="305" t="s">
        <v>1079</v>
      </c>
      <c r="E224" s="20" t="s">
        <v>44</v>
      </c>
      <c r="F224" s="306">
        <v>0</v>
      </c>
      <c r="G224" s="42"/>
      <c r="H224" s="48"/>
    </row>
    <row r="225" s="2" customFormat="1" ht="16.8" customHeight="1">
      <c r="A225" s="42"/>
      <c r="B225" s="48"/>
      <c r="C225" s="305" t="s">
        <v>44</v>
      </c>
      <c r="D225" s="305" t="s">
        <v>1080</v>
      </c>
      <c r="E225" s="20" t="s">
        <v>44</v>
      </c>
      <c r="F225" s="306">
        <v>0</v>
      </c>
      <c r="G225" s="42"/>
      <c r="H225" s="48"/>
    </row>
    <row r="226" s="2" customFormat="1" ht="16.8" customHeight="1">
      <c r="A226" s="42"/>
      <c r="B226" s="48"/>
      <c r="C226" s="305" t="s">
        <v>44</v>
      </c>
      <c r="D226" s="305" t="s">
        <v>1013</v>
      </c>
      <c r="E226" s="20" t="s">
        <v>44</v>
      </c>
      <c r="F226" s="306">
        <v>101.94</v>
      </c>
      <c r="G226" s="42"/>
      <c r="H226" s="48"/>
    </row>
    <row r="227" s="2" customFormat="1" ht="16.8" customHeight="1">
      <c r="A227" s="42"/>
      <c r="B227" s="48"/>
      <c r="C227" s="305" t="s">
        <v>1012</v>
      </c>
      <c r="D227" s="305" t="s">
        <v>176</v>
      </c>
      <c r="E227" s="20" t="s">
        <v>44</v>
      </c>
      <c r="F227" s="306">
        <v>101.94</v>
      </c>
      <c r="G227" s="42"/>
      <c r="H227" s="48"/>
    </row>
    <row r="228" s="2" customFormat="1" ht="16.8" customHeight="1">
      <c r="A228" s="42"/>
      <c r="B228" s="48"/>
      <c r="C228" s="307" t="s">
        <v>2250</v>
      </c>
      <c r="D228" s="42"/>
      <c r="E228" s="42"/>
      <c r="F228" s="42"/>
      <c r="G228" s="42"/>
      <c r="H228" s="48"/>
    </row>
    <row r="229" s="2" customFormat="1" ht="16.8" customHeight="1">
      <c r="A229" s="42"/>
      <c r="B229" s="48"/>
      <c r="C229" s="305" t="s">
        <v>1076</v>
      </c>
      <c r="D229" s="305" t="s">
        <v>2290</v>
      </c>
      <c r="E229" s="20" t="s">
        <v>164</v>
      </c>
      <c r="F229" s="306">
        <v>101.94</v>
      </c>
      <c r="G229" s="42"/>
      <c r="H229" s="48"/>
    </row>
    <row r="230" s="2" customFormat="1" ht="16.8" customHeight="1">
      <c r="A230" s="42"/>
      <c r="B230" s="48"/>
      <c r="C230" s="305" t="s">
        <v>1127</v>
      </c>
      <c r="D230" s="305" t="s">
        <v>2291</v>
      </c>
      <c r="E230" s="20" t="s">
        <v>200</v>
      </c>
      <c r="F230" s="306">
        <v>15.291</v>
      </c>
      <c r="G230" s="42"/>
      <c r="H230" s="48"/>
    </row>
    <row r="231" s="2" customFormat="1" ht="16.8" customHeight="1">
      <c r="A231" s="42"/>
      <c r="B231" s="48"/>
      <c r="C231" s="301" t="s">
        <v>1014</v>
      </c>
      <c r="D231" s="302" t="s">
        <v>44</v>
      </c>
      <c r="E231" s="303" t="s">
        <v>44</v>
      </c>
      <c r="F231" s="304">
        <v>103.64</v>
      </c>
      <c r="G231" s="42"/>
      <c r="H231" s="48"/>
    </row>
    <row r="232" s="2" customFormat="1" ht="16.8" customHeight="1">
      <c r="A232" s="42"/>
      <c r="B232" s="48"/>
      <c r="C232" s="305" t="s">
        <v>44</v>
      </c>
      <c r="D232" s="305" t="s">
        <v>1034</v>
      </c>
      <c r="E232" s="20" t="s">
        <v>44</v>
      </c>
      <c r="F232" s="306">
        <v>0</v>
      </c>
      <c r="G232" s="42"/>
      <c r="H232" s="48"/>
    </row>
    <row r="233" s="2" customFormat="1" ht="16.8" customHeight="1">
      <c r="A233" s="42"/>
      <c r="B233" s="48"/>
      <c r="C233" s="305" t="s">
        <v>44</v>
      </c>
      <c r="D233" s="305" t="s">
        <v>1035</v>
      </c>
      <c r="E233" s="20" t="s">
        <v>44</v>
      </c>
      <c r="F233" s="306">
        <v>0</v>
      </c>
      <c r="G233" s="42"/>
      <c r="H233" s="48"/>
    </row>
    <row r="234" s="2" customFormat="1" ht="16.8" customHeight="1">
      <c r="A234" s="42"/>
      <c r="B234" s="48"/>
      <c r="C234" s="305" t="s">
        <v>44</v>
      </c>
      <c r="D234" s="305" t="s">
        <v>1036</v>
      </c>
      <c r="E234" s="20" t="s">
        <v>44</v>
      </c>
      <c r="F234" s="306">
        <v>5.9699999999999998</v>
      </c>
      <c r="G234" s="42"/>
      <c r="H234" s="48"/>
    </row>
    <row r="235" s="2" customFormat="1" ht="16.8" customHeight="1">
      <c r="A235" s="42"/>
      <c r="B235" s="48"/>
      <c r="C235" s="305" t="s">
        <v>44</v>
      </c>
      <c r="D235" s="305" t="s">
        <v>1037</v>
      </c>
      <c r="E235" s="20" t="s">
        <v>44</v>
      </c>
      <c r="F235" s="306">
        <v>0</v>
      </c>
      <c r="G235" s="42"/>
      <c r="H235" s="48"/>
    </row>
    <row r="236" s="2" customFormat="1" ht="16.8" customHeight="1">
      <c r="A236" s="42"/>
      <c r="B236" s="48"/>
      <c r="C236" s="305" t="s">
        <v>44</v>
      </c>
      <c r="D236" s="305" t="s">
        <v>1038</v>
      </c>
      <c r="E236" s="20" t="s">
        <v>44</v>
      </c>
      <c r="F236" s="306">
        <v>62.350000000000001</v>
      </c>
      <c r="G236" s="42"/>
      <c r="H236" s="48"/>
    </row>
    <row r="237" s="2" customFormat="1" ht="16.8" customHeight="1">
      <c r="A237" s="42"/>
      <c r="B237" s="48"/>
      <c r="C237" s="305" t="s">
        <v>44</v>
      </c>
      <c r="D237" s="305" t="s">
        <v>1039</v>
      </c>
      <c r="E237" s="20" t="s">
        <v>44</v>
      </c>
      <c r="F237" s="306">
        <v>0</v>
      </c>
      <c r="G237" s="42"/>
      <c r="H237" s="48"/>
    </row>
    <row r="238" s="2" customFormat="1" ht="16.8" customHeight="1">
      <c r="A238" s="42"/>
      <c r="B238" s="48"/>
      <c r="C238" s="305" t="s">
        <v>44</v>
      </c>
      <c r="D238" s="305" t="s">
        <v>1040</v>
      </c>
      <c r="E238" s="20" t="s">
        <v>44</v>
      </c>
      <c r="F238" s="306">
        <v>35.32</v>
      </c>
      <c r="G238" s="42"/>
      <c r="H238" s="48"/>
    </row>
    <row r="239" s="2" customFormat="1" ht="16.8" customHeight="1">
      <c r="A239" s="42"/>
      <c r="B239" s="48"/>
      <c r="C239" s="305" t="s">
        <v>1014</v>
      </c>
      <c r="D239" s="305" t="s">
        <v>176</v>
      </c>
      <c r="E239" s="20" t="s">
        <v>44</v>
      </c>
      <c r="F239" s="306">
        <v>103.64</v>
      </c>
      <c r="G239" s="42"/>
      <c r="H239" s="48"/>
    </row>
    <row r="240" s="2" customFormat="1" ht="16.8" customHeight="1">
      <c r="A240" s="42"/>
      <c r="B240" s="48"/>
      <c r="C240" s="307" t="s">
        <v>2250</v>
      </c>
      <c r="D240" s="42"/>
      <c r="E240" s="42"/>
      <c r="F240" s="42"/>
      <c r="G240" s="42"/>
      <c r="H240" s="48"/>
    </row>
    <row r="241" s="2" customFormat="1" ht="16.8" customHeight="1">
      <c r="A241" s="42"/>
      <c r="B241" s="48"/>
      <c r="C241" s="305" t="s">
        <v>1030</v>
      </c>
      <c r="D241" s="305" t="s">
        <v>2292</v>
      </c>
      <c r="E241" s="20" t="s">
        <v>164</v>
      </c>
      <c r="F241" s="306">
        <v>103.64</v>
      </c>
      <c r="G241" s="42"/>
      <c r="H241" s="48"/>
    </row>
    <row r="242" s="2" customFormat="1" ht="16.8" customHeight="1">
      <c r="A242" s="42"/>
      <c r="B242" s="48"/>
      <c r="C242" s="305" t="s">
        <v>378</v>
      </c>
      <c r="D242" s="305" t="s">
        <v>2286</v>
      </c>
      <c r="E242" s="20" t="s">
        <v>200</v>
      </c>
      <c r="F242" s="306">
        <v>15.545999999999999</v>
      </c>
      <c r="G242" s="42"/>
      <c r="H242" s="48"/>
    </row>
    <row r="243" s="2" customFormat="1" ht="16.8" customHeight="1">
      <c r="A243" s="42"/>
      <c r="B243" s="48"/>
      <c r="C243" s="301" t="s">
        <v>1016</v>
      </c>
      <c r="D243" s="302" t="s">
        <v>44</v>
      </c>
      <c r="E243" s="303" t="s">
        <v>44</v>
      </c>
      <c r="F243" s="304">
        <v>2741.7820000000002</v>
      </c>
      <c r="G243" s="42"/>
      <c r="H243" s="48"/>
    </row>
    <row r="244" s="2" customFormat="1" ht="16.8" customHeight="1">
      <c r="A244" s="42"/>
      <c r="B244" s="48"/>
      <c r="C244" s="305" t="s">
        <v>44</v>
      </c>
      <c r="D244" s="305" t="s">
        <v>1116</v>
      </c>
      <c r="E244" s="20" t="s">
        <v>44</v>
      </c>
      <c r="F244" s="306">
        <v>0</v>
      </c>
      <c r="G244" s="42"/>
      <c r="H244" s="48"/>
    </row>
    <row r="245" s="2" customFormat="1" ht="16.8" customHeight="1">
      <c r="A245" s="42"/>
      <c r="B245" s="48"/>
      <c r="C245" s="305" t="s">
        <v>44</v>
      </c>
      <c r="D245" s="305" t="s">
        <v>1087</v>
      </c>
      <c r="E245" s="20" t="s">
        <v>44</v>
      </c>
      <c r="F245" s="306">
        <v>0</v>
      </c>
      <c r="G245" s="42"/>
      <c r="H245" s="48"/>
    </row>
    <row r="246" s="2" customFormat="1" ht="16.8" customHeight="1">
      <c r="A246" s="42"/>
      <c r="B246" s="48"/>
      <c r="C246" s="305" t="s">
        <v>44</v>
      </c>
      <c r="D246" s="305" t="s">
        <v>1117</v>
      </c>
      <c r="E246" s="20" t="s">
        <v>44</v>
      </c>
      <c r="F246" s="306">
        <v>31.129999999999999</v>
      </c>
      <c r="G246" s="42"/>
      <c r="H246" s="48"/>
    </row>
    <row r="247" s="2" customFormat="1" ht="16.8" customHeight="1">
      <c r="A247" s="42"/>
      <c r="B247" s="48"/>
      <c r="C247" s="305" t="s">
        <v>44</v>
      </c>
      <c r="D247" s="305" t="s">
        <v>1089</v>
      </c>
      <c r="E247" s="20" t="s">
        <v>44</v>
      </c>
      <c r="F247" s="306">
        <v>0</v>
      </c>
      <c r="G247" s="42"/>
      <c r="H247" s="48"/>
    </row>
    <row r="248" s="2" customFormat="1" ht="16.8" customHeight="1">
      <c r="A248" s="42"/>
      <c r="B248" s="48"/>
      <c r="C248" s="305" t="s">
        <v>44</v>
      </c>
      <c r="D248" s="305" t="s">
        <v>1118</v>
      </c>
      <c r="E248" s="20" t="s">
        <v>44</v>
      </c>
      <c r="F248" s="306">
        <v>51.539999999999999</v>
      </c>
      <c r="G248" s="42"/>
      <c r="H248" s="48"/>
    </row>
    <row r="249" s="2" customFormat="1" ht="16.8" customHeight="1">
      <c r="A249" s="42"/>
      <c r="B249" s="48"/>
      <c r="C249" s="305" t="s">
        <v>44</v>
      </c>
      <c r="D249" s="305" t="s">
        <v>1091</v>
      </c>
      <c r="E249" s="20" t="s">
        <v>44</v>
      </c>
      <c r="F249" s="306">
        <v>0</v>
      </c>
      <c r="G249" s="42"/>
      <c r="H249" s="48"/>
    </row>
    <row r="250" s="2" customFormat="1" ht="16.8" customHeight="1">
      <c r="A250" s="42"/>
      <c r="B250" s="48"/>
      <c r="C250" s="305" t="s">
        <v>44</v>
      </c>
      <c r="D250" s="305" t="s">
        <v>1119</v>
      </c>
      <c r="E250" s="20" t="s">
        <v>44</v>
      </c>
      <c r="F250" s="306">
        <v>39</v>
      </c>
      <c r="G250" s="42"/>
      <c r="H250" s="48"/>
    </row>
    <row r="251" s="2" customFormat="1" ht="16.8" customHeight="1">
      <c r="A251" s="42"/>
      <c r="B251" s="48"/>
      <c r="C251" s="305" t="s">
        <v>44</v>
      </c>
      <c r="D251" s="305" t="s">
        <v>1093</v>
      </c>
      <c r="E251" s="20" t="s">
        <v>44</v>
      </c>
      <c r="F251" s="306">
        <v>0</v>
      </c>
      <c r="G251" s="42"/>
      <c r="H251" s="48"/>
    </row>
    <row r="252" s="2" customFormat="1" ht="16.8" customHeight="1">
      <c r="A252" s="42"/>
      <c r="B252" s="48"/>
      <c r="C252" s="305" t="s">
        <v>44</v>
      </c>
      <c r="D252" s="305" t="s">
        <v>1120</v>
      </c>
      <c r="E252" s="20" t="s">
        <v>44</v>
      </c>
      <c r="F252" s="306">
        <v>42.899999999999999</v>
      </c>
      <c r="G252" s="42"/>
      <c r="H252" s="48"/>
    </row>
    <row r="253" s="2" customFormat="1" ht="16.8" customHeight="1">
      <c r="A253" s="42"/>
      <c r="B253" s="48"/>
      <c r="C253" s="305" t="s">
        <v>44</v>
      </c>
      <c r="D253" s="305" t="s">
        <v>1095</v>
      </c>
      <c r="E253" s="20" t="s">
        <v>44</v>
      </c>
      <c r="F253" s="306">
        <v>0</v>
      </c>
      <c r="G253" s="42"/>
      <c r="H253" s="48"/>
    </row>
    <row r="254" s="2" customFormat="1" ht="16.8" customHeight="1">
      <c r="A254" s="42"/>
      <c r="B254" s="48"/>
      <c r="C254" s="305" t="s">
        <v>44</v>
      </c>
      <c r="D254" s="305" t="s">
        <v>1121</v>
      </c>
      <c r="E254" s="20" t="s">
        <v>44</v>
      </c>
      <c r="F254" s="306">
        <v>36.479999999999997</v>
      </c>
      <c r="G254" s="42"/>
      <c r="H254" s="48"/>
    </row>
    <row r="255" s="2" customFormat="1" ht="16.8" customHeight="1">
      <c r="A255" s="42"/>
      <c r="B255" s="48"/>
      <c r="C255" s="305" t="s">
        <v>44</v>
      </c>
      <c r="D255" s="305" t="s">
        <v>1097</v>
      </c>
      <c r="E255" s="20" t="s">
        <v>44</v>
      </c>
      <c r="F255" s="306">
        <v>0</v>
      </c>
      <c r="G255" s="42"/>
      <c r="H255" s="48"/>
    </row>
    <row r="256" s="2" customFormat="1" ht="16.8" customHeight="1">
      <c r="A256" s="42"/>
      <c r="B256" s="48"/>
      <c r="C256" s="305" t="s">
        <v>44</v>
      </c>
      <c r="D256" s="305" t="s">
        <v>1122</v>
      </c>
      <c r="E256" s="20" t="s">
        <v>44</v>
      </c>
      <c r="F256" s="306">
        <v>76.370000000000005</v>
      </c>
      <c r="G256" s="42"/>
      <c r="H256" s="48"/>
    </row>
    <row r="257" s="2" customFormat="1" ht="16.8" customHeight="1">
      <c r="A257" s="42"/>
      <c r="B257" s="48"/>
      <c r="C257" s="305" t="s">
        <v>44</v>
      </c>
      <c r="D257" s="305" t="s">
        <v>1099</v>
      </c>
      <c r="E257" s="20" t="s">
        <v>44</v>
      </c>
      <c r="F257" s="306">
        <v>0</v>
      </c>
      <c r="G257" s="42"/>
      <c r="H257" s="48"/>
    </row>
    <row r="258" s="2" customFormat="1" ht="16.8" customHeight="1">
      <c r="A258" s="42"/>
      <c r="B258" s="48"/>
      <c r="C258" s="305" t="s">
        <v>44</v>
      </c>
      <c r="D258" s="305" t="s">
        <v>1123</v>
      </c>
      <c r="E258" s="20" t="s">
        <v>44</v>
      </c>
      <c r="F258" s="306">
        <v>32.299999999999997</v>
      </c>
      <c r="G258" s="42"/>
      <c r="H258" s="48"/>
    </row>
    <row r="259" s="2" customFormat="1" ht="16.8" customHeight="1">
      <c r="A259" s="42"/>
      <c r="B259" s="48"/>
      <c r="C259" s="305" t="s">
        <v>44</v>
      </c>
      <c r="D259" s="305" t="s">
        <v>1101</v>
      </c>
      <c r="E259" s="20" t="s">
        <v>44</v>
      </c>
      <c r="F259" s="306">
        <v>0</v>
      </c>
      <c r="G259" s="42"/>
      <c r="H259" s="48"/>
    </row>
    <row r="260" s="2" customFormat="1" ht="16.8" customHeight="1">
      <c r="A260" s="42"/>
      <c r="B260" s="48"/>
      <c r="C260" s="305" t="s">
        <v>44</v>
      </c>
      <c r="D260" s="305" t="s">
        <v>1124</v>
      </c>
      <c r="E260" s="20" t="s">
        <v>44</v>
      </c>
      <c r="F260" s="306">
        <v>26.210000000000001</v>
      </c>
      <c r="G260" s="42"/>
      <c r="H260" s="48"/>
    </row>
    <row r="261" s="2" customFormat="1" ht="16.8" customHeight="1">
      <c r="A261" s="42"/>
      <c r="B261" s="48"/>
      <c r="C261" s="305" t="s">
        <v>44</v>
      </c>
      <c r="D261" s="305" t="s">
        <v>1103</v>
      </c>
      <c r="E261" s="20" t="s">
        <v>44</v>
      </c>
      <c r="F261" s="306">
        <v>0</v>
      </c>
      <c r="G261" s="42"/>
      <c r="H261" s="48"/>
    </row>
    <row r="262" s="2" customFormat="1" ht="16.8" customHeight="1">
      <c r="A262" s="42"/>
      <c r="B262" s="48"/>
      <c r="C262" s="305" t="s">
        <v>44</v>
      </c>
      <c r="D262" s="305" t="s">
        <v>1125</v>
      </c>
      <c r="E262" s="20" t="s">
        <v>44</v>
      </c>
      <c r="F262" s="306">
        <v>3.4300000000000002</v>
      </c>
      <c r="G262" s="42"/>
      <c r="H262" s="48"/>
    </row>
    <row r="263" s="2" customFormat="1" ht="16.8" customHeight="1">
      <c r="A263" s="42"/>
      <c r="B263" s="48"/>
      <c r="C263" s="305" t="s">
        <v>44</v>
      </c>
      <c r="D263" s="305" t="s">
        <v>1105</v>
      </c>
      <c r="E263" s="20" t="s">
        <v>44</v>
      </c>
      <c r="F263" s="306">
        <v>0</v>
      </c>
      <c r="G263" s="42"/>
      <c r="H263" s="48"/>
    </row>
    <row r="264" s="2" customFormat="1" ht="16.8" customHeight="1">
      <c r="A264" s="42"/>
      <c r="B264" s="48"/>
      <c r="C264" s="305" t="s">
        <v>44</v>
      </c>
      <c r="D264" s="305" t="s">
        <v>1126</v>
      </c>
      <c r="E264" s="20" t="s">
        <v>44</v>
      </c>
      <c r="F264" s="306">
        <v>0.44</v>
      </c>
      <c r="G264" s="42"/>
      <c r="H264" s="48"/>
    </row>
    <row r="265" s="2" customFormat="1" ht="16.8" customHeight="1">
      <c r="A265" s="42"/>
      <c r="B265" s="48"/>
      <c r="C265" s="305" t="s">
        <v>1016</v>
      </c>
      <c r="D265" s="305" t="s">
        <v>176</v>
      </c>
      <c r="E265" s="20" t="s">
        <v>44</v>
      </c>
      <c r="F265" s="306">
        <v>339.80000000000001</v>
      </c>
      <c r="G265" s="42"/>
      <c r="H265" s="48"/>
    </row>
    <row r="266" s="2" customFormat="1" ht="16.8" customHeight="1">
      <c r="A266" s="42"/>
      <c r="B266" s="48"/>
      <c r="C266" s="307" t="s">
        <v>2250</v>
      </c>
      <c r="D266" s="42"/>
      <c r="E266" s="42"/>
      <c r="F266" s="42"/>
      <c r="G266" s="42"/>
      <c r="H266" s="48"/>
    </row>
    <row r="267" s="2" customFormat="1" ht="16.8" customHeight="1">
      <c r="A267" s="42"/>
      <c r="B267" s="48"/>
      <c r="C267" s="305" t="s">
        <v>1113</v>
      </c>
      <c r="D267" s="305" t="s">
        <v>2293</v>
      </c>
      <c r="E267" s="20" t="s">
        <v>310</v>
      </c>
      <c r="F267" s="306">
        <v>339.80000000000001</v>
      </c>
      <c r="G267" s="42"/>
      <c r="H267" s="48"/>
    </row>
    <row r="268" s="2" customFormat="1" ht="16.8" customHeight="1">
      <c r="A268" s="42"/>
      <c r="B268" s="48"/>
      <c r="C268" s="305" t="s">
        <v>1132</v>
      </c>
      <c r="D268" s="305" t="s">
        <v>2294</v>
      </c>
      <c r="E268" s="20" t="s">
        <v>310</v>
      </c>
      <c r="F268" s="306">
        <v>339.80000000000001</v>
      </c>
      <c r="G268" s="42"/>
      <c r="H268" s="48"/>
    </row>
    <row r="269" s="2" customFormat="1" ht="26.4" customHeight="1">
      <c r="A269" s="42"/>
      <c r="B269" s="48"/>
      <c r="C269" s="300" t="s">
        <v>111</v>
      </c>
      <c r="D269" s="300" t="s">
        <v>112</v>
      </c>
      <c r="E269" s="42"/>
      <c r="F269" s="42"/>
      <c r="G269" s="42"/>
      <c r="H269" s="48"/>
    </row>
    <row r="270" s="2" customFormat="1" ht="16.8" customHeight="1">
      <c r="A270" s="42"/>
      <c r="B270" s="48"/>
      <c r="C270" s="301" t="s">
        <v>1226</v>
      </c>
      <c r="D270" s="302" t="s">
        <v>44</v>
      </c>
      <c r="E270" s="303" t="s">
        <v>44</v>
      </c>
      <c r="F270" s="304">
        <v>253.44999999999999</v>
      </c>
      <c r="G270" s="42"/>
      <c r="H270" s="48"/>
    </row>
    <row r="271" s="2" customFormat="1" ht="16.8" customHeight="1">
      <c r="A271" s="42"/>
      <c r="B271" s="48"/>
      <c r="C271" s="305" t="s">
        <v>44</v>
      </c>
      <c r="D271" s="305" t="s">
        <v>862</v>
      </c>
      <c r="E271" s="20" t="s">
        <v>44</v>
      </c>
      <c r="F271" s="306">
        <v>0</v>
      </c>
      <c r="G271" s="42"/>
      <c r="H271" s="48"/>
    </row>
    <row r="272" s="2" customFormat="1" ht="16.8" customHeight="1">
      <c r="A272" s="42"/>
      <c r="B272" s="48"/>
      <c r="C272" s="305" t="s">
        <v>44</v>
      </c>
      <c r="D272" s="305" t="s">
        <v>1224</v>
      </c>
      <c r="E272" s="20" t="s">
        <v>44</v>
      </c>
      <c r="F272" s="306">
        <v>0</v>
      </c>
      <c r="G272" s="42"/>
      <c r="H272" s="48"/>
    </row>
    <row r="273" s="2" customFormat="1" ht="16.8" customHeight="1">
      <c r="A273" s="42"/>
      <c r="B273" s="48"/>
      <c r="C273" s="305" t="s">
        <v>44</v>
      </c>
      <c r="D273" s="305" t="s">
        <v>1225</v>
      </c>
      <c r="E273" s="20" t="s">
        <v>44</v>
      </c>
      <c r="F273" s="306">
        <v>253.44999999999999</v>
      </c>
      <c r="G273" s="42"/>
      <c r="H273" s="48"/>
    </row>
    <row r="274" s="2" customFormat="1" ht="16.8" customHeight="1">
      <c r="A274" s="42"/>
      <c r="B274" s="48"/>
      <c r="C274" s="305" t="s">
        <v>1226</v>
      </c>
      <c r="D274" s="305" t="s">
        <v>176</v>
      </c>
      <c r="E274" s="20" t="s">
        <v>44</v>
      </c>
      <c r="F274" s="306">
        <v>253.44999999999999</v>
      </c>
      <c r="G274" s="42"/>
      <c r="H274" s="48"/>
    </row>
    <row r="275" s="2" customFormat="1" ht="16.8" customHeight="1">
      <c r="A275" s="42"/>
      <c r="B275" s="48"/>
      <c r="C275" s="301" t="s">
        <v>1186</v>
      </c>
      <c r="D275" s="302" t="s">
        <v>44</v>
      </c>
      <c r="E275" s="303" t="s">
        <v>44</v>
      </c>
      <c r="F275" s="304">
        <v>417.10000000000002</v>
      </c>
      <c r="G275" s="42"/>
      <c r="H275" s="48"/>
    </row>
    <row r="276" s="2" customFormat="1" ht="16.8" customHeight="1">
      <c r="A276" s="42"/>
      <c r="B276" s="48"/>
      <c r="C276" s="305" t="s">
        <v>44</v>
      </c>
      <c r="D276" s="305" t="s">
        <v>1183</v>
      </c>
      <c r="E276" s="20" t="s">
        <v>44</v>
      </c>
      <c r="F276" s="306">
        <v>0</v>
      </c>
      <c r="G276" s="42"/>
      <c r="H276" s="48"/>
    </row>
    <row r="277" s="2" customFormat="1" ht="16.8" customHeight="1">
      <c r="A277" s="42"/>
      <c r="B277" s="48"/>
      <c r="C277" s="305" t="s">
        <v>44</v>
      </c>
      <c r="D277" s="305" t="s">
        <v>1184</v>
      </c>
      <c r="E277" s="20" t="s">
        <v>44</v>
      </c>
      <c r="F277" s="306">
        <v>0</v>
      </c>
      <c r="G277" s="42"/>
      <c r="H277" s="48"/>
    </row>
    <row r="278" s="2" customFormat="1" ht="16.8" customHeight="1">
      <c r="A278" s="42"/>
      <c r="B278" s="48"/>
      <c r="C278" s="305" t="s">
        <v>44</v>
      </c>
      <c r="D278" s="305" t="s">
        <v>1185</v>
      </c>
      <c r="E278" s="20" t="s">
        <v>44</v>
      </c>
      <c r="F278" s="306">
        <v>417.10000000000002</v>
      </c>
      <c r="G278" s="42"/>
      <c r="H278" s="48"/>
    </row>
    <row r="279" s="2" customFormat="1" ht="16.8" customHeight="1">
      <c r="A279" s="42"/>
      <c r="B279" s="48"/>
      <c r="C279" s="305" t="s">
        <v>1186</v>
      </c>
      <c r="D279" s="305" t="s">
        <v>176</v>
      </c>
      <c r="E279" s="20" t="s">
        <v>44</v>
      </c>
      <c r="F279" s="306">
        <v>417.10000000000002</v>
      </c>
      <c r="G279" s="42"/>
      <c r="H279" s="48"/>
    </row>
    <row r="280" s="2" customFormat="1" ht="16.8" customHeight="1">
      <c r="A280" s="42"/>
      <c r="B280" s="48"/>
      <c r="C280" s="301" t="s">
        <v>1215</v>
      </c>
      <c r="D280" s="302" t="s">
        <v>44</v>
      </c>
      <c r="E280" s="303" t="s">
        <v>44</v>
      </c>
      <c r="F280" s="304">
        <v>21.199999999999999</v>
      </c>
      <c r="G280" s="42"/>
      <c r="H280" s="48"/>
    </row>
    <row r="281" s="2" customFormat="1" ht="16.8" customHeight="1">
      <c r="A281" s="42"/>
      <c r="B281" s="48"/>
      <c r="C281" s="305" t="s">
        <v>44</v>
      </c>
      <c r="D281" s="305" t="s">
        <v>1213</v>
      </c>
      <c r="E281" s="20" t="s">
        <v>44</v>
      </c>
      <c r="F281" s="306">
        <v>0</v>
      </c>
      <c r="G281" s="42"/>
      <c r="H281" s="48"/>
    </row>
    <row r="282" s="2" customFormat="1" ht="16.8" customHeight="1">
      <c r="A282" s="42"/>
      <c r="B282" s="48"/>
      <c r="C282" s="305" t="s">
        <v>44</v>
      </c>
      <c r="D282" s="305" t="s">
        <v>1214</v>
      </c>
      <c r="E282" s="20" t="s">
        <v>44</v>
      </c>
      <c r="F282" s="306">
        <v>21.199999999999999</v>
      </c>
      <c r="G282" s="42"/>
      <c r="H282" s="48"/>
    </row>
    <row r="283" s="2" customFormat="1" ht="16.8" customHeight="1">
      <c r="A283" s="42"/>
      <c r="B283" s="48"/>
      <c r="C283" s="305" t="s">
        <v>1215</v>
      </c>
      <c r="D283" s="305" t="s">
        <v>176</v>
      </c>
      <c r="E283" s="20" t="s">
        <v>44</v>
      </c>
      <c r="F283" s="306">
        <v>21.199999999999999</v>
      </c>
      <c r="G283" s="42"/>
      <c r="H283" s="48"/>
    </row>
    <row r="284" s="2" customFormat="1" ht="16.8" customHeight="1">
      <c r="A284" s="42"/>
      <c r="B284" s="48"/>
      <c r="C284" s="301" t="s">
        <v>1150</v>
      </c>
      <c r="D284" s="302" t="s">
        <v>44</v>
      </c>
      <c r="E284" s="303" t="s">
        <v>44</v>
      </c>
      <c r="F284" s="304">
        <v>255.59999999999999</v>
      </c>
      <c r="G284" s="42"/>
      <c r="H284" s="48"/>
    </row>
    <row r="285" s="2" customFormat="1" ht="16.8" customHeight="1">
      <c r="A285" s="42"/>
      <c r="B285" s="48"/>
      <c r="C285" s="305" t="s">
        <v>44</v>
      </c>
      <c r="D285" s="305" t="s">
        <v>1197</v>
      </c>
      <c r="E285" s="20" t="s">
        <v>44</v>
      </c>
      <c r="F285" s="306">
        <v>0</v>
      </c>
      <c r="G285" s="42"/>
      <c r="H285" s="48"/>
    </row>
    <row r="286" s="2" customFormat="1" ht="16.8" customHeight="1">
      <c r="A286" s="42"/>
      <c r="B286" s="48"/>
      <c r="C286" s="305" t="s">
        <v>44</v>
      </c>
      <c r="D286" s="305" t="s">
        <v>1198</v>
      </c>
      <c r="E286" s="20" t="s">
        <v>44</v>
      </c>
      <c r="F286" s="306">
        <v>0</v>
      </c>
      <c r="G286" s="42"/>
      <c r="H286" s="48"/>
    </row>
    <row r="287" s="2" customFormat="1" ht="16.8" customHeight="1">
      <c r="A287" s="42"/>
      <c r="B287" s="48"/>
      <c r="C287" s="305" t="s">
        <v>44</v>
      </c>
      <c r="D287" s="305" t="s">
        <v>1151</v>
      </c>
      <c r="E287" s="20" t="s">
        <v>44</v>
      </c>
      <c r="F287" s="306">
        <v>255.59999999999999</v>
      </c>
      <c r="G287" s="42"/>
      <c r="H287" s="48"/>
    </row>
    <row r="288" s="2" customFormat="1" ht="16.8" customHeight="1">
      <c r="A288" s="42"/>
      <c r="B288" s="48"/>
      <c r="C288" s="305" t="s">
        <v>1150</v>
      </c>
      <c r="D288" s="305" t="s">
        <v>176</v>
      </c>
      <c r="E288" s="20" t="s">
        <v>44</v>
      </c>
      <c r="F288" s="306">
        <v>255.59999999999999</v>
      </c>
      <c r="G288" s="42"/>
      <c r="H288" s="48"/>
    </row>
    <row r="289" s="2" customFormat="1" ht="16.8" customHeight="1">
      <c r="A289" s="42"/>
      <c r="B289" s="48"/>
      <c r="C289" s="307" t="s">
        <v>2250</v>
      </c>
      <c r="D289" s="42"/>
      <c r="E289" s="42"/>
      <c r="F289" s="42"/>
      <c r="G289" s="42"/>
      <c r="H289" s="48"/>
    </row>
    <row r="290" s="2" customFormat="1" ht="16.8" customHeight="1">
      <c r="A290" s="42"/>
      <c r="B290" s="48"/>
      <c r="C290" s="305" t="s">
        <v>1193</v>
      </c>
      <c r="D290" s="305" t="s">
        <v>2295</v>
      </c>
      <c r="E290" s="20" t="s">
        <v>310</v>
      </c>
      <c r="F290" s="306">
        <v>255.59999999999999</v>
      </c>
      <c r="G290" s="42"/>
      <c r="H290" s="48"/>
    </row>
    <row r="291" s="2" customFormat="1" ht="16.8" customHeight="1">
      <c r="A291" s="42"/>
      <c r="B291" s="48"/>
      <c r="C291" s="305" t="s">
        <v>1159</v>
      </c>
      <c r="D291" s="305" t="s">
        <v>2296</v>
      </c>
      <c r="E291" s="20" t="s">
        <v>310</v>
      </c>
      <c r="F291" s="306">
        <v>255.59999999999999</v>
      </c>
      <c r="G291" s="42"/>
      <c r="H291" s="48"/>
    </row>
    <row r="292" s="2" customFormat="1" ht="16.8" customHeight="1">
      <c r="A292" s="42"/>
      <c r="B292" s="48"/>
      <c r="C292" s="305" t="s">
        <v>854</v>
      </c>
      <c r="D292" s="305" t="s">
        <v>2297</v>
      </c>
      <c r="E292" s="20" t="s">
        <v>310</v>
      </c>
      <c r="F292" s="306">
        <v>255.59999999999999</v>
      </c>
      <c r="G292" s="42"/>
      <c r="H292" s="48"/>
    </row>
    <row r="293" s="2" customFormat="1" ht="16.8" customHeight="1">
      <c r="A293" s="42"/>
      <c r="B293" s="48"/>
      <c r="C293" s="305" t="s">
        <v>1203</v>
      </c>
      <c r="D293" s="305" t="s">
        <v>1204</v>
      </c>
      <c r="E293" s="20" t="s">
        <v>164</v>
      </c>
      <c r="F293" s="306">
        <v>13.419000000000001</v>
      </c>
      <c r="G293" s="42"/>
      <c r="H293" s="48"/>
    </row>
    <row r="294" s="2" customFormat="1" ht="26.4" customHeight="1">
      <c r="A294" s="42"/>
      <c r="B294" s="48"/>
      <c r="C294" s="300" t="s">
        <v>114</v>
      </c>
      <c r="D294" s="300" t="s">
        <v>115</v>
      </c>
      <c r="E294" s="42"/>
      <c r="F294" s="42"/>
      <c r="G294" s="42"/>
      <c r="H294" s="48"/>
    </row>
    <row r="295" s="2" customFormat="1" ht="16.8" customHeight="1">
      <c r="A295" s="42"/>
      <c r="B295" s="48"/>
      <c r="C295" s="301" t="s">
        <v>1271</v>
      </c>
      <c r="D295" s="302" t="s">
        <v>44</v>
      </c>
      <c r="E295" s="303" t="s">
        <v>44</v>
      </c>
      <c r="F295" s="304">
        <v>91.099999999999994</v>
      </c>
      <c r="G295" s="42"/>
      <c r="H295" s="48"/>
    </row>
    <row r="296" s="2" customFormat="1" ht="16.8" customHeight="1">
      <c r="A296" s="42"/>
      <c r="B296" s="48"/>
      <c r="C296" s="305" t="s">
        <v>44</v>
      </c>
      <c r="D296" s="305" t="s">
        <v>1416</v>
      </c>
      <c r="E296" s="20" t="s">
        <v>44</v>
      </c>
      <c r="F296" s="306">
        <v>0</v>
      </c>
      <c r="G296" s="42"/>
      <c r="H296" s="48"/>
    </row>
    <row r="297" s="2" customFormat="1" ht="16.8" customHeight="1">
      <c r="A297" s="42"/>
      <c r="B297" s="48"/>
      <c r="C297" s="305" t="s">
        <v>44</v>
      </c>
      <c r="D297" s="305" t="s">
        <v>1417</v>
      </c>
      <c r="E297" s="20" t="s">
        <v>44</v>
      </c>
      <c r="F297" s="306">
        <v>41.600000000000001</v>
      </c>
      <c r="G297" s="42"/>
      <c r="H297" s="48"/>
    </row>
    <row r="298" s="2" customFormat="1" ht="16.8" customHeight="1">
      <c r="A298" s="42"/>
      <c r="B298" s="48"/>
      <c r="C298" s="305" t="s">
        <v>44</v>
      </c>
      <c r="D298" s="305" t="s">
        <v>1418</v>
      </c>
      <c r="E298" s="20" t="s">
        <v>44</v>
      </c>
      <c r="F298" s="306">
        <v>49.5</v>
      </c>
      <c r="G298" s="42"/>
      <c r="H298" s="48"/>
    </row>
    <row r="299" s="2" customFormat="1" ht="16.8" customHeight="1">
      <c r="A299" s="42"/>
      <c r="B299" s="48"/>
      <c r="C299" s="305" t="s">
        <v>1271</v>
      </c>
      <c r="D299" s="305" t="s">
        <v>176</v>
      </c>
      <c r="E299" s="20" t="s">
        <v>44</v>
      </c>
      <c r="F299" s="306">
        <v>91.099999999999994</v>
      </c>
      <c r="G299" s="42"/>
      <c r="H299" s="48"/>
    </row>
    <row r="300" s="2" customFormat="1" ht="16.8" customHeight="1">
      <c r="A300" s="42"/>
      <c r="B300" s="48"/>
      <c r="C300" s="307" t="s">
        <v>2250</v>
      </c>
      <c r="D300" s="42"/>
      <c r="E300" s="42"/>
      <c r="F300" s="42"/>
      <c r="G300" s="42"/>
      <c r="H300" s="48"/>
    </row>
    <row r="301" s="2" customFormat="1" ht="16.8" customHeight="1">
      <c r="A301" s="42"/>
      <c r="B301" s="48"/>
      <c r="C301" s="305" t="s">
        <v>1413</v>
      </c>
      <c r="D301" s="305" t="s">
        <v>2298</v>
      </c>
      <c r="E301" s="20" t="s">
        <v>310</v>
      </c>
      <c r="F301" s="306">
        <v>91.099999999999994</v>
      </c>
      <c r="G301" s="42"/>
      <c r="H301" s="48"/>
    </row>
    <row r="302" s="2" customFormat="1" ht="16.8" customHeight="1">
      <c r="A302" s="42"/>
      <c r="B302" s="48"/>
      <c r="C302" s="305" t="s">
        <v>1323</v>
      </c>
      <c r="D302" s="305" t="s">
        <v>2299</v>
      </c>
      <c r="E302" s="20" t="s">
        <v>310</v>
      </c>
      <c r="F302" s="306">
        <v>100.25</v>
      </c>
      <c r="G302" s="42"/>
      <c r="H302" s="48"/>
    </row>
    <row r="303" s="2" customFormat="1" ht="16.8" customHeight="1">
      <c r="A303" s="42"/>
      <c r="B303" s="48"/>
      <c r="C303" s="305" t="s">
        <v>1565</v>
      </c>
      <c r="D303" s="305" t="s">
        <v>2300</v>
      </c>
      <c r="E303" s="20" t="s">
        <v>310</v>
      </c>
      <c r="F303" s="306">
        <v>911</v>
      </c>
      <c r="G303" s="42"/>
      <c r="H303" s="48"/>
    </row>
    <row r="304" s="2" customFormat="1" ht="16.8" customHeight="1">
      <c r="A304" s="42"/>
      <c r="B304" s="48"/>
      <c r="C304" s="305" t="s">
        <v>1413</v>
      </c>
      <c r="D304" s="305" t="s">
        <v>2298</v>
      </c>
      <c r="E304" s="20" t="s">
        <v>310</v>
      </c>
      <c r="F304" s="306">
        <v>91.099999999999994</v>
      </c>
      <c r="G304" s="42"/>
      <c r="H304" s="48"/>
    </row>
    <row r="305" s="2" customFormat="1" ht="16.8" customHeight="1">
      <c r="A305" s="42"/>
      <c r="B305" s="48"/>
      <c r="C305" s="305" t="s">
        <v>1422</v>
      </c>
      <c r="D305" s="305" t="s">
        <v>2301</v>
      </c>
      <c r="E305" s="20" t="s">
        <v>200</v>
      </c>
      <c r="F305" s="306">
        <v>0.0089999999999999993</v>
      </c>
      <c r="G305" s="42"/>
      <c r="H305" s="48"/>
    </row>
    <row r="306" s="2" customFormat="1" ht="16.8" customHeight="1">
      <c r="A306" s="42"/>
      <c r="B306" s="48"/>
      <c r="C306" s="305" t="s">
        <v>1561</v>
      </c>
      <c r="D306" s="305" t="s">
        <v>2302</v>
      </c>
      <c r="E306" s="20" t="s">
        <v>310</v>
      </c>
      <c r="F306" s="306">
        <v>1093.2000000000001</v>
      </c>
      <c r="G306" s="42"/>
      <c r="H306" s="48"/>
    </row>
    <row r="307" s="2" customFormat="1" ht="16.8" customHeight="1">
      <c r="A307" s="42"/>
      <c r="B307" s="48"/>
      <c r="C307" s="305" t="s">
        <v>1360</v>
      </c>
      <c r="D307" s="305" t="s">
        <v>2303</v>
      </c>
      <c r="E307" s="20" t="s">
        <v>164</v>
      </c>
      <c r="F307" s="306">
        <v>1.8220000000000001</v>
      </c>
      <c r="G307" s="42"/>
      <c r="H307" s="48"/>
    </row>
    <row r="308" s="2" customFormat="1" ht="16.8" customHeight="1">
      <c r="A308" s="42"/>
      <c r="B308" s="48"/>
      <c r="C308" s="305" t="s">
        <v>1360</v>
      </c>
      <c r="D308" s="305" t="s">
        <v>2303</v>
      </c>
      <c r="E308" s="20" t="s">
        <v>164</v>
      </c>
      <c r="F308" s="306">
        <v>47.372</v>
      </c>
      <c r="G308" s="42"/>
      <c r="H308" s="48"/>
    </row>
    <row r="309" s="2" customFormat="1" ht="16.8" customHeight="1">
      <c r="A309" s="42"/>
      <c r="B309" s="48"/>
      <c r="C309" s="305" t="s">
        <v>1388</v>
      </c>
      <c r="D309" s="305" t="s">
        <v>1389</v>
      </c>
      <c r="E309" s="20" t="s">
        <v>164</v>
      </c>
      <c r="F309" s="306">
        <v>9.5660000000000007</v>
      </c>
      <c r="G309" s="42"/>
      <c r="H309" s="48"/>
    </row>
    <row r="310" s="2" customFormat="1" ht="16.8" customHeight="1">
      <c r="A310" s="42"/>
      <c r="B310" s="48"/>
      <c r="C310" s="301" t="s">
        <v>1273</v>
      </c>
      <c r="D310" s="302" t="s">
        <v>44</v>
      </c>
      <c r="E310" s="303" t="s">
        <v>44</v>
      </c>
      <c r="F310" s="304">
        <v>13.199999999999999</v>
      </c>
      <c r="G310" s="42"/>
      <c r="H310" s="48"/>
    </row>
    <row r="311" s="2" customFormat="1" ht="16.8" customHeight="1">
      <c r="A311" s="42"/>
      <c r="B311" s="48"/>
      <c r="C311" s="305" t="s">
        <v>44</v>
      </c>
      <c r="D311" s="305" t="s">
        <v>1511</v>
      </c>
      <c r="E311" s="20" t="s">
        <v>44</v>
      </c>
      <c r="F311" s="306">
        <v>0</v>
      </c>
      <c r="G311" s="42"/>
      <c r="H311" s="48"/>
    </row>
    <row r="312" s="2" customFormat="1" ht="16.8" customHeight="1">
      <c r="A312" s="42"/>
      <c r="B312" s="48"/>
      <c r="C312" s="305" t="s">
        <v>44</v>
      </c>
      <c r="D312" s="305" t="s">
        <v>1440</v>
      </c>
      <c r="E312" s="20" t="s">
        <v>44</v>
      </c>
      <c r="F312" s="306">
        <v>0</v>
      </c>
      <c r="G312" s="42"/>
      <c r="H312" s="48"/>
    </row>
    <row r="313" s="2" customFormat="1" ht="16.8" customHeight="1">
      <c r="A313" s="42"/>
      <c r="B313" s="48"/>
      <c r="C313" s="305" t="s">
        <v>44</v>
      </c>
      <c r="D313" s="305" t="s">
        <v>1512</v>
      </c>
      <c r="E313" s="20" t="s">
        <v>44</v>
      </c>
      <c r="F313" s="306">
        <v>4.5599999999999996</v>
      </c>
      <c r="G313" s="42"/>
      <c r="H313" s="48"/>
    </row>
    <row r="314" s="2" customFormat="1" ht="16.8" customHeight="1">
      <c r="A314" s="42"/>
      <c r="B314" s="48"/>
      <c r="C314" s="305" t="s">
        <v>44</v>
      </c>
      <c r="D314" s="305" t="s">
        <v>1442</v>
      </c>
      <c r="E314" s="20" t="s">
        <v>44</v>
      </c>
      <c r="F314" s="306">
        <v>0</v>
      </c>
      <c r="G314" s="42"/>
      <c r="H314" s="48"/>
    </row>
    <row r="315" s="2" customFormat="1" ht="16.8" customHeight="1">
      <c r="A315" s="42"/>
      <c r="B315" s="48"/>
      <c r="C315" s="305" t="s">
        <v>44</v>
      </c>
      <c r="D315" s="305" t="s">
        <v>1513</v>
      </c>
      <c r="E315" s="20" t="s">
        <v>44</v>
      </c>
      <c r="F315" s="306">
        <v>8.6400000000000006</v>
      </c>
      <c r="G315" s="42"/>
      <c r="H315" s="48"/>
    </row>
    <row r="316" s="2" customFormat="1" ht="16.8" customHeight="1">
      <c r="A316" s="42"/>
      <c r="B316" s="48"/>
      <c r="C316" s="305" t="s">
        <v>1273</v>
      </c>
      <c r="D316" s="305" t="s">
        <v>176</v>
      </c>
      <c r="E316" s="20" t="s">
        <v>44</v>
      </c>
      <c r="F316" s="306">
        <v>13.199999999999999</v>
      </c>
      <c r="G316" s="42"/>
      <c r="H316" s="48"/>
    </row>
    <row r="317" s="2" customFormat="1" ht="16.8" customHeight="1">
      <c r="A317" s="42"/>
      <c r="B317" s="48"/>
      <c r="C317" s="307" t="s">
        <v>2250</v>
      </c>
      <c r="D317" s="42"/>
      <c r="E317" s="42"/>
      <c r="F317" s="42"/>
      <c r="G317" s="42"/>
      <c r="H317" s="48"/>
    </row>
    <row r="318" s="2" customFormat="1" ht="16.8" customHeight="1">
      <c r="A318" s="42"/>
      <c r="B318" s="48"/>
      <c r="C318" s="305" t="s">
        <v>1507</v>
      </c>
      <c r="D318" s="305" t="s">
        <v>2304</v>
      </c>
      <c r="E318" s="20" t="s">
        <v>310</v>
      </c>
      <c r="F318" s="306">
        <v>13.199999999999999</v>
      </c>
      <c r="G318" s="42"/>
      <c r="H318" s="48"/>
    </row>
    <row r="319" s="2" customFormat="1" ht="16.8" customHeight="1">
      <c r="A319" s="42"/>
      <c r="B319" s="48"/>
      <c r="C319" s="305" t="s">
        <v>1550</v>
      </c>
      <c r="D319" s="305" t="s">
        <v>2305</v>
      </c>
      <c r="E319" s="20" t="s">
        <v>310</v>
      </c>
      <c r="F319" s="306">
        <v>66</v>
      </c>
      <c r="G319" s="42"/>
      <c r="H319" s="48"/>
    </row>
    <row r="320" s="2" customFormat="1" ht="16.8" customHeight="1">
      <c r="A320" s="42"/>
      <c r="B320" s="48"/>
      <c r="C320" s="305" t="s">
        <v>1507</v>
      </c>
      <c r="D320" s="305" t="s">
        <v>2304</v>
      </c>
      <c r="E320" s="20" t="s">
        <v>310</v>
      </c>
      <c r="F320" s="306">
        <v>13.199999999999999</v>
      </c>
      <c r="G320" s="42"/>
      <c r="H320" s="48"/>
    </row>
    <row r="321" s="2" customFormat="1" ht="16.8" customHeight="1">
      <c r="A321" s="42"/>
      <c r="B321" s="48"/>
      <c r="C321" s="305" t="s">
        <v>1534</v>
      </c>
      <c r="D321" s="305" t="s">
        <v>2306</v>
      </c>
      <c r="E321" s="20" t="s">
        <v>310</v>
      </c>
      <c r="F321" s="306">
        <v>158.40000000000001</v>
      </c>
      <c r="G321" s="42"/>
      <c r="H321" s="48"/>
    </row>
    <row r="322" s="2" customFormat="1" ht="16.8" customHeight="1">
      <c r="A322" s="42"/>
      <c r="B322" s="48"/>
      <c r="C322" s="305" t="s">
        <v>1544</v>
      </c>
      <c r="D322" s="305" t="s">
        <v>2307</v>
      </c>
      <c r="E322" s="20" t="s">
        <v>310</v>
      </c>
      <c r="F322" s="306">
        <v>132</v>
      </c>
      <c r="G322" s="42"/>
      <c r="H322" s="48"/>
    </row>
    <row r="323" s="2" customFormat="1" ht="16.8" customHeight="1">
      <c r="A323" s="42"/>
      <c r="B323" s="48"/>
      <c r="C323" s="305" t="s">
        <v>1521</v>
      </c>
      <c r="D323" s="305" t="s">
        <v>2308</v>
      </c>
      <c r="E323" s="20" t="s">
        <v>164</v>
      </c>
      <c r="F323" s="306">
        <v>0.13200000000000001</v>
      </c>
      <c r="G323" s="42"/>
      <c r="H323" s="48"/>
    </row>
    <row r="324" s="2" customFormat="1" ht="16.8" customHeight="1">
      <c r="A324" s="42"/>
      <c r="B324" s="48"/>
      <c r="C324" s="305" t="s">
        <v>1521</v>
      </c>
      <c r="D324" s="305" t="s">
        <v>2308</v>
      </c>
      <c r="E324" s="20" t="s">
        <v>164</v>
      </c>
      <c r="F324" s="306">
        <v>13.199999999999999</v>
      </c>
      <c r="G324" s="42"/>
      <c r="H324" s="48"/>
    </row>
    <row r="325" s="2" customFormat="1" ht="16.8" customHeight="1">
      <c r="A325" s="42"/>
      <c r="B325" s="48"/>
      <c r="C325" s="305" t="s">
        <v>1502</v>
      </c>
      <c r="D325" s="305" t="s">
        <v>2309</v>
      </c>
      <c r="E325" s="20" t="s">
        <v>1166</v>
      </c>
      <c r="F325" s="306">
        <v>1.3200000000000001</v>
      </c>
      <c r="G325" s="42"/>
      <c r="H325" s="48"/>
    </row>
    <row r="326" s="2" customFormat="1" ht="16.8" customHeight="1">
      <c r="A326" s="42"/>
      <c r="B326" s="48"/>
      <c r="C326" s="305" t="s">
        <v>1514</v>
      </c>
      <c r="D326" s="305" t="s">
        <v>1515</v>
      </c>
      <c r="E326" s="20" t="s">
        <v>200</v>
      </c>
      <c r="F326" s="306">
        <v>1.1879999999999999</v>
      </c>
      <c r="G326" s="42"/>
      <c r="H326" s="48"/>
    </row>
    <row r="327" s="2" customFormat="1" ht="16.8" customHeight="1">
      <c r="A327" s="42"/>
      <c r="B327" s="48"/>
      <c r="C327" s="301" t="s">
        <v>1275</v>
      </c>
      <c r="D327" s="302" t="s">
        <v>44</v>
      </c>
      <c r="E327" s="303" t="s">
        <v>44</v>
      </c>
      <c r="F327" s="304">
        <v>100.25</v>
      </c>
      <c r="G327" s="42"/>
      <c r="H327" s="48"/>
    </row>
    <row r="328" s="2" customFormat="1" ht="16.8" customHeight="1">
      <c r="A328" s="42"/>
      <c r="B328" s="48"/>
      <c r="C328" s="305" t="s">
        <v>44</v>
      </c>
      <c r="D328" s="305" t="s">
        <v>1326</v>
      </c>
      <c r="E328" s="20" t="s">
        <v>44</v>
      </c>
      <c r="F328" s="306">
        <v>0</v>
      </c>
      <c r="G328" s="42"/>
      <c r="H328" s="48"/>
    </row>
    <row r="329" s="2" customFormat="1" ht="16.8" customHeight="1">
      <c r="A329" s="42"/>
      <c r="B329" s="48"/>
      <c r="C329" s="305" t="s">
        <v>44</v>
      </c>
      <c r="D329" s="305" t="s">
        <v>1327</v>
      </c>
      <c r="E329" s="20" t="s">
        <v>44</v>
      </c>
      <c r="F329" s="306">
        <v>0</v>
      </c>
      <c r="G329" s="42"/>
      <c r="H329" s="48"/>
    </row>
    <row r="330" s="2" customFormat="1" ht="16.8" customHeight="1">
      <c r="A330" s="42"/>
      <c r="B330" s="48"/>
      <c r="C330" s="305" t="s">
        <v>44</v>
      </c>
      <c r="D330" s="305" t="s">
        <v>1328</v>
      </c>
      <c r="E330" s="20" t="s">
        <v>44</v>
      </c>
      <c r="F330" s="306">
        <v>191.34999999999999</v>
      </c>
      <c r="G330" s="42"/>
      <c r="H330" s="48"/>
    </row>
    <row r="331" s="2" customFormat="1" ht="16.8" customHeight="1">
      <c r="A331" s="42"/>
      <c r="B331" s="48"/>
      <c r="C331" s="305" t="s">
        <v>44</v>
      </c>
      <c r="D331" s="305" t="s">
        <v>1329</v>
      </c>
      <c r="E331" s="20" t="s">
        <v>44</v>
      </c>
      <c r="F331" s="306">
        <v>-91.099999999999994</v>
      </c>
      <c r="G331" s="42"/>
      <c r="H331" s="48"/>
    </row>
    <row r="332" s="2" customFormat="1" ht="16.8" customHeight="1">
      <c r="A332" s="42"/>
      <c r="B332" s="48"/>
      <c r="C332" s="305" t="s">
        <v>1275</v>
      </c>
      <c r="D332" s="305" t="s">
        <v>176</v>
      </c>
      <c r="E332" s="20" t="s">
        <v>44</v>
      </c>
      <c r="F332" s="306">
        <v>100.25</v>
      </c>
      <c r="G332" s="42"/>
      <c r="H332" s="48"/>
    </row>
    <row r="333" s="2" customFormat="1" ht="16.8" customHeight="1">
      <c r="A333" s="42"/>
      <c r="B333" s="48"/>
      <c r="C333" s="307" t="s">
        <v>2250</v>
      </c>
      <c r="D333" s="42"/>
      <c r="E333" s="42"/>
      <c r="F333" s="42"/>
      <c r="G333" s="42"/>
      <c r="H333" s="48"/>
    </row>
    <row r="334" s="2" customFormat="1" ht="16.8" customHeight="1">
      <c r="A334" s="42"/>
      <c r="B334" s="48"/>
      <c r="C334" s="305" t="s">
        <v>1323</v>
      </c>
      <c r="D334" s="305" t="s">
        <v>2299</v>
      </c>
      <c r="E334" s="20" t="s">
        <v>310</v>
      </c>
      <c r="F334" s="306">
        <v>100.25</v>
      </c>
      <c r="G334" s="42"/>
      <c r="H334" s="48"/>
    </row>
    <row r="335" s="2" customFormat="1" ht="16.8" customHeight="1">
      <c r="A335" s="42"/>
      <c r="B335" s="48"/>
      <c r="C335" s="305" t="s">
        <v>1575</v>
      </c>
      <c r="D335" s="305" t="s">
        <v>2310</v>
      </c>
      <c r="E335" s="20" t="s">
        <v>310</v>
      </c>
      <c r="F335" s="306">
        <v>5012.5</v>
      </c>
      <c r="G335" s="42"/>
      <c r="H335" s="48"/>
    </row>
    <row r="336" s="2" customFormat="1" ht="16.8" customHeight="1">
      <c r="A336" s="42"/>
      <c r="B336" s="48"/>
      <c r="C336" s="305" t="s">
        <v>1360</v>
      </c>
      <c r="D336" s="305" t="s">
        <v>2303</v>
      </c>
      <c r="E336" s="20" t="s">
        <v>164</v>
      </c>
      <c r="F336" s="306">
        <v>10.573</v>
      </c>
      <c r="G336" s="42"/>
      <c r="H336" s="48"/>
    </row>
    <row r="337" s="2" customFormat="1" ht="16.8" customHeight="1">
      <c r="A337" s="42"/>
      <c r="B337" s="48"/>
      <c r="C337" s="305" t="s">
        <v>1336</v>
      </c>
      <c r="D337" s="305" t="s">
        <v>1165</v>
      </c>
      <c r="E337" s="20" t="s">
        <v>1166</v>
      </c>
      <c r="F337" s="306">
        <v>31.718</v>
      </c>
      <c r="G337" s="42"/>
      <c r="H337" s="48"/>
    </row>
    <row r="338" s="2" customFormat="1" ht="16.8" customHeight="1">
      <c r="A338" s="42"/>
      <c r="B338" s="48"/>
      <c r="C338" s="305" t="s">
        <v>1203</v>
      </c>
      <c r="D338" s="305" t="s">
        <v>1204</v>
      </c>
      <c r="E338" s="20" t="s">
        <v>164</v>
      </c>
      <c r="F338" s="306">
        <v>111.011</v>
      </c>
      <c r="G338" s="42"/>
      <c r="H338" s="48"/>
    </row>
    <row r="339" s="2" customFormat="1" ht="16.8" customHeight="1">
      <c r="A339" s="42"/>
      <c r="B339" s="48"/>
      <c r="C339" s="301" t="s">
        <v>1277</v>
      </c>
      <c r="D339" s="302" t="s">
        <v>44</v>
      </c>
      <c r="E339" s="303" t="s">
        <v>44</v>
      </c>
      <c r="F339" s="304">
        <v>957</v>
      </c>
      <c r="G339" s="42"/>
      <c r="H339" s="48"/>
    </row>
    <row r="340" s="2" customFormat="1" ht="16.8" customHeight="1">
      <c r="A340" s="42"/>
      <c r="B340" s="48"/>
      <c r="C340" s="305" t="s">
        <v>44</v>
      </c>
      <c r="D340" s="305" t="s">
        <v>1326</v>
      </c>
      <c r="E340" s="20" t="s">
        <v>44</v>
      </c>
      <c r="F340" s="306">
        <v>0</v>
      </c>
      <c r="G340" s="42"/>
      <c r="H340" s="48"/>
    </row>
    <row r="341" s="2" customFormat="1" ht="16.8" customHeight="1">
      <c r="A341" s="42"/>
      <c r="B341" s="48"/>
      <c r="C341" s="305" t="s">
        <v>44</v>
      </c>
      <c r="D341" s="305" t="s">
        <v>1334</v>
      </c>
      <c r="E341" s="20" t="s">
        <v>44</v>
      </c>
      <c r="F341" s="306">
        <v>0</v>
      </c>
      <c r="G341" s="42"/>
      <c r="H341" s="48"/>
    </row>
    <row r="342" s="2" customFormat="1" ht="16.8" customHeight="1">
      <c r="A342" s="42"/>
      <c r="B342" s="48"/>
      <c r="C342" s="305" t="s">
        <v>44</v>
      </c>
      <c r="D342" s="305" t="s">
        <v>1335</v>
      </c>
      <c r="E342" s="20" t="s">
        <v>44</v>
      </c>
      <c r="F342" s="306">
        <v>957</v>
      </c>
      <c r="G342" s="42"/>
      <c r="H342" s="48"/>
    </row>
    <row r="343" s="2" customFormat="1" ht="16.8" customHeight="1">
      <c r="A343" s="42"/>
      <c r="B343" s="48"/>
      <c r="C343" s="305" t="s">
        <v>1277</v>
      </c>
      <c r="D343" s="305" t="s">
        <v>176</v>
      </c>
      <c r="E343" s="20" t="s">
        <v>44</v>
      </c>
      <c r="F343" s="306">
        <v>957</v>
      </c>
      <c r="G343" s="42"/>
      <c r="H343" s="48"/>
    </row>
    <row r="344" s="2" customFormat="1" ht="16.8" customHeight="1">
      <c r="A344" s="42"/>
      <c r="B344" s="48"/>
      <c r="C344" s="307" t="s">
        <v>2250</v>
      </c>
      <c r="D344" s="42"/>
      <c r="E344" s="42"/>
      <c r="F344" s="42"/>
      <c r="G344" s="42"/>
      <c r="H344" s="48"/>
    </row>
    <row r="345" s="2" customFormat="1" ht="16.8" customHeight="1">
      <c r="A345" s="42"/>
      <c r="B345" s="48"/>
      <c r="C345" s="305" t="s">
        <v>1330</v>
      </c>
      <c r="D345" s="305" t="s">
        <v>2311</v>
      </c>
      <c r="E345" s="20" t="s">
        <v>310</v>
      </c>
      <c r="F345" s="306">
        <v>957</v>
      </c>
      <c r="G345" s="42"/>
      <c r="H345" s="48"/>
    </row>
    <row r="346" s="2" customFormat="1" ht="16.8" customHeight="1">
      <c r="A346" s="42"/>
      <c r="B346" s="48"/>
      <c r="C346" s="305" t="s">
        <v>1582</v>
      </c>
      <c r="D346" s="305" t="s">
        <v>2312</v>
      </c>
      <c r="E346" s="20" t="s">
        <v>310</v>
      </c>
      <c r="F346" s="306">
        <v>47850</v>
      </c>
      <c r="G346" s="42"/>
      <c r="H346" s="48"/>
    </row>
    <row r="347" s="2" customFormat="1" ht="16.8" customHeight="1">
      <c r="A347" s="42"/>
      <c r="B347" s="48"/>
      <c r="C347" s="305" t="s">
        <v>1360</v>
      </c>
      <c r="D347" s="305" t="s">
        <v>2303</v>
      </c>
      <c r="E347" s="20" t="s">
        <v>164</v>
      </c>
      <c r="F347" s="306">
        <v>10.573</v>
      </c>
      <c r="G347" s="42"/>
      <c r="H347" s="48"/>
    </row>
    <row r="348" s="2" customFormat="1" ht="16.8" customHeight="1">
      <c r="A348" s="42"/>
      <c r="B348" s="48"/>
      <c r="C348" s="305" t="s">
        <v>1336</v>
      </c>
      <c r="D348" s="305" t="s">
        <v>1165</v>
      </c>
      <c r="E348" s="20" t="s">
        <v>1166</v>
      </c>
      <c r="F348" s="306">
        <v>31.718</v>
      </c>
      <c r="G348" s="42"/>
      <c r="H348" s="48"/>
    </row>
    <row r="349" s="2" customFormat="1" ht="16.8" customHeight="1">
      <c r="A349" s="42"/>
      <c r="B349" s="48"/>
      <c r="C349" s="305" t="s">
        <v>1203</v>
      </c>
      <c r="D349" s="305" t="s">
        <v>1204</v>
      </c>
      <c r="E349" s="20" t="s">
        <v>164</v>
      </c>
      <c r="F349" s="306">
        <v>111.011</v>
      </c>
      <c r="G349" s="42"/>
      <c r="H349" s="48"/>
    </row>
    <row r="350" s="2" customFormat="1" ht="7.44" customHeight="1">
      <c r="A350" s="42"/>
      <c r="B350" s="161"/>
      <c r="C350" s="162"/>
      <c r="D350" s="162"/>
      <c r="E350" s="162"/>
      <c r="F350" s="162"/>
      <c r="G350" s="162"/>
      <c r="H350" s="48"/>
    </row>
    <row r="351" s="2" customFormat="1">
      <c r="A351" s="42"/>
      <c r="B351" s="42"/>
      <c r="C351" s="42"/>
      <c r="D351" s="42"/>
      <c r="E351" s="42"/>
      <c r="F351" s="42"/>
      <c r="G351" s="42"/>
      <c r="H351" s="42"/>
    </row>
  </sheetData>
  <sheetProtection sheet="1" formatColumns="0" formatRows="0" objects="1" scenarios="1" spinCount="100000" saltValue="J+mdom2plqElbCMsXKsn+uL8pX54KCcwJIZjdR2NObmiEdAJgthS/I+jAz+sv2rn5vcVCVDG1/ESIcxNPJ4dOg==" hashValue="tmAqi1ngniMXlpQfSmv417mYbOgNgtqp66eWYslsS/GfxvdU1fHYyix6iW9WeOXrFj/6yZYe3AO3TgpgeoEJhw=="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2313</v>
      </c>
      <c r="D3" s="313"/>
      <c r="E3" s="313"/>
      <c r="F3" s="313"/>
      <c r="G3" s="313"/>
      <c r="H3" s="313"/>
      <c r="I3" s="313"/>
      <c r="J3" s="313"/>
      <c r="K3" s="314"/>
    </row>
    <row r="4" s="1" customFormat="1" ht="25.5" customHeight="1">
      <c r="B4" s="315"/>
      <c r="C4" s="316" t="s">
        <v>2314</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2315</v>
      </c>
      <c r="D6" s="319"/>
      <c r="E6" s="319"/>
      <c r="F6" s="319"/>
      <c r="G6" s="319"/>
      <c r="H6" s="319"/>
      <c r="I6" s="319"/>
      <c r="J6" s="319"/>
      <c r="K6" s="317"/>
    </row>
    <row r="7" s="1" customFormat="1" ht="15" customHeight="1">
      <c r="B7" s="320"/>
      <c r="C7" s="319" t="s">
        <v>2316</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2317</v>
      </c>
      <c r="D9" s="319"/>
      <c r="E9" s="319"/>
      <c r="F9" s="319"/>
      <c r="G9" s="319"/>
      <c r="H9" s="319"/>
      <c r="I9" s="319"/>
      <c r="J9" s="319"/>
      <c r="K9" s="317"/>
    </row>
    <row r="10" s="1" customFormat="1" ht="15" customHeight="1">
      <c r="B10" s="320"/>
      <c r="C10" s="319"/>
      <c r="D10" s="319" t="s">
        <v>2318</v>
      </c>
      <c r="E10" s="319"/>
      <c r="F10" s="319"/>
      <c r="G10" s="319"/>
      <c r="H10" s="319"/>
      <c r="I10" s="319"/>
      <c r="J10" s="319"/>
      <c r="K10" s="317"/>
    </row>
    <row r="11" s="1" customFormat="1" ht="15" customHeight="1">
      <c r="B11" s="320"/>
      <c r="C11" s="321"/>
      <c r="D11" s="319" t="s">
        <v>2319</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2320</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2321</v>
      </c>
      <c r="E15" s="319"/>
      <c r="F15" s="319"/>
      <c r="G15" s="319"/>
      <c r="H15" s="319"/>
      <c r="I15" s="319"/>
      <c r="J15" s="319"/>
      <c r="K15" s="317"/>
    </row>
    <row r="16" s="1" customFormat="1" ht="15" customHeight="1">
      <c r="B16" s="320"/>
      <c r="C16" s="321"/>
      <c r="D16" s="319" t="s">
        <v>2322</v>
      </c>
      <c r="E16" s="319"/>
      <c r="F16" s="319"/>
      <c r="G16" s="319"/>
      <c r="H16" s="319"/>
      <c r="I16" s="319"/>
      <c r="J16" s="319"/>
      <c r="K16" s="317"/>
    </row>
    <row r="17" s="1" customFormat="1" ht="15" customHeight="1">
      <c r="B17" s="320"/>
      <c r="C17" s="321"/>
      <c r="D17" s="319" t="s">
        <v>2323</v>
      </c>
      <c r="E17" s="319"/>
      <c r="F17" s="319"/>
      <c r="G17" s="319"/>
      <c r="H17" s="319"/>
      <c r="I17" s="319"/>
      <c r="J17" s="319"/>
      <c r="K17" s="317"/>
    </row>
    <row r="18" s="1" customFormat="1" ht="15" customHeight="1">
      <c r="B18" s="320"/>
      <c r="C18" s="321"/>
      <c r="D18" s="321"/>
      <c r="E18" s="323" t="s">
        <v>89</v>
      </c>
      <c r="F18" s="319" t="s">
        <v>2324</v>
      </c>
      <c r="G18" s="319"/>
      <c r="H18" s="319"/>
      <c r="I18" s="319"/>
      <c r="J18" s="319"/>
      <c r="K18" s="317"/>
    </row>
    <row r="19" s="1" customFormat="1" ht="15" customHeight="1">
      <c r="B19" s="320"/>
      <c r="C19" s="321"/>
      <c r="D19" s="321"/>
      <c r="E19" s="323" t="s">
        <v>2325</v>
      </c>
      <c r="F19" s="319" t="s">
        <v>2326</v>
      </c>
      <c r="G19" s="319"/>
      <c r="H19" s="319"/>
      <c r="I19" s="319"/>
      <c r="J19" s="319"/>
      <c r="K19" s="317"/>
    </row>
    <row r="20" s="1" customFormat="1" ht="15" customHeight="1">
      <c r="B20" s="320"/>
      <c r="C20" s="321"/>
      <c r="D20" s="321"/>
      <c r="E20" s="323" t="s">
        <v>2327</v>
      </c>
      <c r="F20" s="319" t="s">
        <v>2328</v>
      </c>
      <c r="G20" s="319"/>
      <c r="H20" s="319"/>
      <c r="I20" s="319"/>
      <c r="J20" s="319"/>
      <c r="K20" s="317"/>
    </row>
    <row r="21" s="1" customFormat="1" ht="15" customHeight="1">
      <c r="B21" s="320"/>
      <c r="C21" s="321"/>
      <c r="D21" s="321"/>
      <c r="E21" s="323" t="s">
        <v>2329</v>
      </c>
      <c r="F21" s="319" t="s">
        <v>2330</v>
      </c>
      <c r="G21" s="319"/>
      <c r="H21" s="319"/>
      <c r="I21" s="319"/>
      <c r="J21" s="319"/>
      <c r="K21" s="317"/>
    </row>
    <row r="22" s="1" customFormat="1" ht="15" customHeight="1">
      <c r="B22" s="320"/>
      <c r="C22" s="321"/>
      <c r="D22" s="321"/>
      <c r="E22" s="323" t="s">
        <v>663</v>
      </c>
      <c r="F22" s="319" t="s">
        <v>664</v>
      </c>
      <c r="G22" s="319"/>
      <c r="H22" s="319"/>
      <c r="I22" s="319"/>
      <c r="J22" s="319"/>
      <c r="K22" s="317"/>
    </row>
    <row r="23" s="1" customFormat="1" ht="15" customHeight="1">
      <c r="B23" s="320"/>
      <c r="C23" s="321"/>
      <c r="D23" s="321"/>
      <c r="E23" s="323" t="s">
        <v>2331</v>
      </c>
      <c r="F23" s="319" t="s">
        <v>2332</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2333</v>
      </c>
      <c r="D25" s="319"/>
      <c r="E25" s="319"/>
      <c r="F25" s="319"/>
      <c r="G25" s="319"/>
      <c r="H25" s="319"/>
      <c r="I25" s="319"/>
      <c r="J25" s="319"/>
      <c r="K25" s="317"/>
    </row>
    <row r="26" s="1" customFormat="1" ht="15" customHeight="1">
      <c r="B26" s="320"/>
      <c r="C26" s="319" t="s">
        <v>2334</v>
      </c>
      <c r="D26" s="319"/>
      <c r="E26" s="319"/>
      <c r="F26" s="319"/>
      <c r="G26" s="319"/>
      <c r="H26" s="319"/>
      <c r="I26" s="319"/>
      <c r="J26" s="319"/>
      <c r="K26" s="317"/>
    </row>
    <row r="27" s="1" customFormat="1" ht="15" customHeight="1">
      <c r="B27" s="320"/>
      <c r="C27" s="319"/>
      <c r="D27" s="319" t="s">
        <v>2335</v>
      </c>
      <c r="E27" s="319"/>
      <c r="F27" s="319"/>
      <c r="G27" s="319"/>
      <c r="H27" s="319"/>
      <c r="I27" s="319"/>
      <c r="J27" s="319"/>
      <c r="K27" s="317"/>
    </row>
    <row r="28" s="1" customFormat="1" ht="15" customHeight="1">
      <c r="B28" s="320"/>
      <c r="C28" s="321"/>
      <c r="D28" s="319" t="s">
        <v>2336</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2337</v>
      </c>
      <c r="E30" s="319"/>
      <c r="F30" s="319"/>
      <c r="G30" s="319"/>
      <c r="H30" s="319"/>
      <c r="I30" s="319"/>
      <c r="J30" s="319"/>
      <c r="K30" s="317"/>
    </row>
    <row r="31" s="1" customFormat="1" ht="15" customHeight="1">
      <c r="B31" s="320"/>
      <c r="C31" s="321"/>
      <c r="D31" s="319" t="s">
        <v>2338</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2339</v>
      </c>
      <c r="E33" s="319"/>
      <c r="F33" s="319"/>
      <c r="G33" s="319"/>
      <c r="H33" s="319"/>
      <c r="I33" s="319"/>
      <c r="J33" s="319"/>
      <c r="K33" s="317"/>
    </row>
    <row r="34" s="1" customFormat="1" ht="15" customHeight="1">
      <c r="B34" s="320"/>
      <c r="C34" s="321"/>
      <c r="D34" s="319" t="s">
        <v>2340</v>
      </c>
      <c r="E34" s="319"/>
      <c r="F34" s="319"/>
      <c r="G34" s="319"/>
      <c r="H34" s="319"/>
      <c r="I34" s="319"/>
      <c r="J34" s="319"/>
      <c r="K34" s="317"/>
    </row>
    <row r="35" s="1" customFormat="1" ht="15" customHeight="1">
      <c r="B35" s="320"/>
      <c r="C35" s="321"/>
      <c r="D35" s="319" t="s">
        <v>2341</v>
      </c>
      <c r="E35" s="319"/>
      <c r="F35" s="319"/>
      <c r="G35" s="319"/>
      <c r="H35" s="319"/>
      <c r="I35" s="319"/>
      <c r="J35" s="319"/>
      <c r="K35" s="317"/>
    </row>
    <row r="36" s="1" customFormat="1" ht="15" customHeight="1">
      <c r="B36" s="320"/>
      <c r="C36" s="321"/>
      <c r="D36" s="319"/>
      <c r="E36" s="322" t="s">
        <v>145</v>
      </c>
      <c r="F36" s="319"/>
      <c r="G36" s="319" t="s">
        <v>2342</v>
      </c>
      <c r="H36" s="319"/>
      <c r="I36" s="319"/>
      <c r="J36" s="319"/>
      <c r="K36" s="317"/>
    </row>
    <row r="37" s="1" customFormat="1" ht="30.75" customHeight="1">
      <c r="B37" s="320"/>
      <c r="C37" s="321"/>
      <c r="D37" s="319"/>
      <c r="E37" s="322" t="s">
        <v>2343</v>
      </c>
      <c r="F37" s="319"/>
      <c r="G37" s="319" t="s">
        <v>2344</v>
      </c>
      <c r="H37" s="319"/>
      <c r="I37" s="319"/>
      <c r="J37" s="319"/>
      <c r="K37" s="317"/>
    </row>
    <row r="38" s="1" customFormat="1" ht="15" customHeight="1">
      <c r="B38" s="320"/>
      <c r="C38" s="321"/>
      <c r="D38" s="319"/>
      <c r="E38" s="322" t="s">
        <v>63</v>
      </c>
      <c r="F38" s="319"/>
      <c r="G38" s="319" t="s">
        <v>2345</v>
      </c>
      <c r="H38" s="319"/>
      <c r="I38" s="319"/>
      <c r="J38" s="319"/>
      <c r="K38" s="317"/>
    </row>
    <row r="39" s="1" customFormat="1" ht="15" customHeight="1">
      <c r="B39" s="320"/>
      <c r="C39" s="321"/>
      <c r="D39" s="319"/>
      <c r="E39" s="322" t="s">
        <v>64</v>
      </c>
      <c r="F39" s="319"/>
      <c r="G39" s="319" t="s">
        <v>2346</v>
      </c>
      <c r="H39" s="319"/>
      <c r="I39" s="319"/>
      <c r="J39" s="319"/>
      <c r="K39" s="317"/>
    </row>
    <row r="40" s="1" customFormat="1" ht="15" customHeight="1">
      <c r="B40" s="320"/>
      <c r="C40" s="321"/>
      <c r="D40" s="319"/>
      <c r="E40" s="322" t="s">
        <v>146</v>
      </c>
      <c r="F40" s="319"/>
      <c r="G40" s="319" t="s">
        <v>2347</v>
      </c>
      <c r="H40" s="319"/>
      <c r="I40" s="319"/>
      <c r="J40" s="319"/>
      <c r="K40" s="317"/>
    </row>
    <row r="41" s="1" customFormat="1" ht="15" customHeight="1">
      <c r="B41" s="320"/>
      <c r="C41" s="321"/>
      <c r="D41" s="319"/>
      <c r="E41" s="322" t="s">
        <v>147</v>
      </c>
      <c r="F41" s="319"/>
      <c r="G41" s="319" t="s">
        <v>2348</v>
      </c>
      <c r="H41" s="319"/>
      <c r="I41" s="319"/>
      <c r="J41" s="319"/>
      <c r="K41" s="317"/>
    </row>
    <row r="42" s="1" customFormat="1" ht="15" customHeight="1">
      <c r="B42" s="320"/>
      <c r="C42" s="321"/>
      <c r="D42" s="319"/>
      <c r="E42" s="322" t="s">
        <v>2349</v>
      </c>
      <c r="F42" s="319"/>
      <c r="G42" s="319" t="s">
        <v>2350</v>
      </c>
      <c r="H42" s="319"/>
      <c r="I42" s="319"/>
      <c r="J42" s="319"/>
      <c r="K42" s="317"/>
    </row>
    <row r="43" s="1" customFormat="1" ht="15" customHeight="1">
      <c r="B43" s="320"/>
      <c r="C43" s="321"/>
      <c r="D43" s="319"/>
      <c r="E43" s="322"/>
      <c r="F43" s="319"/>
      <c r="G43" s="319" t="s">
        <v>2351</v>
      </c>
      <c r="H43" s="319"/>
      <c r="I43" s="319"/>
      <c r="J43" s="319"/>
      <c r="K43" s="317"/>
    </row>
    <row r="44" s="1" customFormat="1" ht="15" customHeight="1">
      <c r="B44" s="320"/>
      <c r="C44" s="321"/>
      <c r="D44" s="319"/>
      <c r="E44" s="322" t="s">
        <v>2352</v>
      </c>
      <c r="F44" s="319"/>
      <c r="G44" s="319" t="s">
        <v>2353</v>
      </c>
      <c r="H44" s="319"/>
      <c r="I44" s="319"/>
      <c r="J44" s="319"/>
      <c r="K44" s="317"/>
    </row>
    <row r="45" s="1" customFormat="1" ht="15" customHeight="1">
      <c r="B45" s="320"/>
      <c r="C45" s="321"/>
      <c r="D45" s="319"/>
      <c r="E45" s="322" t="s">
        <v>149</v>
      </c>
      <c r="F45" s="319"/>
      <c r="G45" s="319" t="s">
        <v>2354</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2355</v>
      </c>
      <c r="E47" s="319"/>
      <c r="F47" s="319"/>
      <c r="G47" s="319"/>
      <c r="H47" s="319"/>
      <c r="I47" s="319"/>
      <c r="J47" s="319"/>
      <c r="K47" s="317"/>
    </row>
    <row r="48" s="1" customFormat="1" ht="15" customHeight="1">
      <c r="B48" s="320"/>
      <c r="C48" s="321"/>
      <c r="D48" s="321"/>
      <c r="E48" s="319" t="s">
        <v>2356</v>
      </c>
      <c r="F48" s="319"/>
      <c r="G48" s="319"/>
      <c r="H48" s="319"/>
      <c r="I48" s="319"/>
      <c r="J48" s="319"/>
      <c r="K48" s="317"/>
    </row>
    <row r="49" s="1" customFormat="1" ht="15" customHeight="1">
      <c r="B49" s="320"/>
      <c r="C49" s="321"/>
      <c r="D49" s="321"/>
      <c r="E49" s="319" t="s">
        <v>2357</v>
      </c>
      <c r="F49" s="319"/>
      <c r="G49" s="319"/>
      <c r="H49" s="319"/>
      <c r="I49" s="319"/>
      <c r="J49" s="319"/>
      <c r="K49" s="317"/>
    </row>
    <row r="50" s="1" customFormat="1" ht="15" customHeight="1">
      <c r="B50" s="320"/>
      <c r="C50" s="321"/>
      <c r="D50" s="321"/>
      <c r="E50" s="319" t="s">
        <v>2358</v>
      </c>
      <c r="F50" s="319"/>
      <c r="G50" s="319"/>
      <c r="H50" s="319"/>
      <c r="I50" s="319"/>
      <c r="J50" s="319"/>
      <c r="K50" s="317"/>
    </row>
    <row r="51" s="1" customFormat="1" ht="15" customHeight="1">
      <c r="B51" s="320"/>
      <c r="C51" s="321"/>
      <c r="D51" s="319" t="s">
        <v>2359</v>
      </c>
      <c r="E51" s="319"/>
      <c r="F51" s="319"/>
      <c r="G51" s="319"/>
      <c r="H51" s="319"/>
      <c r="I51" s="319"/>
      <c r="J51" s="319"/>
      <c r="K51" s="317"/>
    </row>
    <row r="52" s="1" customFormat="1" ht="25.5" customHeight="1">
      <c r="B52" s="315"/>
      <c r="C52" s="316" t="s">
        <v>2360</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2361</v>
      </c>
      <c r="D54" s="319"/>
      <c r="E54" s="319"/>
      <c r="F54" s="319"/>
      <c r="G54" s="319"/>
      <c r="H54" s="319"/>
      <c r="I54" s="319"/>
      <c r="J54" s="319"/>
      <c r="K54" s="317"/>
    </row>
    <row r="55" s="1" customFormat="1" ht="15" customHeight="1">
      <c r="B55" s="315"/>
      <c r="C55" s="319" t="s">
        <v>2362</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2363</v>
      </c>
      <c r="D57" s="319"/>
      <c r="E57" s="319"/>
      <c r="F57" s="319"/>
      <c r="G57" s="319"/>
      <c r="H57" s="319"/>
      <c r="I57" s="319"/>
      <c r="J57" s="319"/>
      <c r="K57" s="317"/>
    </row>
    <row r="58" s="1" customFormat="1" ht="15" customHeight="1">
      <c r="B58" s="315"/>
      <c r="C58" s="321"/>
      <c r="D58" s="319" t="s">
        <v>2364</v>
      </c>
      <c r="E58" s="319"/>
      <c r="F58" s="319"/>
      <c r="G58" s="319"/>
      <c r="H58" s="319"/>
      <c r="I58" s="319"/>
      <c r="J58" s="319"/>
      <c r="K58" s="317"/>
    </row>
    <row r="59" s="1" customFormat="1" ht="15" customHeight="1">
      <c r="B59" s="315"/>
      <c r="C59" s="321"/>
      <c r="D59" s="319" t="s">
        <v>2365</v>
      </c>
      <c r="E59" s="319"/>
      <c r="F59" s="319"/>
      <c r="G59" s="319"/>
      <c r="H59" s="319"/>
      <c r="I59" s="319"/>
      <c r="J59" s="319"/>
      <c r="K59" s="317"/>
    </row>
    <row r="60" s="1" customFormat="1" ht="15" customHeight="1">
      <c r="B60" s="315"/>
      <c r="C60" s="321"/>
      <c r="D60" s="319" t="s">
        <v>2366</v>
      </c>
      <c r="E60" s="319"/>
      <c r="F60" s="319"/>
      <c r="G60" s="319"/>
      <c r="H60" s="319"/>
      <c r="I60" s="319"/>
      <c r="J60" s="319"/>
      <c r="K60" s="317"/>
    </row>
    <row r="61" s="1" customFormat="1" ht="15" customHeight="1">
      <c r="B61" s="315"/>
      <c r="C61" s="321"/>
      <c r="D61" s="319" t="s">
        <v>2367</v>
      </c>
      <c r="E61" s="319"/>
      <c r="F61" s="319"/>
      <c r="G61" s="319"/>
      <c r="H61" s="319"/>
      <c r="I61" s="319"/>
      <c r="J61" s="319"/>
      <c r="K61" s="317"/>
    </row>
    <row r="62" s="1" customFormat="1" ht="15" customHeight="1">
      <c r="B62" s="315"/>
      <c r="C62" s="321"/>
      <c r="D62" s="324" t="s">
        <v>2368</v>
      </c>
      <c r="E62" s="324"/>
      <c r="F62" s="324"/>
      <c r="G62" s="324"/>
      <c r="H62" s="324"/>
      <c r="I62" s="324"/>
      <c r="J62" s="324"/>
      <c r="K62" s="317"/>
    </row>
    <row r="63" s="1" customFormat="1" ht="15" customHeight="1">
      <c r="B63" s="315"/>
      <c r="C63" s="321"/>
      <c r="D63" s="319" t="s">
        <v>2369</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2370</v>
      </c>
      <c r="E65" s="319"/>
      <c r="F65" s="319"/>
      <c r="G65" s="319"/>
      <c r="H65" s="319"/>
      <c r="I65" s="319"/>
      <c r="J65" s="319"/>
      <c r="K65" s="317"/>
    </row>
    <row r="66" s="1" customFormat="1" ht="15" customHeight="1">
      <c r="B66" s="315"/>
      <c r="C66" s="321"/>
      <c r="D66" s="324" t="s">
        <v>2371</v>
      </c>
      <c r="E66" s="324"/>
      <c r="F66" s="324"/>
      <c r="G66" s="324"/>
      <c r="H66" s="324"/>
      <c r="I66" s="324"/>
      <c r="J66" s="324"/>
      <c r="K66" s="317"/>
    </row>
    <row r="67" s="1" customFormat="1" ht="15" customHeight="1">
      <c r="B67" s="315"/>
      <c r="C67" s="321"/>
      <c r="D67" s="319" t="s">
        <v>2372</v>
      </c>
      <c r="E67" s="319"/>
      <c r="F67" s="319"/>
      <c r="G67" s="319"/>
      <c r="H67" s="319"/>
      <c r="I67" s="319"/>
      <c r="J67" s="319"/>
      <c r="K67" s="317"/>
    </row>
    <row r="68" s="1" customFormat="1" ht="15" customHeight="1">
      <c r="B68" s="315"/>
      <c r="C68" s="321"/>
      <c r="D68" s="319" t="s">
        <v>2373</v>
      </c>
      <c r="E68" s="319"/>
      <c r="F68" s="319"/>
      <c r="G68" s="319"/>
      <c r="H68" s="319"/>
      <c r="I68" s="319"/>
      <c r="J68" s="319"/>
      <c r="K68" s="317"/>
    </row>
    <row r="69" s="1" customFormat="1" ht="15" customHeight="1">
      <c r="B69" s="315"/>
      <c r="C69" s="321"/>
      <c r="D69" s="319" t="s">
        <v>2374</v>
      </c>
      <c r="E69" s="319"/>
      <c r="F69" s="319"/>
      <c r="G69" s="319"/>
      <c r="H69" s="319"/>
      <c r="I69" s="319"/>
      <c r="J69" s="319"/>
      <c r="K69" s="317"/>
    </row>
    <row r="70" s="1" customFormat="1" ht="15" customHeight="1">
      <c r="B70" s="315"/>
      <c r="C70" s="321"/>
      <c r="D70" s="319" t="s">
        <v>2375</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2376</v>
      </c>
      <c r="D75" s="335"/>
      <c r="E75" s="335"/>
      <c r="F75" s="335"/>
      <c r="G75" s="335"/>
      <c r="H75" s="335"/>
      <c r="I75" s="335"/>
      <c r="J75" s="335"/>
      <c r="K75" s="336"/>
    </row>
    <row r="76" s="1" customFormat="1" ht="17.25" customHeight="1">
      <c r="B76" s="334"/>
      <c r="C76" s="337" t="s">
        <v>2377</v>
      </c>
      <c r="D76" s="337"/>
      <c r="E76" s="337"/>
      <c r="F76" s="337" t="s">
        <v>2378</v>
      </c>
      <c r="G76" s="338"/>
      <c r="H76" s="337" t="s">
        <v>64</v>
      </c>
      <c r="I76" s="337" t="s">
        <v>67</v>
      </c>
      <c r="J76" s="337" t="s">
        <v>2379</v>
      </c>
      <c r="K76" s="336"/>
    </row>
    <row r="77" s="1" customFormat="1" ht="17.25" customHeight="1">
      <c r="B77" s="334"/>
      <c r="C77" s="339" t="s">
        <v>2380</v>
      </c>
      <c r="D77" s="339"/>
      <c r="E77" s="339"/>
      <c r="F77" s="340" t="s">
        <v>2381</v>
      </c>
      <c r="G77" s="341"/>
      <c r="H77" s="339"/>
      <c r="I77" s="339"/>
      <c r="J77" s="339" t="s">
        <v>2382</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2383</v>
      </c>
      <c r="G79" s="346"/>
      <c r="H79" s="322" t="s">
        <v>2384</v>
      </c>
      <c r="I79" s="322" t="s">
        <v>2385</v>
      </c>
      <c r="J79" s="322">
        <v>20</v>
      </c>
      <c r="K79" s="336"/>
    </row>
    <row r="80" s="1" customFormat="1" ht="15" customHeight="1">
      <c r="B80" s="334"/>
      <c r="C80" s="322" t="s">
        <v>2386</v>
      </c>
      <c r="D80" s="322"/>
      <c r="E80" s="322"/>
      <c r="F80" s="345" t="s">
        <v>2383</v>
      </c>
      <c r="G80" s="346"/>
      <c r="H80" s="322" t="s">
        <v>2387</v>
      </c>
      <c r="I80" s="322" t="s">
        <v>2385</v>
      </c>
      <c r="J80" s="322">
        <v>120</v>
      </c>
      <c r="K80" s="336"/>
    </row>
    <row r="81" s="1" customFormat="1" ht="15" customHeight="1">
      <c r="B81" s="347"/>
      <c r="C81" s="322" t="s">
        <v>2388</v>
      </c>
      <c r="D81" s="322"/>
      <c r="E81" s="322"/>
      <c r="F81" s="345" t="s">
        <v>2389</v>
      </c>
      <c r="G81" s="346"/>
      <c r="H81" s="322" t="s">
        <v>2390</v>
      </c>
      <c r="I81" s="322" t="s">
        <v>2385</v>
      </c>
      <c r="J81" s="322">
        <v>50</v>
      </c>
      <c r="K81" s="336"/>
    </row>
    <row r="82" s="1" customFormat="1" ht="15" customHeight="1">
      <c r="B82" s="347"/>
      <c r="C82" s="322" t="s">
        <v>2391</v>
      </c>
      <c r="D82" s="322"/>
      <c r="E82" s="322"/>
      <c r="F82" s="345" t="s">
        <v>2383</v>
      </c>
      <c r="G82" s="346"/>
      <c r="H82" s="322" t="s">
        <v>2392</v>
      </c>
      <c r="I82" s="322" t="s">
        <v>2393</v>
      </c>
      <c r="J82" s="322"/>
      <c r="K82" s="336"/>
    </row>
    <row r="83" s="1" customFormat="1" ht="15" customHeight="1">
      <c r="B83" s="347"/>
      <c r="C83" s="348" t="s">
        <v>2394</v>
      </c>
      <c r="D83" s="348"/>
      <c r="E83" s="348"/>
      <c r="F83" s="349" t="s">
        <v>2389</v>
      </c>
      <c r="G83" s="348"/>
      <c r="H83" s="348" t="s">
        <v>2395</v>
      </c>
      <c r="I83" s="348" t="s">
        <v>2385</v>
      </c>
      <c r="J83" s="348">
        <v>15</v>
      </c>
      <c r="K83" s="336"/>
    </row>
    <row r="84" s="1" customFormat="1" ht="15" customHeight="1">
      <c r="B84" s="347"/>
      <c r="C84" s="348" t="s">
        <v>2396</v>
      </c>
      <c r="D84" s="348"/>
      <c r="E84" s="348"/>
      <c r="F84" s="349" t="s">
        <v>2389</v>
      </c>
      <c r="G84" s="348"/>
      <c r="H84" s="348" t="s">
        <v>2397</v>
      </c>
      <c r="I84" s="348" t="s">
        <v>2385</v>
      </c>
      <c r="J84" s="348">
        <v>15</v>
      </c>
      <c r="K84" s="336"/>
    </row>
    <row r="85" s="1" customFormat="1" ht="15" customHeight="1">
      <c r="B85" s="347"/>
      <c r="C85" s="348" t="s">
        <v>2398</v>
      </c>
      <c r="D85" s="348"/>
      <c r="E85" s="348"/>
      <c r="F85" s="349" t="s">
        <v>2389</v>
      </c>
      <c r="G85" s="348"/>
      <c r="H85" s="348" t="s">
        <v>2399</v>
      </c>
      <c r="I85" s="348" t="s">
        <v>2385</v>
      </c>
      <c r="J85" s="348">
        <v>20</v>
      </c>
      <c r="K85" s="336"/>
    </row>
    <row r="86" s="1" customFormat="1" ht="15" customHeight="1">
      <c r="B86" s="347"/>
      <c r="C86" s="348" t="s">
        <v>2400</v>
      </c>
      <c r="D86" s="348"/>
      <c r="E86" s="348"/>
      <c r="F86" s="349" t="s">
        <v>2389</v>
      </c>
      <c r="G86" s="348"/>
      <c r="H86" s="348" t="s">
        <v>2401</v>
      </c>
      <c r="I86" s="348" t="s">
        <v>2385</v>
      </c>
      <c r="J86" s="348">
        <v>20</v>
      </c>
      <c r="K86" s="336"/>
    </row>
    <row r="87" s="1" customFormat="1" ht="15" customHeight="1">
      <c r="B87" s="347"/>
      <c r="C87" s="322" t="s">
        <v>2402</v>
      </c>
      <c r="D87" s="322"/>
      <c r="E87" s="322"/>
      <c r="F87" s="345" t="s">
        <v>2389</v>
      </c>
      <c r="G87" s="346"/>
      <c r="H87" s="322" t="s">
        <v>2403</v>
      </c>
      <c r="I87" s="322" t="s">
        <v>2385</v>
      </c>
      <c r="J87" s="322">
        <v>50</v>
      </c>
      <c r="K87" s="336"/>
    </row>
    <row r="88" s="1" customFormat="1" ht="15" customHeight="1">
      <c r="B88" s="347"/>
      <c r="C88" s="322" t="s">
        <v>2404</v>
      </c>
      <c r="D88" s="322"/>
      <c r="E88" s="322"/>
      <c r="F88" s="345" t="s">
        <v>2389</v>
      </c>
      <c r="G88" s="346"/>
      <c r="H88" s="322" t="s">
        <v>2405</v>
      </c>
      <c r="I88" s="322" t="s">
        <v>2385</v>
      </c>
      <c r="J88" s="322">
        <v>20</v>
      </c>
      <c r="K88" s="336"/>
    </row>
    <row r="89" s="1" customFormat="1" ht="15" customHeight="1">
      <c r="B89" s="347"/>
      <c r="C89" s="322" t="s">
        <v>2406</v>
      </c>
      <c r="D89" s="322"/>
      <c r="E89" s="322"/>
      <c r="F89" s="345" t="s">
        <v>2389</v>
      </c>
      <c r="G89" s="346"/>
      <c r="H89" s="322" t="s">
        <v>2407</v>
      </c>
      <c r="I89" s="322" t="s">
        <v>2385</v>
      </c>
      <c r="J89" s="322">
        <v>20</v>
      </c>
      <c r="K89" s="336"/>
    </row>
    <row r="90" s="1" customFormat="1" ht="15" customHeight="1">
      <c r="B90" s="347"/>
      <c r="C90" s="322" t="s">
        <v>2408</v>
      </c>
      <c r="D90" s="322"/>
      <c r="E90" s="322"/>
      <c r="F90" s="345" t="s">
        <v>2389</v>
      </c>
      <c r="G90" s="346"/>
      <c r="H90" s="322" t="s">
        <v>2409</v>
      </c>
      <c r="I90" s="322" t="s">
        <v>2385</v>
      </c>
      <c r="J90" s="322">
        <v>50</v>
      </c>
      <c r="K90" s="336"/>
    </row>
    <row r="91" s="1" customFormat="1" ht="15" customHeight="1">
      <c r="B91" s="347"/>
      <c r="C91" s="322" t="s">
        <v>2410</v>
      </c>
      <c r="D91" s="322"/>
      <c r="E91" s="322"/>
      <c r="F91" s="345" t="s">
        <v>2389</v>
      </c>
      <c r="G91" s="346"/>
      <c r="H91" s="322" t="s">
        <v>2410</v>
      </c>
      <c r="I91" s="322" t="s">
        <v>2385</v>
      </c>
      <c r="J91" s="322">
        <v>50</v>
      </c>
      <c r="K91" s="336"/>
    </row>
    <row r="92" s="1" customFormat="1" ht="15" customHeight="1">
      <c r="B92" s="347"/>
      <c r="C92" s="322" t="s">
        <v>2411</v>
      </c>
      <c r="D92" s="322"/>
      <c r="E92" s="322"/>
      <c r="F92" s="345" t="s">
        <v>2389</v>
      </c>
      <c r="G92" s="346"/>
      <c r="H92" s="322" t="s">
        <v>2412</v>
      </c>
      <c r="I92" s="322" t="s">
        <v>2385</v>
      </c>
      <c r="J92" s="322">
        <v>255</v>
      </c>
      <c r="K92" s="336"/>
    </row>
    <row r="93" s="1" customFormat="1" ht="15" customHeight="1">
      <c r="B93" s="347"/>
      <c r="C93" s="322" t="s">
        <v>2413</v>
      </c>
      <c r="D93" s="322"/>
      <c r="E93" s="322"/>
      <c r="F93" s="345" t="s">
        <v>2383</v>
      </c>
      <c r="G93" s="346"/>
      <c r="H93" s="322" t="s">
        <v>2414</v>
      </c>
      <c r="I93" s="322" t="s">
        <v>2415</v>
      </c>
      <c r="J93" s="322"/>
      <c r="K93" s="336"/>
    </row>
    <row r="94" s="1" customFormat="1" ht="15" customHeight="1">
      <c r="B94" s="347"/>
      <c r="C94" s="322" t="s">
        <v>2416</v>
      </c>
      <c r="D94" s="322"/>
      <c r="E94" s="322"/>
      <c r="F94" s="345" t="s">
        <v>2383</v>
      </c>
      <c r="G94" s="346"/>
      <c r="H94" s="322" t="s">
        <v>2417</v>
      </c>
      <c r="I94" s="322" t="s">
        <v>2418</v>
      </c>
      <c r="J94" s="322"/>
      <c r="K94" s="336"/>
    </row>
    <row r="95" s="1" customFormat="1" ht="15" customHeight="1">
      <c r="B95" s="347"/>
      <c r="C95" s="322" t="s">
        <v>2419</v>
      </c>
      <c r="D95" s="322"/>
      <c r="E95" s="322"/>
      <c r="F95" s="345" t="s">
        <v>2383</v>
      </c>
      <c r="G95" s="346"/>
      <c r="H95" s="322" t="s">
        <v>2419</v>
      </c>
      <c r="I95" s="322" t="s">
        <v>2418</v>
      </c>
      <c r="J95" s="322"/>
      <c r="K95" s="336"/>
    </row>
    <row r="96" s="1" customFormat="1" ht="15" customHeight="1">
      <c r="B96" s="347"/>
      <c r="C96" s="322" t="s">
        <v>48</v>
      </c>
      <c r="D96" s="322"/>
      <c r="E96" s="322"/>
      <c r="F96" s="345" t="s">
        <v>2383</v>
      </c>
      <c r="G96" s="346"/>
      <c r="H96" s="322" t="s">
        <v>2420</v>
      </c>
      <c r="I96" s="322" t="s">
        <v>2418</v>
      </c>
      <c r="J96" s="322"/>
      <c r="K96" s="336"/>
    </row>
    <row r="97" s="1" customFormat="1" ht="15" customHeight="1">
      <c r="B97" s="347"/>
      <c r="C97" s="322" t="s">
        <v>58</v>
      </c>
      <c r="D97" s="322"/>
      <c r="E97" s="322"/>
      <c r="F97" s="345" t="s">
        <v>2383</v>
      </c>
      <c r="G97" s="346"/>
      <c r="H97" s="322" t="s">
        <v>2421</v>
      </c>
      <c r="I97" s="322" t="s">
        <v>2418</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2422</v>
      </c>
      <c r="D102" s="335"/>
      <c r="E102" s="335"/>
      <c r="F102" s="335"/>
      <c r="G102" s="335"/>
      <c r="H102" s="335"/>
      <c r="I102" s="335"/>
      <c r="J102" s="335"/>
      <c r="K102" s="336"/>
    </row>
    <row r="103" s="1" customFormat="1" ht="17.25" customHeight="1">
      <c r="B103" s="334"/>
      <c r="C103" s="337" t="s">
        <v>2377</v>
      </c>
      <c r="D103" s="337"/>
      <c r="E103" s="337"/>
      <c r="F103" s="337" t="s">
        <v>2378</v>
      </c>
      <c r="G103" s="338"/>
      <c r="H103" s="337" t="s">
        <v>64</v>
      </c>
      <c r="I103" s="337" t="s">
        <v>67</v>
      </c>
      <c r="J103" s="337" t="s">
        <v>2379</v>
      </c>
      <c r="K103" s="336"/>
    </row>
    <row r="104" s="1" customFormat="1" ht="17.25" customHeight="1">
      <c r="B104" s="334"/>
      <c r="C104" s="339" t="s">
        <v>2380</v>
      </c>
      <c r="D104" s="339"/>
      <c r="E104" s="339"/>
      <c r="F104" s="340" t="s">
        <v>2381</v>
      </c>
      <c r="G104" s="341"/>
      <c r="H104" s="339"/>
      <c r="I104" s="339"/>
      <c r="J104" s="339" t="s">
        <v>2382</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2383</v>
      </c>
      <c r="G106" s="322"/>
      <c r="H106" s="322" t="s">
        <v>2423</v>
      </c>
      <c r="I106" s="322" t="s">
        <v>2385</v>
      </c>
      <c r="J106" s="322">
        <v>20</v>
      </c>
      <c r="K106" s="336"/>
    </row>
    <row r="107" s="1" customFormat="1" ht="15" customHeight="1">
      <c r="B107" s="334"/>
      <c r="C107" s="322" t="s">
        <v>2386</v>
      </c>
      <c r="D107" s="322"/>
      <c r="E107" s="322"/>
      <c r="F107" s="345" t="s">
        <v>2383</v>
      </c>
      <c r="G107" s="322"/>
      <c r="H107" s="322" t="s">
        <v>2423</v>
      </c>
      <c r="I107" s="322" t="s">
        <v>2385</v>
      </c>
      <c r="J107" s="322">
        <v>120</v>
      </c>
      <c r="K107" s="336"/>
    </row>
    <row r="108" s="1" customFormat="1" ht="15" customHeight="1">
      <c r="B108" s="347"/>
      <c r="C108" s="322" t="s">
        <v>2388</v>
      </c>
      <c r="D108" s="322"/>
      <c r="E108" s="322"/>
      <c r="F108" s="345" t="s">
        <v>2389</v>
      </c>
      <c r="G108" s="322"/>
      <c r="H108" s="322" t="s">
        <v>2423</v>
      </c>
      <c r="I108" s="322" t="s">
        <v>2385</v>
      </c>
      <c r="J108" s="322">
        <v>50</v>
      </c>
      <c r="K108" s="336"/>
    </row>
    <row r="109" s="1" customFormat="1" ht="15" customHeight="1">
      <c r="B109" s="347"/>
      <c r="C109" s="322" t="s">
        <v>2391</v>
      </c>
      <c r="D109" s="322"/>
      <c r="E109" s="322"/>
      <c r="F109" s="345" t="s">
        <v>2383</v>
      </c>
      <c r="G109" s="322"/>
      <c r="H109" s="322" t="s">
        <v>2423</v>
      </c>
      <c r="I109" s="322" t="s">
        <v>2393</v>
      </c>
      <c r="J109" s="322"/>
      <c r="K109" s="336"/>
    </row>
    <row r="110" s="1" customFormat="1" ht="15" customHeight="1">
      <c r="B110" s="347"/>
      <c r="C110" s="322" t="s">
        <v>2402</v>
      </c>
      <c r="D110" s="322"/>
      <c r="E110" s="322"/>
      <c r="F110" s="345" t="s">
        <v>2389</v>
      </c>
      <c r="G110" s="322"/>
      <c r="H110" s="322" t="s">
        <v>2423</v>
      </c>
      <c r="I110" s="322" t="s">
        <v>2385</v>
      </c>
      <c r="J110" s="322">
        <v>50</v>
      </c>
      <c r="K110" s="336"/>
    </row>
    <row r="111" s="1" customFormat="1" ht="15" customHeight="1">
      <c r="B111" s="347"/>
      <c r="C111" s="322" t="s">
        <v>2410</v>
      </c>
      <c r="D111" s="322"/>
      <c r="E111" s="322"/>
      <c r="F111" s="345" t="s">
        <v>2389</v>
      </c>
      <c r="G111" s="322"/>
      <c r="H111" s="322" t="s">
        <v>2423</v>
      </c>
      <c r="I111" s="322" t="s">
        <v>2385</v>
      </c>
      <c r="J111" s="322">
        <v>50</v>
      </c>
      <c r="K111" s="336"/>
    </row>
    <row r="112" s="1" customFormat="1" ht="15" customHeight="1">
      <c r="B112" s="347"/>
      <c r="C112" s="322" t="s">
        <v>2408</v>
      </c>
      <c r="D112" s="322"/>
      <c r="E112" s="322"/>
      <c r="F112" s="345" t="s">
        <v>2389</v>
      </c>
      <c r="G112" s="322"/>
      <c r="H112" s="322" t="s">
        <v>2423</v>
      </c>
      <c r="I112" s="322" t="s">
        <v>2385</v>
      </c>
      <c r="J112" s="322">
        <v>50</v>
      </c>
      <c r="K112" s="336"/>
    </row>
    <row r="113" s="1" customFormat="1" ht="15" customHeight="1">
      <c r="B113" s="347"/>
      <c r="C113" s="322" t="s">
        <v>63</v>
      </c>
      <c r="D113" s="322"/>
      <c r="E113" s="322"/>
      <c r="F113" s="345" t="s">
        <v>2383</v>
      </c>
      <c r="G113" s="322"/>
      <c r="H113" s="322" t="s">
        <v>2424</v>
      </c>
      <c r="I113" s="322" t="s">
        <v>2385</v>
      </c>
      <c r="J113" s="322">
        <v>20</v>
      </c>
      <c r="K113" s="336"/>
    </row>
    <row r="114" s="1" customFormat="1" ht="15" customHeight="1">
      <c r="B114" s="347"/>
      <c r="C114" s="322" t="s">
        <v>2425</v>
      </c>
      <c r="D114" s="322"/>
      <c r="E114" s="322"/>
      <c r="F114" s="345" t="s">
        <v>2383</v>
      </c>
      <c r="G114" s="322"/>
      <c r="H114" s="322" t="s">
        <v>2426</v>
      </c>
      <c r="I114" s="322" t="s">
        <v>2385</v>
      </c>
      <c r="J114" s="322">
        <v>120</v>
      </c>
      <c r="K114" s="336"/>
    </row>
    <row r="115" s="1" customFormat="1" ht="15" customHeight="1">
      <c r="B115" s="347"/>
      <c r="C115" s="322" t="s">
        <v>48</v>
      </c>
      <c r="D115" s="322"/>
      <c r="E115" s="322"/>
      <c r="F115" s="345" t="s">
        <v>2383</v>
      </c>
      <c r="G115" s="322"/>
      <c r="H115" s="322" t="s">
        <v>2427</v>
      </c>
      <c r="I115" s="322" t="s">
        <v>2418</v>
      </c>
      <c r="J115" s="322"/>
      <c r="K115" s="336"/>
    </row>
    <row r="116" s="1" customFormat="1" ht="15" customHeight="1">
      <c r="B116" s="347"/>
      <c r="C116" s="322" t="s">
        <v>58</v>
      </c>
      <c r="D116" s="322"/>
      <c r="E116" s="322"/>
      <c r="F116" s="345" t="s">
        <v>2383</v>
      </c>
      <c r="G116" s="322"/>
      <c r="H116" s="322" t="s">
        <v>2428</v>
      </c>
      <c r="I116" s="322" t="s">
        <v>2418</v>
      </c>
      <c r="J116" s="322"/>
      <c r="K116" s="336"/>
    </row>
    <row r="117" s="1" customFormat="1" ht="15" customHeight="1">
      <c r="B117" s="347"/>
      <c r="C117" s="322" t="s">
        <v>67</v>
      </c>
      <c r="D117" s="322"/>
      <c r="E117" s="322"/>
      <c r="F117" s="345" t="s">
        <v>2383</v>
      </c>
      <c r="G117" s="322"/>
      <c r="H117" s="322" t="s">
        <v>2429</v>
      </c>
      <c r="I117" s="322" t="s">
        <v>2430</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2431</v>
      </c>
      <c r="D122" s="313"/>
      <c r="E122" s="313"/>
      <c r="F122" s="313"/>
      <c r="G122" s="313"/>
      <c r="H122" s="313"/>
      <c r="I122" s="313"/>
      <c r="J122" s="313"/>
      <c r="K122" s="364"/>
    </row>
    <row r="123" s="1" customFormat="1" ht="17.25" customHeight="1">
      <c r="B123" s="365"/>
      <c r="C123" s="337" t="s">
        <v>2377</v>
      </c>
      <c r="D123" s="337"/>
      <c r="E123" s="337"/>
      <c r="F123" s="337" t="s">
        <v>2378</v>
      </c>
      <c r="G123" s="338"/>
      <c r="H123" s="337" t="s">
        <v>64</v>
      </c>
      <c r="I123" s="337" t="s">
        <v>67</v>
      </c>
      <c r="J123" s="337" t="s">
        <v>2379</v>
      </c>
      <c r="K123" s="366"/>
    </row>
    <row r="124" s="1" customFormat="1" ht="17.25" customHeight="1">
      <c r="B124" s="365"/>
      <c r="C124" s="339" t="s">
        <v>2380</v>
      </c>
      <c r="D124" s="339"/>
      <c r="E124" s="339"/>
      <c r="F124" s="340" t="s">
        <v>2381</v>
      </c>
      <c r="G124" s="341"/>
      <c r="H124" s="339"/>
      <c r="I124" s="339"/>
      <c r="J124" s="339" t="s">
        <v>2382</v>
      </c>
      <c r="K124" s="366"/>
    </row>
    <row r="125" s="1" customFormat="1" ht="5.25" customHeight="1">
      <c r="B125" s="367"/>
      <c r="C125" s="342"/>
      <c r="D125" s="342"/>
      <c r="E125" s="342"/>
      <c r="F125" s="342"/>
      <c r="G125" s="368"/>
      <c r="H125" s="342"/>
      <c r="I125" s="342"/>
      <c r="J125" s="342"/>
      <c r="K125" s="369"/>
    </row>
    <row r="126" s="1" customFormat="1" ht="15" customHeight="1">
      <c r="B126" s="367"/>
      <c r="C126" s="322" t="s">
        <v>2386</v>
      </c>
      <c r="D126" s="344"/>
      <c r="E126" s="344"/>
      <c r="F126" s="345" t="s">
        <v>2383</v>
      </c>
      <c r="G126" s="322"/>
      <c r="H126" s="322" t="s">
        <v>2423</v>
      </c>
      <c r="I126" s="322" t="s">
        <v>2385</v>
      </c>
      <c r="J126" s="322">
        <v>120</v>
      </c>
      <c r="K126" s="370"/>
    </row>
    <row r="127" s="1" customFormat="1" ht="15" customHeight="1">
      <c r="B127" s="367"/>
      <c r="C127" s="322" t="s">
        <v>2432</v>
      </c>
      <c r="D127" s="322"/>
      <c r="E127" s="322"/>
      <c r="F127" s="345" t="s">
        <v>2383</v>
      </c>
      <c r="G127" s="322"/>
      <c r="H127" s="322" t="s">
        <v>2433</v>
      </c>
      <c r="I127" s="322" t="s">
        <v>2385</v>
      </c>
      <c r="J127" s="322" t="s">
        <v>2434</v>
      </c>
      <c r="K127" s="370"/>
    </row>
    <row r="128" s="1" customFormat="1" ht="15" customHeight="1">
      <c r="B128" s="367"/>
      <c r="C128" s="322" t="s">
        <v>2331</v>
      </c>
      <c r="D128" s="322"/>
      <c r="E128" s="322"/>
      <c r="F128" s="345" t="s">
        <v>2383</v>
      </c>
      <c r="G128" s="322"/>
      <c r="H128" s="322" t="s">
        <v>2435</v>
      </c>
      <c r="I128" s="322" t="s">
        <v>2385</v>
      </c>
      <c r="J128" s="322" t="s">
        <v>2434</v>
      </c>
      <c r="K128" s="370"/>
    </row>
    <row r="129" s="1" customFormat="1" ht="15" customHeight="1">
      <c r="B129" s="367"/>
      <c r="C129" s="322" t="s">
        <v>2394</v>
      </c>
      <c r="D129" s="322"/>
      <c r="E129" s="322"/>
      <c r="F129" s="345" t="s">
        <v>2389</v>
      </c>
      <c r="G129" s="322"/>
      <c r="H129" s="322" t="s">
        <v>2395</v>
      </c>
      <c r="I129" s="322" t="s">
        <v>2385</v>
      </c>
      <c r="J129" s="322">
        <v>15</v>
      </c>
      <c r="K129" s="370"/>
    </row>
    <row r="130" s="1" customFormat="1" ht="15" customHeight="1">
      <c r="B130" s="367"/>
      <c r="C130" s="348" t="s">
        <v>2396</v>
      </c>
      <c r="D130" s="348"/>
      <c r="E130" s="348"/>
      <c r="F130" s="349" t="s">
        <v>2389</v>
      </c>
      <c r="G130" s="348"/>
      <c r="H130" s="348" t="s">
        <v>2397</v>
      </c>
      <c r="I130" s="348" t="s">
        <v>2385</v>
      </c>
      <c r="J130" s="348">
        <v>15</v>
      </c>
      <c r="K130" s="370"/>
    </row>
    <row r="131" s="1" customFormat="1" ht="15" customHeight="1">
      <c r="B131" s="367"/>
      <c r="C131" s="348" t="s">
        <v>2398</v>
      </c>
      <c r="D131" s="348"/>
      <c r="E131" s="348"/>
      <c r="F131" s="349" t="s">
        <v>2389</v>
      </c>
      <c r="G131" s="348"/>
      <c r="H131" s="348" t="s">
        <v>2399</v>
      </c>
      <c r="I131" s="348" t="s">
        <v>2385</v>
      </c>
      <c r="J131" s="348">
        <v>20</v>
      </c>
      <c r="K131" s="370"/>
    </row>
    <row r="132" s="1" customFormat="1" ht="15" customHeight="1">
      <c r="B132" s="367"/>
      <c r="C132" s="348" t="s">
        <v>2400</v>
      </c>
      <c r="D132" s="348"/>
      <c r="E132" s="348"/>
      <c r="F132" s="349" t="s">
        <v>2389</v>
      </c>
      <c r="G132" s="348"/>
      <c r="H132" s="348" t="s">
        <v>2401</v>
      </c>
      <c r="I132" s="348" t="s">
        <v>2385</v>
      </c>
      <c r="J132" s="348">
        <v>20</v>
      </c>
      <c r="K132" s="370"/>
    </row>
    <row r="133" s="1" customFormat="1" ht="15" customHeight="1">
      <c r="B133" s="367"/>
      <c r="C133" s="322" t="s">
        <v>2388</v>
      </c>
      <c r="D133" s="322"/>
      <c r="E133" s="322"/>
      <c r="F133" s="345" t="s">
        <v>2389</v>
      </c>
      <c r="G133" s="322"/>
      <c r="H133" s="322" t="s">
        <v>2423</v>
      </c>
      <c r="I133" s="322" t="s">
        <v>2385</v>
      </c>
      <c r="J133" s="322">
        <v>50</v>
      </c>
      <c r="K133" s="370"/>
    </row>
    <row r="134" s="1" customFormat="1" ht="15" customHeight="1">
      <c r="B134" s="367"/>
      <c r="C134" s="322" t="s">
        <v>2402</v>
      </c>
      <c r="D134" s="322"/>
      <c r="E134" s="322"/>
      <c r="F134" s="345" t="s">
        <v>2389</v>
      </c>
      <c r="G134" s="322"/>
      <c r="H134" s="322" t="s">
        <v>2423</v>
      </c>
      <c r="I134" s="322" t="s">
        <v>2385</v>
      </c>
      <c r="J134" s="322">
        <v>50</v>
      </c>
      <c r="K134" s="370"/>
    </row>
    <row r="135" s="1" customFormat="1" ht="15" customHeight="1">
      <c r="B135" s="367"/>
      <c r="C135" s="322" t="s">
        <v>2408</v>
      </c>
      <c r="D135" s="322"/>
      <c r="E135" s="322"/>
      <c r="F135" s="345" t="s">
        <v>2389</v>
      </c>
      <c r="G135" s="322"/>
      <c r="H135" s="322" t="s">
        <v>2423</v>
      </c>
      <c r="I135" s="322" t="s">
        <v>2385</v>
      </c>
      <c r="J135" s="322">
        <v>50</v>
      </c>
      <c r="K135" s="370"/>
    </row>
    <row r="136" s="1" customFormat="1" ht="15" customHeight="1">
      <c r="B136" s="367"/>
      <c r="C136" s="322" t="s">
        <v>2410</v>
      </c>
      <c r="D136" s="322"/>
      <c r="E136" s="322"/>
      <c r="F136" s="345" t="s">
        <v>2389</v>
      </c>
      <c r="G136" s="322"/>
      <c r="H136" s="322" t="s">
        <v>2423</v>
      </c>
      <c r="I136" s="322" t="s">
        <v>2385</v>
      </c>
      <c r="J136" s="322">
        <v>50</v>
      </c>
      <c r="K136" s="370"/>
    </row>
    <row r="137" s="1" customFormat="1" ht="15" customHeight="1">
      <c r="B137" s="367"/>
      <c r="C137" s="322" t="s">
        <v>2411</v>
      </c>
      <c r="D137" s="322"/>
      <c r="E137" s="322"/>
      <c r="F137" s="345" t="s">
        <v>2389</v>
      </c>
      <c r="G137" s="322"/>
      <c r="H137" s="322" t="s">
        <v>2436</v>
      </c>
      <c r="I137" s="322" t="s">
        <v>2385</v>
      </c>
      <c r="J137" s="322">
        <v>255</v>
      </c>
      <c r="K137" s="370"/>
    </row>
    <row r="138" s="1" customFormat="1" ht="15" customHeight="1">
      <c r="B138" s="367"/>
      <c r="C138" s="322" t="s">
        <v>2413</v>
      </c>
      <c r="D138" s="322"/>
      <c r="E138" s="322"/>
      <c r="F138" s="345" t="s">
        <v>2383</v>
      </c>
      <c r="G138" s="322"/>
      <c r="H138" s="322" t="s">
        <v>2437</v>
      </c>
      <c r="I138" s="322" t="s">
        <v>2415</v>
      </c>
      <c r="J138" s="322"/>
      <c r="K138" s="370"/>
    </row>
    <row r="139" s="1" customFormat="1" ht="15" customHeight="1">
      <c r="B139" s="367"/>
      <c r="C139" s="322" t="s">
        <v>2416</v>
      </c>
      <c r="D139" s="322"/>
      <c r="E139" s="322"/>
      <c r="F139" s="345" t="s">
        <v>2383</v>
      </c>
      <c r="G139" s="322"/>
      <c r="H139" s="322" t="s">
        <v>2438</v>
      </c>
      <c r="I139" s="322" t="s">
        <v>2418</v>
      </c>
      <c r="J139" s="322"/>
      <c r="K139" s="370"/>
    </row>
    <row r="140" s="1" customFormat="1" ht="15" customHeight="1">
      <c r="B140" s="367"/>
      <c r="C140" s="322" t="s">
        <v>2419</v>
      </c>
      <c r="D140" s="322"/>
      <c r="E140" s="322"/>
      <c r="F140" s="345" t="s">
        <v>2383</v>
      </c>
      <c r="G140" s="322"/>
      <c r="H140" s="322" t="s">
        <v>2419</v>
      </c>
      <c r="I140" s="322" t="s">
        <v>2418</v>
      </c>
      <c r="J140" s="322"/>
      <c r="K140" s="370"/>
    </row>
    <row r="141" s="1" customFormat="1" ht="15" customHeight="1">
      <c r="B141" s="367"/>
      <c r="C141" s="322" t="s">
        <v>48</v>
      </c>
      <c r="D141" s="322"/>
      <c r="E141" s="322"/>
      <c r="F141" s="345" t="s">
        <v>2383</v>
      </c>
      <c r="G141" s="322"/>
      <c r="H141" s="322" t="s">
        <v>2439</v>
      </c>
      <c r="I141" s="322" t="s">
        <v>2418</v>
      </c>
      <c r="J141" s="322"/>
      <c r="K141" s="370"/>
    </row>
    <row r="142" s="1" customFormat="1" ht="15" customHeight="1">
      <c r="B142" s="367"/>
      <c r="C142" s="322" t="s">
        <v>2440</v>
      </c>
      <c r="D142" s="322"/>
      <c r="E142" s="322"/>
      <c r="F142" s="345" t="s">
        <v>2383</v>
      </c>
      <c r="G142" s="322"/>
      <c r="H142" s="322" t="s">
        <v>2441</v>
      </c>
      <c r="I142" s="322" t="s">
        <v>2418</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2442</v>
      </c>
      <c r="D147" s="335"/>
      <c r="E147" s="335"/>
      <c r="F147" s="335"/>
      <c r="G147" s="335"/>
      <c r="H147" s="335"/>
      <c r="I147" s="335"/>
      <c r="J147" s="335"/>
      <c r="K147" s="336"/>
    </row>
    <row r="148" s="1" customFormat="1" ht="17.25" customHeight="1">
      <c r="B148" s="334"/>
      <c r="C148" s="337" t="s">
        <v>2377</v>
      </c>
      <c r="D148" s="337"/>
      <c r="E148" s="337"/>
      <c r="F148" s="337" t="s">
        <v>2378</v>
      </c>
      <c r="G148" s="338"/>
      <c r="H148" s="337" t="s">
        <v>64</v>
      </c>
      <c r="I148" s="337" t="s">
        <v>67</v>
      </c>
      <c r="J148" s="337" t="s">
        <v>2379</v>
      </c>
      <c r="K148" s="336"/>
    </row>
    <row r="149" s="1" customFormat="1" ht="17.25" customHeight="1">
      <c r="B149" s="334"/>
      <c r="C149" s="339" t="s">
        <v>2380</v>
      </c>
      <c r="D149" s="339"/>
      <c r="E149" s="339"/>
      <c r="F149" s="340" t="s">
        <v>2381</v>
      </c>
      <c r="G149" s="341"/>
      <c r="H149" s="339"/>
      <c r="I149" s="339"/>
      <c r="J149" s="339" t="s">
        <v>2382</v>
      </c>
      <c r="K149" s="336"/>
    </row>
    <row r="150" s="1" customFormat="1" ht="5.25" customHeight="1">
      <c r="B150" s="347"/>
      <c r="C150" s="342"/>
      <c r="D150" s="342"/>
      <c r="E150" s="342"/>
      <c r="F150" s="342"/>
      <c r="G150" s="343"/>
      <c r="H150" s="342"/>
      <c r="I150" s="342"/>
      <c r="J150" s="342"/>
      <c r="K150" s="370"/>
    </row>
    <row r="151" s="1" customFormat="1" ht="15" customHeight="1">
      <c r="B151" s="347"/>
      <c r="C151" s="374" t="s">
        <v>2386</v>
      </c>
      <c r="D151" s="322"/>
      <c r="E151" s="322"/>
      <c r="F151" s="375" t="s">
        <v>2383</v>
      </c>
      <c r="G151" s="322"/>
      <c r="H151" s="374" t="s">
        <v>2423</v>
      </c>
      <c r="I151" s="374" t="s">
        <v>2385</v>
      </c>
      <c r="J151" s="374">
        <v>120</v>
      </c>
      <c r="K151" s="370"/>
    </row>
    <row r="152" s="1" customFormat="1" ht="15" customHeight="1">
      <c r="B152" s="347"/>
      <c r="C152" s="374" t="s">
        <v>2432</v>
      </c>
      <c r="D152" s="322"/>
      <c r="E152" s="322"/>
      <c r="F152" s="375" t="s">
        <v>2383</v>
      </c>
      <c r="G152" s="322"/>
      <c r="H152" s="374" t="s">
        <v>2443</v>
      </c>
      <c r="I152" s="374" t="s">
        <v>2385</v>
      </c>
      <c r="J152" s="374" t="s">
        <v>2434</v>
      </c>
      <c r="K152" s="370"/>
    </row>
    <row r="153" s="1" customFormat="1" ht="15" customHeight="1">
      <c r="B153" s="347"/>
      <c r="C153" s="374" t="s">
        <v>2331</v>
      </c>
      <c r="D153" s="322"/>
      <c r="E153" s="322"/>
      <c r="F153" s="375" t="s">
        <v>2383</v>
      </c>
      <c r="G153" s="322"/>
      <c r="H153" s="374" t="s">
        <v>2444</v>
      </c>
      <c r="I153" s="374" t="s">
        <v>2385</v>
      </c>
      <c r="J153" s="374" t="s">
        <v>2434</v>
      </c>
      <c r="K153" s="370"/>
    </row>
    <row r="154" s="1" customFormat="1" ht="15" customHeight="1">
      <c r="B154" s="347"/>
      <c r="C154" s="374" t="s">
        <v>2388</v>
      </c>
      <c r="D154" s="322"/>
      <c r="E154" s="322"/>
      <c r="F154" s="375" t="s">
        <v>2389</v>
      </c>
      <c r="G154" s="322"/>
      <c r="H154" s="374" t="s">
        <v>2423</v>
      </c>
      <c r="I154" s="374" t="s">
        <v>2385</v>
      </c>
      <c r="J154" s="374">
        <v>50</v>
      </c>
      <c r="K154" s="370"/>
    </row>
    <row r="155" s="1" customFormat="1" ht="15" customHeight="1">
      <c r="B155" s="347"/>
      <c r="C155" s="374" t="s">
        <v>2391</v>
      </c>
      <c r="D155" s="322"/>
      <c r="E155" s="322"/>
      <c r="F155" s="375" t="s">
        <v>2383</v>
      </c>
      <c r="G155" s="322"/>
      <c r="H155" s="374" t="s">
        <v>2423</v>
      </c>
      <c r="I155" s="374" t="s">
        <v>2393</v>
      </c>
      <c r="J155" s="374"/>
      <c r="K155" s="370"/>
    </row>
    <row r="156" s="1" customFormat="1" ht="15" customHeight="1">
      <c r="B156" s="347"/>
      <c r="C156" s="374" t="s">
        <v>2402</v>
      </c>
      <c r="D156" s="322"/>
      <c r="E156" s="322"/>
      <c r="F156" s="375" t="s">
        <v>2389</v>
      </c>
      <c r="G156" s="322"/>
      <c r="H156" s="374" t="s">
        <v>2423</v>
      </c>
      <c r="I156" s="374" t="s">
        <v>2385</v>
      </c>
      <c r="J156" s="374">
        <v>50</v>
      </c>
      <c r="K156" s="370"/>
    </row>
    <row r="157" s="1" customFormat="1" ht="15" customHeight="1">
      <c r="B157" s="347"/>
      <c r="C157" s="374" t="s">
        <v>2410</v>
      </c>
      <c r="D157" s="322"/>
      <c r="E157" s="322"/>
      <c r="F157" s="375" t="s">
        <v>2389</v>
      </c>
      <c r="G157" s="322"/>
      <c r="H157" s="374" t="s">
        <v>2423</v>
      </c>
      <c r="I157" s="374" t="s">
        <v>2385</v>
      </c>
      <c r="J157" s="374">
        <v>50</v>
      </c>
      <c r="K157" s="370"/>
    </row>
    <row r="158" s="1" customFormat="1" ht="15" customHeight="1">
      <c r="B158" s="347"/>
      <c r="C158" s="374" t="s">
        <v>2408</v>
      </c>
      <c r="D158" s="322"/>
      <c r="E158" s="322"/>
      <c r="F158" s="375" t="s">
        <v>2389</v>
      </c>
      <c r="G158" s="322"/>
      <c r="H158" s="374" t="s">
        <v>2423</v>
      </c>
      <c r="I158" s="374" t="s">
        <v>2385</v>
      </c>
      <c r="J158" s="374">
        <v>50</v>
      </c>
      <c r="K158" s="370"/>
    </row>
    <row r="159" s="1" customFormat="1" ht="15" customHeight="1">
      <c r="B159" s="347"/>
      <c r="C159" s="374" t="s">
        <v>137</v>
      </c>
      <c r="D159" s="322"/>
      <c r="E159" s="322"/>
      <c r="F159" s="375" t="s">
        <v>2383</v>
      </c>
      <c r="G159" s="322"/>
      <c r="H159" s="374" t="s">
        <v>2445</v>
      </c>
      <c r="I159" s="374" t="s">
        <v>2385</v>
      </c>
      <c r="J159" s="374" t="s">
        <v>2446</v>
      </c>
      <c r="K159" s="370"/>
    </row>
    <row r="160" s="1" customFormat="1" ht="15" customHeight="1">
      <c r="B160" s="347"/>
      <c r="C160" s="374" t="s">
        <v>2447</v>
      </c>
      <c r="D160" s="322"/>
      <c r="E160" s="322"/>
      <c r="F160" s="375" t="s">
        <v>2383</v>
      </c>
      <c r="G160" s="322"/>
      <c r="H160" s="374" t="s">
        <v>2448</v>
      </c>
      <c r="I160" s="374" t="s">
        <v>2418</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2449</v>
      </c>
      <c r="D165" s="313"/>
      <c r="E165" s="313"/>
      <c r="F165" s="313"/>
      <c r="G165" s="313"/>
      <c r="H165" s="313"/>
      <c r="I165" s="313"/>
      <c r="J165" s="313"/>
      <c r="K165" s="314"/>
    </row>
    <row r="166" s="1" customFormat="1" ht="17.25" customHeight="1">
      <c r="B166" s="312"/>
      <c r="C166" s="337" t="s">
        <v>2377</v>
      </c>
      <c r="D166" s="337"/>
      <c r="E166" s="337"/>
      <c r="F166" s="337" t="s">
        <v>2378</v>
      </c>
      <c r="G166" s="379"/>
      <c r="H166" s="380" t="s">
        <v>64</v>
      </c>
      <c r="I166" s="380" t="s">
        <v>67</v>
      </c>
      <c r="J166" s="337" t="s">
        <v>2379</v>
      </c>
      <c r="K166" s="314"/>
    </row>
    <row r="167" s="1" customFormat="1" ht="17.25" customHeight="1">
      <c r="B167" s="315"/>
      <c r="C167" s="339" t="s">
        <v>2380</v>
      </c>
      <c r="D167" s="339"/>
      <c r="E167" s="339"/>
      <c r="F167" s="340" t="s">
        <v>2381</v>
      </c>
      <c r="G167" s="381"/>
      <c r="H167" s="382"/>
      <c r="I167" s="382"/>
      <c r="J167" s="339" t="s">
        <v>2382</v>
      </c>
      <c r="K167" s="317"/>
    </row>
    <row r="168" s="1" customFormat="1" ht="5.25" customHeight="1">
      <c r="B168" s="347"/>
      <c r="C168" s="342"/>
      <c r="D168" s="342"/>
      <c r="E168" s="342"/>
      <c r="F168" s="342"/>
      <c r="G168" s="343"/>
      <c r="H168" s="342"/>
      <c r="I168" s="342"/>
      <c r="J168" s="342"/>
      <c r="K168" s="370"/>
    </row>
    <row r="169" s="1" customFormat="1" ht="15" customHeight="1">
      <c r="B169" s="347"/>
      <c r="C169" s="322" t="s">
        <v>2386</v>
      </c>
      <c r="D169" s="322"/>
      <c r="E169" s="322"/>
      <c r="F169" s="345" t="s">
        <v>2383</v>
      </c>
      <c r="G169" s="322"/>
      <c r="H169" s="322" t="s">
        <v>2423</v>
      </c>
      <c r="I169" s="322" t="s">
        <v>2385</v>
      </c>
      <c r="J169" s="322">
        <v>120</v>
      </c>
      <c r="K169" s="370"/>
    </row>
    <row r="170" s="1" customFormat="1" ht="15" customHeight="1">
      <c r="B170" s="347"/>
      <c r="C170" s="322" t="s">
        <v>2432</v>
      </c>
      <c r="D170" s="322"/>
      <c r="E170" s="322"/>
      <c r="F170" s="345" t="s">
        <v>2383</v>
      </c>
      <c r="G170" s="322"/>
      <c r="H170" s="322" t="s">
        <v>2433</v>
      </c>
      <c r="I170" s="322" t="s">
        <v>2385</v>
      </c>
      <c r="J170" s="322" t="s">
        <v>2434</v>
      </c>
      <c r="K170" s="370"/>
    </row>
    <row r="171" s="1" customFormat="1" ht="15" customHeight="1">
      <c r="B171" s="347"/>
      <c r="C171" s="322" t="s">
        <v>2331</v>
      </c>
      <c r="D171" s="322"/>
      <c r="E171" s="322"/>
      <c r="F171" s="345" t="s">
        <v>2383</v>
      </c>
      <c r="G171" s="322"/>
      <c r="H171" s="322" t="s">
        <v>2450</v>
      </c>
      <c r="I171" s="322" t="s">
        <v>2385</v>
      </c>
      <c r="J171" s="322" t="s">
        <v>2434</v>
      </c>
      <c r="K171" s="370"/>
    </row>
    <row r="172" s="1" customFormat="1" ht="15" customHeight="1">
      <c r="B172" s="347"/>
      <c r="C172" s="322" t="s">
        <v>2388</v>
      </c>
      <c r="D172" s="322"/>
      <c r="E172" s="322"/>
      <c r="F172" s="345" t="s">
        <v>2389</v>
      </c>
      <c r="G172" s="322"/>
      <c r="H172" s="322" t="s">
        <v>2450</v>
      </c>
      <c r="I172" s="322" t="s">
        <v>2385</v>
      </c>
      <c r="J172" s="322">
        <v>50</v>
      </c>
      <c r="K172" s="370"/>
    </row>
    <row r="173" s="1" customFormat="1" ht="15" customHeight="1">
      <c r="B173" s="347"/>
      <c r="C173" s="322" t="s">
        <v>2391</v>
      </c>
      <c r="D173" s="322"/>
      <c r="E173" s="322"/>
      <c r="F173" s="345" t="s">
        <v>2383</v>
      </c>
      <c r="G173" s="322"/>
      <c r="H173" s="322" t="s">
        <v>2450</v>
      </c>
      <c r="I173" s="322" t="s">
        <v>2393</v>
      </c>
      <c r="J173" s="322"/>
      <c r="K173" s="370"/>
    </row>
    <row r="174" s="1" customFormat="1" ht="15" customHeight="1">
      <c r="B174" s="347"/>
      <c r="C174" s="322" t="s">
        <v>2402</v>
      </c>
      <c r="D174" s="322"/>
      <c r="E174" s="322"/>
      <c r="F174" s="345" t="s">
        <v>2389</v>
      </c>
      <c r="G174" s="322"/>
      <c r="H174" s="322" t="s">
        <v>2450</v>
      </c>
      <c r="I174" s="322" t="s">
        <v>2385</v>
      </c>
      <c r="J174" s="322">
        <v>50</v>
      </c>
      <c r="K174" s="370"/>
    </row>
    <row r="175" s="1" customFormat="1" ht="15" customHeight="1">
      <c r="B175" s="347"/>
      <c r="C175" s="322" t="s">
        <v>2410</v>
      </c>
      <c r="D175" s="322"/>
      <c r="E175" s="322"/>
      <c r="F175" s="345" t="s">
        <v>2389</v>
      </c>
      <c r="G175" s="322"/>
      <c r="H175" s="322" t="s">
        <v>2450</v>
      </c>
      <c r="I175" s="322" t="s">
        <v>2385</v>
      </c>
      <c r="J175" s="322">
        <v>50</v>
      </c>
      <c r="K175" s="370"/>
    </row>
    <row r="176" s="1" customFormat="1" ht="15" customHeight="1">
      <c r="B176" s="347"/>
      <c r="C176" s="322" t="s">
        <v>2408</v>
      </c>
      <c r="D176" s="322"/>
      <c r="E176" s="322"/>
      <c r="F176" s="345" t="s">
        <v>2389</v>
      </c>
      <c r="G176" s="322"/>
      <c r="H176" s="322" t="s">
        <v>2450</v>
      </c>
      <c r="I176" s="322" t="s">
        <v>2385</v>
      </c>
      <c r="J176" s="322">
        <v>50</v>
      </c>
      <c r="K176" s="370"/>
    </row>
    <row r="177" s="1" customFormat="1" ht="15" customHeight="1">
      <c r="B177" s="347"/>
      <c r="C177" s="322" t="s">
        <v>145</v>
      </c>
      <c r="D177" s="322"/>
      <c r="E177" s="322"/>
      <c r="F177" s="345" t="s">
        <v>2383</v>
      </c>
      <c r="G177" s="322"/>
      <c r="H177" s="322" t="s">
        <v>2451</v>
      </c>
      <c r="I177" s="322" t="s">
        <v>2452</v>
      </c>
      <c r="J177" s="322"/>
      <c r="K177" s="370"/>
    </row>
    <row r="178" s="1" customFormat="1" ht="15" customHeight="1">
      <c r="B178" s="347"/>
      <c r="C178" s="322" t="s">
        <v>67</v>
      </c>
      <c r="D178" s="322"/>
      <c r="E178" s="322"/>
      <c r="F178" s="345" t="s">
        <v>2383</v>
      </c>
      <c r="G178" s="322"/>
      <c r="H178" s="322" t="s">
        <v>2453</v>
      </c>
      <c r="I178" s="322" t="s">
        <v>2454</v>
      </c>
      <c r="J178" s="322">
        <v>1</v>
      </c>
      <c r="K178" s="370"/>
    </row>
    <row r="179" s="1" customFormat="1" ht="15" customHeight="1">
      <c r="B179" s="347"/>
      <c r="C179" s="322" t="s">
        <v>63</v>
      </c>
      <c r="D179" s="322"/>
      <c r="E179" s="322"/>
      <c r="F179" s="345" t="s">
        <v>2383</v>
      </c>
      <c r="G179" s="322"/>
      <c r="H179" s="322" t="s">
        <v>2455</v>
      </c>
      <c r="I179" s="322" t="s">
        <v>2385</v>
      </c>
      <c r="J179" s="322">
        <v>20</v>
      </c>
      <c r="K179" s="370"/>
    </row>
    <row r="180" s="1" customFormat="1" ht="15" customHeight="1">
      <c r="B180" s="347"/>
      <c r="C180" s="322" t="s">
        <v>64</v>
      </c>
      <c r="D180" s="322"/>
      <c r="E180" s="322"/>
      <c r="F180" s="345" t="s">
        <v>2383</v>
      </c>
      <c r="G180" s="322"/>
      <c r="H180" s="322" t="s">
        <v>2456</v>
      </c>
      <c r="I180" s="322" t="s">
        <v>2385</v>
      </c>
      <c r="J180" s="322">
        <v>255</v>
      </c>
      <c r="K180" s="370"/>
    </row>
    <row r="181" s="1" customFormat="1" ht="15" customHeight="1">
      <c r="B181" s="347"/>
      <c r="C181" s="322" t="s">
        <v>146</v>
      </c>
      <c r="D181" s="322"/>
      <c r="E181" s="322"/>
      <c r="F181" s="345" t="s">
        <v>2383</v>
      </c>
      <c r="G181" s="322"/>
      <c r="H181" s="322" t="s">
        <v>2347</v>
      </c>
      <c r="I181" s="322" t="s">
        <v>2385</v>
      </c>
      <c r="J181" s="322">
        <v>10</v>
      </c>
      <c r="K181" s="370"/>
    </row>
    <row r="182" s="1" customFormat="1" ht="15" customHeight="1">
      <c r="B182" s="347"/>
      <c r="C182" s="322" t="s">
        <v>147</v>
      </c>
      <c r="D182" s="322"/>
      <c r="E182" s="322"/>
      <c r="F182" s="345" t="s">
        <v>2383</v>
      </c>
      <c r="G182" s="322"/>
      <c r="H182" s="322" t="s">
        <v>2457</v>
      </c>
      <c r="I182" s="322" t="s">
        <v>2418</v>
      </c>
      <c r="J182" s="322"/>
      <c r="K182" s="370"/>
    </row>
    <row r="183" s="1" customFormat="1" ht="15" customHeight="1">
      <c r="B183" s="347"/>
      <c r="C183" s="322" t="s">
        <v>2458</v>
      </c>
      <c r="D183" s="322"/>
      <c r="E183" s="322"/>
      <c r="F183" s="345" t="s">
        <v>2383</v>
      </c>
      <c r="G183" s="322"/>
      <c r="H183" s="322" t="s">
        <v>2459</v>
      </c>
      <c r="I183" s="322" t="s">
        <v>2418</v>
      </c>
      <c r="J183" s="322"/>
      <c r="K183" s="370"/>
    </row>
    <row r="184" s="1" customFormat="1" ht="15" customHeight="1">
      <c r="B184" s="347"/>
      <c r="C184" s="322" t="s">
        <v>2447</v>
      </c>
      <c r="D184" s="322"/>
      <c r="E184" s="322"/>
      <c r="F184" s="345" t="s">
        <v>2383</v>
      </c>
      <c r="G184" s="322"/>
      <c r="H184" s="322" t="s">
        <v>2460</v>
      </c>
      <c r="I184" s="322" t="s">
        <v>2418</v>
      </c>
      <c r="J184" s="322"/>
      <c r="K184" s="370"/>
    </row>
    <row r="185" s="1" customFormat="1" ht="15" customHeight="1">
      <c r="B185" s="347"/>
      <c r="C185" s="322" t="s">
        <v>149</v>
      </c>
      <c r="D185" s="322"/>
      <c r="E185" s="322"/>
      <c r="F185" s="345" t="s">
        <v>2389</v>
      </c>
      <c r="G185" s="322"/>
      <c r="H185" s="322" t="s">
        <v>2461</v>
      </c>
      <c r="I185" s="322" t="s">
        <v>2385</v>
      </c>
      <c r="J185" s="322">
        <v>50</v>
      </c>
      <c r="K185" s="370"/>
    </row>
    <row r="186" s="1" customFormat="1" ht="15" customHeight="1">
      <c r="B186" s="347"/>
      <c r="C186" s="322" t="s">
        <v>2462</v>
      </c>
      <c r="D186" s="322"/>
      <c r="E186" s="322"/>
      <c r="F186" s="345" t="s">
        <v>2389</v>
      </c>
      <c r="G186" s="322"/>
      <c r="H186" s="322" t="s">
        <v>2463</v>
      </c>
      <c r="I186" s="322" t="s">
        <v>2464</v>
      </c>
      <c r="J186" s="322"/>
      <c r="K186" s="370"/>
    </row>
    <row r="187" s="1" customFormat="1" ht="15" customHeight="1">
      <c r="B187" s="347"/>
      <c r="C187" s="322" t="s">
        <v>2465</v>
      </c>
      <c r="D187" s="322"/>
      <c r="E187" s="322"/>
      <c r="F187" s="345" t="s">
        <v>2389</v>
      </c>
      <c r="G187" s="322"/>
      <c r="H187" s="322" t="s">
        <v>2466</v>
      </c>
      <c r="I187" s="322" t="s">
        <v>2464</v>
      </c>
      <c r="J187" s="322"/>
      <c r="K187" s="370"/>
    </row>
    <row r="188" s="1" customFormat="1" ht="15" customHeight="1">
      <c r="B188" s="347"/>
      <c r="C188" s="322" t="s">
        <v>2467</v>
      </c>
      <c r="D188" s="322"/>
      <c r="E188" s="322"/>
      <c r="F188" s="345" t="s">
        <v>2389</v>
      </c>
      <c r="G188" s="322"/>
      <c r="H188" s="322" t="s">
        <v>2468</v>
      </c>
      <c r="I188" s="322" t="s">
        <v>2464</v>
      </c>
      <c r="J188" s="322"/>
      <c r="K188" s="370"/>
    </row>
    <row r="189" s="1" customFormat="1" ht="15" customHeight="1">
      <c r="B189" s="347"/>
      <c r="C189" s="383" t="s">
        <v>2469</v>
      </c>
      <c r="D189" s="322"/>
      <c r="E189" s="322"/>
      <c r="F189" s="345" t="s">
        <v>2389</v>
      </c>
      <c r="G189" s="322"/>
      <c r="H189" s="322" t="s">
        <v>2470</v>
      </c>
      <c r="I189" s="322" t="s">
        <v>2471</v>
      </c>
      <c r="J189" s="384" t="s">
        <v>2472</v>
      </c>
      <c r="K189" s="370"/>
    </row>
    <row r="190" s="18" customFormat="1" ht="15" customHeight="1">
      <c r="B190" s="385"/>
      <c r="C190" s="386" t="s">
        <v>2473</v>
      </c>
      <c r="D190" s="387"/>
      <c r="E190" s="387"/>
      <c r="F190" s="388" t="s">
        <v>2389</v>
      </c>
      <c r="G190" s="387"/>
      <c r="H190" s="387" t="s">
        <v>2474</v>
      </c>
      <c r="I190" s="387" t="s">
        <v>2471</v>
      </c>
      <c r="J190" s="389" t="s">
        <v>2472</v>
      </c>
      <c r="K190" s="390"/>
    </row>
    <row r="191" s="1" customFormat="1" ht="15" customHeight="1">
      <c r="B191" s="347"/>
      <c r="C191" s="383" t="s">
        <v>52</v>
      </c>
      <c r="D191" s="322"/>
      <c r="E191" s="322"/>
      <c r="F191" s="345" t="s">
        <v>2383</v>
      </c>
      <c r="G191" s="322"/>
      <c r="H191" s="319" t="s">
        <v>2475</v>
      </c>
      <c r="I191" s="322" t="s">
        <v>2476</v>
      </c>
      <c r="J191" s="322"/>
      <c r="K191" s="370"/>
    </row>
    <row r="192" s="1" customFormat="1" ht="15" customHeight="1">
      <c r="B192" s="347"/>
      <c r="C192" s="383" t="s">
        <v>2477</v>
      </c>
      <c r="D192" s="322"/>
      <c r="E192" s="322"/>
      <c r="F192" s="345" t="s">
        <v>2383</v>
      </c>
      <c r="G192" s="322"/>
      <c r="H192" s="322" t="s">
        <v>2478</v>
      </c>
      <c r="I192" s="322" t="s">
        <v>2418</v>
      </c>
      <c r="J192" s="322"/>
      <c r="K192" s="370"/>
    </row>
    <row r="193" s="1" customFormat="1" ht="15" customHeight="1">
      <c r="B193" s="347"/>
      <c r="C193" s="383" t="s">
        <v>2479</v>
      </c>
      <c r="D193" s="322"/>
      <c r="E193" s="322"/>
      <c r="F193" s="345" t="s">
        <v>2383</v>
      </c>
      <c r="G193" s="322"/>
      <c r="H193" s="322" t="s">
        <v>2480</v>
      </c>
      <c r="I193" s="322" t="s">
        <v>2418</v>
      </c>
      <c r="J193" s="322"/>
      <c r="K193" s="370"/>
    </row>
    <row r="194" s="1" customFormat="1" ht="15" customHeight="1">
      <c r="B194" s="347"/>
      <c r="C194" s="383" t="s">
        <v>2481</v>
      </c>
      <c r="D194" s="322"/>
      <c r="E194" s="322"/>
      <c r="F194" s="345" t="s">
        <v>2389</v>
      </c>
      <c r="G194" s="322"/>
      <c r="H194" s="322" t="s">
        <v>2482</v>
      </c>
      <c r="I194" s="322" t="s">
        <v>2418</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2483</v>
      </c>
      <c r="D200" s="313"/>
      <c r="E200" s="313"/>
      <c r="F200" s="313"/>
      <c r="G200" s="313"/>
      <c r="H200" s="313"/>
      <c r="I200" s="313"/>
      <c r="J200" s="313"/>
      <c r="K200" s="314"/>
    </row>
    <row r="201" s="1" customFormat="1" ht="25.5" customHeight="1">
      <c r="B201" s="312"/>
      <c r="C201" s="392" t="s">
        <v>2484</v>
      </c>
      <c r="D201" s="392"/>
      <c r="E201" s="392"/>
      <c r="F201" s="392" t="s">
        <v>2485</v>
      </c>
      <c r="G201" s="393"/>
      <c r="H201" s="392" t="s">
        <v>2486</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2476</v>
      </c>
      <c r="D203" s="322"/>
      <c r="E203" s="322"/>
      <c r="F203" s="345" t="s">
        <v>53</v>
      </c>
      <c r="G203" s="322"/>
      <c r="H203" s="322" t="s">
        <v>2487</v>
      </c>
      <c r="I203" s="322"/>
      <c r="J203" s="322"/>
      <c r="K203" s="370"/>
    </row>
    <row r="204" s="1" customFormat="1" ht="15" customHeight="1">
      <c r="B204" s="347"/>
      <c r="C204" s="322"/>
      <c r="D204" s="322"/>
      <c r="E204" s="322"/>
      <c r="F204" s="345" t="s">
        <v>54</v>
      </c>
      <c r="G204" s="322"/>
      <c r="H204" s="322" t="s">
        <v>2488</v>
      </c>
      <c r="I204" s="322"/>
      <c r="J204" s="322"/>
      <c r="K204" s="370"/>
    </row>
    <row r="205" s="1" customFormat="1" ht="15" customHeight="1">
      <c r="B205" s="347"/>
      <c r="C205" s="322"/>
      <c r="D205" s="322"/>
      <c r="E205" s="322"/>
      <c r="F205" s="345" t="s">
        <v>57</v>
      </c>
      <c r="G205" s="322"/>
      <c r="H205" s="322" t="s">
        <v>2489</v>
      </c>
      <c r="I205" s="322"/>
      <c r="J205" s="322"/>
      <c r="K205" s="370"/>
    </row>
    <row r="206" s="1" customFormat="1" ht="15" customHeight="1">
      <c r="B206" s="347"/>
      <c r="C206" s="322"/>
      <c r="D206" s="322"/>
      <c r="E206" s="322"/>
      <c r="F206" s="345" t="s">
        <v>55</v>
      </c>
      <c r="G206" s="322"/>
      <c r="H206" s="322" t="s">
        <v>2490</v>
      </c>
      <c r="I206" s="322"/>
      <c r="J206" s="322"/>
      <c r="K206" s="370"/>
    </row>
    <row r="207" s="1" customFormat="1" ht="15" customHeight="1">
      <c r="B207" s="347"/>
      <c r="C207" s="322"/>
      <c r="D207" s="322"/>
      <c r="E207" s="322"/>
      <c r="F207" s="345" t="s">
        <v>56</v>
      </c>
      <c r="G207" s="322"/>
      <c r="H207" s="322" t="s">
        <v>2491</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2430</v>
      </c>
      <c r="D209" s="322"/>
      <c r="E209" s="322"/>
      <c r="F209" s="345" t="s">
        <v>89</v>
      </c>
      <c r="G209" s="322"/>
      <c r="H209" s="322" t="s">
        <v>2492</v>
      </c>
      <c r="I209" s="322"/>
      <c r="J209" s="322"/>
      <c r="K209" s="370"/>
    </row>
    <row r="210" s="1" customFormat="1" ht="15" customHeight="1">
      <c r="B210" s="347"/>
      <c r="C210" s="322"/>
      <c r="D210" s="322"/>
      <c r="E210" s="322"/>
      <c r="F210" s="345" t="s">
        <v>2327</v>
      </c>
      <c r="G210" s="322"/>
      <c r="H210" s="322" t="s">
        <v>2328</v>
      </c>
      <c r="I210" s="322"/>
      <c r="J210" s="322"/>
      <c r="K210" s="370"/>
    </row>
    <row r="211" s="1" customFormat="1" ht="15" customHeight="1">
      <c r="B211" s="347"/>
      <c r="C211" s="322"/>
      <c r="D211" s="322"/>
      <c r="E211" s="322"/>
      <c r="F211" s="345" t="s">
        <v>2325</v>
      </c>
      <c r="G211" s="322"/>
      <c r="H211" s="322" t="s">
        <v>2493</v>
      </c>
      <c r="I211" s="322"/>
      <c r="J211" s="322"/>
      <c r="K211" s="370"/>
    </row>
    <row r="212" s="1" customFormat="1" ht="15" customHeight="1">
      <c r="B212" s="394"/>
      <c r="C212" s="322"/>
      <c r="D212" s="322"/>
      <c r="E212" s="322"/>
      <c r="F212" s="345" t="s">
        <v>2329</v>
      </c>
      <c r="G212" s="383"/>
      <c r="H212" s="374" t="s">
        <v>2330</v>
      </c>
      <c r="I212" s="374"/>
      <c r="J212" s="374"/>
      <c r="K212" s="395"/>
    </row>
    <row r="213" s="1" customFormat="1" ht="15" customHeight="1">
      <c r="B213" s="394"/>
      <c r="C213" s="322"/>
      <c r="D213" s="322"/>
      <c r="E213" s="322"/>
      <c r="F213" s="345" t="s">
        <v>663</v>
      </c>
      <c r="G213" s="383"/>
      <c r="H213" s="374" t="s">
        <v>2494</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2454</v>
      </c>
      <c r="D215" s="322"/>
      <c r="E215" s="322"/>
      <c r="F215" s="345">
        <v>1</v>
      </c>
      <c r="G215" s="383"/>
      <c r="H215" s="374" t="s">
        <v>2495</v>
      </c>
      <c r="I215" s="374"/>
      <c r="J215" s="374"/>
      <c r="K215" s="395"/>
    </row>
    <row r="216" s="1" customFormat="1" ht="15" customHeight="1">
      <c r="B216" s="394"/>
      <c r="C216" s="322"/>
      <c r="D216" s="322"/>
      <c r="E216" s="322"/>
      <c r="F216" s="345">
        <v>2</v>
      </c>
      <c r="G216" s="383"/>
      <c r="H216" s="374" t="s">
        <v>2496</v>
      </c>
      <c r="I216" s="374"/>
      <c r="J216" s="374"/>
      <c r="K216" s="395"/>
    </row>
    <row r="217" s="1" customFormat="1" ht="15" customHeight="1">
      <c r="B217" s="394"/>
      <c r="C217" s="322"/>
      <c r="D217" s="322"/>
      <c r="E217" s="322"/>
      <c r="F217" s="345">
        <v>3</v>
      </c>
      <c r="G217" s="383"/>
      <c r="H217" s="374" t="s">
        <v>2497</v>
      </c>
      <c r="I217" s="374"/>
      <c r="J217" s="374"/>
      <c r="K217" s="395"/>
    </row>
    <row r="218" s="1" customFormat="1" ht="15" customHeight="1">
      <c r="B218" s="394"/>
      <c r="C218" s="322"/>
      <c r="D218" s="322"/>
      <c r="E218" s="322"/>
      <c r="F218" s="345">
        <v>4</v>
      </c>
      <c r="G218" s="383"/>
      <c r="H218" s="374" t="s">
        <v>2498</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tgbMM9P+rJ4+nM1I+PcGUNLRF1tUS5WRZ+O2uKLzBM3zysU02pKFRgyf+DMmWegLN9hoCpVwg8Tzet9Q5A9BoA==" hashValue="QQytJrXJNwF6hXnqlWnVvbf+rqXp0pjDu0lr4DZYIdbWWK/PLGBZxM/WbmPMElS42ySKtUcpMz4Ubicw2PvuYA=="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c r="AZ16" s="132" t="s">
        <v>273</v>
      </c>
      <c r="BA16" s="132" t="s">
        <v>44</v>
      </c>
      <c r="BB16" s="132" t="s">
        <v>44</v>
      </c>
      <c r="BC16" s="132" t="s">
        <v>274</v>
      </c>
      <c r="BD16" s="132" t="s">
        <v>92</v>
      </c>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ROUND((SUM(BE90:BE512)),  2)</f>
        <v>0</v>
      </c>
      <c r="G33" s="42"/>
      <c r="H33" s="42"/>
      <c r="I33" s="153">
        <v>0.20999999999999999</v>
      </c>
      <c r="J33" s="152">
        <f>ROUND(((SUM(BE90:BE512))*I33),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ROUND((SUM(BF90:BF512)),  2)</f>
        <v>0</v>
      </c>
      <c r="G34" s="42"/>
      <c r="H34" s="42"/>
      <c r="I34" s="153">
        <v>0.12</v>
      </c>
      <c r="J34" s="152">
        <f>ROUND(((SUM(BF90:BF512))*I34),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ROUND((SUM(BG90:BG512)),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ROUND((SUM(BH90:BH512)),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ROUND((SUM(BI90:BI512)),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J227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J366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J388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J465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J468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J469</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280</v>
      </c>
      <c r="E69" s="173"/>
      <c r="F69" s="173"/>
      <c r="G69" s="173"/>
      <c r="H69" s="173"/>
      <c r="I69" s="173"/>
      <c r="J69" s="174">
        <f>J471</f>
        <v>0</v>
      </c>
      <c r="K69" s="171"/>
      <c r="L69" s="175"/>
      <c r="S69" s="9"/>
      <c r="T69" s="9"/>
      <c r="U69" s="9"/>
      <c r="V69" s="9"/>
      <c r="W69" s="9"/>
      <c r="X69" s="9"/>
      <c r="Y69" s="9"/>
      <c r="Z69" s="9"/>
      <c r="AA69" s="9"/>
      <c r="AB69" s="9"/>
      <c r="AC69" s="9"/>
      <c r="AD69" s="9"/>
      <c r="AE69" s="9"/>
    </row>
    <row r="70" s="9" customFormat="1" ht="24.96" customHeight="1">
      <c r="A70" s="9"/>
      <c r="B70" s="170"/>
      <c r="C70" s="171"/>
      <c r="D70" s="172" t="s">
        <v>281</v>
      </c>
      <c r="E70" s="173"/>
      <c r="F70" s="173"/>
      <c r="G70" s="173"/>
      <c r="H70" s="173"/>
      <c r="I70" s="173"/>
      <c r="J70" s="174">
        <f>J481</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P91+P468+P471+P481</f>
        <v>0</v>
      </c>
      <c r="Q90" s="100"/>
      <c r="R90" s="190">
        <f>R91+R468+R471+R481</f>
        <v>350.02148446000001</v>
      </c>
      <c r="S90" s="100"/>
      <c r="T90" s="191">
        <f>T91+T468+T471+T481</f>
        <v>0</v>
      </c>
      <c r="U90" s="42"/>
      <c r="V90" s="42"/>
      <c r="W90" s="42"/>
      <c r="X90" s="42"/>
      <c r="Y90" s="42"/>
      <c r="Z90" s="42"/>
      <c r="AA90" s="42"/>
      <c r="AB90" s="42"/>
      <c r="AC90" s="42"/>
      <c r="AD90" s="42"/>
      <c r="AE90" s="42"/>
      <c r="AT90" s="20" t="s">
        <v>81</v>
      </c>
      <c r="AU90" s="20" t="s">
        <v>139</v>
      </c>
      <c r="BK90" s="192">
        <f>BK91+BK468+BK471+BK481</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P92+P149+P227+P366+P388+P465</f>
        <v>0</v>
      </c>
      <c r="Q91" s="201"/>
      <c r="R91" s="202">
        <f>R92+R149+R227+R366+R388+R465</f>
        <v>350.02148446000001</v>
      </c>
      <c r="S91" s="201"/>
      <c r="T91" s="203">
        <f>T92+T149+T227+T366+T388+T465</f>
        <v>0</v>
      </c>
      <c r="U91" s="12"/>
      <c r="V91" s="12"/>
      <c r="W91" s="12"/>
      <c r="X91" s="12"/>
      <c r="Y91" s="12"/>
      <c r="Z91" s="12"/>
      <c r="AA91" s="12"/>
      <c r="AB91" s="12"/>
      <c r="AC91" s="12"/>
      <c r="AD91" s="12"/>
      <c r="AE91" s="12"/>
      <c r="AR91" s="204" t="s">
        <v>90</v>
      </c>
      <c r="AT91" s="205" t="s">
        <v>81</v>
      </c>
      <c r="AU91" s="205" t="s">
        <v>82</v>
      </c>
      <c r="AY91" s="204" t="s">
        <v>159</v>
      </c>
      <c r="BK91" s="206">
        <f>BK92+BK149+BK227+BK366+BK388+BK465</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282</v>
      </c>
      <c r="F93" s="211" t="s">
        <v>283</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284</v>
      </c>
    </row>
    <row r="94" s="2" customFormat="1">
      <c r="A94" s="42"/>
      <c r="B94" s="43"/>
      <c r="C94" s="44"/>
      <c r="D94" s="222" t="s">
        <v>168</v>
      </c>
      <c r="E94" s="44"/>
      <c r="F94" s="223" t="s">
        <v>285</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287</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288</v>
      </c>
      <c r="F100" s="274" t="s">
        <v>289</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290</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291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292</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903.75099999999998</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293</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295</v>
      </c>
      <c r="G110" s="240"/>
      <c r="H110" s="243">
        <v>19.100999999999999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903.75099999999998</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19.100999999999999</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296</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295</v>
      </c>
      <c r="G116" s="240"/>
      <c r="H116" s="243">
        <v>19.100999999999999</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19.100999999999999</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34.381999999999998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298</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299</v>
      </c>
      <c r="G120" s="240"/>
      <c r="H120" s="243">
        <v>34.381999999999998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300</v>
      </c>
      <c r="F121" s="211" t="s">
        <v>301</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302</v>
      </c>
    </row>
    <row r="122" s="2" customFormat="1">
      <c r="A122" s="42"/>
      <c r="B122" s="43"/>
      <c r="C122" s="44"/>
      <c r="D122" s="227" t="s">
        <v>170</v>
      </c>
      <c r="E122" s="44"/>
      <c r="F122" s="228" t="s">
        <v>303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304</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305</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306</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308</v>
      </c>
      <c r="F133" s="211" t="s">
        <v>309</v>
      </c>
      <c r="G133" s="212" t="s">
        <v>310</v>
      </c>
      <c r="H133" s="213">
        <v>3004.8600000000001</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311</v>
      </c>
    </row>
    <row r="134" s="2" customFormat="1">
      <c r="A134" s="42"/>
      <c r="B134" s="43"/>
      <c r="C134" s="44"/>
      <c r="D134" s="222" t="s">
        <v>168</v>
      </c>
      <c r="E134" s="44"/>
      <c r="F134" s="223" t="s">
        <v>312</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313</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721.25999999999999</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1429.56</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183.16999999999999</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3004.8600000000001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314</v>
      </c>
      <c r="F142" s="211" t="s">
        <v>315</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316</v>
      </c>
    </row>
    <row r="143" s="2" customFormat="1">
      <c r="A143" s="42"/>
      <c r="B143" s="43"/>
      <c r="C143" s="44"/>
      <c r="D143" s="222" t="s">
        <v>168</v>
      </c>
      <c r="E143" s="44"/>
      <c r="F143" s="223" t="s">
        <v>317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318</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319</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320</v>
      </c>
      <c r="F147" s="274" t="s">
        <v>321</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322</v>
      </c>
    </row>
    <row r="148" s="14" customFormat="1">
      <c r="A148" s="14"/>
      <c r="B148" s="239"/>
      <c r="C148" s="240"/>
      <c r="D148" s="227" t="s">
        <v>172</v>
      </c>
      <c r="E148" s="240"/>
      <c r="F148" s="242" t="s">
        <v>323</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SUM(P150:P226)</f>
        <v>0</v>
      </c>
      <c r="Q149" s="201"/>
      <c r="R149" s="202">
        <f>SUM(R150:R226)</f>
        <v>105.70051986999999</v>
      </c>
      <c r="S149" s="201"/>
      <c r="T149" s="203">
        <f>SUM(T150:T226)</f>
        <v>0</v>
      </c>
      <c r="U149" s="12"/>
      <c r="V149" s="12"/>
      <c r="W149" s="12"/>
      <c r="X149" s="12"/>
      <c r="Y149" s="12"/>
      <c r="Z149" s="12"/>
      <c r="AA149" s="12"/>
      <c r="AB149" s="12"/>
      <c r="AC149" s="12"/>
      <c r="AD149" s="12"/>
      <c r="AE149" s="12"/>
      <c r="AR149" s="204" t="s">
        <v>90</v>
      </c>
      <c r="AT149" s="205" t="s">
        <v>81</v>
      </c>
      <c r="AU149" s="205" t="s">
        <v>90</v>
      </c>
      <c r="AY149" s="204" t="s">
        <v>159</v>
      </c>
      <c r="BK149" s="206">
        <f>SUM(BK150:BK226)</f>
        <v>0</v>
      </c>
    </row>
    <row r="150" s="2" customFormat="1" ht="24.15" customHeight="1">
      <c r="A150" s="42"/>
      <c r="B150" s="43"/>
      <c r="C150" s="209" t="s">
        <v>239</v>
      </c>
      <c r="D150" s="209" t="s">
        <v>161</v>
      </c>
      <c r="E150" s="210" t="s">
        <v>324</v>
      </c>
      <c r="F150" s="211" t="s">
        <v>325</v>
      </c>
      <c r="G150" s="212" t="s">
        <v>222</v>
      </c>
      <c r="H150" s="213">
        <v>152</v>
      </c>
      <c r="I150" s="214"/>
      <c r="J150" s="215">
        <f>ROUND(I150*H150,2)</f>
        <v>0</v>
      </c>
      <c r="K150" s="211" t="s">
        <v>165</v>
      </c>
      <c r="L150" s="48"/>
      <c r="M150" s="216" t="s">
        <v>44</v>
      </c>
      <c r="N150" s="217" t="s">
        <v>53</v>
      </c>
      <c r="O150" s="88"/>
      <c r="P150" s="218">
        <f>O150*H150</f>
        <v>0</v>
      </c>
      <c r="Q150" s="218">
        <v>3.0000000000000001E-05</v>
      </c>
      <c r="R150" s="218">
        <f>Q150*H150</f>
        <v>0.0045599999999999998</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326</v>
      </c>
    </row>
    <row r="151" s="2" customFormat="1">
      <c r="A151" s="42"/>
      <c r="B151" s="43"/>
      <c r="C151" s="44"/>
      <c r="D151" s="222" t="s">
        <v>168</v>
      </c>
      <c r="E151" s="44"/>
      <c r="F151" s="223" t="s">
        <v>327</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329</v>
      </c>
      <c r="G153" s="240"/>
      <c r="H153" s="243">
        <v>12</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330</v>
      </c>
      <c r="G154" s="240"/>
      <c r="H154" s="243">
        <v>126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4" customFormat="1">
      <c r="A155" s="14"/>
      <c r="B155" s="239"/>
      <c r="C155" s="240"/>
      <c r="D155" s="227" t="s">
        <v>172</v>
      </c>
      <c r="E155" s="241" t="s">
        <v>44</v>
      </c>
      <c r="F155" s="242" t="s">
        <v>331</v>
      </c>
      <c r="G155" s="240"/>
      <c r="H155" s="243">
        <v>14</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5" customFormat="1">
      <c r="A156" s="15"/>
      <c r="B156" s="250"/>
      <c r="C156" s="251"/>
      <c r="D156" s="227" t="s">
        <v>172</v>
      </c>
      <c r="E156" s="252" t="s">
        <v>265</v>
      </c>
      <c r="F156" s="253" t="s">
        <v>176</v>
      </c>
      <c r="G156" s="251"/>
      <c r="H156" s="254">
        <v>152</v>
      </c>
      <c r="I156" s="255"/>
      <c r="J156" s="251"/>
      <c r="K156" s="251"/>
      <c r="L156" s="256"/>
      <c r="M156" s="257"/>
      <c r="N156" s="258"/>
      <c r="O156" s="258"/>
      <c r="P156" s="258"/>
      <c r="Q156" s="258"/>
      <c r="R156" s="258"/>
      <c r="S156" s="258"/>
      <c r="T156" s="259"/>
      <c r="U156" s="15"/>
      <c r="V156" s="15"/>
      <c r="W156" s="15"/>
      <c r="X156" s="15"/>
      <c r="Y156" s="15"/>
      <c r="Z156" s="15"/>
      <c r="AA156" s="15"/>
      <c r="AB156" s="15"/>
      <c r="AC156" s="15"/>
      <c r="AD156" s="15"/>
      <c r="AE156" s="15"/>
      <c r="AT156" s="260" t="s">
        <v>172</v>
      </c>
      <c r="AU156" s="260" t="s">
        <v>92</v>
      </c>
      <c r="AV156" s="15" t="s">
        <v>177</v>
      </c>
      <c r="AW156" s="15" t="s">
        <v>42</v>
      </c>
      <c r="AX156" s="15" t="s">
        <v>82</v>
      </c>
      <c r="AY156" s="260" t="s">
        <v>159</v>
      </c>
    </row>
    <row r="157" s="16" customFormat="1">
      <c r="A157" s="16"/>
      <c r="B157" s="261"/>
      <c r="C157" s="262"/>
      <c r="D157" s="227" t="s">
        <v>172</v>
      </c>
      <c r="E157" s="263" t="s">
        <v>44</v>
      </c>
      <c r="F157" s="264" t="s">
        <v>178</v>
      </c>
      <c r="G157" s="262"/>
      <c r="H157" s="265">
        <v>152</v>
      </c>
      <c r="I157" s="266"/>
      <c r="J157" s="262"/>
      <c r="K157" s="262"/>
      <c r="L157" s="267"/>
      <c r="M157" s="268"/>
      <c r="N157" s="269"/>
      <c r="O157" s="269"/>
      <c r="P157" s="269"/>
      <c r="Q157" s="269"/>
      <c r="R157" s="269"/>
      <c r="S157" s="269"/>
      <c r="T157" s="270"/>
      <c r="U157" s="16"/>
      <c r="V157" s="16"/>
      <c r="W157" s="16"/>
      <c r="X157" s="16"/>
      <c r="Y157" s="16"/>
      <c r="Z157" s="16"/>
      <c r="AA157" s="16"/>
      <c r="AB157" s="16"/>
      <c r="AC157" s="16"/>
      <c r="AD157" s="16"/>
      <c r="AE157" s="16"/>
      <c r="AT157" s="271" t="s">
        <v>172</v>
      </c>
      <c r="AU157" s="271" t="s">
        <v>92</v>
      </c>
      <c r="AV157" s="16" t="s">
        <v>166</v>
      </c>
      <c r="AW157" s="16" t="s">
        <v>42</v>
      </c>
      <c r="AX157" s="16" t="s">
        <v>90</v>
      </c>
      <c r="AY157" s="271" t="s">
        <v>159</v>
      </c>
    </row>
    <row r="158" s="2" customFormat="1" ht="21.75" customHeight="1">
      <c r="A158" s="42"/>
      <c r="B158" s="43"/>
      <c r="C158" s="209" t="s">
        <v>8</v>
      </c>
      <c r="D158" s="209" t="s">
        <v>161</v>
      </c>
      <c r="E158" s="210" t="s">
        <v>332</v>
      </c>
      <c r="F158" s="211" t="s">
        <v>333</v>
      </c>
      <c r="G158" s="212" t="s">
        <v>164</v>
      </c>
      <c r="H158" s="213">
        <v>4.8360000000000003</v>
      </c>
      <c r="I158" s="214"/>
      <c r="J158" s="215">
        <f>ROUND(I158*H158,2)</f>
        <v>0</v>
      </c>
      <c r="K158" s="211" t="s">
        <v>165</v>
      </c>
      <c r="L158" s="48"/>
      <c r="M158" s="216" t="s">
        <v>44</v>
      </c>
      <c r="N158" s="217" t="s">
        <v>53</v>
      </c>
      <c r="O158" s="88"/>
      <c r="P158" s="218">
        <f>O158*H158</f>
        <v>0</v>
      </c>
      <c r="Q158" s="218">
        <v>2.5018699999999998</v>
      </c>
      <c r="R158" s="218">
        <f>Q158*H158</f>
        <v>12.09904332</v>
      </c>
      <c r="S158" s="218">
        <v>0</v>
      </c>
      <c r="T158" s="219">
        <f>S158*H158</f>
        <v>0</v>
      </c>
      <c r="U158" s="42"/>
      <c r="V158" s="42"/>
      <c r="W158" s="42"/>
      <c r="X158" s="42"/>
      <c r="Y158" s="42"/>
      <c r="Z158" s="42"/>
      <c r="AA158" s="42"/>
      <c r="AB158" s="42"/>
      <c r="AC158" s="42"/>
      <c r="AD158" s="42"/>
      <c r="AE158" s="42"/>
      <c r="AR158" s="220" t="s">
        <v>166</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334</v>
      </c>
    </row>
    <row r="159" s="2" customFormat="1">
      <c r="A159" s="42"/>
      <c r="B159" s="43"/>
      <c r="C159" s="44"/>
      <c r="D159" s="222" t="s">
        <v>168</v>
      </c>
      <c r="E159" s="44"/>
      <c r="F159" s="223" t="s">
        <v>335</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13" customFormat="1">
      <c r="A160" s="13"/>
      <c r="B160" s="229"/>
      <c r="C160" s="230"/>
      <c r="D160" s="227" t="s">
        <v>172</v>
      </c>
      <c r="E160" s="231" t="s">
        <v>44</v>
      </c>
      <c r="F160" s="232" t="s">
        <v>336</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3" customFormat="1">
      <c r="A161" s="13"/>
      <c r="B161" s="229"/>
      <c r="C161" s="230"/>
      <c r="D161" s="227" t="s">
        <v>172</v>
      </c>
      <c r="E161" s="231" t="s">
        <v>44</v>
      </c>
      <c r="F161" s="232" t="s">
        <v>337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338</v>
      </c>
      <c r="G162" s="240"/>
      <c r="H162" s="243">
        <v>4.8360000000000003</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5" customFormat="1">
      <c r="A163" s="15"/>
      <c r="B163" s="250"/>
      <c r="C163" s="251"/>
      <c r="D163" s="227" t="s">
        <v>172</v>
      </c>
      <c r="E163" s="252" t="s">
        <v>267</v>
      </c>
      <c r="F163" s="253" t="s">
        <v>176</v>
      </c>
      <c r="G163" s="251"/>
      <c r="H163" s="254">
        <v>4.8360000000000003</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172</v>
      </c>
      <c r="AU163" s="260" t="s">
        <v>92</v>
      </c>
      <c r="AV163" s="15" t="s">
        <v>177</v>
      </c>
      <c r="AW163" s="15" t="s">
        <v>42</v>
      </c>
      <c r="AX163" s="15" t="s">
        <v>82</v>
      </c>
      <c r="AY163" s="260" t="s">
        <v>159</v>
      </c>
    </row>
    <row r="164" s="16" customFormat="1">
      <c r="A164" s="16"/>
      <c r="B164" s="261"/>
      <c r="C164" s="262"/>
      <c r="D164" s="227" t="s">
        <v>172</v>
      </c>
      <c r="E164" s="263" t="s">
        <v>44</v>
      </c>
      <c r="F164" s="264" t="s">
        <v>178</v>
      </c>
      <c r="G164" s="262"/>
      <c r="H164" s="265">
        <v>4.8360000000000003</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09" t="s">
        <v>339</v>
      </c>
      <c r="D165" s="209" t="s">
        <v>161</v>
      </c>
      <c r="E165" s="210" t="s">
        <v>340</v>
      </c>
      <c r="F165" s="211" t="s">
        <v>341</v>
      </c>
      <c r="G165" s="212" t="s">
        <v>310</v>
      </c>
      <c r="H165" s="213">
        <v>5.2800000000000002</v>
      </c>
      <c r="I165" s="214"/>
      <c r="J165" s="215">
        <f>ROUND(I165*H165,2)</f>
        <v>0</v>
      </c>
      <c r="K165" s="211" t="s">
        <v>165</v>
      </c>
      <c r="L165" s="48"/>
      <c r="M165" s="216" t="s">
        <v>44</v>
      </c>
      <c r="N165" s="217" t="s">
        <v>53</v>
      </c>
      <c r="O165" s="88"/>
      <c r="P165" s="218">
        <f>O165*H165</f>
        <v>0</v>
      </c>
      <c r="Q165" s="218">
        <v>0.0029399999999999999</v>
      </c>
      <c r="R165" s="218">
        <f>Q165*H165</f>
        <v>0.015523200000000001</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342</v>
      </c>
    </row>
    <row r="166" s="2" customFormat="1">
      <c r="A166" s="42"/>
      <c r="B166" s="43"/>
      <c r="C166" s="44"/>
      <c r="D166" s="222" t="s">
        <v>168</v>
      </c>
      <c r="E166" s="44"/>
      <c r="F166" s="223" t="s">
        <v>343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13" customFormat="1">
      <c r="A167" s="13"/>
      <c r="B167" s="229"/>
      <c r="C167" s="230"/>
      <c r="D167" s="227" t="s">
        <v>172</v>
      </c>
      <c r="E167" s="231" t="s">
        <v>44</v>
      </c>
      <c r="F167" s="232" t="s">
        <v>344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3" customFormat="1">
      <c r="A168" s="13"/>
      <c r="B168" s="229"/>
      <c r="C168" s="230"/>
      <c r="D168" s="227" t="s">
        <v>172</v>
      </c>
      <c r="E168" s="231" t="s">
        <v>44</v>
      </c>
      <c r="F168" s="232" t="s">
        <v>337</v>
      </c>
      <c r="G168" s="230"/>
      <c r="H168" s="231" t="s">
        <v>44</v>
      </c>
      <c r="I168" s="233"/>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172</v>
      </c>
      <c r="AU168" s="238" t="s">
        <v>92</v>
      </c>
      <c r="AV168" s="13" t="s">
        <v>90</v>
      </c>
      <c r="AW168" s="13" t="s">
        <v>42</v>
      </c>
      <c r="AX168" s="13" t="s">
        <v>82</v>
      </c>
      <c r="AY168" s="238" t="s">
        <v>159</v>
      </c>
    </row>
    <row r="169" s="14" customFormat="1">
      <c r="A169" s="14"/>
      <c r="B169" s="239"/>
      <c r="C169" s="240"/>
      <c r="D169" s="227" t="s">
        <v>172</v>
      </c>
      <c r="E169" s="241" t="s">
        <v>44</v>
      </c>
      <c r="F169" s="242" t="s">
        <v>345</v>
      </c>
      <c r="G169" s="240"/>
      <c r="H169" s="243">
        <v>5.2800000000000002</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172</v>
      </c>
      <c r="AU169" s="249" t="s">
        <v>92</v>
      </c>
      <c r="AV169" s="14" t="s">
        <v>92</v>
      </c>
      <c r="AW169" s="14" t="s">
        <v>42</v>
      </c>
      <c r="AX169" s="14" t="s">
        <v>82</v>
      </c>
      <c r="AY169" s="249" t="s">
        <v>159</v>
      </c>
    </row>
    <row r="170" s="16" customFormat="1">
      <c r="A170" s="16"/>
      <c r="B170" s="261"/>
      <c r="C170" s="262"/>
      <c r="D170" s="227" t="s">
        <v>172</v>
      </c>
      <c r="E170" s="263" t="s">
        <v>44</v>
      </c>
      <c r="F170" s="264" t="s">
        <v>178</v>
      </c>
      <c r="G170" s="262"/>
      <c r="H170" s="265">
        <v>5.2800000000000002</v>
      </c>
      <c r="I170" s="266"/>
      <c r="J170" s="262"/>
      <c r="K170" s="262"/>
      <c r="L170" s="267"/>
      <c r="M170" s="268"/>
      <c r="N170" s="269"/>
      <c r="O170" s="269"/>
      <c r="P170" s="269"/>
      <c r="Q170" s="269"/>
      <c r="R170" s="269"/>
      <c r="S170" s="269"/>
      <c r="T170" s="270"/>
      <c r="U170" s="16"/>
      <c r="V170" s="16"/>
      <c r="W170" s="16"/>
      <c r="X170" s="16"/>
      <c r="Y170" s="16"/>
      <c r="Z170" s="16"/>
      <c r="AA170" s="16"/>
      <c r="AB170" s="16"/>
      <c r="AC170" s="16"/>
      <c r="AD170" s="16"/>
      <c r="AE170" s="16"/>
      <c r="AT170" s="271" t="s">
        <v>172</v>
      </c>
      <c r="AU170" s="271" t="s">
        <v>92</v>
      </c>
      <c r="AV170" s="16" t="s">
        <v>166</v>
      </c>
      <c r="AW170" s="16" t="s">
        <v>42</v>
      </c>
      <c r="AX170" s="16" t="s">
        <v>90</v>
      </c>
      <c r="AY170" s="271" t="s">
        <v>159</v>
      </c>
    </row>
    <row r="171" s="2" customFormat="1" ht="16.5" customHeight="1">
      <c r="A171" s="42"/>
      <c r="B171" s="43"/>
      <c r="C171" s="209" t="s">
        <v>346</v>
      </c>
      <c r="D171" s="209" t="s">
        <v>161</v>
      </c>
      <c r="E171" s="210" t="s">
        <v>347</v>
      </c>
      <c r="F171" s="211" t="s">
        <v>348</v>
      </c>
      <c r="G171" s="212" t="s">
        <v>310</v>
      </c>
      <c r="H171" s="213">
        <v>5.2800000000000002</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349</v>
      </c>
    </row>
    <row r="172" s="2" customFormat="1">
      <c r="A172" s="42"/>
      <c r="B172" s="43"/>
      <c r="C172" s="44"/>
      <c r="D172" s="222" t="s">
        <v>168</v>
      </c>
      <c r="E172" s="44"/>
      <c r="F172" s="223" t="s">
        <v>350</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351</v>
      </c>
      <c r="D173" s="209" t="s">
        <v>161</v>
      </c>
      <c r="E173" s="210" t="s">
        <v>352</v>
      </c>
      <c r="F173" s="211" t="s">
        <v>353</v>
      </c>
      <c r="G173" s="212" t="s">
        <v>200</v>
      </c>
      <c r="H173" s="213">
        <v>0.029000000000000001</v>
      </c>
      <c r="I173" s="214"/>
      <c r="J173" s="215">
        <f>ROUND(I173*H173,2)</f>
        <v>0</v>
      </c>
      <c r="K173" s="211" t="s">
        <v>165</v>
      </c>
      <c r="L173" s="48"/>
      <c r="M173" s="216" t="s">
        <v>44</v>
      </c>
      <c r="N173" s="217" t="s">
        <v>53</v>
      </c>
      <c r="O173" s="88"/>
      <c r="P173" s="218">
        <f>O173*H173</f>
        <v>0</v>
      </c>
      <c r="Q173" s="218">
        <v>1.0606199999999999</v>
      </c>
      <c r="R173" s="218">
        <f>Q173*H173</f>
        <v>0.030757979999999997</v>
      </c>
      <c r="S173" s="218">
        <v>0</v>
      </c>
      <c r="T173" s="219">
        <f>S173*H173</f>
        <v>0</v>
      </c>
      <c r="U173" s="42"/>
      <c r="V173" s="42"/>
      <c r="W173" s="42"/>
      <c r="X173" s="42"/>
      <c r="Y173" s="42"/>
      <c r="Z173" s="42"/>
      <c r="AA173" s="42"/>
      <c r="AB173" s="42"/>
      <c r="AC173" s="42"/>
      <c r="AD173" s="42"/>
      <c r="AE173" s="42"/>
      <c r="AR173" s="220" t="s">
        <v>166</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354</v>
      </c>
    </row>
    <row r="174" s="2" customFormat="1">
      <c r="A174" s="42"/>
      <c r="B174" s="43"/>
      <c r="C174" s="44"/>
      <c r="D174" s="222" t="s">
        <v>168</v>
      </c>
      <c r="E174" s="44"/>
      <c r="F174" s="223" t="s">
        <v>355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13" customFormat="1">
      <c r="A175" s="13"/>
      <c r="B175" s="229"/>
      <c r="C175" s="230"/>
      <c r="D175" s="227" t="s">
        <v>172</v>
      </c>
      <c r="E175" s="231" t="s">
        <v>44</v>
      </c>
      <c r="F175" s="232" t="s">
        <v>356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357</v>
      </c>
      <c r="G176" s="240"/>
      <c r="H176" s="243">
        <v>0.029000000000000001</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6" customFormat="1">
      <c r="A177" s="16"/>
      <c r="B177" s="261"/>
      <c r="C177" s="262"/>
      <c r="D177" s="227" t="s">
        <v>172</v>
      </c>
      <c r="E177" s="263" t="s">
        <v>44</v>
      </c>
      <c r="F177" s="264" t="s">
        <v>178</v>
      </c>
      <c r="G177" s="262"/>
      <c r="H177" s="265">
        <v>0.029000000000000001</v>
      </c>
      <c r="I177" s="266"/>
      <c r="J177" s="262"/>
      <c r="K177" s="262"/>
      <c r="L177" s="267"/>
      <c r="M177" s="268"/>
      <c r="N177" s="269"/>
      <c r="O177" s="269"/>
      <c r="P177" s="269"/>
      <c r="Q177" s="269"/>
      <c r="R177" s="269"/>
      <c r="S177" s="269"/>
      <c r="T177" s="270"/>
      <c r="U177" s="16"/>
      <c r="V177" s="16"/>
      <c r="W177" s="16"/>
      <c r="X177" s="16"/>
      <c r="Y177" s="16"/>
      <c r="Z177" s="16"/>
      <c r="AA177" s="16"/>
      <c r="AB177" s="16"/>
      <c r="AC177" s="16"/>
      <c r="AD177" s="16"/>
      <c r="AE177" s="16"/>
      <c r="AT177" s="271" t="s">
        <v>172</v>
      </c>
      <c r="AU177" s="271" t="s">
        <v>92</v>
      </c>
      <c r="AV177" s="16" t="s">
        <v>166</v>
      </c>
      <c r="AW177" s="16" t="s">
        <v>42</v>
      </c>
      <c r="AX177" s="16" t="s">
        <v>90</v>
      </c>
      <c r="AY177" s="271" t="s">
        <v>159</v>
      </c>
    </row>
    <row r="178" s="2" customFormat="1" ht="21.75" customHeight="1">
      <c r="A178" s="42"/>
      <c r="B178" s="43"/>
      <c r="C178" s="209" t="s">
        <v>358</v>
      </c>
      <c r="D178" s="209" t="s">
        <v>161</v>
      </c>
      <c r="E178" s="210" t="s">
        <v>359</v>
      </c>
      <c r="F178" s="211" t="s">
        <v>360</v>
      </c>
      <c r="G178" s="212" t="s">
        <v>164</v>
      </c>
      <c r="H178" s="213">
        <v>6.1600000000000001</v>
      </c>
      <c r="I178" s="214"/>
      <c r="J178" s="215">
        <f>ROUND(I178*H178,2)</f>
        <v>0</v>
      </c>
      <c r="K178" s="211" t="s">
        <v>165</v>
      </c>
      <c r="L178" s="48"/>
      <c r="M178" s="216" t="s">
        <v>44</v>
      </c>
      <c r="N178" s="217" t="s">
        <v>53</v>
      </c>
      <c r="O178" s="88"/>
      <c r="P178" s="218">
        <f>O178*H178</f>
        <v>0</v>
      </c>
      <c r="Q178" s="218">
        <v>2.5018699999999998</v>
      </c>
      <c r="R178" s="218">
        <f>Q178*H178</f>
        <v>15.411519199999999</v>
      </c>
      <c r="S178" s="218">
        <v>0</v>
      </c>
      <c r="T178" s="219">
        <f>S178*H178</f>
        <v>0</v>
      </c>
      <c r="U178" s="42"/>
      <c r="V178" s="42"/>
      <c r="W178" s="42"/>
      <c r="X178" s="42"/>
      <c r="Y178" s="42"/>
      <c r="Z178" s="42"/>
      <c r="AA178" s="42"/>
      <c r="AB178" s="42"/>
      <c r="AC178" s="42"/>
      <c r="AD178" s="42"/>
      <c r="AE178" s="42"/>
      <c r="AR178" s="220" t="s">
        <v>166</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361</v>
      </c>
    </row>
    <row r="179" s="2" customFormat="1">
      <c r="A179" s="42"/>
      <c r="B179" s="43"/>
      <c r="C179" s="44"/>
      <c r="D179" s="222" t="s">
        <v>168</v>
      </c>
      <c r="E179" s="44"/>
      <c r="F179" s="223" t="s">
        <v>362</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13" customFormat="1">
      <c r="A180" s="13"/>
      <c r="B180" s="229"/>
      <c r="C180" s="230"/>
      <c r="D180" s="227" t="s">
        <v>172</v>
      </c>
      <c r="E180" s="231" t="s">
        <v>44</v>
      </c>
      <c r="F180" s="232" t="s">
        <v>363</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3" customFormat="1">
      <c r="A181" s="13"/>
      <c r="B181" s="229"/>
      <c r="C181" s="230"/>
      <c r="D181" s="227" t="s">
        <v>172</v>
      </c>
      <c r="E181" s="231" t="s">
        <v>44</v>
      </c>
      <c r="F181" s="232" t="s">
        <v>337</v>
      </c>
      <c r="G181" s="230"/>
      <c r="H181" s="231" t="s">
        <v>44</v>
      </c>
      <c r="I181" s="233"/>
      <c r="J181" s="230"/>
      <c r="K181" s="230"/>
      <c r="L181" s="234"/>
      <c r="M181" s="235"/>
      <c r="N181" s="236"/>
      <c r="O181" s="236"/>
      <c r="P181" s="236"/>
      <c r="Q181" s="236"/>
      <c r="R181" s="236"/>
      <c r="S181" s="236"/>
      <c r="T181" s="237"/>
      <c r="U181" s="13"/>
      <c r="V181" s="13"/>
      <c r="W181" s="13"/>
      <c r="X181" s="13"/>
      <c r="Y181" s="13"/>
      <c r="Z181" s="13"/>
      <c r="AA181" s="13"/>
      <c r="AB181" s="13"/>
      <c r="AC181" s="13"/>
      <c r="AD181" s="13"/>
      <c r="AE181" s="13"/>
      <c r="AT181" s="238" t="s">
        <v>172</v>
      </c>
      <c r="AU181" s="238" t="s">
        <v>92</v>
      </c>
      <c r="AV181" s="13" t="s">
        <v>90</v>
      </c>
      <c r="AW181" s="13" t="s">
        <v>42</v>
      </c>
      <c r="AX181" s="13" t="s">
        <v>82</v>
      </c>
      <c r="AY181" s="238" t="s">
        <v>159</v>
      </c>
    </row>
    <row r="182" s="14" customFormat="1">
      <c r="A182" s="14"/>
      <c r="B182" s="239"/>
      <c r="C182" s="240"/>
      <c r="D182" s="227" t="s">
        <v>172</v>
      </c>
      <c r="E182" s="241" t="s">
        <v>44</v>
      </c>
      <c r="F182" s="242" t="s">
        <v>364</v>
      </c>
      <c r="G182" s="240"/>
      <c r="H182" s="243">
        <v>6.1600000000000001</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172</v>
      </c>
      <c r="AU182" s="249" t="s">
        <v>92</v>
      </c>
      <c r="AV182" s="14" t="s">
        <v>92</v>
      </c>
      <c r="AW182" s="14" t="s">
        <v>42</v>
      </c>
      <c r="AX182" s="14" t="s">
        <v>82</v>
      </c>
      <c r="AY182" s="249" t="s">
        <v>159</v>
      </c>
    </row>
    <row r="183" s="15" customFormat="1">
      <c r="A183" s="15"/>
      <c r="B183" s="250"/>
      <c r="C183" s="251"/>
      <c r="D183" s="227" t="s">
        <v>172</v>
      </c>
      <c r="E183" s="252" t="s">
        <v>269</v>
      </c>
      <c r="F183" s="253" t="s">
        <v>176</v>
      </c>
      <c r="G183" s="251"/>
      <c r="H183" s="254">
        <v>6.1600000000000001</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172</v>
      </c>
      <c r="AU183" s="260" t="s">
        <v>92</v>
      </c>
      <c r="AV183" s="15" t="s">
        <v>177</v>
      </c>
      <c r="AW183" s="15" t="s">
        <v>42</v>
      </c>
      <c r="AX183" s="15" t="s">
        <v>82</v>
      </c>
      <c r="AY183" s="260" t="s">
        <v>159</v>
      </c>
    </row>
    <row r="184" s="16" customFormat="1">
      <c r="A184" s="16"/>
      <c r="B184" s="261"/>
      <c r="C184" s="262"/>
      <c r="D184" s="227" t="s">
        <v>172</v>
      </c>
      <c r="E184" s="263" t="s">
        <v>44</v>
      </c>
      <c r="F184" s="264" t="s">
        <v>178</v>
      </c>
      <c r="G184" s="262"/>
      <c r="H184" s="265">
        <v>6.1600000000000001</v>
      </c>
      <c r="I184" s="266"/>
      <c r="J184" s="262"/>
      <c r="K184" s="262"/>
      <c r="L184" s="267"/>
      <c r="M184" s="268"/>
      <c r="N184" s="269"/>
      <c r="O184" s="269"/>
      <c r="P184" s="269"/>
      <c r="Q184" s="269"/>
      <c r="R184" s="269"/>
      <c r="S184" s="269"/>
      <c r="T184" s="270"/>
      <c r="U184" s="16"/>
      <c r="V184" s="16"/>
      <c r="W184" s="16"/>
      <c r="X184" s="16"/>
      <c r="Y184" s="16"/>
      <c r="Z184" s="16"/>
      <c r="AA184" s="16"/>
      <c r="AB184" s="16"/>
      <c r="AC184" s="16"/>
      <c r="AD184" s="16"/>
      <c r="AE184" s="16"/>
      <c r="AT184" s="271" t="s">
        <v>172</v>
      </c>
      <c r="AU184" s="271" t="s">
        <v>92</v>
      </c>
      <c r="AV184" s="16" t="s">
        <v>166</v>
      </c>
      <c r="AW184" s="16" t="s">
        <v>42</v>
      </c>
      <c r="AX184" s="16" t="s">
        <v>90</v>
      </c>
      <c r="AY184" s="271" t="s">
        <v>159</v>
      </c>
    </row>
    <row r="185" s="2" customFormat="1" ht="16.5" customHeight="1">
      <c r="A185" s="42"/>
      <c r="B185" s="43"/>
      <c r="C185" s="209" t="s">
        <v>365</v>
      </c>
      <c r="D185" s="209" t="s">
        <v>161</v>
      </c>
      <c r="E185" s="210" t="s">
        <v>366</v>
      </c>
      <c r="F185" s="211" t="s">
        <v>367</v>
      </c>
      <c r="G185" s="212" t="s">
        <v>310</v>
      </c>
      <c r="H185" s="213">
        <v>17.600000000000001</v>
      </c>
      <c r="I185" s="214"/>
      <c r="J185" s="215">
        <f>ROUND(I185*H185,2)</f>
        <v>0</v>
      </c>
      <c r="K185" s="211" t="s">
        <v>165</v>
      </c>
      <c r="L185" s="48"/>
      <c r="M185" s="216" t="s">
        <v>44</v>
      </c>
      <c r="N185" s="217" t="s">
        <v>53</v>
      </c>
      <c r="O185" s="88"/>
      <c r="P185" s="218">
        <f>O185*H185</f>
        <v>0</v>
      </c>
      <c r="Q185" s="218">
        <v>0.0026900000000000001</v>
      </c>
      <c r="R185" s="218">
        <f>Q185*H185</f>
        <v>0.047344000000000004</v>
      </c>
      <c r="S185" s="218">
        <v>0</v>
      </c>
      <c r="T185" s="219">
        <f>S185*H185</f>
        <v>0</v>
      </c>
      <c r="U185" s="42"/>
      <c r="V185" s="42"/>
      <c r="W185" s="42"/>
      <c r="X185" s="42"/>
      <c r="Y185" s="42"/>
      <c r="Z185" s="42"/>
      <c r="AA185" s="42"/>
      <c r="AB185" s="42"/>
      <c r="AC185" s="42"/>
      <c r="AD185" s="42"/>
      <c r="AE185" s="42"/>
      <c r="AR185" s="220" t="s">
        <v>166</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368</v>
      </c>
    </row>
    <row r="186" s="2" customFormat="1">
      <c r="A186" s="42"/>
      <c r="B186" s="43"/>
      <c r="C186" s="44"/>
      <c r="D186" s="222" t="s">
        <v>168</v>
      </c>
      <c r="E186" s="44"/>
      <c r="F186" s="223" t="s">
        <v>369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13" customFormat="1">
      <c r="A187" s="13"/>
      <c r="B187" s="229"/>
      <c r="C187" s="230"/>
      <c r="D187" s="227" t="s">
        <v>172</v>
      </c>
      <c r="E187" s="231" t="s">
        <v>44</v>
      </c>
      <c r="F187" s="232" t="s">
        <v>370</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3" customFormat="1">
      <c r="A188" s="13"/>
      <c r="B188" s="229"/>
      <c r="C188" s="230"/>
      <c r="D188" s="227" t="s">
        <v>172</v>
      </c>
      <c r="E188" s="231" t="s">
        <v>44</v>
      </c>
      <c r="F188" s="232" t="s">
        <v>337</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371</v>
      </c>
      <c r="G189" s="240"/>
      <c r="H189" s="243">
        <v>17.600000000000001</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6" customFormat="1">
      <c r="A190" s="16"/>
      <c r="B190" s="261"/>
      <c r="C190" s="262"/>
      <c r="D190" s="227" t="s">
        <v>172</v>
      </c>
      <c r="E190" s="263" t="s">
        <v>44</v>
      </c>
      <c r="F190" s="264" t="s">
        <v>178</v>
      </c>
      <c r="G190" s="262"/>
      <c r="H190" s="265">
        <v>17.600000000000001</v>
      </c>
      <c r="I190" s="266"/>
      <c r="J190" s="262"/>
      <c r="K190" s="262"/>
      <c r="L190" s="267"/>
      <c r="M190" s="268"/>
      <c r="N190" s="269"/>
      <c r="O190" s="269"/>
      <c r="P190" s="269"/>
      <c r="Q190" s="269"/>
      <c r="R190" s="269"/>
      <c r="S190" s="269"/>
      <c r="T190" s="270"/>
      <c r="U190" s="16"/>
      <c r="V190" s="16"/>
      <c r="W190" s="16"/>
      <c r="X190" s="16"/>
      <c r="Y190" s="16"/>
      <c r="Z190" s="16"/>
      <c r="AA190" s="16"/>
      <c r="AB190" s="16"/>
      <c r="AC190" s="16"/>
      <c r="AD190" s="16"/>
      <c r="AE190" s="16"/>
      <c r="AT190" s="271" t="s">
        <v>172</v>
      </c>
      <c r="AU190" s="271" t="s">
        <v>92</v>
      </c>
      <c r="AV190" s="16" t="s">
        <v>166</v>
      </c>
      <c r="AW190" s="16" t="s">
        <v>42</v>
      </c>
      <c r="AX190" s="16" t="s">
        <v>90</v>
      </c>
      <c r="AY190" s="271" t="s">
        <v>159</v>
      </c>
    </row>
    <row r="191" s="2" customFormat="1" ht="16.5" customHeight="1">
      <c r="A191" s="42"/>
      <c r="B191" s="43"/>
      <c r="C191" s="209" t="s">
        <v>372</v>
      </c>
      <c r="D191" s="209" t="s">
        <v>161</v>
      </c>
      <c r="E191" s="210" t="s">
        <v>373</v>
      </c>
      <c r="F191" s="211" t="s">
        <v>374</v>
      </c>
      <c r="G191" s="212" t="s">
        <v>310</v>
      </c>
      <c r="H191" s="213">
        <v>17.600000000000001</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166</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166</v>
      </c>
      <c r="BM191" s="220" t="s">
        <v>375</v>
      </c>
    </row>
    <row r="192" s="2" customFormat="1">
      <c r="A192" s="42"/>
      <c r="B192" s="43"/>
      <c r="C192" s="44"/>
      <c r="D192" s="222" t="s">
        <v>168</v>
      </c>
      <c r="E192" s="44"/>
      <c r="F192" s="223" t="s">
        <v>376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16.5" customHeight="1">
      <c r="A193" s="42"/>
      <c r="B193" s="43"/>
      <c r="C193" s="209" t="s">
        <v>377</v>
      </c>
      <c r="D193" s="209" t="s">
        <v>161</v>
      </c>
      <c r="E193" s="210" t="s">
        <v>378</v>
      </c>
      <c r="F193" s="211" t="s">
        <v>379</v>
      </c>
      <c r="G193" s="212" t="s">
        <v>200</v>
      </c>
      <c r="H193" s="213">
        <v>0.036999999999999998</v>
      </c>
      <c r="I193" s="214"/>
      <c r="J193" s="215">
        <f>ROUND(I193*H193,2)</f>
        <v>0</v>
      </c>
      <c r="K193" s="211" t="s">
        <v>165</v>
      </c>
      <c r="L193" s="48"/>
      <c r="M193" s="216" t="s">
        <v>44</v>
      </c>
      <c r="N193" s="217" t="s">
        <v>53</v>
      </c>
      <c r="O193" s="88"/>
      <c r="P193" s="218">
        <f>O193*H193</f>
        <v>0</v>
      </c>
      <c r="Q193" s="218">
        <v>1.0606199999999999</v>
      </c>
      <c r="R193" s="218">
        <f>Q193*H193</f>
        <v>0.039242939999999997</v>
      </c>
      <c r="S193" s="218">
        <v>0</v>
      </c>
      <c r="T193" s="219">
        <f>S193*H193</f>
        <v>0</v>
      </c>
      <c r="U193" s="42"/>
      <c r="V193" s="42"/>
      <c r="W193" s="42"/>
      <c r="X193" s="42"/>
      <c r="Y193" s="42"/>
      <c r="Z193" s="42"/>
      <c r="AA193" s="42"/>
      <c r="AB193" s="42"/>
      <c r="AC193" s="42"/>
      <c r="AD193" s="42"/>
      <c r="AE193" s="42"/>
      <c r="AR193" s="220" t="s">
        <v>166</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380</v>
      </c>
    </row>
    <row r="194" s="2" customFormat="1">
      <c r="A194" s="42"/>
      <c r="B194" s="43"/>
      <c r="C194" s="44"/>
      <c r="D194" s="222" t="s">
        <v>168</v>
      </c>
      <c r="E194" s="44"/>
      <c r="F194" s="223" t="s">
        <v>381</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13" customFormat="1">
      <c r="A195" s="13"/>
      <c r="B195" s="229"/>
      <c r="C195" s="230"/>
      <c r="D195" s="227" t="s">
        <v>172</v>
      </c>
      <c r="E195" s="231" t="s">
        <v>44</v>
      </c>
      <c r="F195" s="232" t="s">
        <v>382</v>
      </c>
      <c r="G195" s="230"/>
      <c r="H195" s="231" t="s">
        <v>44</v>
      </c>
      <c r="I195" s="233"/>
      <c r="J195" s="230"/>
      <c r="K195" s="230"/>
      <c r="L195" s="234"/>
      <c r="M195" s="235"/>
      <c r="N195" s="236"/>
      <c r="O195" s="236"/>
      <c r="P195" s="236"/>
      <c r="Q195" s="236"/>
      <c r="R195" s="236"/>
      <c r="S195" s="236"/>
      <c r="T195" s="237"/>
      <c r="U195" s="13"/>
      <c r="V195" s="13"/>
      <c r="W195" s="13"/>
      <c r="X195" s="13"/>
      <c r="Y195" s="13"/>
      <c r="Z195" s="13"/>
      <c r="AA195" s="13"/>
      <c r="AB195" s="13"/>
      <c r="AC195" s="13"/>
      <c r="AD195" s="13"/>
      <c r="AE195" s="13"/>
      <c r="AT195" s="238" t="s">
        <v>172</v>
      </c>
      <c r="AU195" s="238" t="s">
        <v>92</v>
      </c>
      <c r="AV195" s="13" t="s">
        <v>90</v>
      </c>
      <c r="AW195" s="13" t="s">
        <v>42</v>
      </c>
      <c r="AX195" s="13" t="s">
        <v>82</v>
      </c>
      <c r="AY195" s="238" t="s">
        <v>159</v>
      </c>
    </row>
    <row r="196" s="14" customFormat="1">
      <c r="A196" s="14"/>
      <c r="B196" s="239"/>
      <c r="C196" s="240"/>
      <c r="D196" s="227" t="s">
        <v>172</v>
      </c>
      <c r="E196" s="241" t="s">
        <v>44</v>
      </c>
      <c r="F196" s="242" t="s">
        <v>383</v>
      </c>
      <c r="G196" s="240"/>
      <c r="H196" s="243">
        <v>0.036999999999999998</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42</v>
      </c>
      <c r="AX196" s="14" t="s">
        <v>82</v>
      </c>
      <c r="AY196" s="249" t="s">
        <v>159</v>
      </c>
    </row>
    <row r="197" s="16" customFormat="1">
      <c r="A197" s="16"/>
      <c r="B197" s="261"/>
      <c r="C197" s="262"/>
      <c r="D197" s="227" t="s">
        <v>172</v>
      </c>
      <c r="E197" s="263" t="s">
        <v>44</v>
      </c>
      <c r="F197" s="264" t="s">
        <v>178</v>
      </c>
      <c r="G197" s="262"/>
      <c r="H197" s="265">
        <v>0.036999999999999998</v>
      </c>
      <c r="I197" s="266"/>
      <c r="J197" s="262"/>
      <c r="K197" s="262"/>
      <c r="L197" s="267"/>
      <c r="M197" s="268"/>
      <c r="N197" s="269"/>
      <c r="O197" s="269"/>
      <c r="P197" s="269"/>
      <c r="Q197" s="269"/>
      <c r="R197" s="269"/>
      <c r="S197" s="269"/>
      <c r="T197" s="270"/>
      <c r="U197" s="16"/>
      <c r="V197" s="16"/>
      <c r="W197" s="16"/>
      <c r="X197" s="16"/>
      <c r="Y197" s="16"/>
      <c r="Z197" s="16"/>
      <c r="AA197" s="16"/>
      <c r="AB197" s="16"/>
      <c r="AC197" s="16"/>
      <c r="AD197" s="16"/>
      <c r="AE197" s="16"/>
      <c r="AT197" s="271" t="s">
        <v>172</v>
      </c>
      <c r="AU197" s="271" t="s">
        <v>92</v>
      </c>
      <c r="AV197" s="16" t="s">
        <v>166</v>
      </c>
      <c r="AW197" s="16" t="s">
        <v>42</v>
      </c>
      <c r="AX197" s="16" t="s">
        <v>90</v>
      </c>
      <c r="AY197" s="271" t="s">
        <v>159</v>
      </c>
    </row>
    <row r="198" s="2" customFormat="1" ht="24.15" customHeight="1">
      <c r="A198" s="42"/>
      <c r="B198" s="43"/>
      <c r="C198" s="209" t="s">
        <v>384</v>
      </c>
      <c r="D198" s="209" t="s">
        <v>161</v>
      </c>
      <c r="E198" s="210" t="s">
        <v>385</v>
      </c>
      <c r="F198" s="211" t="s">
        <v>386</v>
      </c>
      <c r="G198" s="212" t="s">
        <v>222</v>
      </c>
      <c r="H198" s="213">
        <v>81</v>
      </c>
      <c r="I198" s="214"/>
      <c r="J198" s="215">
        <f>ROUND(I198*H198,2)</f>
        <v>0</v>
      </c>
      <c r="K198" s="211" t="s">
        <v>201</v>
      </c>
      <c r="L198" s="48"/>
      <c r="M198" s="216" t="s">
        <v>44</v>
      </c>
      <c r="N198" s="217" t="s">
        <v>53</v>
      </c>
      <c r="O198" s="88"/>
      <c r="P198" s="218">
        <f>O198*H198</f>
        <v>0</v>
      </c>
      <c r="Q198" s="218">
        <v>0.00264</v>
      </c>
      <c r="R198" s="218">
        <f>Q198*H198</f>
        <v>0.21384</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387</v>
      </c>
    </row>
    <row r="199" s="13" customFormat="1">
      <c r="A199" s="13"/>
      <c r="B199" s="229"/>
      <c r="C199" s="230"/>
      <c r="D199" s="227" t="s">
        <v>172</v>
      </c>
      <c r="E199" s="231" t="s">
        <v>44</v>
      </c>
      <c r="F199" s="232" t="s">
        <v>388</v>
      </c>
      <c r="G199" s="230"/>
      <c r="H199" s="231" t="s">
        <v>44</v>
      </c>
      <c r="I199" s="233"/>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172</v>
      </c>
      <c r="AU199" s="238" t="s">
        <v>92</v>
      </c>
      <c r="AV199" s="13" t="s">
        <v>90</v>
      </c>
      <c r="AW199" s="13" t="s">
        <v>42</v>
      </c>
      <c r="AX199" s="13" t="s">
        <v>82</v>
      </c>
      <c r="AY199" s="238" t="s">
        <v>159</v>
      </c>
    </row>
    <row r="200" s="14" customFormat="1">
      <c r="A200" s="14"/>
      <c r="B200" s="239"/>
      <c r="C200" s="240"/>
      <c r="D200" s="227" t="s">
        <v>172</v>
      </c>
      <c r="E200" s="241" t="s">
        <v>44</v>
      </c>
      <c r="F200" s="242" t="s">
        <v>389</v>
      </c>
      <c r="G200" s="240"/>
      <c r="H200" s="243">
        <v>67</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4" customFormat="1">
      <c r="A201" s="14"/>
      <c r="B201" s="239"/>
      <c r="C201" s="240"/>
      <c r="D201" s="227" t="s">
        <v>172</v>
      </c>
      <c r="E201" s="241" t="s">
        <v>44</v>
      </c>
      <c r="F201" s="242" t="s">
        <v>331</v>
      </c>
      <c r="G201" s="240"/>
      <c r="H201" s="243">
        <v>14</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6" customFormat="1">
      <c r="A202" s="16"/>
      <c r="B202" s="261"/>
      <c r="C202" s="262"/>
      <c r="D202" s="227" t="s">
        <v>172</v>
      </c>
      <c r="E202" s="263" t="s">
        <v>44</v>
      </c>
      <c r="F202" s="264" t="s">
        <v>178</v>
      </c>
      <c r="G202" s="262"/>
      <c r="H202" s="265">
        <v>81</v>
      </c>
      <c r="I202" s="266"/>
      <c r="J202" s="262"/>
      <c r="K202" s="262"/>
      <c r="L202" s="267"/>
      <c r="M202" s="268"/>
      <c r="N202" s="269"/>
      <c r="O202" s="269"/>
      <c r="P202" s="269"/>
      <c r="Q202" s="269"/>
      <c r="R202" s="269"/>
      <c r="S202" s="269"/>
      <c r="T202" s="270"/>
      <c r="U202" s="16"/>
      <c r="V202" s="16"/>
      <c r="W202" s="16"/>
      <c r="X202" s="16"/>
      <c r="Y202" s="16"/>
      <c r="Z202" s="16"/>
      <c r="AA202" s="16"/>
      <c r="AB202" s="16"/>
      <c r="AC202" s="16"/>
      <c r="AD202" s="16"/>
      <c r="AE202" s="16"/>
      <c r="AT202" s="271" t="s">
        <v>172</v>
      </c>
      <c r="AU202" s="271" t="s">
        <v>92</v>
      </c>
      <c r="AV202" s="16" t="s">
        <v>166</v>
      </c>
      <c r="AW202" s="16" t="s">
        <v>42</v>
      </c>
      <c r="AX202" s="16" t="s">
        <v>90</v>
      </c>
      <c r="AY202" s="271" t="s">
        <v>159</v>
      </c>
    </row>
    <row r="203" s="2" customFormat="1" ht="21.75" customHeight="1">
      <c r="A203" s="42"/>
      <c r="B203" s="43"/>
      <c r="C203" s="209" t="s">
        <v>7</v>
      </c>
      <c r="D203" s="209" t="s">
        <v>161</v>
      </c>
      <c r="E203" s="210" t="s">
        <v>390</v>
      </c>
      <c r="F203" s="211" t="s">
        <v>391</v>
      </c>
      <c r="G203" s="212" t="s">
        <v>164</v>
      </c>
      <c r="H203" s="213">
        <v>30.329000000000001</v>
      </c>
      <c r="I203" s="214"/>
      <c r="J203" s="215">
        <f>ROUND(I203*H203,2)</f>
        <v>0</v>
      </c>
      <c r="K203" s="211" t="s">
        <v>165</v>
      </c>
      <c r="L203" s="48"/>
      <c r="M203" s="216" t="s">
        <v>44</v>
      </c>
      <c r="N203" s="217" t="s">
        <v>53</v>
      </c>
      <c r="O203" s="88"/>
      <c r="P203" s="218">
        <f>O203*H203</f>
        <v>0</v>
      </c>
      <c r="Q203" s="218">
        <v>2.5018699999999998</v>
      </c>
      <c r="R203" s="218">
        <f>Q203*H203</f>
        <v>75.87921523</v>
      </c>
      <c r="S203" s="218">
        <v>0</v>
      </c>
      <c r="T203" s="219">
        <f>S203*H203</f>
        <v>0</v>
      </c>
      <c r="U203" s="42"/>
      <c r="V203" s="42"/>
      <c r="W203" s="42"/>
      <c r="X203" s="42"/>
      <c r="Y203" s="42"/>
      <c r="Z203" s="42"/>
      <c r="AA203" s="42"/>
      <c r="AB203" s="42"/>
      <c r="AC203" s="42"/>
      <c r="AD203" s="42"/>
      <c r="AE203" s="42"/>
      <c r="AR203" s="220" t="s">
        <v>166</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166</v>
      </c>
      <c r="BM203" s="220" t="s">
        <v>392</v>
      </c>
    </row>
    <row r="204" s="2" customFormat="1">
      <c r="A204" s="42"/>
      <c r="B204" s="43"/>
      <c r="C204" s="44"/>
      <c r="D204" s="222" t="s">
        <v>168</v>
      </c>
      <c r="E204" s="44"/>
      <c r="F204" s="223" t="s">
        <v>393</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13" customFormat="1">
      <c r="A205" s="13"/>
      <c r="B205" s="229"/>
      <c r="C205" s="230"/>
      <c r="D205" s="227" t="s">
        <v>172</v>
      </c>
      <c r="E205" s="231" t="s">
        <v>44</v>
      </c>
      <c r="F205" s="232" t="s">
        <v>394</v>
      </c>
      <c r="G205" s="230"/>
      <c r="H205" s="231" t="s">
        <v>44</v>
      </c>
      <c r="I205" s="233"/>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172</v>
      </c>
      <c r="AU205" s="238" t="s">
        <v>92</v>
      </c>
      <c r="AV205" s="13" t="s">
        <v>90</v>
      </c>
      <c r="AW205" s="13" t="s">
        <v>42</v>
      </c>
      <c r="AX205" s="13" t="s">
        <v>82</v>
      </c>
      <c r="AY205" s="238" t="s">
        <v>159</v>
      </c>
    </row>
    <row r="206" s="13" customFormat="1">
      <c r="A206" s="13"/>
      <c r="B206" s="229"/>
      <c r="C206" s="230"/>
      <c r="D206" s="227" t="s">
        <v>172</v>
      </c>
      <c r="E206" s="231" t="s">
        <v>44</v>
      </c>
      <c r="F206" s="232" t="s">
        <v>395</v>
      </c>
      <c r="G206" s="230"/>
      <c r="H206" s="231" t="s">
        <v>44</v>
      </c>
      <c r="I206" s="233"/>
      <c r="J206" s="230"/>
      <c r="K206" s="230"/>
      <c r="L206" s="234"/>
      <c r="M206" s="235"/>
      <c r="N206" s="236"/>
      <c r="O206" s="236"/>
      <c r="P206" s="236"/>
      <c r="Q206" s="236"/>
      <c r="R206" s="236"/>
      <c r="S206" s="236"/>
      <c r="T206" s="237"/>
      <c r="U206" s="13"/>
      <c r="V206" s="13"/>
      <c r="W206" s="13"/>
      <c r="X206" s="13"/>
      <c r="Y206" s="13"/>
      <c r="Z206" s="13"/>
      <c r="AA206" s="13"/>
      <c r="AB206" s="13"/>
      <c r="AC206" s="13"/>
      <c r="AD206" s="13"/>
      <c r="AE206" s="13"/>
      <c r="AT206" s="238" t="s">
        <v>172</v>
      </c>
      <c r="AU206" s="238" t="s">
        <v>92</v>
      </c>
      <c r="AV206" s="13" t="s">
        <v>90</v>
      </c>
      <c r="AW206" s="13" t="s">
        <v>42</v>
      </c>
      <c r="AX206" s="13" t="s">
        <v>82</v>
      </c>
      <c r="AY206" s="238" t="s">
        <v>159</v>
      </c>
    </row>
    <row r="207" s="14" customFormat="1">
      <c r="A207" s="14"/>
      <c r="B207" s="239"/>
      <c r="C207" s="240"/>
      <c r="D207" s="227" t="s">
        <v>172</v>
      </c>
      <c r="E207" s="241" t="s">
        <v>44</v>
      </c>
      <c r="F207" s="242" t="s">
        <v>396</v>
      </c>
      <c r="G207" s="240"/>
      <c r="H207" s="243">
        <v>1.508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172</v>
      </c>
      <c r="AU207" s="249" t="s">
        <v>92</v>
      </c>
      <c r="AV207" s="14" t="s">
        <v>92</v>
      </c>
      <c r="AW207" s="14" t="s">
        <v>42</v>
      </c>
      <c r="AX207" s="14" t="s">
        <v>82</v>
      </c>
      <c r="AY207" s="249" t="s">
        <v>159</v>
      </c>
    </row>
    <row r="208" s="14" customFormat="1">
      <c r="A208" s="14"/>
      <c r="B208" s="239"/>
      <c r="C208" s="240"/>
      <c r="D208" s="227" t="s">
        <v>172</v>
      </c>
      <c r="E208" s="241" t="s">
        <v>44</v>
      </c>
      <c r="F208" s="242" t="s">
        <v>397</v>
      </c>
      <c r="G208" s="240"/>
      <c r="H208" s="243">
        <v>23.75</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172</v>
      </c>
      <c r="AU208" s="249" t="s">
        <v>92</v>
      </c>
      <c r="AV208" s="14" t="s">
        <v>92</v>
      </c>
      <c r="AW208" s="14" t="s">
        <v>42</v>
      </c>
      <c r="AX208" s="14" t="s">
        <v>82</v>
      </c>
      <c r="AY208" s="249" t="s">
        <v>159</v>
      </c>
    </row>
    <row r="209" s="14" customFormat="1">
      <c r="A209" s="14"/>
      <c r="B209" s="239"/>
      <c r="C209" s="240"/>
      <c r="D209" s="227" t="s">
        <v>172</v>
      </c>
      <c r="E209" s="241" t="s">
        <v>44</v>
      </c>
      <c r="F209" s="242" t="s">
        <v>398</v>
      </c>
      <c r="G209" s="240"/>
      <c r="H209" s="243">
        <v>1.7589999999999999</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172</v>
      </c>
      <c r="AU209" s="249" t="s">
        <v>92</v>
      </c>
      <c r="AV209" s="14" t="s">
        <v>92</v>
      </c>
      <c r="AW209" s="14" t="s">
        <v>42</v>
      </c>
      <c r="AX209" s="14" t="s">
        <v>82</v>
      </c>
      <c r="AY209" s="249" t="s">
        <v>159</v>
      </c>
    </row>
    <row r="210" s="13" customFormat="1">
      <c r="A210" s="13"/>
      <c r="B210" s="229"/>
      <c r="C210" s="230"/>
      <c r="D210" s="227" t="s">
        <v>172</v>
      </c>
      <c r="E210" s="231" t="s">
        <v>44</v>
      </c>
      <c r="F210" s="232" t="s">
        <v>399</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400</v>
      </c>
      <c r="G211" s="240"/>
      <c r="H211" s="243">
        <v>3.3119999999999998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5" customFormat="1">
      <c r="A212" s="15"/>
      <c r="B212" s="250"/>
      <c r="C212" s="251"/>
      <c r="D212" s="227" t="s">
        <v>172</v>
      </c>
      <c r="E212" s="252" t="s">
        <v>273</v>
      </c>
      <c r="F212" s="253" t="s">
        <v>176</v>
      </c>
      <c r="G212" s="251"/>
      <c r="H212" s="254">
        <v>30.329000000000001</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172</v>
      </c>
      <c r="AU212" s="260" t="s">
        <v>92</v>
      </c>
      <c r="AV212" s="15" t="s">
        <v>177</v>
      </c>
      <c r="AW212" s="15" t="s">
        <v>42</v>
      </c>
      <c r="AX212" s="15" t="s">
        <v>82</v>
      </c>
      <c r="AY212" s="260" t="s">
        <v>159</v>
      </c>
    </row>
    <row r="213" s="16" customFormat="1">
      <c r="A213" s="16"/>
      <c r="B213" s="261"/>
      <c r="C213" s="262"/>
      <c r="D213" s="227" t="s">
        <v>172</v>
      </c>
      <c r="E213" s="263" t="s">
        <v>44</v>
      </c>
      <c r="F213" s="264" t="s">
        <v>178</v>
      </c>
      <c r="G213" s="262"/>
      <c r="H213" s="265">
        <v>30.329000000000001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16.5" customHeight="1">
      <c r="A214" s="42"/>
      <c r="B214" s="43"/>
      <c r="C214" s="209" t="s">
        <v>401</v>
      </c>
      <c r="D214" s="209" t="s">
        <v>161</v>
      </c>
      <c r="E214" s="210" t="s">
        <v>402</v>
      </c>
      <c r="F214" s="211" t="s">
        <v>403</v>
      </c>
      <c r="G214" s="212" t="s">
        <v>310</v>
      </c>
      <c r="H214" s="213">
        <v>11.039999999999999</v>
      </c>
      <c r="I214" s="214"/>
      <c r="J214" s="215">
        <f>ROUND(I214*H214,2)</f>
        <v>0</v>
      </c>
      <c r="K214" s="211" t="s">
        <v>165</v>
      </c>
      <c r="L214" s="48"/>
      <c r="M214" s="216" t="s">
        <v>44</v>
      </c>
      <c r="N214" s="217" t="s">
        <v>53</v>
      </c>
      <c r="O214" s="88"/>
      <c r="P214" s="218">
        <f>O214*H214</f>
        <v>0</v>
      </c>
      <c r="Q214" s="218">
        <v>0.00264</v>
      </c>
      <c r="R214" s="218">
        <f>Q214*H214</f>
        <v>0.029145599999999997</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404</v>
      </c>
    </row>
    <row r="215" s="2" customFormat="1">
      <c r="A215" s="42"/>
      <c r="B215" s="43"/>
      <c r="C215" s="44"/>
      <c r="D215" s="222" t="s">
        <v>168</v>
      </c>
      <c r="E215" s="44"/>
      <c r="F215" s="223" t="s">
        <v>405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406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407</v>
      </c>
      <c r="G218" s="240"/>
      <c r="H218" s="243">
        <v>11.039999999999999</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11.039999999999999</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16.5" customHeight="1">
      <c r="A220" s="42"/>
      <c r="B220" s="43"/>
      <c r="C220" s="209" t="s">
        <v>408</v>
      </c>
      <c r="D220" s="209" t="s">
        <v>161</v>
      </c>
      <c r="E220" s="210" t="s">
        <v>409</v>
      </c>
      <c r="F220" s="211" t="s">
        <v>410</v>
      </c>
      <c r="G220" s="212" t="s">
        <v>310</v>
      </c>
      <c r="H220" s="213">
        <v>11.039999999999999</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411</v>
      </c>
    </row>
    <row r="221" s="2" customFormat="1">
      <c r="A221" s="42"/>
      <c r="B221" s="43"/>
      <c r="C221" s="44"/>
      <c r="D221" s="222" t="s">
        <v>168</v>
      </c>
      <c r="E221" s="44"/>
      <c r="F221" s="223" t="s">
        <v>412</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ht="16.5" customHeight="1">
      <c r="A222" s="42"/>
      <c r="B222" s="43"/>
      <c r="C222" s="209" t="s">
        <v>132</v>
      </c>
      <c r="D222" s="209" t="s">
        <v>161</v>
      </c>
      <c r="E222" s="210" t="s">
        <v>413</v>
      </c>
      <c r="F222" s="211" t="s">
        <v>414</v>
      </c>
      <c r="G222" s="212" t="s">
        <v>200</v>
      </c>
      <c r="H222" s="213">
        <v>1.8200000000000001</v>
      </c>
      <c r="I222" s="214"/>
      <c r="J222" s="215">
        <f>ROUND(I222*H222,2)</f>
        <v>0</v>
      </c>
      <c r="K222" s="211" t="s">
        <v>165</v>
      </c>
      <c r="L222" s="48"/>
      <c r="M222" s="216" t="s">
        <v>44</v>
      </c>
      <c r="N222" s="217" t="s">
        <v>53</v>
      </c>
      <c r="O222" s="88"/>
      <c r="P222" s="218">
        <f>O222*H222</f>
        <v>0</v>
      </c>
      <c r="Q222" s="218">
        <v>1.0606199999999999</v>
      </c>
      <c r="R222" s="218">
        <f>Q222*H222</f>
        <v>1.9303283999999998</v>
      </c>
      <c r="S222" s="218">
        <v>0</v>
      </c>
      <c r="T222" s="219">
        <f>S222*H222</f>
        <v>0</v>
      </c>
      <c r="U222" s="42"/>
      <c r="V222" s="42"/>
      <c r="W222" s="42"/>
      <c r="X222" s="42"/>
      <c r="Y222" s="42"/>
      <c r="Z222" s="42"/>
      <c r="AA222" s="42"/>
      <c r="AB222" s="42"/>
      <c r="AC222" s="42"/>
      <c r="AD222" s="42"/>
      <c r="AE222" s="42"/>
      <c r="AR222" s="220" t="s">
        <v>166</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166</v>
      </c>
      <c r="BM222" s="220" t="s">
        <v>415</v>
      </c>
    </row>
    <row r="223" s="2" customFormat="1">
      <c r="A223" s="42"/>
      <c r="B223" s="43"/>
      <c r="C223" s="44"/>
      <c r="D223" s="222" t="s">
        <v>168</v>
      </c>
      <c r="E223" s="44"/>
      <c r="F223" s="223" t="s">
        <v>416</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168</v>
      </c>
      <c r="AU223" s="20" t="s">
        <v>92</v>
      </c>
    </row>
    <row r="224" s="13" customFormat="1">
      <c r="A224" s="13"/>
      <c r="B224" s="229"/>
      <c r="C224" s="230"/>
      <c r="D224" s="227" t="s">
        <v>172</v>
      </c>
      <c r="E224" s="231" t="s">
        <v>44</v>
      </c>
      <c r="F224" s="232" t="s">
        <v>417</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4" customFormat="1">
      <c r="A225" s="14"/>
      <c r="B225" s="239"/>
      <c r="C225" s="240"/>
      <c r="D225" s="227" t="s">
        <v>172</v>
      </c>
      <c r="E225" s="241" t="s">
        <v>44</v>
      </c>
      <c r="F225" s="242" t="s">
        <v>418</v>
      </c>
      <c r="G225" s="240"/>
      <c r="H225" s="243">
        <v>1.8200000000000001</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172</v>
      </c>
      <c r="AU225" s="249" t="s">
        <v>92</v>
      </c>
      <c r="AV225" s="14" t="s">
        <v>92</v>
      </c>
      <c r="AW225" s="14" t="s">
        <v>42</v>
      </c>
      <c r="AX225" s="14" t="s">
        <v>82</v>
      </c>
      <c r="AY225" s="249" t="s">
        <v>159</v>
      </c>
    </row>
    <row r="226" s="16" customFormat="1">
      <c r="A226" s="16"/>
      <c r="B226" s="261"/>
      <c r="C226" s="262"/>
      <c r="D226" s="227" t="s">
        <v>172</v>
      </c>
      <c r="E226" s="263" t="s">
        <v>44</v>
      </c>
      <c r="F226" s="264" t="s">
        <v>178</v>
      </c>
      <c r="G226" s="262"/>
      <c r="H226" s="265">
        <v>1.8200000000000001</v>
      </c>
      <c r="I226" s="266"/>
      <c r="J226" s="262"/>
      <c r="K226" s="262"/>
      <c r="L226" s="267"/>
      <c r="M226" s="268"/>
      <c r="N226" s="269"/>
      <c r="O226" s="269"/>
      <c r="P226" s="269"/>
      <c r="Q226" s="269"/>
      <c r="R226" s="269"/>
      <c r="S226" s="269"/>
      <c r="T226" s="270"/>
      <c r="U226" s="16"/>
      <c r="V226" s="16"/>
      <c r="W226" s="16"/>
      <c r="X226" s="16"/>
      <c r="Y226" s="16"/>
      <c r="Z226" s="16"/>
      <c r="AA226" s="16"/>
      <c r="AB226" s="16"/>
      <c r="AC226" s="16"/>
      <c r="AD226" s="16"/>
      <c r="AE226" s="16"/>
      <c r="AT226" s="271" t="s">
        <v>172</v>
      </c>
      <c r="AU226" s="271" t="s">
        <v>92</v>
      </c>
      <c r="AV226" s="16" t="s">
        <v>166</v>
      </c>
      <c r="AW226" s="16" t="s">
        <v>42</v>
      </c>
      <c r="AX226" s="16" t="s">
        <v>90</v>
      </c>
      <c r="AY226" s="271" t="s">
        <v>159</v>
      </c>
    </row>
    <row r="227" s="12" customFormat="1" ht="22.8" customHeight="1">
      <c r="A227" s="12"/>
      <c r="B227" s="193"/>
      <c r="C227" s="194"/>
      <c r="D227" s="195" t="s">
        <v>81</v>
      </c>
      <c r="E227" s="207" t="s">
        <v>197</v>
      </c>
      <c r="F227" s="207" t="s">
        <v>419</v>
      </c>
      <c r="G227" s="194"/>
      <c r="H227" s="194"/>
      <c r="I227" s="197"/>
      <c r="J227" s="208">
        <f>BK227</f>
        <v>0</v>
      </c>
      <c r="K227" s="194"/>
      <c r="L227" s="199"/>
      <c r="M227" s="200"/>
      <c r="N227" s="201"/>
      <c r="O227" s="201"/>
      <c r="P227" s="202">
        <f>SUM(P228:P365)</f>
        <v>0</v>
      </c>
      <c r="Q227" s="201"/>
      <c r="R227" s="202">
        <f>SUM(R228:R365)</f>
        <v>86.711499160000002</v>
      </c>
      <c r="S227" s="201"/>
      <c r="T227" s="203">
        <f>SUM(T228:T365)</f>
        <v>0</v>
      </c>
      <c r="U227" s="12"/>
      <c r="V227" s="12"/>
      <c r="W227" s="12"/>
      <c r="X227" s="12"/>
      <c r="Y227" s="12"/>
      <c r="Z227" s="12"/>
      <c r="AA227" s="12"/>
      <c r="AB227" s="12"/>
      <c r="AC227" s="12"/>
      <c r="AD227" s="12"/>
      <c r="AE227" s="12"/>
      <c r="AR227" s="204" t="s">
        <v>90</v>
      </c>
      <c r="AT227" s="205" t="s">
        <v>81</v>
      </c>
      <c r="AU227" s="205" t="s">
        <v>90</v>
      </c>
      <c r="AY227" s="204" t="s">
        <v>159</v>
      </c>
      <c r="BK227" s="206">
        <f>SUM(BK228:BK365)</f>
        <v>0</v>
      </c>
    </row>
    <row r="228" s="2" customFormat="1" ht="24.15" customHeight="1">
      <c r="A228" s="42"/>
      <c r="B228" s="43"/>
      <c r="C228" s="209" t="s">
        <v>420</v>
      </c>
      <c r="D228" s="209" t="s">
        <v>161</v>
      </c>
      <c r="E228" s="210" t="s">
        <v>421</v>
      </c>
      <c r="F228" s="211" t="s">
        <v>422</v>
      </c>
      <c r="G228" s="212" t="s">
        <v>310</v>
      </c>
      <c r="H228" s="213">
        <v>1810.9000000000001</v>
      </c>
      <c r="I228" s="214"/>
      <c r="J228" s="215">
        <f>ROUND(I228*H228,2)</f>
        <v>0</v>
      </c>
      <c r="K228" s="211" t="s">
        <v>201</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166</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166</v>
      </c>
      <c r="BM228" s="220" t="s">
        <v>423</v>
      </c>
    </row>
    <row r="229" s="2" customFormat="1">
      <c r="A229" s="42"/>
      <c r="B229" s="43"/>
      <c r="C229" s="44"/>
      <c r="D229" s="227" t="s">
        <v>170</v>
      </c>
      <c r="E229" s="44"/>
      <c r="F229" s="228" t="s">
        <v>424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3" customFormat="1">
      <c r="A230" s="13"/>
      <c r="B230" s="229"/>
      <c r="C230" s="230"/>
      <c r="D230" s="227" t="s">
        <v>172</v>
      </c>
      <c r="E230" s="231" t="s">
        <v>44</v>
      </c>
      <c r="F230" s="232" t="s">
        <v>425</v>
      </c>
      <c r="G230" s="230"/>
      <c r="H230" s="231" t="s">
        <v>44</v>
      </c>
      <c r="I230" s="233"/>
      <c r="J230" s="230"/>
      <c r="K230" s="230"/>
      <c r="L230" s="234"/>
      <c r="M230" s="235"/>
      <c r="N230" s="236"/>
      <c r="O230" s="236"/>
      <c r="P230" s="236"/>
      <c r="Q230" s="236"/>
      <c r="R230" s="236"/>
      <c r="S230" s="236"/>
      <c r="T230" s="237"/>
      <c r="U230" s="13"/>
      <c r="V230" s="13"/>
      <c r="W230" s="13"/>
      <c r="X230" s="13"/>
      <c r="Y230" s="13"/>
      <c r="Z230" s="13"/>
      <c r="AA230" s="13"/>
      <c r="AB230" s="13"/>
      <c r="AC230" s="13"/>
      <c r="AD230" s="13"/>
      <c r="AE230" s="13"/>
      <c r="AT230" s="238" t="s">
        <v>172</v>
      </c>
      <c r="AU230" s="238" t="s">
        <v>92</v>
      </c>
      <c r="AV230" s="13" t="s">
        <v>90</v>
      </c>
      <c r="AW230" s="13" t="s">
        <v>42</v>
      </c>
      <c r="AX230" s="13" t="s">
        <v>82</v>
      </c>
      <c r="AY230" s="238" t="s">
        <v>159</v>
      </c>
    </row>
    <row r="231" s="14" customFormat="1">
      <c r="A231" s="14"/>
      <c r="B231" s="239"/>
      <c r="C231" s="240"/>
      <c r="D231" s="227" t="s">
        <v>172</v>
      </c>
      <c r="E231" s="241" t="s">
        <v>44</v>
      </c>
      <c r="F231" s="242" t="s">
        <v>263</v>
      </c>
      <c r="G231" s="240"/>
      <c r="H231" s="243">
        <v>1810.9000000000001</v>
      </c>
      <c r="I231" s="244"/>
      <c r="J231" s="240"/>
      <c r="K231" s="240"/>
      <c r="L231" s="245"/>
      <c r="M231" s="246"/>
      <c r="N231" s="247"/>
      <c r="O231" s="247"/>
      <c r="P231" s="247"/>
      <c r="Q231" s="247"/>
      <c r="R231" s="247"/>
      <c r="S231" s="247"/>
      <c r="T231" s="248"/>
      <c r="U231" s="14"/>
      <c r="V231" s="14"/>
      <c r="W231" s="14"/>
      <c r="X231" s="14"/>
      <c r="Y231" s="14"/>
      <c r="Z231" s="14"/>
      <c r="AA231" s="14"/>
      <c r="AB231" s="14"/>
      <c r="AC231" s="14"/>
      <c r="AD231" s="14"/>
      <c r="AE231" s="14"/>
      <c r="AT231" s="249" t="s">
        <v>172</v>
      </c>
      <c r="AU231" s="249" t="s">
        <v>92</v>
      </c>
      <c r="AV231" s="14" t="s">
        <v>92</v>
      </c>
      <c r="AW231" s="14" t="s">
        <v>42</v>
      </c>
      <c r="AX231" s="14" t="s">
        <v>82</v>
      </c>
      <c r="AY231" s="249" t="s">
        <v>159</v>
      </c>
    </row>
    <row r="232" s="16" customFormat="1">
      <c r="A232" s="16"/>
      <c r="B232" s="261"/>
      <c r="C232" s="262"/>
      <c r="D232" s="227" t="s">
        <v>172</v>
      </c>
      <c r="E232" s="263" t="s">
        <v>44</v>
      </c>
      <c r="F232" s="264" t="s">
        <v>178</v>
      </c>
      <c r="G232" s="262"/>
      <c r="H232" s="265">
        <v>1810.9000000000001</v>
      </c>
      <c r="I232" s="266"/>
      <c r="J232" s="262"/>
      <c r="K232" s="262"/>
      <c r="L232" s="267"/>
      <c r="M232" s="268"/>
      <c r="N232" s="269"/>
      <c r="O232" s="269"/>
      <c r="P232" s="269"/>
      <c r="Q232" s="269"/>
      <c r="R232" s="269"/>
      <c r="S232" s="269"/>
      <c r="T232" s="270"/>
      <c r="U232" s="16"/>
      <c r="V232" s="16"/>
      <c r="W232" s="16"/>
      <c r="X232" s="16"/>
      <c r="Y232" s="16"/>
      <c r="Z232" s="16"/>
      <c r="AA232" s="16"/>
      <c r="AB232" s="16"/>
      <c r="AC232" s="16"/>
      <c r="AD232" s="16"/>
      <c r="AE232" s="16"/>
      <c r="AT232" s="271" t="s">
        <v>172</v>
      </c>
      <c r="AU232" s="271" t="s">
        <v>92</v>
      </c>
      <c r="AV232" s="16" t="s">
        <v>166</v>
      </c>
      <c r="AW232" s="16" t="s">
        <v>42</v>
      </c>
      <c r="AX232" s="16" t="s">
        <v>90</v>
      </c>
      <c r="AY232" s="271" t="s">
        <v>159</v>
      </c>
    </row>
    <row r="233" s="2" customFormat="1" ht="24.15" customHeight="1">
      <c r="A233" s="42"/>
      <c r="B233" s="43"/>
      <c r="C233" s="209" t="s">
        <v>426</v>
      </c>
      <c r="D233" s="209" t="s">
        <v>161</v>
      </c>
      <c r="E233" s="210" t="s">
        <v>427</v>
      </c>
      <c r="F233" s="211" t="s">
        <v>428</v>
      </c>
      <c r="G233" s="212" t="s">
        <v>310</v>
      </c>
      <c r="H233" s="213">
        <v>1810.9000000000001</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429</v>
      </c>
    </row>
    <row r="234" s="2" customFormat="1">
      <c r="A234" s="42"/>
      <c r="B234" s="43"/>
      <c r="C234" s="44"/>
      <c r="D234" s="222" t="s">
        <v>168</v>
      </c>
      <c r="E234" s="44"/>
      <c r="F234" s="223" t="s">
        <v>430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c r="A235" s="42"/>
      <c r="B235" s="43"/>
      <c r="C235" s="44"/>
      <c r="D235" s="227" t="s">
        <v>170</v>
      </c>
      <c r="E235" s="44"/>
      <c r="F235" s="228" t="s">
        <v>424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3" customFormat="1">
      <c r="A236" s="13"/>
      <c r="B236" s="229"/>
      <c r="C236" s="230"/>
      <c r="D236" s="227" t="s">
        <v>172</v>
      </c>
      <c r="E236" s="231" t="s">
        <v>44</v>
      </c>
      <c r="F236" s="232" t="s">
        <v>425</v>
      </c>
      <c r="G236" s="230"/>
      <c r="H236" s="231" t="s">
        <v>44</v>
      </c>
      <c r="I236" s="233"/>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172</v>
      </c>
      <c r="AU236" s="238" t="s">
        <v>92</v>
      </c>
      <c r="AV236" s="13" t="s">
        <v>90</v>
      </c>
      <c r="AW236" s="13" t="s">
        <v>42</v>
      </c>
      <c r="AX236" s="13" t="s">
        <v>82</v>
      </c>
      <c r="AY236" s="238" t="s">
        <v>159</v>
      </c>
    </row>
    <row r="237" s="14" customFormat="1">
      <c r="A237" s="14"/>
      <c r="B237" s="239"/>
      <c r="C237" s="240"/>
      <c r="D237" s="227" t="s">
        <v>172</v>
      </c>
      <c r="E237" s="241" t="s">
        <v>44</v>
      </c>
      <c r="F237" s="242" t="s">
        <v>263</v>
      </c>
      <c r="G237" s="240"/>
      <c r="H237" s="243">
        <v>1810.9000000000001</v>
      </c>
      <c r="I237" s="244"/>
      <c r="J237" s="240"/>
      <c r="K237" s="240"/>
      <c r="L237" s="245"/>
      <c r="M237" s="246"/>
      <c r="N237" s="247"/>
      <c r="O237" s="247"/>
      <c r="P237" s="247"/>
      <c r="Q237" s="247"/>
      <c r="R237" s="247"/>
      <c r="S237" s="247"/>
      <c r="T237" s="248"/>
      <c r="U237" s="14"/>
      <c r="V237" s="14"/>
      <c r="W237" s="14"/>
      <c r="X237" s="14"/>
      <c r="Y237" s="14"/>
      <c r="Z237" s="14"/>
      <c r="AA237" s="14"/>
      <c r="AB237" s="14"/>
      <c r="AC237" s="14"/>
      <c r="AD237" s="14"/>
      <c r="AE237" s="14"/>
      <c r="AT237" s="249" t="s">
        <v>172</v>
      </c>
      <c r="AU237" s="249" t="s">
        <v>92</v>
      </c>
      <c r="AV237" s="14" t="s">
        <v>92</v>
      </c>
      <c r="AW237" s="14" t="s">
        <v>42</v>
      </c>
      <c r="AX237" s="14" t="s">
        <v>82</v>
      </c>
      <c r="AY237" s="249" t="s">
        <v>159</v>
      </c>
    </row>
    <row r="238" s="16" customFormat="1">
      <c r="A238" s="16"/>
      <c r="B238" s="261"/>
      <c r="C238" s="262"/>
      <c r="D238" s="227" t="s">
        <v>172</v>
      </c>
      <c r="E238" s="263" t="s">
        <v>44</v>
      </c>
      <c r="F238" s="264" t="s">
        <v>178</v>
      </c>
      <c r="G238" s="262"/>
      <c r="H238" s="265">
        <v>1810.9000000000001</v>
      </c>
      <c r="I238" s="266"/>
      <c r="J238" s="262"/>
      <c r="K238" s="262"/>
      <c r="L238" s="267"/>
      <c r="M238" s="268"/>
      <c r="N238" s="269"/>
      <c r="O238" s="269"/>
      <c r="P238" s="269"/>
      <c r="Q238" s="269"/>
      <c r="R238" s="269"/>
      <c r="S238" s="269"/>
      <c r="T238" s="270"/>
      <c r="U238" s="16"/>
      <c r="V238" s="16"/>
      <c r="W238" s="16"/>
      <c r="X238" s="16"/>
      <c r="Y238" s="16"/>
      <c r="Z238" s="16"/>
      <c r="AA238" s="16"/>
      <c r="AB238" s="16"/>
      <c r="AC238" s="16"/>
      <c r="AD238" s="16"/>
      <c r="AE238" s="16"/>
      <c r="AT238" s="271" t="s">
        <v>172</v>
      </c>
      <c r="AU238" s="271" t="s">
        <v>92</v>
      </c>
      <c r="AV238" s="16" t="s">
        <v>166</v>
      </c>
      <c r="AW238" s="16" t="s">
        <v>42</v>
      </c>
      <c r="AX238" s="16" t="s">
        <v>90</v>
      </c>
      <c r="AY238" s="271" t="s">
        <v>159</v>
      </c>
    </row>
    <row r="239" s="2" customFormat="1" ht="24.15" customHeight="1">
      <c r="A239" s="42"/>
      <c r="B239" s="43"/>
      <c r="C239" s="209" t="s">
        <v>431</v>
      </c>
      <c r="D239" s="209" t="s">
        <v>161</v>
      </c>
      <c r="E239" s="210" t="s">
        <v>432</v>
      </c>
      <c r="F239" s="211" t="s">
        <v>433</v>
      </c>
      <c r="G239" s="212" t="s">
        <v>310</v>
      </c>
      <c r="H239" s="213">
        <v>1810.9000000000001</v>
      </c>
      <c r="I239" s="214"/>
      <c r="J239" s="215">
        <f>ROUND(I239*H239,2)</f>
        <v>0</v>
      </c>
      <c r="K239" s="211" t="s">
        <v>165</v>
      </c>
      <c r="L239" s="48"/>
      <c r="M239" s="216" t="s">
        <v>44</v>
      </c>
      <c r="N239" s="217"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166</v>
      </c>
      <c r="AT239" s="220" t="s">
        <v>161</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434</v>
      </c>
    </row>
    <row r="240" s="2" customFormat="1">
      <c r="A240" s="42"/>
      <c r="B240" s="43"/>
      <c r="C240" s="44"/>
      <c r="D240" s="222" t="s">
        <v>168</v>
      </c>
      <c r="E240" s="44"/>
      <c r="F240" s="223" t="s">
        <v>435</v>
      </c>
      <c r="G240" s="44"/>
      <c r="H240" s="44"/>
      <c r="I240" s="224"/>
      <c r="J240" s="44"/>
      <c r="K240" s="44"/>
      <c r="L240" s="48"/>
      <c r="M240" s="225"/>
      <c r="N240" s="226"/>
      <c r="O240" s="88"/>
      <c r="P240" s="88"/>
      <c r="Q240" s="88"/>
      <c r="R240" s="88"/>
      <c r="S240" s="88"/>
      <c r="T240" s="89"/>
      <c r="U240" s="42"/>
      <c r="V240" s="42"/>
      <c r="W240" s="42"/>
      <c r="X240" s="42"/>
      <c r="Y240" s="42"/>
      <c r="Z240" s="42"/>
      <c r="AA240" s="42"/>
      <c r="AB240" s="42"/>
      <c r="AC240" s="42"/>
      <c r="AD240" s="42"/>
      <c r="AE240" s="42"/>
      <c r="AT240" s="20" t="s">
        <v>168</v>
      </c>
      <c r="AU240" s="20" t="s">
        <v>92</v>
      </c>
    </row>
    <row r="241" s="2" customFormat="1">
      <c r="A241" s="42"/>
      <c r="B241" s="43"/>
      <c r="C241" s="44"/>
      <c r="D241" s="227" t="s">
        <v>170</v>
      </c>
      <c r="E241" s="44"/>
      <c r="F241" s="228" t="s">
        <v>424</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3" customFormat="1">
      <c r="A242" s="13"/>
      <c r="B242" s="229"/>
      <c r="C242" s="230"/>
      <c r="D242" s="227" t="s">
        <v>172</v>
      </c>
      <c r="E242" s="231" t="s">
        <v>44</v>
      </c>
      <c r="F242" s="232" t="s">
        <v>425</v>
      </c>
      <c r="G242" s="230"/>
      <c r="H242" s="231" t="s">
        <v>44</v>
      </c>
      <c r="I242" s="233"/>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172</v>
      </c>
      <c r="AU242" s="238" t="s">
        <v>92</v>
      </c>
      <c r="AV242" s="13" t="s">
        <v>90</v>
      </c>
      <c r="AW242" s="13" t="s">
        <v>42</v>
      </c>
      <c r="AX242" s="13" t="s">
        <v>82</v>
      </c>
      <c r="AY242" s="238" t="s">
        <v>159</v>
      </c>
    </row>
    <row r="243" s="14" customFormat="1">
      <c r="A243" s="14"/>
      <c r="B243" s="239"/>
      <c r="C243" s="240"/>
      <c r="D243" s="227" t="s">
        <v>172</v>
      </c>
      <c r="E243" s="241" t="s">
        <v>44</v>
      </c>
      <c r="F243" s="242" t="s">
        <v>263</v>
      </c>
      <c r="G243" s="240"/>
      <c r="H243" s="243">
        <v>1810.9000000000001</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1810.9000000000001</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24.15" customHeight="1">
      <c r="A245" s="42"/>
      <c r="B245" s="43"/>
      <c r="C245" s="209" t="s">
        <v>436</v>
      </c>
      <c r="D245" s="209" t="s">
        <v>161</v>
      </c>
      <c r="E245" s="210" t="s">
        <v>437</v>
      </c>
      <c r="F245" s="211" t="s">
        <v>438</v>
      </c>
      <c r="G245" s="212" t="s">
        <v>310</v>
      </c>
      <c r="H245" s="213">
        <v>22.960000000000001</v>
      </c>
      <c r="I245" s="214"/>
      <c r="J245" s="215">
        <f>ROUND(I245*H245,2)</f>
        <v>0</v>
      </c>
      <c r="K245" s="211" t="s">
        <v>165</v>
      </c>
      <c r="L245" s="48"/>
      <c r="M245" s="216" t="s">
        <v>44</v>
      </c>
      <c r="N245" s="217"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166</v>
      </c>
      <c r="AT245" s="220" t="s">
        <v>161</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439</v>
      </c>
    </row>
    <row r="246" s="2" customFormat="1">
      <c r="A246" s="42"/>
      <c r="B246" s="43"/>
      <c r="C246" s="44"/>
      <c r="D246" s="222" t="s">
        <v>168</v>
      </c>
      <c r="E246" s="44"/>
      <c r="F246" s="223" t="s">
        <v>440</v>
      </c>
      <c r="G246" s="44"/>
      <c r="H246" s="44"/>
      <c r="I246" s="224"/>
      <c r="J246" s="44"/>
      <c r="K246" s="44"/>
      <c r="L246" s="48"/>
      <c r="M246" s="225"/>
      <c r="N246" s="226"/>
      <c r="O246" s="88"/>
      <c r="P246" s="88"/>
      <c r="Q246" s="88"/>
      <c r="R246" s="88"/>
      <c r="S246" s="88"/>
      <c r="T246" s="89"/>
      <c r="U246" s="42"/>
      <c r="V246" s="42"/>
      <c r="W246" s="42"/>
      <c r="X246" s="42"/>
      <c r="Y246" s="42"/>
      <c r="Z246" s="42"/>
      <c r="AA246" s="42"/>
      <c r="AB246" s="42"/>
      <c r="AC246" s="42"/>
      <c r="AD246" s="42"/>
      <c r="AE246" s="42"/>
      <c r="AT246" s="20" t="s">
        <v>168</v>
      </c>
      <c r="AU246" s="20" t="s">
        <v>92</v>
      </c>
    </row>
    <row r="247" s="2" customFormat="1">
      <c r="A247" s="42"/>
      <c r="B247" s="43"/>
      <c r="C247" s="44"/>
      <c r="D247" s="227" t="s">
        <v>170</v>
      </c>
      <c r="E247" s="44"/>
      <c r="F247" s="228" t="s">
        <v>424</v>
      </c>
      <c r="G247" s="44"/>
      <c r="H247" s="44"/>
      <c r="I247" s="224"/>
      <c r="J247" s="44"/>
      <c r="K247" s="44"/>
      <c r="L247" s="48"/>
      <c r="M247" s="225"/>
      <c r="N247" s="226"/>
      <c r="O247" s="88"/>
      <c r="P247" s="88"/>
      <c r="Q247" s="88"/>
      <c r="R247" s="88"/>
      <c r="S247" s="88"/>
      <c r="T247" s="89"/>
      <c r="U247" s="42"/>
      <c r="V247" s="42"/>
      <c r="W247" s="42"/>
      <c r="X247" s="42"/>
      <c r="Y247" s="42"/>
      <c r="Z247" s="42"/>
      <c r="AA247" s="42"/>
      <c r="AB247" s="42"/>
      <c r="AC247" s="42"/>
      <c r="AD247" s="42"/>
      <c r="AE247" s="42"/>
      <c r="AT247" s="20" t="s">
        <v>170</v>
      </c>
      <c r="AU247" s="20" t="s">
        <v>92</v>
      </c>
    </row>
    <row r="248" s="13" customFormat="1">
      <c r="A248" s="13"/>
      <c r="B248" s="229"/>
      <c r="C248" s="230"/>
      <c r="D248" s="227" t="s">
        <v>172</v>
      </c>
      <c r="E248" s="231" t="s">
        <v>44</v>
      </c>
      <c r="F248" s="232" t="s">
        <v>425</v>
      </c>
      <c r="G248" s="230"/>
      <c r="H248" s="231" t="s">
        <v>44</v>
      </c>
      <c r="I248" s="233"/>
      <c r="J248" s="230"/>
      <c r="K248" s="230"/>
      <c r="L248" s="234"/>
      <c r="M248" s="235"/>
      <c r="N248" s="236"/>
      <c r="O248" s="236"/>
      <c r="P248" s="236"/>
      <c r="Q248" s="236"/>
      <c r="R248" s="236"/>
      <c r="S248" s="236"/>
      <c r="T248" s="237"/>
      <c r="U248" s="13"/>
      <c r="V248" s="13"/>
      <c r="W248" s="13"/>
      <c r="X248" s="13"/>
      <c r="Y248" s="13"/>
      <c r="Z248" s="13"/>
      <c r="AA248" s="13"/>
      <c r="AB248" s="13"/>
      <c r="AC248" s="13"/>
      <c r="AD248" s="13"/>
      <c r="AE248" s="13"/>
      <c r="AT248" s="238" t="s">
        <v>172</v>
      </c>
      <c r="AU248" s="238" t="s">
        <v>92</v>
      </c>
      <c r="AV248" s="13" t="s">
        <v>90</v>
      </c>
      <c r="AW248" s="13" t="s">
        <v>42</v>
      </c>
      <c r="AX248" s="13" t="s">
        <v>82</v>
      </c>
      <c r="AY248" s="238" t="s">
        <v>159</v>
      </c>
    </row>
    <row r="249" s="14" customFormat="1">
      <c r="A249" s="14"/>
      <c r="B249" s="239"/>
      <c r="C249" s="240"/>
      <c r="D249" s="227" t="s">
        <v>172</v>
      </c>
      <c r="E249" s="241" t="s">
        <v>44</v>
      </c>
      <c r="F249" s="242" t="s">
        <v>256</v>
      </c>
      <c r="G249" s="240"/>
      <c r="H249" s="243">
        <v>22.960000000000001</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22.960000000000001</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24.15" customHeight="1">
      <c r="A251" s="42"/>
      <c r="B251" s="43"/>
      <c r="C251" s="209" t="s">
        <v>441</v>
      </c>
      <c r="D251" s="209" t="s">
        <v>161</v>
      </c>
      <c r="E251" s="210" t="s">
        <v>442</v>
      </c>
      <c r="F251" s="211" t="s">
        <v>443</v>
      </c>
      <c r="G251" s="212" t="s">
        <v>310</v>
      </c>
      <c r="H251" s="213">
        <v>298.50999999999999</v>
      </c>
      <c r="I251" s="214"/>
      <c r="J251" s="215">
        <f>ROUND(I251*H251,2)</f>
        <v>0</v>
      </c>
      <c r="K251" s="211" t="s">
        <v>201</v>
      </c>
      <c r="L251" s="48"/>
      <c r="M251" s="216" t="s">
        <v>44</v>
      </c>
      <c r="N251" s="217"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166</v>
      </c>
      <c r="AT251" s="220" t="s">
        <v>161</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444</v>
      </c>
    </row>
    <row r="252" s="2" customFormat="1">
      <c r="A252" s="42"/>
      <c r="B252" s="43"/>
      <c r="C252" s="44"/>
      <c r="D252" s="227" t="s">
        <v>170</v>
      </c>
      <c r="E252" s="44"/>
      <c r="F252" s="228" t="s">
        <v>424</v>
      </c>
      <c r="G252" s="44"/>
      <c r="H252" s="44"/>
      <c r="I252" s="224"/>
      <c r="J252" s="44"/>
      <c r="K252" s="44"/>
      <c r="L252" s="48"/>
      <c r="M252" s="225"/>
      <c r="N252" s="226"/>
      <c r="O252" s="88"/>
      <c r="P252" s="88"/>
      <c r="Q252" s="88"/>
      <c r="R252" s="88"/>
      <c r="S252" s="88"/>
      <c r="T252" s="89"/>
      <c r="U252" s="42"/>
      <c r="V252" s="42"/>
      <c r="W252" s="42"/>
      <c r="X252" s="42"/>
      <c r="Y252" s="42"/>
      <c r="Z252" s="42"/>
      <c r="AA252" s="42"/>
      <c r="AB252" s="42"/>
      <c r="AC252" s="42"/>
      <c r="AD252" s="42"/>
      <c r="AE252" s="42"/>
      <c r="AT252" s="20" t="s">
        <v>170</v>
      </c>
      <c r="AU252" s="20" t="s">
        <v>92</v>
      </c>
    </row>
    <row r="253" s="13" customFormat="1">
      <c r="A253" s="13"/>
      <c r="B253" s="229"/>
      <c r="C253" s="230"/>
      <c r="D253" s="227" t="s">
        <v>172</v>
      </c>
      <c r="E253" s="231" t="s">
        <v>44</v>
      </c>
      <c r="F253" s="232" t="s">
        <v>445</v>
      </c>
      <c r="G253" s="230"/>
      <c r="H253" s="231" t="s">
        <v>44</v>
      </c>
      <c r="I253" s="233"/>
      <c r="J253" s="230"/>
      <c r="K253" s="230"/>
      <c r="L253" s="234"/>
      <c r="M253" s="235"/>
      <c r="N253" s="236"/>
      <c r="O253" s="236"/>
      <c r="P253" s="236"/>
      <c r="Q253" s="236"/>
      <c r="R253" s="236"/>
      <c r="S253" s="236"/>
      <c r="T253" s="237"/>
      <c r="U253" s="13"/>
      <c r="V253" s="13"/>
      <c r="W253" s="13"/>
      <c r="X253" s="13"/>
      <c r="Y253" s="13"/>
      <c r="Z253" s="13"/>
      <c r="AA253" s="13"/>
      <c r="AB253" s="13"/>
      <c r="AC253" s="13"/>
      <c r="AD253" s="13"/>
      <c r="AE253" s="13"/>
      <c r="AT253" s="238" t="s">
        <v>172</v>
      </c>
      <c r="AU253" s="238" t="s">
        <v>92</v>
      </c>
      <c r="AV253" s="13" t="s">
        <v>90</v>
      </c>
      <c r="AW253" s="13" t="s">
        <v>42</v>
      </c>
      <c r="AX253" s="13" t="s">
        <v>82</v>
      </c>
      <c r="AY253" s="238" t="s">
        <v>159</v>
      </c>
    </row>
    <row r="254" s="14" customFormat="1">
      <c r="A254" s="14"/>
      <c r="B254" s="239"/>
      <c r="C254" s="240"/>
      <c r="D254" s="227" t="s">
        <v>172</v>
      </c>
      <c r="E254" s="241" t="s">
        <v>44</v>
      </c>
      <c r="F254" s="242" t="s">
        <v>259</v>
      </c>
      <c r="G254" s="240"/>
      <c r="H254" s="243">
        <v>298.50999999999999</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6" customFormat="1">
      <c r="A255" s="16"/>
      <c r="B255" s="261"/>
      <c r="C255" s="262"/>
      <c r="D255" s="227" t="s">
        <v>172</v>
      </c>
      <c r="E255" s="263" t="s">
        <v>44</v>
      </c>
      <c r="F255" s="264" t="s">
        <v>178</v>
      </c>
      <c r="G255" s="262"/>
      <c r="H255" s="265">
        <v>298.50999999999999</v>
      </c>
      <c r="I255" s="266"/>
      <c r="J255" s="262"/>
      <c r="K255" s="262"/>
      <c r="L255" s="267"/>
      <c r="M255" s="268"/>
      <c r="N255" s="269"/>
      <c r="O255" s="269"/>
      <c r="P255" s="269"/>
      <c r="Q255" s="269"/>
      <c r="R255" s="269"/>
      <c r="S255" s="269"/>
      <c r="T255" s="270"/>
      <c r="U255" s="16"/>
      <c r="V255" s="16"/>
      <c r="W255" s="16"/>
      <c r="X255" s="16"/>
      <c r="Y255" s="16"/>
      <c r="Z255" s="16"/>
      <c r="AA255" s="16"/>
      <c r="AB255" s="16"/>
      <c r="AC255" s="16"/>
      <c r="AD255" s="16"/>
      <c r="AE255" s="16"/>
      <c r="AT255" s="271" t="s">
        <v>172</v>
      </c>
      <c r="AU255" s="271" t="s">
        <v>92</v>
      </c>
      <c r="AV255" s="16" t="s">
        <v>166</v>
      </c>
      <c r="AW255" s="16" t="s">
        <v>42</v>
      </c>
      <c r="AX255" s="16" t="s">
        <v>90</v>
      </c>
      <c r="AY255" s="271" t="s">
        <v>159</v>
      </c>
    </row>
    <row r="256" s="2" customFormat="1" ht="24.15" customHeight="1">
      <c r="A256" s="42"/>
      <c r="B256" s="43"/>
      <c r="C256" s="209" t="s">
        <v>446</v>
      </c>
      <c r="D256" s="209" t="s">
        <v>161</v>
      </c>
      <c r="E256" s="210" t="s">
        <v>447</v>
      </c>
      <c r="F256" s="211" t="s">
        <v>448</v>
      </c>
      <c r="G256" s="212" t="s">
        <v>310</v>
      </c>
      <c r="H256" s="213">
        <v>22.960000000000001</v>
      </c>
      <c r="I256" s="214"/>
      <c r="J256" s="215">
        <f>ROUND(I256*H256,2)</f>
        <v>0</v>
      </c>
      <c r="K256" s="211" t="s">
        <v>165</v>
      </c>
      <c r="L256" s="48"/>
      <c r="M256" s="216" t="s">
        <v>44</v>
      </c>
      <c r="N256" s="217" t="s">
        <v>53</v>
      </c>
      <c r="O256" s="88"/>
      <c r="P256" s="218">
        <f>O256*H256</f>
        <v>0</v>
      </c>
      <c r="Q256" s="218">
        <v>0</v>
      </c>
      <c r="R256" s="218">
        <f>Q256*H256</f>
        <v>0</v>
      </c>
      <c r="S256" s="218">
        <v>0</v>
      </c>
      <c r="T256" s="219">
        <f>S256*H256</f>
        <v>0</v>
      </c>
      <c r="U256" s="42"/>
      <c r="V256" s="42"/>
      <c r="W256" s="42"/>
      <c r="X256" s="42"/>
      <c r="Y256" s="42"/>
      <c r="Z256" s="42"/>
      <c r="AA256" s="42"/>
      <c r="AB256" s="42"/>
      <c r="AC256" s="42"/>
      <c r="AD256" s="42"/>
      <c r="AE256" s="42"/>
      <c r="AR256" s="220" t="s">
        <v>166</v>
      </c>
      <c r="AT256" s="220" t="s">
        <v>161</v>
      </c>
      <c r="AU256" s="220" t="s">
        <v>92</v>
      </c>
      <c r="AY256" s="20" t="s">
        <v>159</v>
      </c>
      <c r="BE256" s="221">
        <f>IF(N256="základní",J256,0)</f>
        <v>0</v>
      </c>
      <c r="BF256" s="221">
        <f>IF(N256="snížená",J256,0)</f>
        <v>0</v>
      </c>
      <c r="BG256" s="221">
        <f>IF(N256="zákl. přenesená",J256,0)</f>
        <v>0</v>
      </c>
      <c r="BH256" s="221">
        <f>IF(N256="sníž. přenesená",J256,0)</f>
        <v>0</v>
      </c>
      <c r="BI256" s="221">
        <f>IF(N256="nulová",J256,0)</f>
        <v>0</v>
      </c>
      <c r="BJ256" s="20" t="s">
        <v>90</v>
      </c>
      <c r="BK256" s="221">
        <f>ROUND(I256*H256,2)</f>
        <v>0</v>
      </c>
      <c r="BL256" s="20" t="s">
        <v>166</v>
      </c>
      <c r="BM256" s="220" t="s">
        <v>449</v>
      </c>
    </row>
    <row r="257" s="2" customFormat="1">
      <c r="A257" s="42"/>
      <c r="B257" s="43"/>
      <c r="C257" s="44"/>
      <c r="D257" s="222" t="s">
        <v>168</v>
      </c>
      <c r="E257" s="44"/>
      <c r="F257" s="223" t="s">
        <v>450</v>
      </c>
      <c r="G257" s="44"/>
      <c r="H257" s="44"/>
      <c r="I257" s="224"/>
      <c r="J257" s="44"/>
      <c r="K257" s="44"/>
      <c r="L257" s="48"/>
      <c r="M257" s="225"/>
      <c r="N257" s="226"/>
      <c r="O257" s="88"/>
      <c r="P257" s="88"/>
      <c r="Q257" s="88"/>
      <c r="R257" s="88"/>
      <c r="S257" s="88"/>
      <c r="T257" s="89"/>
      <c r="U257" s="42"/>
      <c r="V257" s="42"/>
      <c r="W257" s="42"/>
      <c r="X257" s="42"/>
      <c r="Y257" s="42"/>
      <c r="Z257" s="42"/>
      <c r="AA257" s="42"/>
      <c r="AB257" s="42"/>
      <c r="AC257" s="42"/>
      <c r="AD257" s="42"/>
      <c r="AE257" s="42"/>
      <c r="AT257" s="20" t="s">
        <v>168</v>
      </c>
      <c r="AU257" s="20" t="s">
        <v>92</v>
      </c>
    </row>
    <row r="258" s="2" customFormat="1">
      <c r="A258" s="42"/>
      <c r="B258" s="43"/>
      <c r="C258" s="44"/>
      <c r="D258" s="227" t="s">
        <v>170</v>
      </c>
      <c r="E258" s="44"/>
      <c r="F258" s="228" t="s">
        <v>424</v>
      </c>
      <c r="G258" s="44"/>
      <c r="H258" s="44"/>
      <c r="I258" s="224"/>
      <c r="J258" s="44"/>
      <c r="K258" s="44"/>
      <c r="L258" s="48"/>
      <c r="M258" s="225"/>
      <c r="N258" s="226"/>
      <c r="O258" s="88"/>
      <c r="P258" s="88"/>
      <c r="Q258" s="88"/>
      <c r="R258" s="88"/>
      <c r="S258" s="88"/>
      <c r="T258" s="89"/>
      <c r="U258" s="42"/>
      <c r="V258" s="42"/>
      <c r="W258" s="42"/>
      <c r="X258" s="42"/>
      <c r="Y258" s="42"/>
      <c r="Z258" s="42"/>
      <c r="AA258" s="42"/>
      <c r="AB258" s="42"/>
      <c r="AC258" s="42"/>
      <c r="AD258" s="42"/>
      <c r="AE258" s="42"/>
      <c r="AT258" s="20" t="s">
        <v>170</v>
      </c>
      <c r="AU258" s="20" t="s">
        <v>92</v>
      </c>
    </row>
    <row r="259" s="13" customFormat="1">
      <c r="A259" s="13"/>
      <c r="B259" s="229"/>
      <c r="C259" s="230"/>
      <c r="D259" s="227" t="s">
        <v>172</v>
      </c>
      <c r="E259" s="231" t="s">
        <v>44</v>
      </c>
      <c r="F259" s="232" t="s">
        <v>425</v>
      </c>
      <c r="G259" s="230"/>
      <c r="H259" s="231" t="s">
        <v>44</v>
      </c>
      <c r="I259" s="233"/>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172</v>
      </c>
      <c r="AU259" s="238" t="s">
        <v>92</v>
      </c>
      <c r="AV259" s="13" t="s">
        <v>90</v>
      </c>
      <c r="AW259" s="13" t="s">
        <v>42</v>
      </c>
      <c r="AX259" s="13" t="s">
        <v>82</v>
      </c>
      <c r="AY259" s="238" t="s">
        <v>159</v>
      </c>
    </row>
    <row r="260" s="14" customFormat="1">
      <c r="A260" s="14"/>
      <c r="B260" s="239"/>
      <c r="C260" s="240"/>
      <c r="D260" s="227" t="s">
        <v>172</v>
      </c>
      <c r="E260" s="241" t="s">
        <v>44</v>
      </c>
      <c r="F260" s="242" t="s">
        <v>256</v>
      </c>
      <c r="G260" s="240"/>
      <c r="H260" s="243">
        <v>22.960000000000001</v>
      </c>
      <c r="I260" s="244"/>
      <c r="J260" s="240"/>
      <c r="K260" s="240"/>
      <c r="L260" s="245"/>
      <c r="M260" s="246"/>
      <c r="N260" s="247"/>
      <c r="O260" s="247"/>
      <c r="P260" s="247"/>
      <c r="Q260" s="247"/>
      <c r="R260" s="247"/>
      <c r="S260" s="247"/>
      <c r="T260" s="248"/>
      <c r="U260" s="14"/>
      <c r="V260" s="14"/>
      <c r="W260" s="14"/>
      <c r="X260" s="14"/>
      <c r="Y260" s="14"/>
      <c r="Z260" s="14"/>
      <c r="AA260" s="14"/>
      <c r="AB260" s="14"/>
      <c r="AC260" s="14"/>
      <c r="AD260" s="14"/>
      <c r="AE260" s="14"/>
      <c r="AT260" s="249" t="s">
        <v>172</v>
      </c>
      <c r="AU260" s="249" t="s">
        <v>92</v>
      </c>
      <c r="AV260" s="14" t="s">
        <v>92</v>
      </c>
      <c r="AW260" s="14" t="s">
        <v>42</v>
      </c>
      <c r="AX260" s="14" t="s">
        <v>82</v>
      </c>
      <c r="AY260" s="249" t="s">
        <v>159</v>
      </c>
    </row>
    <row r="261" s="16" customFormat="1">
      <c r="A261" s="16"/>
      <c r="B261" s="261"/>
      <c r="C261" s="262"/>
      <c r="D261" s="227" t="s">
        <v>172</v>
      </c>
      <c r="E261" s="263" t="s">
        <v>44</v>
      </c>
      <c r="F261" s="264" t="s">
        <v>178</v>
      </c>
      <c r="G261" s="262"/>
      <c r="H261" s="265">
        <v>22.960000000000001</v>
      </c>
      <c r="I261" s="266"/>
      <c r="J261" s="262"/>
      <c r="K261" s="262"/>
      <c r="L261" s="267"/>
      <c r="M261" s="268"/>
      <c r="N261" s="269"/>
      <c r="O261" s="269"/>
      <c r="P261" s="269"/>
      <c r="Q261" s="269"/>
      <c r="R261" s="269"/>
      <c r="S261" s="269"/>
      <c r="T261" s="270"/>
      <c r="U261" s="16"/>
      <c r="V261" s="16"/>
      <c r="W261" s="16"/>
      <c r="X261" s="16"/>
      <c r="Y261" s="16"/>
      <c r="Z261" s="16"/>
      <c r="AA261" s="16"/>
      <c r="AB261" s="16"/>
      <c r="AC261" s="16"/>
      <c r="AD261" s="16"/>
      <c r="AE261" s="16"/>
      <c r="AT261" s="271" t="s">
        <v>172</v>
      </c>
      <c r="AU261" s="271" t="s">
        <v>92</v>
      </c>
      <c r="AV261" s="16" t="s">
        <v>166</v>
      </c>
      <c r="AW261" s="16" t="s">
        <v>42</v>
      </c>
      <c r="AX261" s="16" t="s">
        <v>90</v>
      </c>
      <c r="AY261" s="271" t="s">
        <v>159</v>
      </c>
    </row>
    <row r="262" s="2" customFormat="1" ht="24.15" customHeight="1">
      <c r="A262" s="42"/>
      <c r="B262" s="43"/>
      <c r="C262" s="209" t="s">
        <v>451</v>
      </c>
      <c r="D262" s="209" t="s">
        <v>161</v>
      </c>
      <c r="E262" s="210" t="s">
        <v>452</v>
      </c>
      <c r="F262" s="211" t="s">
        <v>453</v>
      </c>
      <c r="G262" s="212" t="s">
        <v>310</v>
      </c>
      <c r="H262" s="213">
        <v>1810.9000000000001</v>
      </c>
      <c r="I262" s="214"/>
      <c r="J262" s="215">
        <f>ROUND(I262*H262,2)</f>
        <v>0</v>
      </c>
      <c r="K262" s="211" t="s">
        <v>165</v>
      </c>
      <c r="L262" s="48"/>
      <c r="M262" s="216" t="s">
        <v>44</v>
      </c>
      <c r="N262" s="217" t="s">
        <v>53</v>
      </c>
      <c r="O262" s="88"/>
      <c r="P262" s="218">
        <f>O262*H262</f>
        <v>0</v>
      </c>
      <c r="Q262" s="218">
        <v>0</v>
      </c>
      <c r="R262" s="218">
        <f>Q262*H262</f>
        <v>0</v>
      </c>
      <c r="S262" s="218">
        <v>0</v>
      </c>
      <c r="T262" s="219">
        <f>S262*H262</f>
        <v>0</v>
      </c>
      <c r="U262" s="42"/>
      <c r="V262" s="42"/>
      <c r="W262" s="42"/>
      <c r="X262" s="42"/>
      <c r="Y262" s="42"/>
      <c r="Z262" s="42"/>
      <c r="AA262" s="42"/>
      <c r="AB262" s="42"/>
      <c r="AC262" s="42"/>
      <c r="AD262" s="42"/>
      <c r="AE262" s="42"/>
      <c r="AR262" s="220" t="s">
        <v>166</v>
      </c>
      <c r="AT262" s="220" t="s">
        <v>161</v>
      </c>
      <c r="AU262" s="220" t="s">
        <v>92</v>
      </c>
      <c r="AY262" s="20" t="s">
        <v>159</v>
      </c>
      <c r="BE262" s="221">
        <f>IF(N262="základní",J262,0)</f>
        <v>0</v>
      </c>
      <c r="BF262" s="221">
        <f>IF(N262="snížená",J262,0)</f>
        <v>0</v>
      </c>
      <c r="BG262" s="221">
        <f>IF(N262="zákl. přenesená",J262,0)</f>
        <v>0</v>
      </c>
      <c r="BH262" s="221">
        <f>IF(N262="sníž. přenesená",J262,0)</f>
        <v>0</v>
      </c>
      <c r="BI262" s="221">
        <f>IF(N262="nulová",J262,0)</f>
        <v>0</v>
      </c>
      <c r="BJ262" s="20" t="s">
        <v>90</v>
      </c>
      <c r="BK262" s="221">
        <f>ROUND(I262*H262,2)</f>
        <v>0</v>
      </c>
      <c r="BL262" s="20" t="s">
        <v>166</v>
      </c>
      <c r="BM262" s="220" t="s">
        <v>454</v>
      </c>
    </row>
    <row r="263" s="2" customFormat="1">
      <c r="A263" s="42"/>
      <c r="B263" s="43"/>
      <c r="C263" s="44"/>
      <c r="D263" s="222" t="s">
        <v>168</v>
      </c>
      <c r="E263" s="44"/>
      <c r="F263" s="223" t="s">
        <v>455</v>
      </c>
      <c r="G263" s="44"/>
      <c r="H263" s="44"/>
      <c r="I263" s="224"/>
      <c r="J263" s="44"/>
      <c r="K263" s="44"/>
      <c r="L263" s="48"/>
      <c r="M263" s="225"/>
      <c r="N263" s="226"/>
      <c r="O263" s="88"/>
      <c r="P263" s="88"/>
      <c r="Q263" s="88"/>
      <c r="R263" s="88"/>
      <c r="S263" s="88"/>
      <c r="T263" s="89"/>
      <c r="U263" s="42"/>
      <c r="V263" s="42"/>
      <c r="W263" s="42"/>
      <c r="X263" s="42"/>
      <c r="Y263" s="42"/>
      <c r="Z263" s="42"/>
      <c r="AA263" s="42"/>
      <c r="AB263" s="42"/>
      <c r="AC263" s="42"/>
      <c r="AD263" s="42"/>
      <c r="AE263" s="42"/>
      <c r="AT263" s="20" t="s">
        <v>168</v>
      </c>
      <c r="AU263" s="20" t="s">
        <v>92</v>
      </c>
    </row>
    <row r="264" s="2" customFormat="1">
      <c r="A264" s="42"/>
      <c r="B264" s="43"/>
      <c r="C264" s="44"/>
      <c r="D264" s="227" t="s">
        <v>170</v>
      </c>
      <c r="E264" s="44"/>
      <c r="F264" s="228" t="s">
        <v>424</v>
      </c>
      <c r="G264" s="44"/>
      <c r="H264" s="44"/>
      <c r="I264" s="224"/>
      <c r="J264" s="44"/>
      <c r="K264" s="44"/>
      <c r="L264" s="48"/>
      <c r="M264" s="225"/>
      <c r="N264" s="226"/>
      <c r="O264" s="88"/>
      <c r="P264" s="88"/>
      <c r="Q264" s="88"/>
      <c r="R264" s="88"/>
      <c r="S264" s="88"/>
      <c r="T264" s="89"/>
      <c r="U264" s="42"/>
      <c r="V264" s="42"/>
      <c r="W264" s="42"/>
      <c r="X264" s="42"/>
      <c r="Y264" s="42"/>
      <c r="Z264" s="42"/>
      <c r="AA264" s="42"/>
      <c r="AB264" s="42"/>
      <c r="AC264" s="42"/>
      <c r="AD264" s="42"/>
      <c r="AE264" s="42"/>
      <c r="AT264" s="20" t="s">
        <v>170</v>
      </c>
      <c r="AU264" s="20" t="s">
        <v>92</v>
      </c>
    </row>
    <row r="265" s="13" customFormat="1">
      <c r="A265" s="13"/>
      <c r="B265" s="229"/>
      <c r="C265" s="230"/>
      <c r="D265" s="227" t="s">
        <v>172</v>
      </c>
      <c r="E265" s="231" t="s">
        <v>44</v>
      </c>
      <c r="F265" s="232" t="s">
        <v>425</v>
      </c>
      <c r="G265" s="230"/>
      <c r="H265" s="231" t="s">
        <v>44</v>
      </c>
      <c r="I265" s="233"/>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172</v>
      </c>
      <c r="AU265" s="238" t="s">
        <v>92</v>
      </c>
      <c r="AV265" s="13" t="s">
        <v>90</v>
      </c>
      <c r="AW265" s="13" t="s">
        <v>42</v>
      </c>
      <c r="AX265" s="13" t="s">
        <v>82</v>
      </c>
      <c r="AY265" s="238" t="s">
        <v>159</v>
      </c>
    </row>
    <row r="266" s="14" customFormat="1">
      <c r="A266" s="14"/>
      <c r="B266" s="239"/>
      <c r="C266" s="240"/>
      <c r="D266" s="227" t="s">
        <v>172</v>
      </c>
      <c r="E266" s="241" t="s">
        <v>44</v>
      </c>
      <c r="F266" s="242" t="s">
        <v>263</v>
      </c>
      <c r="G266" s="240"/>
      <c r="H266" s="243">
        <v>1810.9000000000001</v>
      </c>
      <c r="I266" s="244"/>
      <c r="J266" s="240"/>
      <c r="K266" s="240"/>
      <c r="L266" s="245"/>
      <c r="M266" s="246"/>
      <c r="N266" s="247"/>
      <c r="O266" s="247"/>
      <c r="P266" s="247"/>
      <c r="Q266" s="247"/>
      <c r="R266" s="247"/>
      <c r="S266" s="247"/>
      <c r="T266" s="248"/>
      <c r="U266" s="14"/>
      <c r="V266" s="14"/>
      <c r="W266" s="14"/>
      <c r="X266" s="14"/>
      <c r="Y266" s="14"/>
      <c r="Z266" s="14"/>
      <c r="AA266" s="14"/>
      <c r="AB266" s="14"/>
      <c r="AC266" s="14"/>
      <c r="AD266" s="14"/>
      <c r="AE266" s="14"/>
      <c r="AT266" s="249" t="s">
        <v>172</v>
      </c>
      <c r="AU266" s="249" t="s">
        <v>92</v>
      </c>
      <c r="AV266" s="14" t="s">
        <v>92</v>
      </c>
      <c r="AW266" s="14" t="s">
        <v>42</v>
      </c>
      <c r="AX266" s="14" t="s">
        <v>82</v>
      </c>
      <c r="AY266" s="249" t="s">
        <v>159</v>
      </c>
    </row>
    <row r="267" s="16" customFormat="1">
      <c r="A267" s="16"/>
      <c r="B267" s="261"/>
      <c r="C267" s="262"/>
      <c r="D267" s="227" t="s">
        <v>172</v>
      </c>
      <c r="E267" s="263" t="s">
        <v>44</v>
      </c>
      <c r="F267" s="264" t="s">
        <v>178</v>
      </c>
      <c r="G267" s="262"/>
      <c r="H267" s="265">
        <v>1810.9000000000001</v>
      </c>
      <c r="I267" s="266"/>
      <c r="J267" s="262"/>
      <c r="K267" s="262"/>
      <c r="L267" s="267"/>
      <c r="M267" s="268"/>
      <c r="N267" s="269"/>
      <c r="O267" s="269"/>
      <c r="P267" s="269"/>
      <c r="Q267" s="269"/>
      <c r="R267" s="269"/>
      <c r="S267" s="269"/>
      <c r="T267" s="270"/>
      <c r="U267" s="16"/>
      <c r="V267" s="16"/>
      <c r="W267" s="16"/>
      <c r="X267" s="16"/>
      <c r="Y267" s="16"/>
      <c r="Z267" s="16"/>
      <c r="AA267" s="16"/>
      <c r="AB267" s="16"/>
      <c r="AC267" s="16"/>
      <c r="AD267" s="16"/>
      <c r="AE267" s="16"/>
      <c r="AT267" s="271" t="s">
        <v>172</v>
      </c>
      <c r="AU267" s="271" t="s">
        <v>92</v>
      </c>
      <c r="AV267" s="16" t="s">
        <v>166</v>
      </c>
      <c r="AW267" s="16" t="s">
        <v>42</v>
      </c>
      <c r="AX267" s="16" t="s">
        <v>90</v>
      </c>
      <c r="AY267" s="271" t="s">
        <v>159</v>
      </c>
    </row>
    <row r="268" s="2" customFormat="1" ht="21.75" customHeight="1">
      <c r="A268" s="42"/>
      <c r="B268" s="43"/>
      <c r="C268" s="209" t="s">
        <v>456</v>
      </c>
      <c r="D268" s="209" t="s">
        <v>161</v>
      </c>
      <c r="E268" s="210" t="s">
        <v>457</v>
      </c>
      <c r="F268" s="211" t="s">
        <v>458</v>
      </c>
      <c r="G268" s="212" t="s">
        <v>310</v>
      </c>
      <c r="H268" s="213">
        <v>4815.7600000000002</v>
      </c>
      <c r="I268" s="214"/>
      <c r="J268" s="215">
        <f>ROUND(I268*H268,2)</f>
        <v>0</v>
      </c>
      <c r="K268" s="211" t="s">
        <v>201</v>
      </c>
      <c r="L268" s="48"/>
      <c r="M268" s="216" t="s">
        <v>44</v>
      </c>
      <c r="N268" s="217" t="s">
        <v>53</v>
      </c>
      <c r="O268" s="88"/>
      <c r="P268" s="218">
        <f>O268*H268</f>
        <v>0</v>
      </c>
      <c r="Q268" s="218">
        <v>0</v>
      </c>
      <c r="R268" s="218">
        <f>Q268*H268</f>
        <v>0</v>
      </c>
      <c r="S268" s="218">
        <v>0</v>
      </c>
      <c r="T268" s="219">
        <f>S268*H268</f>
        <v>0</v>
      </c>
      <c r="U268" s="42"/>
      <c r="V268" s="42"/>
      <c r="W268" s="42"/>
      <c r="X268" s="42"/>
      <c r="Y268" s="42"/>
      <c r="Z268" s="42"/>
      <c r="AA268" s="42"/>
      <c r="AB268" s="42"/>
      <c r="AC268" s="42"/>
      <c r="AD268" s="42"/>
      <c r="AE268" s="42"/>
      <c r="AR268" s="220" t="s">
        <v>166</v>
      </c>
      <c r="AT268" s="220" t="s">
        <v>161</v>
      </c>
      <c r="AU268" s="220" t="s">
        <v>92</v>
      </c>
      <c r="AY268" s="20" t="s">
        <v>159</v>
      </c>
      <c r="BE268" s="221">
        <f>IF(N268="základní",J268,0)</f>
        <v>0</v>
      </c>
      <c r="BF268" s="221">
        <f>IF(N268="snížená",J268,0)</f>
        <v>0</v>
      </c>
      <c r="BG268" s="221">
        <f>IF(N268="zákl. přenesená",J268,0)</f>
        <v>0</v>
      </c>
      <c r="BH268" s="221">
        <f>IF(N268="sníž. přenesená",J268,0)</f>
        <v>0</v>
      </c>
      <c r="BI268" s="221">
        <f>IF(N268="nulová",J268,0)</f>
        <v>0</v>
      </c>
      <c r="BJ268" s="20" t="s">
        <v>90</v>
      </c>
      <c r="BK268" s="221">
        <f>ROUND(I268*H268,2)</f>
        <v>0</v>
      </c>
      <c r="BL268" s="20" t="s">
        <v>166</v>
      </c>
      <c r="BM268" s="220" t="s">
        <v>459</v>
      </c>
    </row>
    <row r="269" s="2" customFormat="1">
      <c r="A269" s="42"/>
      <c r="B269" s="43"/>
      <c r="C269" s="44"/>
      <c r="D269" s="227" t="s">
        <v>170</v>
      </c>
      <c r="E269" s="44"/>
      <c r="F269" s="228" t="s">
        <v>460</v>
      </c>
      <c r="G269" s="44"/>
      <c r="H269" s="44"/>
      <c r="I269" s="224"/>
      <c r="J269" s="44"/>
      <c r="K269" s="44"/>
      <c r="L269" s="48"/>
      <c r="M269" s="225"/>
      <c r="N269" s="226"/>
      <c r="O269" s="88"/>
      <c r="P269" s="88"/>
      <c r="Q269" s="88"/>
      <c r="R269" s="88"/>
      <c r="S269" s="88"/>
      <c r="T269" s="89"/>
      <c r="U269" s="42"/>
      <c r="V269" s="42"/>
      <c r="W269" s="42"/>
      <c r="X269" s="42"/>
      <c r="Y269" s="42"/>
      <c r="Z269" s="42"/>
      <c r="AA269" s="42"/>
      <c r="AB269" s="42"/>
      <c r="AC269" s="42"/>
      <c r="AD269" s="42"/>
      <c r="AE269" s="42"/>
      <c r="AT269" s="20" t="s">
        <v>170</v>
      </c>
      <c r="AU269" s="20" t="s">
        <v>92</v>
      </c>
    </row>
    <row r="270" s="13" customFormat="1">
      <c r="A270" s="13"/>
      <c r="B270" s="229"/>
      <c r="C270" s="230"/>
      <c r="D270" s="227" t="s">
        <v>172</v>
      </c>
      <c r="E270" s="231" t="s">
        <v>44</v>
      </c>
      <c r="F270" s="232" t="s">
        <v>425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246</v>
      </c>
      <c r="G271" s="240"/>
      <c r="H271" s="243">
        <v>584.44000000000005</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4" customFormat="1">
      <c r="A272" s="14"/>
      <c r="B272" s="239"/>
      <c r="C272" s="240"/>
      <c r="D272" s="227" t="s">
        <v>172</v>
      </c>
      <c r="E272" s="241" t="s">
        <v>44</v>
      </c>
      <c r="F272" s="242" t="s">
        <v>248</v>
      </c>
      <c r="G272" s="240"/>
      <c r="H272" s="243">
        <v>721.25999999999999</v>
      </c>
      <c r="I272" s="244"/>
      <c r="J272" s="240"/>
      <c r="K272" s="240"/>
      <c r="L272" s="245"/>
      <c r="M272" s="246"/>
      <c r="N272" s="247"/>
      <c r="O272" s="247"/>
      <c r="P272" s="247"/>
      <c r="Q272" s="247"/>
      <c r="R272" s="247"/>
      <c r="S272" s="247"/>
      <c r="T272" s="248"/>
      <c r="U272" s="14"/>
      <c r="V272" s="14"/>
      <c r="W272" s="14"/>
      <c r="X272" s="14"/>
      <c r="Y272" s="14"/>
      <c r="Z272" s="14"/>
      <c r="AA272" s="14"/>
      <c r="AB272" s="14"/>
      <c r="AC272" s="14"/>
      <c r="AD272" s="14"/>
      <c r="AE272" s="14"/>
      <c r="AT272" s="249" t="s">
        <v>172</v>
      </c>
      <c r="AU272" s="249" t="s">
        <v>92</v>
      </c>
      <c r="AV272" s="14" t="s">
        <v>92</v>
      </c>
      <c r="AW272" s="14" t="s">
        <v>42</v>
      </c>
      <c r="AX272" s="14" t="s">
        <v>82</v>
      </c>
      <c r="AY272" s="249" t="s">
        <v>159</v>
      </c>
    </row>
    <row r="273" s="14" customFormat="1">
      <c r="A273" s="14"/>
      <c r="B273" s="239"/>
      <c r="C273" s="240"/>
      <c r="D273" s="227" t="s">
        <v>172</v>
      </c>
      <c r="E273" s="241" t="s">
        <v>44</v>
      </c>
      <c r="F273" s="242" t="s">
        <v>250</v>
      </c>
      <c r="G273" s="240"/>
      <c r="H273" s="243">
        <v>1429.56</v>
      </c>
      <c r="I273" s="244"/>
      <c r="J273" s="240"/>
      <c r="K273" s="240"/>
      <c r="L273" s="245"/>
      <c r="M273" s="246"/>
      <c r="N273" s="247"/>
      <c r="O273" s="247"/>
      <c r="P273" s="247"/>
      <c r="Q273" s="247"/>
      <c r="R273" s="247"/>
      <c r="S273" s="247"/>
      <c r="T273" s="248"/>
      <c r="U273" s="14"/>
      <c r="V273" s="14"/>
      <c r="W273" s="14"/>
      <c r="X273" s="14"/>
      <c r="Y273" s="14"/>
      <c r="Z273" s="14"/>
      <c r="AA273" s="14"/>
      <c r="AB273" s="14"/>
      <c r="AC273" s="14"/>
      <c r="AD273" s="14"/>
      <c r="AE273" s="14"/>
      <c r="AT273" s="249" t="s">
        <v>172</v>
      </c>
      <c r="AU273" s="249" t="s">
        <v>92</v>
      </c>
      <c r="AV273" s="14" t="s">
        <v>92</v>
      </c>
      <c r="AW273" s="14" t="s">
        <v>42</v>
      </c>
      <c r="AX273" s="14" t="s">
        <v>82</v>
      </c>
      <c r="AY273" s="249" t="s">
        <v>159</v>
      </c>
    </row>
    <row r="274" s="14" customFormat="1">
      <c r="A274" s="14"/>
      <c r="B274" s="239"/>
      <c r="C274" s="240"/>
      <c r="D274" s="227" t="s">
        <v>172</v>
      </c>
      <c r="E274" s="241" t="s">
        <v>44</v>
      </c>
      <c r="F274" s="242" t="s">
        <v>252</v>
      </c>
      <c r="G274" s="240"/>
      <c r="H274" s="243">
        <v>183.16999999999999</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172</v>
      </c>
      <c r="AU274" s="249" t="s">
        <v>92</v>
      </c>
      <c r="AV274" s="14" t="s">
        <v>92</v>
      </c>
      <c r="AW274" s="14" t="s">
        <v>42</v>
      </c>
      <c r="AX274" s="14" t="s">
        <v>82</v>
      </c>
      <c r="AY274" s="249" t="s">
        <v>159</v>
      </c>
    </row>
    <row r="275" s="14" customFormat="1">
      <c r="A275" s="14"/>
      <c r="B275" s="239"/>
      <c r="C275" s="240"/>
      <c r="D275" s="227" t="s">
        <v>172</v>
      </c>
      <c r="E275" s="241" t="s">
        <v>44</v>
      </c>
      <c r="F275" s="242" t="s">
        <v>254</v>
      </c>
      <c r="G275" s="240"/>
      <c r="H275" s="243">
        <v>86.430000000000007</v>
      </c>
      <c r="I275" s="244"/>
      <c r="J275" s="240"/>
      <c r="K275" s="240"/>
      <c r="L275" s="245"/>
      <c r="M275" s="246"/>
      <c r="N275" s="247"/>
      <c r="O275" s="247"/>
      <c r="P275" s="247"/>
      <c r="Q275" s="247"/>
      <c r="R275" s="247"/>
      <c r="S275" s="247"/>
      <c r="T275" s="248"/>
      <c r="U275" s="14"/>
      <c r="V275" s="14"/>
      <c r="W275" s="14"/>
      <c r="X275" s="14"/>
      <c r="Y275" s="14"/>
      <c r="Z275" s="14"/>
      <c r="AA275" s="14"/>
      <c r="AB275" s="14"/>
      <c r="AC275" s="14"/>
      <c r="AD275" s="14"/>
      <c r="AE275" s="14"/>
      <c r="AT275" s="249" t="s">
        <v>172</v>
      </c>
      <c r="AU275" s="249" t="s">
        <v>92</v>
      </c>
      <c r="AV275" s="14" t="s">
        <v>92</v>
      </c>
      <c r="AW275" s="14" t="s">
        <v>42</v>
      </c>
      <c r="AX275" s="14" t="s">
        <v>82</v>
      </c>
      <c r="AY275" s="249" t="s">
        <v>159</v>
      </c>
    </row>
    <row r="276" s="14" customFormat="1">
      <c r="A276" s="14"/>
      <c r="B276" s="239"/>
      <c r="C276" s="240"/>
      <c r="D276" s="227" t="s">
        <v>172</v>
      </c>
      <c r="E276" s="241" t="s">
        <v>44</v>
      </c>
      <c r="F276" s="242" t="s">
        <v>263</v>
      </c>
      <c r="G276" s="240"/>
      <c r="H276" s="243">
        <v>1810.9000000000001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4815.7600000000002</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461</v>
      </c>
      <c r="D278" s="209" t="s">
        <v>161</v>
      </c>
      <c r="E278" s="210" t="s">
        <v>462</v>
      </c>
      <c r="F278" s="211" t="s">
        <v>463</v>
      </c>
      <c r="G278" s="212" t="s">
        <v>310</v>
      </c>
      <c r="H278" s="213">
        <v>48.270000000000003</v>
      </c>
      <c r="I278" s="214"/>
      <c r="J278" s="215">
        <f>ROUND(I278*H278,2)</f>
        <v>0</v>
      </c>
      <c r="K278" s="211" t="s">
        <v>201</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464</v>
      </c>
    </row>
    <row r="279" s="2" customFormat="1">
      <c r="A279" s="42"/>
      <c r="B279" s="43"/>
      <c r="C279" s="44"/>
      <c r="D279" s="227" t="s">
        <v>170</v>
      </c>
      <c r="E279" s="44"/>
      <c r="F279" s="228" t="s">
        <v>465</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170</v>
      </c>
      <c r="AU279" s="20" t="s">
        <v>92</v>
      </c>
    </row>
    <row r="280" s="13" customFormat="1">
      <c r="A280" s="13"/>
      <c r="B280" s="229"/>
      <c r="C280" s="230"/>
      <c r="D280" s="227" t="s">
        <v>172</v>
      </c>
      <c r="E280" s="231" t="s">
        <v>44</v>
      </c>
      <c r="F280" s="232" t="s">
        <v>425</v>
      </c>
      <c r="G280" s="230"/>
      <c r="H280" s="231" t="s">
        <v>44</v>
      </c>
      <c r="I280" s="233"/>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172</v>
      </c>
      <c r="AU280" s="238" t="s">
        <v>92</v>
      </c>
      <c r="AV280" s="13" t="s">
        <v>90</v>
      </c>
      <c r="AW280" s="13" t="s">
        <v>42</v>
      </c>
      <c r="AX280" s="13" t="s">
        <v>82</v>
      </c>
      <c r="AY280" s="238" t="s">
        <v>159</v>
      </c>
    </row>
    <row r="281" s="14" customFormat="1">
      <c r="A281" s="14"/>
      <c r="B281" s="239"/>
      <c r="C281" s="240"/>
      <c r="D281" s="227" t="s">
        <v>172</v>
      </c>
      <c r="E281" s="241" t="s">
        <v>44</v>
      </c>
      <c r="F281" s="242" t="s">
        <v>261</v>
      </c>
      <c r="G281" s="240"/>
      <c r="H281" s="243">
        <v>48.270000000000003</v>
      </c>
      <c r="I281" s="244"/>
      <c r="J281" s="240"/>
      <c r="K281" s="240"/>
      <c r="L281" s="245"/>
      <c r="M281" s="246"/>
      <c r="N281" s="247"/>
      <c r="O281" s="247"/>
      <c r="P281" s="247"/>
      <c r="Q281" s="247"/>
      <c r="R281" s="247"/>
      <c r="S281" s="247"/>
      <c r="T281" s="248"/>
      <c r="U281" s="14"/>
      <c r="V281" s="14"/>
      <c r="W281" s="14"/>
      <c r="X281" s="14"/>
      <c r="Y281" s="14"/>
      <c r="Z281" s="14"/>
      <c r="AA281" s="14"/>
      <c r="AB281" s="14"/>
      <c r="AC281" s="14"/>
      <c r="AD281" s="14"/>
      <c r="AE281" s="14"/>
      <c r="AT281" s="249" t="s">
        <v>172</v>
      </c>
      <c r="AU281" s="249" t="s">
        <v>92</v>
      </c>
      <c r="AV281" s="14" t="s">
        <v>92</v>
      </c>
      <c r="AW281" s="14" t="s">
        <v>42</v>
      </c>
      <c r="AX281" s="14" t="s">
        <v>82</v>
      </c>
      <c r="AY281" s="249" t="s">
        <v>159</v>
      </c>
    </row>
    <row r="282" s="16" customFormat="1">
      <c r="A282" s="16"/>
      <c r="B282" s="261"/>
      <c r="C282" s="262"/>
      <c r="D282" s="227" t="s">
        <v>172</v>
      </c>
      <c r="E282" s="263" t="s">
        <v>44</v>
      </c>
      <c r="F282" s="264" t="s">
        <v>178</v>
      </c>
      <c r="G282" s="262"/>
      <c r="H282" s="265">
        <v>48.270000000000003</v>
      </c>
      <c r="I282" s="266"/>
      <c r="J282" s="262"/>
      <c r="K282" s="262"/>
      <c r="L282" s="267"/>
      <c r="M282" s="268"/>
      <c r="N282" s="269"/>
      <c r="O282" s="269"/>
      <c r="P282" s="269"/>
      <c r="Q282" s="269"/>
      <c r="R282" s="269"/>
      <c r="S282" s="269"/>
      <c r="T282" s="270"/>
      <c r="U282" s="16"/>
      <c r="V282" s="16"/>
      <c r="W282" s="16"/>
      <c r="X282" s="16"/>
      <c r="Y282" s="16"/>
      <c r="Z282" s="16"/>
      <c r="AA282" s="16"/>
      <c r="AB282" s="16"/>
      <c r="AC282" s="16"/>
      <c r="AD282" s="16"/>
      <c r="AE282" s="16"/>
      <c r="AT282" s="271" t="s">
        <v>172</v>
      </c>
      <c r="AU282" s="271" t="s">
        <v>92</v>
      </c>
      <c r="AV282" s="16" t="s">
        <v>166</v>
      </c>
      <c r="AW282" s="16" t="s">
        <v>42</v>
      </c>
      <c r="AX282" s="16" t="s">
        <v>90</v>
      </c>
      <c r="AY282" s="271" t="s">
        <v>159</v>
      </c>
    </row>
    <row r="283" s="2" customFormat="1" ht="21.75" customHeight="1">
      <c r="A283" s="42"/>
      <c r="B283" s="43"/>
      <c r="C283" s="209" t="s">
        <v>466</v>
      </c>
      <c r="D283" s="209" t="s">
        <v>161</v>
      </c>
      <c r="E283" s="210" t="s">
        <v>467</v>
      </c>
      <c r="F283" s="211" t="s">
        <v>468</v>
      </c>
      <c r="G283" s="212" t="s">
        <v>310</v>
      </c>
      <c r="H283" s="213">
        <v>3004.8600000000001</v>
      </c>
      <c r="I283" s="214"/>
      <c r="J283" s="215">
        <f>ROUND(I283*H283,2)</f>
        <v>0</v>
      </c>
      <c r="K283" s="211" t="s">
        <v>201</v>
      </c>
      <c r="L283" s="48"/>
      <c r="M283" s="216" t="s">
        <v>44</v>
      </c>
      <c r="N283" s="217" t="s">
        <v>53</v>
      </c>
      <c r="O283" s="88"/>
      <c r="P283" s="218">
        <f>O283*H283</f>
        <v>0</v>
      </c>
      <c r="Q283" s="218">
        <v>0</v>
      </c>
      <c r="R283" s="218">
        <f>Q283*H283</f>
        <v>0</v>
      </c>
      <c r="S283" s="218">
        <v>0</v>
      </c>
      <c r="T283" s="219">
        <f>S283*H283</f>
        <v>0</v>
      </c>
      <c r="U283" s="42"/>
      <c r="V283" s="42"/>
      <c r="W283" s="42"/>
      <c r="X283" s="42"/>
      <c r="Y283" s="42"/>
      <c r="Z283" s="42"/>
      <c r="AA283" s="42"/>
      <c r="AB283" s="42"/>
      <c r="AC283" s="42"/>
      <c r="AD283" s="42"/>
      <c r="AE283" s="42"/>
      <c r="AR283" s="220" t="s">
        <v>166</v>
      </c>
      <c r="AT283" s="220" t="s">
        <v>161</v>
      </c>
      <c r="AU283" s="220" t="s">
        <v>92</v>
      </c>
      <c r="AY283" s="20" t="s">
        <v>159</v>
      </c>
      <c r="BE283" s="221">
        <f>IF(N283="základní",J283,0)</f>
        <v>0</v>
      </c>
      <c r="BF283" s="221">
        <f>IF(N283="snížená",J283,0)</f>
        <v>0</v>
      </c>
      <c r="BG283" s="221">
        <f>IF(N283="zákl. přenesená",J283,0)</f>
        <v>0</v>
      </c>
      <c r="BH283" s="221">
        <f>IF(N283="sníž. přenesená",J283,0)</f>
        <v>0</v>
      </c>
      <c r="BI283" s="221">
        <f>IF(N283="nulová",J283,0)</f>
        <v>0</v>
      </c>
      <c r="BJ283" s="20" t="s">
        <v>90</v>
      </c>
      <c r="BK283" s="221">
        <f>ROUND(I283*H283,2)</f>
        <v>0</v>
      </c>
      <c r="BL283" s="20" t="s">
        <v>166</v>
      </c>
      <c r="BM283" s="220" t="s">
        <v>469</v>
      </c>
    </row>
    <row r="284" s="2" customFormat="1">
      <c r="A284" s="42"/>
      <c r="B284" s="43"/>
      <c r="C284" s="44"/>
      <c r="D284" s="227" t="s">
        <v>170</v>
      </c>
      <c r="E284" s="44"/>
      <c r="F284" s="228" t="s">
        <v>470</v>
      </c>
      <c r="G284" s="44"/>
      <c r="H284" s="44"/>
      <c r="I284" s="224"/>
      <c r="J284" s="44"/>
      <c r="K284" s="44"/>
      <c r="L284" s="48"/>
      <c r="M284" s="225"/>
      <c r="N284" s="226"/>
      <c r="O284" s="88"/>
      <c r="P284" s="88"/>
      <c r="Q284" s="88"/>
      <c r="R284" s="88"/>
      <c r="S284" s="88"/>
      <c r="T284" s="89"/>
      <c r="U284" s="42"/>
      <c r="V284" s="42"/>
      <c r="W284" s="42"/>
      <c r="X284" s="42"/>
      <c r="Y284" s="42"/>
      <c r="Z284" s="42"/>
      <c r="AA284" s="42"/>
      <c r="AB284" s="42"/>
      <c r="AC284" s="42"/>
      <c r="AD284" s="42"/>
      <c r="AE284" s="42"/>
      <c r="AT284" s="20" t="s">
        <v>170</v>
      </c>
      <c r="AU284" s="20" t="s">
        <v>92</v>
      </c>
    </row>
    <row r="285" s="13" customFormat="1">
      <c r="A285" s="13"/>
      <c r="B285" s="229"/>
      <c r="C285" s="230"/>
      <c r="D285" s="227" t="s">
        <v>172</v>
      </c>
      <c r="E285" s="231" t="s">
        <v>44</v>
      </c>
      <c r="F285" s="232" t="s">
        <v>425</v>
      </c>
      <c r="G285" s="230"/>
      <c r="H285" s="231" t="s">
        <v>44</v>
      </c>
      <c r="I285" s="233"/>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172</v>
      </c>
      <c r="AU285" s="238" t="s">
        <v>92</v>
      </c>
      <c r="AV285" s="13" t="s">
        <v>90</v>
      </c>
      <c r="AW285" s="13" t="s">
        <v>42</v>
      </c>
      <c r="AX285" s="13" t="s">
        <v>82</v>
      </c>
      <c r="AY285" s="238" t="s">
        <v>159</v>
      </c>
    </row>
    <row r="286" s="14" customFormat="1">
      <c r="A286" s="14"/>
      <c r="B286" s="239"/>
      <c r="C286" s="240"/>
      <c r="D286" s="227" t="s">
        <v>172</v>
      </c>
      <c r="E286" s="241" t="s">
        <v>44</v>
      </c>
      <c r="F286" s="242" t="s">
        <v>246</v>
      </c>
      <c r="G286" s="240"/>
      <c r="H286" s="243">
        <v>584.44000000000005</v>
      </c>
      <c r="I286" s="244"/>
      <c r="J286" s="240"/>
      <c r="K286" s="240"/>
      <c r="L286" s="245"/>
      <c r="M286" s="246"/>
      <c r="N286" s="247"/>
      <c r="O286" s="247"/>
      <c r="P286" s="247"/>
      <c r="Q286" s="247"/>
      <c r="R286" s="247"/>
      <c r="S286" s="247"/>
      <c r="T286" s="248"/>
      <c r="U286" s="14"/>
      <c r="V286" s="14"/>
      <c r="W286" s="14"/>
      <c r="X286" s="14"/>
      <c r="Y286" s="14"/>
      <c r="Z286" s="14"/>
      <c r="AA286" s="14"/>
      <c r="AB286" s="14"/>
      <c r="AC286" s="14"/>
      <c r="AD286" s="14"/>
      <c r="AE286" s="14"/>
      <c r="AT286" s="249" t="s">
        <v>172</v>
      </c>
      <c r="AU286" s="249" t="s">
        <v>92</v>
      </c>
      <c r="AV286" s="14" t="s">
        <v>92</v>
      </c>
      <c r="AW286" s="14" t="s">
        <v>42</v>
      </c>
      <c r="AX286" s="14" t="s">
        <v>82</v>
      </c>
      <c r="AY286" s="249" t="s">
        <v>159</v>
      </c>
    </row>
    <row r="287" s="14" customFormat="1">
      <c r="A287" s="14"/>
      <c r="B287" s="239"/>
      <c r="C287" s="240"/>
      <c r="D287" s="227" t="s">
        <v>172</v>
      </c>
      <c r="E287" s="241" t="s">
        <v>44</v>
      </c>
      <c r="F287" s="242" t="s">
        <v>248</v>
      </c>
      <c r="G287" s="240"/>
      <c r="H287" s="243">
        <v>721.25999999999999</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4" customFormat="1">
      <c r="A288" s="14"/>
      <c r="B288" s="239"/>
      <c r="C288" s="240"/>
      <c r="D288" s="227" t="s">
        <v>172</v>
      </c>
      <c r="E288" s="241" t="s">
        <v>44</v>
      </c>
      <c r="F288" s="242" t="s">
        <v>250</v>
      </c>
      <c r="G288" s="240"/>
      <c r="H288" s="243">
        <v>1429.56</v>
      </c>
      <c r="I288" s="244"/>
      <c r="J288" s="240"/>
      <c r="K288" s="240"/>
      <c r="L288" s="245"/>
      <c r="M288" s="246"/>
      <c r="N288" s="247"/>
      <c r="O288" s="247"/>
      <c r="P288" s="247"/>
      <c r="Q288" s="247"/>
      <c r="R288" s="247"/>
      <c r="S288" s="247"/>
      <c r="T288" s="248"/>
      <c r="U288" s="14"/>
      <c r="V288" s="14"/>
      <c r="W288" s="14"/>
      <c r="X288" s="14"/>
      <c r="Y288" s="14"/>
      <c r="Z288" s="14"/>
      <c r="AA288" s="14"/>
      <c r="AB288" s="14"/>
      <c r="AC288" s="14"/>
      <c r="AD288" s="14"/>
      <c r="AE288" s="14"/>
      <c r="AT288" s="249" t="s">
        <v>172</v>
      </c>
      <c r="AU288" s="249" t="s">
        <v>92</v>
      </c>
      <c r="AV288" s="14" t="s">
        <v>92</v>
      </c>
      <c r="AW288" s="14" t="s">
        <v>42</v>
      </c>
      <c r="AX288" s="14" t="s">
        <v>82</v>
      </c>
      <c r="AY288" s="249" t="s">
        <v>159</v>
      </c>
    </row>
    <row r="289" s="14" customFormat="1">
      <c r="A289" s="14"/>
      <c r="B289" s="239"/>
      <c r="C289" s="240"/>
      <c r="D289" s="227" t="s">
        <v>172</v>
      </c>
      <c r="E289" s="241" t="s">
        <v>44</v>
      </c>
      <c r="F289" s="242" t="s">
        <v>252</v>
      </c>
      <c r="G289" s="240"/>
      <c r="H289" s="243">
        <v>183.16999999999999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254</v>
      </c>
      <c r="G290" s="240"/>
      <c r="H290" s="243">
        <v>86.430000000000007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6" customFormat="1">
      <c r="A291" s="16"/>
      <c r="B291" s="261"/>
      <c r="C291" s="262"/>
      <c r="D291" s="227" t="s">
        <v>172</v>
      </c>
      <c r="E291" s="263" t="s">
        <v>44</v>
      </c>
      <c r="F291" s="264" t="s">
        <v>178</v>
      </c>
      <c r="G291" s="262"/>
      <c r="H291" s="265">
        <v>3004.8600000000001</v>
      </c>
      <c r="I291" s="266"/>
      <c r="J291" s="262"/>
      <c r="K291" s="262"/>
      <c r="L291" s="267"/>
      <c r="M291" s="268"/>
      <c r="N291" s="269"/>
      <c r="O291" s="269"/>
      <c r="P291" s="269"/>
      <c r="Q291" s="269"/>
      <c r="R291" s="269"/>
      <c r="S291" s="269"/>
      <c r="T291" s="270"/>
      <c r="U291" s="16"/>
      <c r="V291" s="16"/>
      <c r="W291" s="16"/>
      <c r="X291" s="16"/>
      <c r="Y291" s="16"/>
      <c r="Z291" s="16"/>
      <c r="AA291" s="16"/>
      <c r="AB291" s="16"/>
      <c r="AC291" s="16"/>
      <c r="AD291" s="16"/>
      <c r="AE291" s="16"/>
      <c r="AT291" s="271" t="s">
        <v>172</v>
      </c>
      <c r="AU291" s="271" t="s">
        <v>92</v>
      </c>
      <c r="AV291" s="16" t="s">
        <v>166</v>
      </c>
      <c r="AW291" s="16" t="s">
        <v>42</v>
      </c>
      <c r="AX291" s="16" t="s">
        <v>90</v>
      </c>
      <c r="AY291" s="271" t="s">
        <v>159</v>
      </c>
    </row>
    <row r="292" s="2" customFormat="1" ht="21.75" customHeight="1">
      <c r="A292" s="42"/>
      <c r="B292" s="43"/>
      <c r="C292" s="209" t="s">
        <v>471</v>
      </c>
      <c r="D292" s="209" t="s">
        <v>161</v>
      </c>
      <c r="E292" s="210" t="s">
        <v>472</v>
      </c>
      <c r="F292" s="211" t="s">
        <v>468</v>
      </c>
      <c r="G292" s="212" t="s">
        <v>310</v>
      </c>
      <c r="H292" s="213">
        <v>298.50999999999999</v>
      </c>
      <c r="I292" s="214"/>
      <c r="J292" s="215">
        <f>ROUND(I292*H292,2)</f>
        <v>0</v>
      </c>
      <c r="K292" s="211" t="s">
        <v>201</v>
      </c>
      <c r="L292" s="48"/>
      <c r="M292" s="216" t="s">
        <v>44</v>
      </c>
      <c r="N292" s="217" t="s">
        <v>53</v>
      </c>
      <c r="O292" s="88"/>
      <c r="P292" s="218">
        <f>O292*H292</f>
        <v>0</v>
      </c>
      <c r="Q292" s="218">
        <v>0</v>
      </c>
      <c r="R292" s="218">
        <f>Q292*H292</f>
        <v>0</v>
      </c>
      <c r="S292" s="218">
        <v>0</v>
      </c>
      <c r="T292" s="219">
        <f>S292*H292</f>
        <v>0</v>
      </c>
      <c r="U292" s="42"/>
      <c r="V292" s="42"/>
      <c r="W292" s="42"/>
      <c r="X292" s="42"/>
      <c r="Y292" s="42"/>
      <c r="Z292" s="42"/>
      <c r="AA292" s="42"/>
      <c r="AB292" s="42"/>
      <c r="AC292" s="42"/>
      <c r="AD292" s="42"/>
      <c r="AE292" s="42"/>
      <c r="AR292" s="220" t="s">
        <v>166</v>
      </c>
      <c r="AT292" s="220" t="s">
        <v>161</v>
      </c>
      <c r="AU292" s="220" t="s">
        <v>92</v>
      </c>
      <c r="AY292" s="20" t="s">
        <v>159</v>
      </c>
      <c r="BE292" s="221">
        <f>IF(N292="základní",J292,0)</f>
        <v>0</v>
      </c>
      <c r="BF292" s="221">
        <f>IF(N292="snížená",J292,0)</f>
        <v>0</v>
      </c>
      <c r="BG292" s="221">
        <f>IF(N292="zákl. přenesená",J292,0)</f>
        <v>0</v>
      </c>
      <c r="BH292" s="221">
        <f>IF(N292="sníž. přenesená",J292,0)</f>
        <v>0</v>
      </c>
      <c r="BI292" s="221">
        <f>IF(N292="nulová",J292,0)</f>
        <v>0</v>
      </c>
      <c r="BJ292" s="20" t="s">
        <v>90</v>
      </c>
      <c r="BK292" s="221">
        <f>ROUND(I292*H292,2)</f>
        <v>0</v>
      </c>
      <c r="BL292" s="20" t="s">
        <v>166</v>
      </c>
      <c r="BM292" s="220" t="s">
        <v>473</v>
      </c>
    </row>
    <row r="293" s="2" customFormat="1">
      <c r="A293" s="42"/>
      <c r="B293" s="43"/>
      <c r="C293" s="44"/>
      <c r="D293" s="227" t="s">
        <v>170</v>
      </c>
      <c r="E293" s="44"/>
      <c r="F293" s="228" t="s">
        <v>474</v>
      </c>
      <c r="G293" s="44"/>
      <c r="H293" s="44"/>
      <c r="I293" s="224"/>
      <c r="J293" s="44"/>
      <c r="K293" s="44"/>
      <c r="L293" s="48"/>
      <c r="M293" s="225"/>
      <c r="N293" s="226"/>
      <c r="O293" s="88"/>
      <c r="P293" s="88"/>
      <c r="Q293" s="88"/>
      <c r="R293" s="88"/>
      <c r="S293" s="88"/>
      <c r="T293" s="89"/>
      <c r="U293" s="42"/>
      <c r="V293" s="42"/>
      <c r="W293" s="42"/>
      <c r="X293" s="42"/>
      <c r="Y293" s="42"/>
      <c r="Z293" s="42"/>
      <c r="AA293" s="42"/>
      <c r="AB293" s="42"/>
      <c r="AC293" s="42"/>
      <c r="AD293" s="42"/>
      <c r="AE293" s="42"/>
      <c r="AT293" s="20" t="s">
        <v>170</v>
      </c>
      <c r="AU293" s="20" t="s">
        <v>92</v>
      </c>
    </row>
    <row r="294" s="13" customFormat="1">
      <c r="A294" s="13"/>
      <c r="B294" s="229"/>
      <c r="C294" s="230"/>
      <c r="D294" s="227" t="s">
        <v>172</v>
      </c>
      <c r="E294" s="231" t="s">
        <v>44</v>
      </c>
      <c r="F294" s="232" t="s">
        <v>425</v>
      </c>
      <c r="G294" s="230"/>
      <c r="H294" s="231" t="s">
        <v>44</v>
      </c>
      <c r="I294" s="233"/>
      <c r="J294" s="230"/>
      <c r="K294" s="230"/>
      <c r="L294" s="234"/>
      <c r="M294" s="235"/>
      <c r="N294" s="236"/>
      <c r="O294" s="236"/>
      <c r="P294" s="236"/>
      <c r="Q294" s="236"/>
      <c r="R294" s="236"/>
      <c r="S294" s="236"/>
      <c r="T294" s="237"/>
      <c r="U294" s="13"/>
      <c r="V294" s="13"/>
      <c r="W294" s="13"/>
      <c r="X294" s="13"/>
      <c r="Y294" s="13"/>
      <c r="Z294" s="13"/>
      <c r="AA294" s="13"/>
      <c r="AB294" s="13"/>
      <c r="AC294" s="13"/>
      <c r="AD294" s="13"/>
      <c r="AE294" s="13"/>
      <c r="AT294" s="238" t="s">
        <v>172</v>
      </c>
      <c r="AU294" s="238" t="s">
        <v>92</v>
      </c>
      <c r="AV294" s="13" t="s">
        <v>90</v>
      </c>
      <c r="AW294" s="13" t="s">
        <v>42</v>
      </c>
      <c r="AX294" s="13" t="s">
        <v>82</v>
      </c>
      <c r="AY294" s="238" t="s">
        <v>159</v>
      </c>
    </row>
    <row r="295" s="14" customFormat="1">
      <c r="A295" s="14"/>
      <c r="B295" s="239"/>
      <c r="C295" s="240"/>
      <c r="D295" s="227" t="s">
        <v>172</v>
      </c>
      <c r="E295" s="241" t="s">
        <v>44</v>
      </c>
      <c r="F295" s="242" t="s">
        <v>259</v>
      </c>
      <c r="G295" s="240"/>
      <c r="H295" s="243">
        <v>298.50999999999999</v>
      </c>
      <c r="I295" s="244"/>
      <c r="J295" s="240"/>
      <c r="K295" s="240"/>
      <c r="L295" s="245"/>
      <c r="M295" s="246"/>
      <c r="N295" s="247"/>
      <c r="O295" s="247"/>
      <c r="P295" s="247"/>
      <c r="Q295" s="247"/>
      <c r="R295" s="247"/>
      <c r="S295" s="247"/>
      <c r="T295" s="248"/>
      <c r="U295" s="14"/>
      <c r="V295" s="14"/>
      <c r="W295" s="14"/>
      <c r="X295" s="14"/>
      <c r="Y295" s="14"/>
      <c r="Z295" s="14"/>
      <c r="AA295" s="14"/>
      <c r="AB295" s="14"/>
      <c r="AC295" s="14"/>
      <c r="AD295" s="14"/>
      <c r="AE295" s="14"/>
      <c r="AT295" s="249" t="s">
        <v>172</v>
      </c>
      <c r="AU295" s="249" t="s">
        <v>92</v>
      </c>
      <c r="AV295" s="14" t="s">
        <v>92</v>
      </c>
      <c r="AW295" s="14" t="s">
        <v>42</v>
      </c>
      <c r="AX295" s="14" t="s">
        <v>82</v>
      </c>
      <c r="AY295" s="249" t="s">
        <v>159</v>
      </c>
    </row>
    <row r="296" s="16" customFormat="1">
      <c r="A296" s="16"/>
      <c r="B296" s="261"/>
      <c r="C296" s="262"/>
      <c r="D296" s="227" t="s">
        <v>172</v>
      </c>
      <c r="E296" s="263" t="s">
        <v>44</v>
      </c>
      <c r="F296" s="264" t="s">
        <v>178</v>
      </c>
      <c r="G296" s="262"/>
      <c r="H296" s="265">
        <v>298.50999999999999</v>
      </c>
      <c r="I296" s="266"/>
      <c r="J296" s="262"/>
      <c r="K296" s="262"/>
      <c r="L296" s="267"/>
      <c r="M296" s="268"/>
      <c r="N296" s="269"/>
      <c r="O296" s="269"/>
      <c r="P296" s="269"/>
      <c r="Q296" s="269"/>
      <c r="R296" s="269"/>
      <c r="S296" s="269"/>
      <c r="T296" s="270"/>
      <c r="U296" s="16"/>
      <c r="V296" s="16"/>
      <c r="W296" s="16"/>
      <c r="X296" s="16"/>
      <c r="Y296" s="16"/>
      <c r="Z296" s="16"/>
      <c r="AA296" s="16"/>
      <c r="AB296" s="16"/>
      <c r="AC296" s="16"/>
      <c r="AD296" s="16"/>
      <c r="AE296" s="16"/>
      <c r="AT296" s="271" t="s">
        <v>172</v>
      </c>
      <c r="AU296" s="271" t="s">
        <v>92</v>
      </c>
      <c r="AV296" s="16" t="s">
        <v>166</v>
      </c>
      <c r="AW296" s="16" t="s">
        <v>42</v>
      </c>
      <c r="AX296" s="16" t="s">
        <v>90</v>
      </c>
      <c r="AY296" s="271" t="s">
        <v>159</v>
      </c>
    </row>
    <row r="297" s="2" customFormat="1" ht="21.75" customHeight="1">
      <c r="A297" s="42"/>
      <c r="B297" s="43"/>
      <c r="C297" s="209" t="s">
        <v>475</v>
      </c>
      <c r="D297" s="209" t="s">
        <v>161</v>
      </c>
      <c r="E297" s="210" t="s">
        <v>476</v>
      </c>
      <c r="F297" s="211" t="s">
        <v>477</v>
      </c>
      <c r="G297" s="212" t="s">
        <v>310</v>
      </c>
      <c r="H297" s="213">
        <v>2735.2600000000002</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478</v>
      </c>
    </row>
    <row r="298" s="2" customFormat="1">
      <c r="A298" s="42"/>
      <c r="B298" s="43"/>
      <c r="C298" s="44"/>
      <c r="D298" s="222" t="s">
        <v>168</v>
      </c>
      <c r="E298" s="44"/>
      <c r="F298" s="223" t="s">
        <v>479</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2" customFormat="1">
      <c r="A299" s="42"/>
      <c r="B299" s="43"/>
      <c r="C299" s="44"/>
      <c r="D299" s="227" t="s">
        <v>170</v>
      </c>
      <c r="E299" s="44"/>
      <c r="F299" s="228" t="s">
        <v>474</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425</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721.25999999999999</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1429.56</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2735.2600000000002</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21.75" customHeight="1">
      <c r="A305" s="42"/>
      <c r="B305" s="43"/>
      <c r="C305" s="209" t="s">
        <v>480</v>
      </c>
      <c r="D305" s="209" t="s">
        <v>161</v>
      </c>
      <c r="E305" s="210" t="s">
        <v>481</v>
      </c>
      <c r="F305" s="211" t="s">
        <v>482</v>
      </c>
      <c r="G305" s="212" t="s">
        <v>310</v>
      </c>
      <c r="H305" s="213">
        <v>2735.2600000000002</v>
      </c>
      <c r="I305" s="214"/>
      <c r="J305" s="215">
        <f>ROUND(I305*H305,2)</f>
        <v>0</v>
      </c>
      <c r="K305" s="211" t="s">
        <v>201</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483</v>
      </c>
    </row>
    <row r="306" s="2" customFormat="1">
      <c r="A306" s="42"/>
      <c r="B306" s="43"/>
      <c r="C306" s="44"/>
      <c r="D306" s="227" t="s">
        <v>170</v>
      </c>
      <c r="E306" s="44"/>
      <c r="F306" s="228" t="s">
        <v>474</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170</v>
      </c>
      <c r="AU306" s="20" t="s">
        <v>92</v>
      </c>
    </row>
    <row r="307" s="13" customFormat="1">
      <c r="A307" s="13"/>
      <c r="B307" s="229"/>
      <c r="C307" s="230"/>
      <c r="D307" s="227" t="s">
        <v>172</v>
      </c>
      <c r="E307" s="231" t="s">
        <v>44</v>
      </c>
      <c r="F307" s="232" t="s">
        <v>425</v>
      </c>
      <c r="G307" s="230"/>
      <c r="H307" s="231" t="s">
        <v>44</v>
      </c>
      <c r="I307" s="233"/>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172</v>
      </c>
      <c r="AU307" s="238" t="s">
        <v>92</v>
      </c>
      <c r="AV307" s="13" t="s">
        <v>90</v>
      </c>
      <c r="AW307" s="13" t="s">
        <v>42</v>
      </c>
      <c r="AX307" s="13" t="s">
        <v>82</v>
      </c>
      <c r="AY307" s="238" t="s">
        <v>159</v>
      </c>
    </row>
    <row r="308" s="14" customFormat="1">
      <c r="A308" s="14"/>
      <c r="B308" s="239"/>
      <c r="C308" s="240"/>
      <c r="D308" s="227" t="s">
        <v>172</v>
      </c>
      <c r="E308" s="241" t="s">
        <v>44</v>
      </c>
      <c r="F308" s="242" t="s">
        <v>246</v>
      </c>
      <c r="G308" s="240"/>
      <c r="H308" s="243">
        <v>584.44000000000005</v>
      </c>
      <c r="I308" s="244"/>
      <c r="J308" s="240"/>
      <c r="K308" s="240"/>
      <c r="L308" s="245"/>
      <c r="M308" s="246"/>
      <c r="N308" s="247"/>
      <c r="O308" s="247"/>
      <c r="P308" s="247"/>
      <c r="Q308" s="247"/>
      <c r="R308" s="247"/>
      <c r="S308" s="247"/>
      <c r="T308" s="248"/>
      <c r="U308" s="14"/>
      <c r="V308" s="14"/>
      <c r="W308" s="14"/>
      <c r="X308" s="14"/>
      <c r="Y308" s="14"/>
      <c r="Z308" s="14"/>
      <c r="AA308" s="14"/>
      <c r="AB308" s="14"/>
      <c r="AC308" s="14"/>
      <c r="AD308" s="14"/>
      <c r="AE308" s="14"/>
      <c r="AT308" s="249" t="s">
        <v>172</v>
      </c>
      <c r="AU308" s="249" t="s">
        <v>92</v>
      </c>
      <c r="AV308" s="14" t="s">
        <v>92</v>
      </c>
      <c r="AW308" s="14" t="s">
        <v>42</v>
      </c>
      <c r="AX308" s="14" t="s">
        <v>82</v>
      </c>
      <c r="AY308" s="249" t="s">
        <v>159</v>
      </c>
    </row>
    <row r="309" s="14" customFormat="1">
      <c r="A309" s="14"/>
      <c r="B309" s="239"/>
      <c r="C309" s="240"/>
      <c r="D309" s="227" t="s">
        <v>172</v>
      </c>
      <c r="E309" s="241" t="s">
        <v>44</v>
      </c>
      <c r="F309" s="242" t="s">
        <v>248</v>
      </c>
      <c r="G309" s="240"/>
      <c r="H309" s="243">
        <v>721.25999999999999</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172</v>
      </c>
      <c r="AU309" s="249" t="s">
        <v>92</v>
      </c>
      <c r="AV309" s="14" t="s">
        <v>92</v>
      </c>
      <c r="AW309" s="14" t="s">
        <v>42</v>
      </c>
      <c r="AX309" s="14" t="s">
        <v>82</v>
      </c>
      <c r="AY309" s="249" t="s">
        <v>159</v>
      </c>
    </row>
    <row r="310" s="14" customFormat="1">
      <c r="A310" s="14"/>
      <c r="B310" s="239"/>
      <c r="C310" s="240"/>
      <c r="D310" s="227" t="s">
        <v>172</v>
      </c>
      <c r="E310" s="241" t="s">
        <v>44</v>
      </c>
      <c r="F310" s="242" t="s">
        <v>250</v>
      </c>
      <c r="G310" s="240"/>
      <c r="H310" s="243">
        <v>1429.56</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2735.2600000000002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21.75" customHeight="1">
      <c r="A312" s="42"/>
      <c r="B312" s="43"/>
      <c r="C312" s="209" t="s">
        <v>484</v>
      </c>
      <c r="D312" s="209" t="s">
        <v>161</v>
      </c>
      <c r="E312" s="210" t="s">
        <v>485</v>
      </c>
      <c r="F312" s="211" t="s">
        <v>482</v>
      </c>
      <c r="G312" s="212" t="s">
        <v>310</v>
      </c>
      <c r="H312" s="213">
        <v>298.50999999999999</v>
      </c>
      <c r="I312" s="214"/>
      <c r="J312" s="215">
        <f>ROUND(I312*H312,2)</f>
        <v>0</v>
      </c>
      <c r="K312" s="211" t="s">
        <v>201</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486</v>
      </c>
    </row>
    <row r="313" s="2" customFormat="1">
      <c r="A313" s="42"/>
      <c r="B313" s="43"/>
      <c r="C313" s="44"/>
      <c r="D313" s="227" t="s">
        <v>170</v>
      </c>
      <c r="E313" s="44"/>
      <c r="F313" s="228" t="s">
        <v>470</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170</v>
      </c>
      <c r="AU313" s="20" t="s">
        <v>92</v>
      </c>
    </row>
    <row r="314" s="13" customFormat="1">
      <c r="A314" s="13"/>
      <c r="B314" s="229"/>
      <c r="C314" s="230"/>
      <c r="D314" s="227" t="s">
        <v>172</v>
      </c>
      <c r="E314" s="231" t="s">
        <v>44</v>
      </c>
      <c r="F314" s="232" t="s">
        <v>425</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259</v>
      </c>
      <c r="G315" s="240"/>
      <c r="H315" s="243">
        <v>298.50999999999999</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298.50999999999999</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16.5" customHeight="1">
      <c r="A317" s="42"/>
      <c r="B317" s="43"/>
      <c r="C317" s="209" t="s">
        <v>487</v>
      </c>
      <c r="D317" s="209" t="s">
        <v>161</v>
      </c>
      <c r="E317" s="210" t="s">
        <v>488</v>
      </c>
      <c r="F317" s="211" t="s">
        <v>489</v>
      </c>
      <c r="G317" s="212" t="s">
        <v>310</v>
      </c>
      <c r="H317" s="213">
        <v>3004.8600000000001</v>
      </c>
      <c r="I317" s="214"/>
      <c r="J317" s="215">
        <f>ROUND(I317*H317,2)</f>
        <v>0</v>
      </c>
      <c r="K317" s="211" t="s">
        <v>201</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490</v>
      </c>
    </row>
    <row r="318" s="2" customFormat="1">
      <c r="A318" s="42"/>
      <c r="B318" s="43"/>
      <c r="C318" s="44"/>
      <c r="D318" s="227" t="s">
        <v>170</v>
      </c>
      <c r="E318" s="44"/>
      <c r="F318" s="228" t="s">
        <v>424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170</v>
      </c>
      <c r="AU318" s="20" t="s">
        <v>92</v>
      </c>
    </row>
    <row r="319" s="13" customFormat="1">
      <c r="A319" s="13"/>
      <c r="B319" s="229"/>
      <c r="C319" s="230"/>
      <c r="D319" s="227" t="s">
        <v>172</v>
      </c>
      <c r="E319" s="231" t="s">
        <v>44</v>
      </c>
      <c r="F319" s="232" t="s">
        <v>425</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246</v>
      </c>
      <c r="G320" s="240"/>
      <c r="H320" s="243">
        <v>584.44000000000005</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248</v>
      </c>
      <c r="G321" s="240"/>
      <c r="H321" s="243">
        <v>721.25999999999999</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4" customFormat="1">
      <c r="A322" s="14"/>
      <c r="B322" s="239"/>
      <c r="C322" s="240"/>
      <c r="D322" s="227" t="s">
        <v>172</v>
      </c>
      <c r="E322" s="241" t="s">
        <v>44</v>
      </c>
      <c r="F322" s="242" t="s">
        <v>250</v>
      </c>
      <c r="G322" s="240"/>
      <c r="H322" s="243">
        <v>1429.56</v>
      </c>
      <c r="I322" s="244"/>
      <c r="J322" s="240"/>
      <c r="K322" s="240"/>
      <c r="L322" s="245"/>
      <c r="M322" s="246"/>
      <c r="N322" s="247"/>
      <c r="O322" s="247"/>
      <c r="P322" s="247"/>
      <c r="Q322" s="247"/>
      <c r="R322" s="247"/>
      <c r="S322" s="247"/>
      <c r="T322" s="248"/>
      <c r="U322" s="14"/>
      <c r="V322" s="14"/>
      <c r="W322" s="14"/>
      <c r="X322" s="14"/>
      <c r="Y322" s="14"/>
      <c r="Z322" s="14"/>
      <c r="AA322" s="14"/>
      <c r="AB322" s="14"/>
      <c r="AC322" s="14"/>
      <c r="AD322" s="14"/>
      <c r="AE322" s="14"/>
      <c r="AT322" s="249" t="s">
        <v>172</v>
      </c>
      <c r="AU322" s="249" t="s">
        <v>92</v>
      </c>
      <c r="AV322" s="14" t="s">
        <v>92</v>
      </c>
      <c r="AW322" s="14" t="s">
        <v>42</v>
      </c>
      <c r="AX322" s="14" t="s">
        <v>82</v>
      </c>
      <c r="AY322" s="249" t="s">
        <v>159</v>
      </c>
    </row>
    <row r="323" s="14" customFormat="1">
      <c r="A323" s="14"/>
      <c r="B323" s="239"/>
      <c r="C323" s="240"/>
      <c r="D323" s="227" t="s">
        <v>172</v>
      </c>
      <c r="E323" s="241" t="s">
        <v>44</v>
      </c>
      <c r="F323" s="242" t="s">
        <v>252</v>
      </c>
      <c r="G323" s="240"/>
      <c r="H323" s="243">
        <v>183.16999999999999</v>
      </c>
      <c r="I323" s="244"/>
      <c r="J323" s="240"/>
      <c r="K323" s="240"/>
      <c r="L323" s="245"/>
      <c r="M323" s="246"/>
      <c r="N323" s="247"/>
      <c r="O323" s="247"/>
      <c r="P323" s="247"/>
      <c r="Q323" s="247"/>
      <c r="R323" s="247"/>
      <c r="S323" s="247"/>
      <c r="T323" s="248"/>
      <c r="U323" s="14"/>
      <c r="V323" s="14"/>
      <c r="W323" s="14"/>
      <c r="X323" s="14"/>
      <c r="Y323" s="14"/>
      <c r="Z323" s="14"/>
      <c r="AA323" s="14"/>
      <c r="AB323" s="14"/>
      <c r="AC323" s="14"/>
      <c r="AD323" s="14"/>
      <c r="AE323" s="14"/>
      <c r="AT323" s="249" t="s">
        <v>172</v>
      </c>
      <c r="AU323" s="249" t="s">
        <v>92</v>
      </c>
      <c r="AV323" s="14" t="s">
        <v>92</v>
      </c>
      <c r="AW323" s="14" t="s">
        <v>42</v>
      </c>
      <c r="AX323" s="14" t="s">
        <v>82</v>
      </c>
      <c r="AY323" s="249" t="s">
        <v>159</v>
      </c>
    </row>
    <row r="324" s="14" customFormat="1">
      <c r="A324" s="14"/>
      <c r="B324" s="239"/>
      <c r="C324" s="240"/>
      <c r="D324" s="227" t="s">
        <v>172</v>
      </c>
      <c r="E324" s="241" t="s">
        <v>44</v>
      </c>
      <c r="F324" s="242" t="s">
        <v>254</v>
      </c>
      <c r="G324" s="240"/>
      <c r="H324" s="243">
        <v>86.430000000000007</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3004.8600000000001</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2" customFormat="1" ht="16.5" customHeight="1">
      <c r="A326" s="42"/>
      <c r="B326" s="43"/>
      <c r="C326" s="209" t="s">
        <v>491</v>
      </c>
      <c r="D326" s="209" t="s">
        <v>161</v>
      </c>
      <c r="E326" s="210" t="s">
        <v>492</v>
      </c>
      <c r="F326" s="211" t="s">
        <v>493</v>
      </c>
      <c r="G326" s="212" t="s">
        <v>310</v>
      </c>
      <c r="H326" s="213">
        <v>3004.8600000000001</v>
      </c>
      <c r="I326" s="214"/>
      <c r="J326" s="215">
        <f>ROUND(I326*H326,2)</f>
        <v>0</v>
      </c>
      <c r="K326" s="211" t="s">
        <v>201</v>
      </c>
      <c r="L326" s="48"/>
      <c r="M326" s="216" t="s">
        <v>44</v>
      </c>
      <c r="N326" s="217" t="s">
        <v>53</v>
      </c>
      <c r="O326" s="88"/>
      <c r="P326" s="218">
        <f>O326*H326</f>
        <v>0</v>
      </c>
      <c r="Q326" s="218">
        <v>0</v>
      </c>
      <c r="R326" s="218">
        <f>Q326*H326</f>
        <v>0</v>
      </c>
      <c r="S326" s="218">
        <v>0</v>
      </c>
      <c r="T326" s="219">
        <f>S326*H326</f>
        <v>0</v>
      </c>
      <c r="U326" s="42"/>
      <c r="V326" s="42"/>
      <c r="W326" s="42"/>
      <c r="X326" s="42"/>
      <c r="Y326" s="42"/>
      <c r="Z326" s="42"/>
      <c r="AA326" s="42"/>
      <c r="AB326" s="42"/>
      <c r="AC326" s="42"/>
      <c r="AD326" s="42"/>
      <c r="AE326" s="42"/>
      <c r="AR326" s="220" t="s">
        <v>166</v>
      </c>
      <c r="AT326" s="220" t="s">
        <v>161</v>
      </c>
      <c r="AU326" s="220" t="s">
        <v>92</v>
      </c>
      <c r="AY326" s="20" t="s">
        <v>159</v>
      </c>
      <c r="BE326" s="221">
        <f>IF(N326="základní",J326,0)</f>
        <v>0</v>
      </c>
      <c r="BF326" s="221">
        <f>IF(N326="snížená",J326,0)</f>
        <v>0</v>
      </c>
      <c r="BG326" s="221">
        <f>IF(N326="zákl. přenesená",J326,0)</f>
        <v>0</v>
      </c>
      <c r="BH326" s="221">
        <f>IF(N326="sníž. přenesená",J326,0)</f>
        <v>0</v>
      </c>
      <c r="BI326" s="221">
        <f>IF(N326="nulová",J326,0)</f>
        <v>0</v>
      </c>
      <c r="BJ326" s="20" t="s">
        <v>90</v>
      </c>
      <c r="BK326" s="221">
        <f>ROUND(I326*H326,2)</f>
        <v>0</v>
      </c>
      <c r="BL326" s="20" t="s">
        <v>166</v>
      </c>
      <c r="BM326" s="220" t="s">
        <v>494</v>
      </c>
    </row>
    <row r="327" s="2" customFormat="1">
      <c r="A327" s="42"/>
      <c r="B327" s="43"/>
      <c r="C327" s="44"/>
      <c r="D327" s="227" t="s">
        <v>170</v>
      </c>
      <c r="E327" s="44"/>
      <c r="F327" s="228" t="s">
        <v>424</v>
      </c>
      <c r="G327" s="44"/>
      <c r="H327" s="44"/>
      <c r="I327" s="224"/>
      <c r="J327" s="44"/>
      <c r="K327" s="44"/>
      <c r="L327" s="48"/>
      <c r="M327" s="225"/>
      <c r="N327" s="226"/>
      <c r="O327" s="88"/>
      <c r="P327" s="88"/>
      <c r="Q327" s="88"/>
      <c r="R327" s="88"/>
      <c r="S327" s="88"/>
      <c r="T327" s="89"/>
      <c r="U327" s="42"/>
      <c r="V327" s="42"/>
      <c r="W327" s="42"/>
      <c r="X327" s="42"/>
      <c r="Y327" s="42"/>
      <c r="Z327" s="42"/>
      <c r="AA327" s="42"/>
      <c r="AB327" s="42"/>
      <c r="AC327" s="42"/>
      <c r="AD327" s="42"/>
      <c r="AE327" s="42"/>
      <c r="AT327" s="20" t="s">
        <v>170</v>
      </c>
      <c r="AU327" s="20" t="s">
        <v>92</v>
      </c>
    </row>
    <row r="328" s="13" customFormat="1">
      <c r="A328" s="13"/>
      <c r="B328" s="229"/>
      <c r="C328" s="230"/>
      <c r="D328" s="227" t="s">
        <v>172</v>
      </c>
      <c r="E328" s="231" t="s">
        <v>44</v>
      </c>
      <c r="F328" s="232" t="s">
        <v>425</v>
      </c>
      <c r="G328" s="230"/>
      <c r="H328" s="231" t="s">
        <v>44</v>
      </c>
      <c r="I328" s="233"/>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172</v>
      </c>
      <c r="AU328" s="238" t="s">
        <v>92</v>
      </c>
      <c r="AV328" s="13" t="s">
        <v>90</v>
      </c>
      <c r="AW328" s="13" t="s">
        <v>42</v>
      </c>
      <c r="AX328" s="13" t="s">
        <v>82</v>
      </c>
      <c r="AY328" s="238" t="s">
        <v>159</v>
      </c>
    </row>
    <row r="329" s="14" customFormat="1">
      <c r="A329" s="14"/>
      <c r="B329" s="239"/>
      <c r="C329" s="240"/>
      <c r="D329" s="227" t="s">
        <v>172</v>
      </c>
      <c r="E329" s="241" t="s">
        <v>44</v>
      </c>
      <c r="F329" s="242" t="s">
        <v>246</v>
      </c>
      <c r="G329" s="240"/>
      <c r="H329" s="243">
        <v>584.44000000000005</v>
      </c>
      <c r="I329" s="244"/>
      <c r="J329" s="240"/>
      <c r="K329" s="240"/>
      <c r="L329" s="245"/>
      <c r="M329" s="246"/>
      <c r="N329" s="247"/>
      <c r="O329" s="247"/>
      <c r="P329" s="247"/>
      <c r="Q329" s="247"/>
      <c r="R329" s="247"/>
      <c r="S329" s="247"/>
      <c r="T329" s="248"/>
      <c r="U329" s="14"/>
      <c r="V329" s="14"/>
      <c r="W329" s="14"/>
      <c r="X329" s="14"/>
      <c r="Y329" s="14"/>
      <c r="Z329" s="14"/>
      <c r="AA329" s="14"/>
      <c r="AB329" s="14"/>
      <c r="AC329" s="14"/>
      <c r="AD329" s="14"/>
      <c r="AE329" s="14"/>
      <c r="AT329" s="249" t="s">
        <v>172</v>
      </c>
      <c r="AU329" s="249" t="s">
        <v>92</v>
      </c>
      <c r="AV329" s="14" t="s">
        <v>92</v>
      </c>
      <c r="AW329" s="14" t="s">
        <v>42</v>
      </c>
      <c r="AX329" s="14" t="s">
        <v>82</v>
      </c>
      <c r="AY329" s="249" t="s">
        <v>159</v>
      </c>
    </row>
    <row r="330" s="14" customFormat="1">
      <c r="A330" s="14"/>
      <c r="B330" s="239"/>
      <c r="C330" s="240"/>
      <c r="D330" s="227" t="s">
        <v>172</v>
      </c>
      <c r="E330" s="241" t="s">
        <v>44</v>
      </c>
      <c r="F330" s="242" t="s">
        <v>248</v>
      </c>
      <c r="G330" s="240"/>
      <c r="H330" s="243">
        <v>721.25999999999999</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4" customFormat="1">
      <c r="A331" s="14"/>
      <c r="B331" s="239"/>
      <c r="C331" s="240"/>
      <c r="D331" s="227" t="s">
        <v>172</v>
      </c>
      <c r="E331" s="241" t="s">
        <v>44</v>
      </c>
      <c r="F331" s="242" t="s">
        <v>250</v>
      </c>
      <c r="G331" s="240"/>
      <c r="H331" s="243">
        <v>1429.56</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252</v>
      </c>
      <c r="G332" s="240"/>
      <c r="H332" s="243">
        <v>183.16999999999999</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4" customFormat="1">
      <c r="A333" s="14"/>
      <c r="B333" s="239"/>
      <c r="C333" s="240"/>
      <c r="D333" s="227" t="s">
        <v>172</v>
      </c>
      <c r="E333" s="241" t="s">
        <v>44</v>
      </c>
      <c r="F333" s="242" t="s">
        <v>254</v>
      </c>
      <c r="G333" s="240"/>
      <c r="H333" s="243">
        <v>86.430000000000007</v>
      </c>
      <c r="I333" s="244"/>
      <c r="J333" s="240"/>
      <c r="K333" s="240"/>
      <c r="L333" s="245"/>
      <c r="M333" s="246"/>
      <c r="N333" s="247"/>
      <c r="O333" s="247"/>
      <c r="P333" s="247"/>
      <c r="Q333" s="247"/>
      <c r="R333" s="247"/>
      <c r="S333" s="247"/>
      <c r="T333" s="248"/>
      <c r="U333" s="14"/>
      <c r="V333" s="14"/>
      <c r="W333" s="14"/>
      <c r="X333" s="14"/>
      <c r="Y333" s="14"/>
      <c r="Z333" s="14"/>
      <c r="AA333" s="14"/>
      <c r="AB333" s="14"/>
      <c r="AC333" s="14"/>
      <c r="AD333" s="14"/>
      <c r="AE333" s="14"/>
      <c r="AT333" s="249" t="s">
        <v>172</v>
      </c>
      <c r="AU333" s="249" t="s">
        <v>92</v>
      </c>
      <c r="AV333" s="14" t="s">
        <v>92</v>
      </c>
      <c r="AW333" s="14" t="s">
        <v>42</v>
      </c>
      <c r="AX333" s="14" t="s">
        <v>82</v>
      </c>
      <c r="AY333" s="249" t="s">
        <v>159</v>
      </c>
    </row>
    <row r="334" s="16" customFormat="1">
      <c r="A334" s="16"/>
      <c r="B334" s="261"/>
      <c r="C334" s="262"/>
      <c r="D334" s="227" t="s">
        <v>172</v>
      </c>
      <c r="E334" s="263" t="s">
        <v>44</v>
      </c>
      <c r="F334" s="264" t="s">
        <v>178</v>
      </c>
      <c r="G334" s="262"/>
      <c r="H334" s="265">
        <v>3004.8600000000001</v>
      </c>
      <c r="I334" s="266"/>
      <c r="J334" s="262"/>
      <c r="K334" s="262"/>
      <c r="L334" s="267"/>
      <c r="M334" s="268"/>
      <c r="N334" s="269"/>
      <c r="O334" s="269"/>
      <c r="P334" s="269"/>
      <c r="Q334" s="269"/>
      <c r="R334" s="269"/>
      <c r="S334" s="269"/>
      <c r="T334" s="270"/>
      <c r="U334" s="16"/>
      <c r="V334" s="16"/>
      <c r="W334" s="16"/>
      <c r="X334" s="16"/>
      <c r="Y334" s="16"/>
      <c r="Z334" s="16"/>
      <c r="AA334" s="16"/>
      <c r="AB334" s="16"/>
      <c r="AC334" s="16"/>
      <c r="AD334" s="16"/>
      <c r="AE334" s="16"/>
      <c r="AT334" s="271" t="s">
        <v>172</v>
      </c>
      <c r="AU334" s="271" t="s">
        <v>92</v>
      </c>
      <c r="AV334" s="16" t="s">
        <v>166</v>
      </c>
      <c r="AW334" s="16" t="s">
        <v>42</v>
      </c>
      <c r="AX334" s="16" t="s">
        <v>90</v>
      </c>
      <c r="AY334" s="271" t="s">
        <v>159</v>
      </c>
    </row>
    <row r="335" s="2" customFormat="1" ht="24.15" customHeight="1">
      <c r="A335" s="42"/>
      <c r="B335" s="43"/>
      <c r="C335" s="209" t="s">
        <v>495</v>
      </c>
      <c r="D335" s="209" t="s">
        <v>161</v>
      </c>
      <c r="E335" s="210" t="s">
        <v>496</v>
      </c>
      <c r="F335" s="211" t="s">
        <v>497</v>
      </c>
      <c r="G335" s="212" t="s">
        <v>310</v>
      </c>
      <c r="H335" s="213">
        <v>2735.2600000000002</v>
      </c>
      <c r="I335" s="214"/>
      <c r="J335" s="215">
        <f>ROUND(I335*H335,2)</f>
        <v>0</v>
      </c>
      <c r="K335" s="211" t="s">
        <v>201</v>
      </c>
      <c r="L335" s="48"/>
      <c r="M335" s="216" t="s">
        <v>44</v>
      </c>
      <c r="N335" s="217" t="s">
        <v>53</v>
      </c>
      <c r="O335" s="88"/>
      <c r="P335" s="218">
        <f>O335*H335</f>
        <v>0</v>
      </c>
      <c r="Q335" s="218">
        <v>0.01439</v>
      </c>
      <c r="R335" s="218">
        <f>Q335*H335</f>
        <v>39.360391400000005</v>
      </c>
      <c r="S335" s="218">
        <v>0</v>
      </c>
      <c r="T335" s="219">
        <f>S335*H335</f>
        <v>0</v>
      </c>
      <c r="U335" s="42"/>
      <c r="V335" s="42"/>
      <c r="W335" s="42"/>
      <c r="X335" s="42"/>
      <c r="Y335" s="42"/>
      <c r="Z335" s="42"/>
      <c r="AA335" s="42"/>
      <c r="AB335" s="42"/>
      <c r="AC335" s="42"/>
      <c r="AD335" s="42"/>
      <c r="AE335" s="42"/>
      <c r="AR335" s="220" t="s">
        <v>166</v>
      </c>
      <c r="AT335" s="220" t="s">
        <v>161</v>
      </c>
      <c r="AU335" s="220" t="s">
        <v>92</v>
      </c>
      <c r="AY335" s="20" t="s">
        <v>159</v>
      </c>
      <c r="BE335" s="221">
        <f>IF(N335="základní",J335,0)</f>
        <v>0</v>
      </c>
      <c r="BF335" s="221">
        <f>IF(N335="snížená",J335,0)</f>
        <v>0</v>
      </c>
      <c r="BG335" s="221">
        <f>IF(N335="zákl. přenesená",J335,0)</f>
        <v>0</v>
      </c>
      <c r="BH335" s="221">
        <f>IF(N335="sníž. přenesená",J335,0)</f>
        <v>0</v>
      </c>
      <c r="BI335" s="221">
        <f>IF(N335="nulová",J335,0)</f>
        <v>0</v>
      </c>
      <c r="BJ335" s="20" t="s">
        <v>90</v>
      </c>
      <c r="BK335" s="221">
        <f>ROUND(I335*H335,2)</f>
        <v>0</v>
      </c>
      <c r="BL335" s="20" t="s">
        <v>166</v>
      </c>
      <c r="BM335" s="220" t="s">
        <v>498</v>
      </c>
    </row>
    <row r="336" s="2" customFormat="1">
      <c r="A336" s="42"/>
      <c r="B336" s="43"/>
      <c r="C336" s="44"/>
      <c r="D336" s="227" t="s">
        <v>170</v>
      </c>
      <c r="E336" s="44"/>
      <c r="F336" s="228" t="s">
        <v>499</v>
      </c>
      <c r="G336" s="44"/>
      <c r="H336" s="44"/>
      <c r="I336" s="224"/>
      <c r="J336" s="44"/>
      <c r="K336" s="44"/>
      <c r="L336" s="48"/>
      <c r="M336" s="225"/>
      <c r="N336" s="226"/>
      <c r="O336" s="88"/>
      <c r="P336" s="88"/>
      <c r="Q336" s="88"/>
      <c r="R336" s="88"/>
      <c r="S336" s="88"/>
      <c r="T336" s="89"/>
      <c r="U336" s="42"/>
      <c r="V336" s="42"/>
      <c r="W336" s="42"/>
      <c r="X336" s="42"/>
      <c r="Y336" s="42"/>
      <c r="Z336" s="42"/>
      <c r="AA336" s="42"/>
      <c r="AB336" s="42"/>
      <c r="AC336" s="42"/>
      <c r="AD336" s="42"/>
      <c r="AE336" s="42"/>
      <c r="AT336" s="20" t="s">
        <v>170</v>
      </c>
      <c r="AU336" s="20" t="s">
        <v>92</v>
      </c>
    </row>
    <row r="337" s="13" customFormat="1">
      <c r="A337" s="13"/>
      <c r="B337" s="229"/>
      <c r="C337" s="230"/>
      <c r="D337" s="227" t="s">
        <v>172</v>
      </c>
      <c r="E337" s="231" t="s">
        <v>44</v>
      </c>
      <c r="F337" s="232" t="s">
        <v>500</v>
      </c>
      <c r="G337" s="230"/>
      <c r="H337" s="231" t="s">
        <v>44</v>
      </c>
      <c r="I337" s="233"/>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172</v>
      </c>
      <c r="AU337" s="238" t="s">
        <v>92</v>
      </c>
      <c r="AV337" s="13" t="s">
        <v>90</v>
      </c>
      <c r="AW337" s="13" t="s">
        <v>42</v>
      </c>
      <c r="AX337" s="13" t="s">
        <v>82</v>
      </c>
      <c r="AY337" s="238" t="s">
        <v>159</v>
      </c>
    </row>
    <row r="338" s="14" customFormat="1">
      <c r="A338" s="14"/>
      <c r="B338" s="239"/>
      <c r="C338" s="240"/>
      <c r="D338" s="227" t="s">
        <v>172</v>
      </c>
      <c r="E338" s="241" t="s">
        <v>44</v>
      </c>
      <c r="F338" s="242" t="s">
        <v>246</v>
      </c>
      <c r="G338" s="240"/>
      <c r="H338" s="243">
        <v>584.44000000000005</v>
      </c>
      <c r="I338" s="244"/>
      <c r="J338" s="240"/>
      <c r="K338" s="240"/>
      <c r="L338" s="245"/>
      <c r="M338" s="246"/>
      <c r="N338" s="247"/>
      <c r="O338" s="247"/>
      <c r="P338" s="247"/>
      <c r="Q338" s="247"/>
      <c r="R338" s="247"/>
      <c r="S338" s="247"/>
      <c r="T338" s="248"/>
      <c r="U338" s="14"/>
      <c r="V338" s="14"/>
      <c r="W338" s="14"/>
      <c r="X338" s="14"/>
      <c r="Y338" s="14"/>
      <c r="Z338" s="14"/>
      <c r="AA338" s="14"/>
      <c r="AB338" s="14"/>
      <c r="AC338" s="14"/>
      <c r="AD338" s="14"/>
      <c r="AE338" s="14"/>
      <c r="AT338" s="249" t="s">
        <v>172</v>
      </c>
      <c r="AU338" s="249" t="s">
        <v>92</v>
      </c>
      <c r="AV338" s="14" t="s">
        <v>92</v>
      </c>
      <c r="AW338" s="14" t="s">
        <v>42</v>
      </c>
      <c r="AX338" s="14" t="s">
        <v>82</v>
      </c>
      <c r="AY338" s="249" t="s">
        <v>159</v>
      </c>
    </row>
    <row r="339" s="14" customFormat="1">
      <c r="A339" s="14"/>
      <c r="B339" s="239"/>
      <c r="C339" s="240"/>
      <c r="D339" s="227" t="s">
        <v>172</v>
      </c>
      <c r="E339" s="241" t="s">
        <v>44</v>
      </c>
      <c r="F339" s="242" t="s">
        <v>248</v>
      </c>
      <c r="G339" s="240"/>
      <c r="H339" s="243">
        <v>721.25999999999999</v>
      </c>
      <c r="I339" s="244"/>
      <c r="J339" s="240"/>
      <c r="K339" s="240"/>
      <c r="L339" s="245"/>
      <c r="M339" s="246"/>
      <c r="N339" s="247"/>
      <c r="O339" s="247"/>
      <c r="P339" s="247"/>
      <c r="Q339" s="247"/>
      <c r="R339" s="247"/>
      <c r="S339" s="247"/>
      <c r="T339" s="248"/>
      <c r="U339" s="14"/>
      <c r="V339" s="14"/>
      <c r="W339" s="14"/>
      <c r="X339" s="14"/>
      <c r="Y339" s="14"/>
      <c r="Z339" s="14"/>
      <c r="AA339" s="14"/>
      <c r="AB339" s="14"/>
      <c r="AC339" s="14"/>
      <c r="AD339" s="14"/>
      <c r="AE339" s="14"/>
      <c r="AT339" s="249" t="s">
        <v>172</v>
      </c>
      <c r="AU339" s="249" t="s">
        <v>92</v>
      </c>
      <c r="AV339" s="14" t="s">
        <v>92</v>
      </c>
      <c r="AW339" s="14" t="s">
        <v>42</v>
      </c>
      <c r="AX339" s="14" t="s">
        <v>82</v>
      </c>
      <c r="AY339" s="249" t="s">
        <v>159</v>
      </c>
    </row>
    <row r="340" s="14" customFormat="1">
      <c r="A340" s="14"/>
      <c r="B340" s="239"/>
      <c r="C340" s="240"/>
      <c r="D340" s="227" t="s">
        <v>172</v>
      </c>
      <c r="E340" s="241" t="s">
        <v>44</v>
      </c>
      <c r="F340" s="242" t="s">
        <v>250</v>
      </c>
      <c r="G340" s="240"/>
      <c r="H340" s="243">
        <v>1429.56</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2735.2600000000002</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24.15" customHeight="1">
      <c r="A342" s="42"/>
      <c r="B342" s="43"/>
      <c r="C342" s="209" t="s">
        <v>501</v>
      </c>
      <c r="D342" s="209" t="s">
        <v>161</v>
      </c>
      <c r="E342" s="210" t="s">
        <v>502</v>
      </c>
      <c r="F342" s="211" t="s">
        <v>503</v>
      </c>
      <c r="G342" s="212" t="s">
        <v>310</v>
      </c>
      <c r="H342" s="213">
        <v>269.60000000000002</v>
      </c>
      <c r="I342" s="214"/>
      <c r="J342" s="215">
        <f>ROUND(I342*H342,2)</f>
        <v>0</v>
      </c>
      <c r="K342" s="211" t="s">
        <v>201</v>
      </c>
      <c r="L342" s="48"/>
      <c r="M342" s="216" t="s">
        <v>44</v>
      </c>
      <c r="N342" s="217" t="s">
        <v>53</v>
      </c>
      <c r="O342" s="88"/>
      <c r="P342" s="218">
        <f>O342*H342</f>
        <v>0</v>
      </c>
      <c r="Q342" s="218">
        <v>0.010999999999999999</v>
      </c>
      <c r="R342" s="218">
        <f>Q342*H342</f>
        <v>2.9656000000000002</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504</v>
      </c>
    </row>
    <row r="343" s="13" customFormat="1">
      <c r="A343" s="13"/>
      <c r="B343" s="229"/>
      <c r="C343" s="230"/>
      <c r="D343" s="227" t="s">
        <v>172</v>
      </c>
      <c r="E343" s="231" t="s">
        <v>44</v>
      </c>
      <c r="F343" s="232" t="s">
        <v>500</v>
      </c>
      <c r="G343" s="230"/>
      <c r="H343" s="231" t="s">
        <v>44</v>
      </c>
      <c r="I343" s="233"/>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172</v>
      </c>
      <c r="AU343" s="238" t="s">
        <v>92</v>
      </c>
      <c r="AV343" s="13" t="s">
        <v>90</v>
      </c>
      <c r="AW343" s="13" t="s">
        <v>42</v>
      </c>
      <c r="AX343" s="13" t="s">
        <v>82</v>
      </c>
      <c r="AY343" s="238" t="s">
        <v>159</v>
      </c>
    </row>
    <row r="344" s="14" customFormat="1">
      <c r="A344" s="14"/>
      <c r="B344" s="239"/>
      <c r="C344" s="240"/>
      <c r="D344" s="227" t="s">
        <v>172</v>
      </c>
      <c r="E344" s="241" t="s">
        <v>44</v>
      </c>
      <c r="F344" s="242" t="s">
        <v>252</v>
      </c>
      <c r="G344" s="240"/>
      <c r="H344" s="243">
        <v>183.16999999999999</v>
      </c>
      <c r="I344" s="244"/>
      <c r="J344" s="240"/>
      <c r="K344" s="240"/>
      <c r="L344" s="245"/>
      <c r="M344" s="246"/>
      <c r="N344" s="247"/>
      <c r="O344" s="247"/>
      <c r="P344" s="247"/>
      <c r="Q344" s="247"/>
      <c r="R344" s="247"/>
      <c r="S344" s="247"/>
      <c r="T344" s="248"/>
      <c r="U344" s="14"/>
      <c r="V344" s="14"/>
      <c r="W344" s="14"/>
      <c r="X344" s="14"/>
      <c r="Y344" s="14"/>
      <c r="Z344" s="14"/>
      <c r="AA344" s="14"/>
      <c r="AB344" s="14"/>
      <c r="AC344" s="14"/>
      <c r="AD344" s="14"/>
      <c r="AE344" s="14"/>
      <c r="AT344" s="249" t="s">
        <v>172</v>
      </c>
      <c r="AU344" s="249" t="s">
        <v>92</v>
      </c>
      <c r="AV344" s="14" t="s">
        <v>92</v>
      </c>
      <c r="AW344" s="14" t="s">
        <v>42</v>
      </c>
      <c r="AX344" s="14" t="s">
        <v>82</v>
      </c>
      <c r="AY344" s="249" t="s">
        <v>159</v>
      </c>
    </row>
    <row r="345" s="14" customFormat="1">
      <c r="A345" s="14"/>
      <c r="B345" s="239"/>
      <c r="C345" s="240"/>
      <c r="D345" s="227" t="s">
        <v>172</v>
      </c>
      <c r="E345" s="241" t="s">
        <v>44</v>
      </c>
      <c r="F345" s="242" t="s">
        <v>254</v>
      </c>
      <c r="G345" s="240"/>
      <c r="H345" s="243">
        <v>86.430000000000007</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269.60000000000002</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2" customFormat="1" ht="16.5" customHeight="1">
      <c r="A347" s="42"/>
      <c r="B347" s="43"/>
      <c r="C347" s="209" t="s">
        <v>505</v>
      </c>
      <c r="D347" s="209" t="s">
        <v>161</v>
      </c>
      <c r="E347" s="210" t="s">
        <v>506</v>
      </c>
      <c r="F347" s="211" t="s">
        <v>507</v>
      </c>
      <c r="G347" s="212" t="s">
        <v>222</v>
      </c>
      <c r="H347" s="213">
        <v>1765.2000000000001</v>
      </c>
      <c r="I347" s="214"/>
      <c r="J347" s="215">
        <f>ROUND(I347*H347,2)</f>
        <v>0</v>
      </c>
      <c r="K347" s="211" t="s">
        <v>201</v>
      </c>
      <c r="L347" s="48"/>
      <c r="M347" s="216" t="s">
        <v>44</v>
      </c>
      <c r="N347" s="217" t="s">
        <v>53</v>
      </c>
      <c r="O347" s="88"/>
      <c r="P347" s="218">
        <f>O347*H347</f>
        <v>0</v>
      </c>
      <c r="Q347" s="218">
        <v>1.0000000000000001E-05</v>
      </c>
      <c r="R347" s="218">
        <f>Q347*H347</f>
        <v>0.017652000000000001</v>
      </c>
      <c r="S347" s="218">
        <v>0</v>
      </c>
      <c r="T347" s="219">
        <f>S347*H347</f>
        <v>0</v>
      </c>
      <c r="U347" s="42"/>
      <c r="V347" s="42"/>
      <c r="W347" s="42"/>
      <c r="X347" s="42"/>
      <c r="Y347" s="42"/>
      <c r="Z347" s="42"/>
      <c r="AA347" s="42"/>
      <c r="AB347" s="42"/>
      <c r="AC347" s="42"/>
      <c r="AD347" s="42"/>
      <c r="AE347" s="42"/>
      <c r="AR347" s="220" t="s">
        <v>166</v>
      </c>
      <c r="AT347" s="220" t="s">
        <v>161</v>
      </c>
      <c r="AU347" s="220" t="s">
        <v>92</v>
      </c>
      <c r="AY347" s="20" t="s">
        <v>159</v>
      </c>
      <c r="BE347" s="221">
        <f>IF(N347="základní",J347,0)</f>
        <v>0</v>
      </c>
      <c r="BF347" s="221">
        <f>IF(N347="snížená",J347,0)</f>
        <v>0</v>
      </c>
      <c r="BG347" s="221">
        <f>IF(N347="zákl. přenesená",J347,0)</f>
        <v>0</v>
      </c>
      <c r="BH347" s="221">
        <f>IF(N347="sníž. přenesená",J347,0)</f>
        <v>0</v>
      </c>
      <c r="BI347" s="221">
        <f>IF(N347="nulová",J347,0)</f>
        <v>0</v>
      </c>
      <c r="BJ347" s="20" t="s">
        <v>90</v>
      </c>
      <c r="BK347" s="221">
        <f>ROUND(I347*H347,2)</f>
        <v>0</v>
      </c>
      <c r="BL347" s="20" t="s">
        <v>166</v>
      </c>
      <c r="BM347" s="220" t="s">
        <v>508</v>
      </c>
    </row>
    <row r="348" s="13" customFormat="1">
      <c r="A348" s="13"/>
      <c r="B348" s="229"/>
      <c r="C348" s="230"/>
      <c r="D348" s="227" t="s">
        <v>172</v>
      </c>
      <c r="E348" s="231" t="s">
        <v>44</v>
      </c>
      <c r="F348" s="232" t="s">
        <v>509</v>
      </c>
      <c r="G348" s="230"/>
      <c r="H348" s="231" t="s">
        <v>44</v>
      </c>
      <c r="I348" s="233"/>
      <c r="J348" s="230"/>
      <c r="K348" s="230"/>
      <c r="L348" s="234"/>
      <c r="M348" s="235"/>
      <c r="N348" s="236"/>
      <c r="O348" s="236"/>
      <c r="P348" s="236"/>
      <c r="Q348" s="236"/>
      <c r="R348" s="236"/>
      <c r="S348" s="236"/>
      <c r="T348" s="237"/>
      <c r="U348" s="13"/>
      <c r="V348" s="13"/>
      <c r="W348" s="13"/>
      <c r="X348" s="13"/>
      <c r="Y348" s="13"/>
      <c r="Z348" s="13"/>
      <c r="AA348" s="13"/>
      <c r="AB348" s="13"/>
      <c r="AC348" s="13"/>
      <c r="AD348" s="13"/>
      <c r="AE348" s="13"/>
      <c r="AT348" s="238" t="s">
        <v>172</v>
      </c>
      <c r="AU348" s="238" t="s">
        <v>92</v>
      </c>
      <c r="AV348" s="13" t="s">
        <v>90</v>
      </c>
      <c r="AW348" s="13" t="s">
        <v>42</v>
      </c>
      <c r="AX348" s="13" t="s">
        <v>82</v>
      </c>
      <c r="AY348" s="238" t="s">
        <v>159</v>
      </c>
    </row>
    <row r="349" s="13" customFormat="1">
      <c r="A349" s="13"/>
      <c r="B349" s="229"/>
      <c r="C349" s="230"/>
      <c r="D349" s="227" t="s">
        <v>172</v>
      </c>
      <c r="E349" s="231" t="s">
        <v>44</v>
      </c>
      <c r="F349" s="232" t="s">
        <v>510</v>
      </c>
      <c r="G349" s="230"/>
      <c r="H349" s="231" t="s">
        <v>44</v>
      </c>
      <c r="I349" s="233"/>
      <c r="J349" s="230"/>
      <c r="K349" s="230"/>
      <c r="L349" s="234"/>
      <c r="M349" s="235"/>
      <c r="N349" s="236"/>
      <c r="O349" s="236"/>
      <c r="P349" s="236"/>
      <c r="Q349" s="236"/>
      <c r="R349" s="236"/>
      <c r="S349" s="236"/>
      <c r="T349" s="237"/>
      <c r="U349" s="13"/>
      <c r="V349" s="13"/>
      <c r="W349" s="13"/>
      <c r="X349" s="13"/>
      <c r="Y349" s="13"/>
      <c r="Z349" s="13"/>
      <c r="AA349" s="13"/>
      <c r="AB349" s="13"/>
      <c r="AC349" s="13"/>
      <c r="AD349" s="13"/>
      <c r="AE349" s="13"/>
      <c r="AT349" s="238" t="s">
        <v>172</v>
      </c>
      <c r="AU349" s="238" t="s">
        <v>92</v>
      </c>
      <c r="AV349" s="13" t="s">
        <v>90</v>
      </c>
      <c r="AW349" s="13" t="s">
        <v>42</v>
      </c>
      <c r="AX349" s="13" t="s">
        <v>82</v>
      </c>
      <c r="AY349" s="238" t="s">
        <v>159</v>
      </c>
    </row>
    <row r="350" s="14" customFormat="1">
      <c r="A350" s="14"/>
      <c r="B350" s="239"/>
      <c r="C350" s="240"/>
      <c r="D350" s="227" t="s">
        <v>172</v>
      </c>
      <c r="E350" s="241" t="s">
        <v>44</v>
      </c>
      <c r="F350" s="242" t="s">
        <v>511</v>
      </c>
      <c r="G350" s="240"/>
      <c r="H350" s="243">
        <v>807.39999999999998</v>
      </c>
      <c r="I350" s="244"/>
      <c r="J350" s="240"/>
      <c r="K350" s="240"/>
      <c r="L350" s="245"/>
      <c r="M350" s="246"/>
      <c r="N350" s="247"/>
      <c r="O350" s="247"/>
      <c r="P350" s="247"/>
      <c r="Q350" s="247"/>
      <c r="R350" s="247"/>
      <c r="S350" s="247"/>
      <c r="T350" s="248"/>
      <c r="U350" s="14"/>
      <c r="V350" s="14"/>
      <c r="W350" s="14"/>
      <c r="X350" s="14"/>
      <c r="Y350" s="14"/>
      <c r="Z350" s="14"/>
      <c r="AA350" s="14"/>
      <c r="AB350" s="14"/>
      <c r="AC350" s="14"/>
      <c r="AD350" s="14"/>
      <c r="AE350" s="14"/>
      <c r="AT350" s="249" t="s">
        <v>172</v>
      </c>
      <c r="AU350" s="249" t="s">
        <v>92</v>
      </c>
      <c r="AV350" s="14" t="s">
        <v>92</v>
      </c>
      <c r="AW350" s="14" t="s">
        <v>42</v>
      </c>
      <c r="AX350" s="14" t="s">
        <v>82</v>
      </c>
      <c r="AY350" s="249" t="s">
        <v>159</v>
      </c>
    </row>
    <row r="351" s="14" customFormat="1">
      <c r="A351" s="14"/>
      <c r="B351" s="239"/>
      <c r="C351" s="240"/>
      <c r="D351" s="227" t="s">
        <v>172</v>
      </c>
      <c r="E351" s="241" t="s">
        <v>44</v>
      </c>
      <c r="F351" s="242" t="s">
        <v>512</v>
      </c>
      <c r="G351" s="240"/>
      <c r="H351" s="243">
        <v>673.79999999999995</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3" customFormat="1">
      <c r="A352" s="13"/>
      <c r="B352" s="229"/>
      <c r="C352" s="230"/>
      <c r="D352" s="227" t="s">
        <v>172</v>
      </c>
      <c r="E352" s="231" t="s">
        <v>44</v>
      </c>
      <c r="F352" s="232" t="s">
        <v>513</v>
      </c>
      <c r="G352" s="230"/>
      <c r="H352" s="231" t="s">
        <v>44</v>
      </c>
      <c r="I352" s="233"/>
      <c r="J352" s="230"/>
      <c r="K352" s="230"/>
      <c r="L352" s="234"/>
      <c r="M352" s="235"/>
      <c r="N352" s="236"/>
      <c r="O352" s="236"/>
      <c r="P352" s="236"/>
      <c r="Q352" s="236"/>
      <c r="R352" s="236"/>
      <c r="S352" s="236"/>
      <c r="T352" s="237"/>
      <c r="U352" s="13"/>
      <c r="V352" s="13"/>
      <c r="W352" s="13"/>
      <c r="X352" s="13"/>
      <c r="Y352" s="13"/>
      <c r="Z352" s="13"/>
      <c r="AA352" s="13"/>
      <c r="AB352" s="13"/>
      <c r="AC352" s="13"/>
      <c r="AD352" s="13"/>
      <c r="AE352" s="13"/>
      <c r="AT352" s="238" t="s">
        <v>172</v>
      </c>
      <c r="AU352" s="238" t="s">
        <v>92</v>
      </c>
      <c r="AV352" s="13" t="s">
        <v>90</v>
      </c>
      <c r="AW352" s="13" t="s">
        <v>42</v>
      </c>
      <c r="AX352" s="13" t="s">
        <v>82</v>
      </c>
      <c r="AY352" s="238" t="s">
        <v>159</v>
      </c>
    </row>
    <row r="353" s="14" customFormat="1">
      <c r="A353" s="14"/>
      <c r="B353" s="239"/>
      <c r="C353" s="240"/>
      <c r="D353" s="227" t="s">
        <v>172</v>
      </c>
      <c r="E353" s="241" t="s">
        <v>44</v>
      </c>
      <c r="F353" s="242" t="s">
        <v>514</v>
      </c>
      <c r="G353" s="240"/>
      <c r="H353" s="243">
        <v>134</v>
      </c>
      <c r="I353" s="244"/>
      <c r="J353" s="240"/>
      <c r="K353" s="240"/>
      <c r="L353" s="245"/>
      <c r="M353" s="246"/>
      <c r="N353" s="247"/>
      <c r="O353" s="247"/>
      <c r="P353" s="247"/>
      <c r="Q353" s="247"/>
      <c r="R353" s="247"/>
      <c r="S353" s="247"/>
      <c r="T353" s="248"/>
      <c r="U353" s="14"/>
      <c r="V353" s="14"/>
      <c r="W353" s="14"/>
      <c r="X353" s="14"/>
      <c r="Y353" s="14"/>
      <c r="Z353" s="14"/>
      <c r="AA353" s="14"/>
      <c r="AB353" s="14"/>
      <c r="AC353" s="14"/>
      <c r="AD353" s="14"/>
      <c r="AE353" s="14"/>
      <c r="AT353" s="249" t="s">
        <v>172</v>
      </c>
      <c r="AU353" s="249" t="s">
        <v>92</v>
      </c>
      <c r="AV353" s="14" t="s">
        <v>92</v>
      </c>
      <c r="AW353" s="14" t="s">
        <v>42</v>
      </c>
      <c r="AX353" s="14" t="s">
        <v>82</v>
      </c>
      <c r="AY353" s="249" t="s">
        <v>159</v>
      </c>
    </row>
    <row r="354" s="13" customFormat="1">
      <c r="A354" s="13"/>
      <c r="B354" s="229"/>
      <c r="C354" s="230"/>
      <c r="D354" s="227" t="s">
        <v>172</v>
      </c>
      <c r="E354" s="231" t="s">
        <v>44</v>
      </c>
      <c r="F354" s="232" t="s">
        <v>515</v>
      </c>
      <c r="G354" s="230"/>
      <c r="H354" s="231" t="s">
        <v>44</v>
      </c>
      <c r="I354" s="233"/>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172</v>
      </c>
      <c r="AU354" s="238" t="s">
        <v>92</v>
      </c>
      <c r="AV354" s="13" t="s">
        <v>90</v>
      </c>
      <c r="AW354" s="13" t="s">
        <v>42</v>
      </c>
      <c r="AX354" s="13" t="s">
        <v>82</v>
      </c>
      <c r="AY354" s="238" t="s">
        <v>159</v>
      </c>
    </row>
    <row r="355" s="14" customFormat="1">
      <c r="A355" s="14"/>
      <c r="B355" s="239"/>
      <c r="C355" s="240"/>
      <c r="D355" s="227" t="s">
        <v>172</v>
      </c>
      <c r="E355" s="241" t="s">
        <v>44</v>
      </c>
      <c r="F355" s="242" t="s">
        <v>516</v>
      </c>
      <c r="G355" s="240"/>
      <c r="H355" s="243">
        <v>150</v>
      </c>
      <c r="I355" s="244"/>
      <c r="J355" s="240"/>
      <c r="K355" s="240"/>
      <c r="L355" s="245"/>
      <c r="M355" s="246"/>
      <c r="N355" s="247"/>
      <c r="O355" s="247"/>
      <c r="P355" s="247"/>
      <c r="Q355" s="247"/>
      <c r="R355" s="247"/>
      <c r="S355" s="247"/>
      <c r="T355" s="248"/>
      <c r="U355" s="14"/>
      <c r="V355" s="14"/>
      <c r="W355" s="14"/>
      <c r="X355" s="14"/>
      <c r="Y355" s="14"/>
      <c r="Z355" s="14"/>
      <c r="AA355" s="14"/>
      <c r="AB355" s="14"/>
      <c r="AC355" s="14"/>
      <c r="AD355" s="14"/>
      <c r="AE355" s="14"/>
      <c r="AT355" s="249" t="s">
        <v>172</v>
      </c>
      <c r="AU355" s="249" t="s">
        <v>92</v>
      </c>
      <c r="AV355" s="14" t="s">
        <v>92</v>
      </c>
      <c r="AW355" s="14" t="s">
        <v>42</v>
      </c>
      <c r="AX355" s="14" t="s">
        <v>82</v>
      </c>
      <c r="AY355" s="249" t="s">
        <v>159</v>
      </c>
    </row>
    <row r="356" s="16" customFormat="1">
      <c r="A356" s="16"/>
      <c r="B356" s="261"/>
      <c r="C356" s="262"/>
      <c r="D356" s="227" t="s">
        <v>172</v>
      </c>
      <c r="E356" s="263" t="s">
        <v>44</v>
      </c>
      <c r="F356" s="264" t="s">
        <v>178</v>
      </c>
      <c r="G356" s="262"/>
      <c r="H356" s="265">
        <v>1765.2000000000001</v>
      </c>
      <c r="I356" s="266"/>
      <c r="J356" s="262"/>
      <c r="K356" s="262"/>
      <c r="L356" s="267"/>
      <c r="M356" s="268"/>
      <c r="N356" s="269"/>
      <c r="O356" s="269"/>
      <c r="P356" s="269"/>
      <c r="Q356" s="269"/>
      <c r="R356" s="269"/>
      <c r="S356" s="269"/>
      <c r="T356" s="270"/>
      <c r="U356" s="16"/>
      <c r="V356" s="16"/>
      <c r="W356" s="16"/>
      <c r="X356" s="16"/>
      <c r="Y356" s="16"/>
      <c r="Z356" s="16"/>
      <c r="AA356" s="16"/>
      <c r="AB356" s="16"/>
      <c r="AC356" s="16"/>
      <c r="AD356" s="16"/>
      <c r="AE356" s="16"/>
      <c r="AT356" s="271" t="s">
        <v>172</v>
      </c>
      <c r="AU356" s="271" t="s">
        <v>92</v>
      </c>
      <c r="AV356" s="16" t="s">
        <v>166</v>
      </c>
      <c r="AW356" s="16" t="s">
        <v>42</v>
      </c>
      <c r="AX356" s="16" t="s">
        <v>90</v>
      </c>
      <c r="AY356" s="271" t="s">
        <v>159</v>
      </c>
    </row>
    <row r="357" s="2" customFormat="1" ht="24.15" customHeight="1">
      <c r="A357" s="42"/>
      <c r="B357" s="43"/>
      <c r="C357" s="209" t="s">
        <v>517</v>
      </c>
      <c r="D357" s="209" t="s">
        <v>161</v>
      </c>
      <c r="E357" s="210" t="s">
        <v>518</v>
      </c>
      <c r="F357" s="211" t="s">
        <v>519</v>
      </c>
      <c r="G357" s="212" t="s">
        <v>310</v>
      </c>
      <c r="H357" s="213">
        <v>1810.9000000000001</v>
      </c>
      <c r="I357" s="214"/>
      <c r="J357" s="215">
        <f>ROUND(I357*H357,2)</f>
        <v>0</v>
      </c>
      <c r="K357" s="211" t="s">
        <v>201</v>
      </c>
      <c r="L357" s="48"/>
      <c r="M357" s="216" t="s">
        <v>44</v>
      </c>
      <c r="N357" s="217" t="s">
        <v>53</v>
      </c>
      <c r="O357" s="88"/>
      <c r="P357" s="218">
        <f>O357*H357</f>
        <v>0</v>
      </c>
      <c r="Q357" s="218">
        <v>0.024420000000000001</v>
      </c>
      <c r="R357" s="218">
        <f>Q357*H357</f>
        <v>44.222178000000007</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520</v>
      </c>
    </row>
    <row r="358" s="13" customFormat="1">
      <c r="A358" s="13"/>
      <c r="B358" s="229"/>
      <c r="C358" s="230"/>
      <c r="D358" s="227" t="s">
        <v>172</v>
      </c>
      <c r="E358" s="231" t="s">
        <v>44</v>
      </c>
      <c r="F358" s="232" t="s">
        <v>521</v>
      </c>
      <c r="G358" s="230"/>
      <c r="H358" s="231" t="s">
        <v>44</v>
      </c>
      <c r="I358" s="233"/>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172</v>
      </c>
      <c r="AU358" s="238" t="s">
        <v>92</v>
      </c>
      <c r="AV358" s="13" t="s">
        <v>90</v>
      </c>
      <c r="AW358" s="13" t="s">
        <v>42</v>
      </c>
      <c r="AX358" s="13" t="s">
        <v>82</v>
      </c>
      <c r="AY358" s="238" t="s">
        <v>159</v>
      </c>
    </row>
    <row r="359" s="14" customFormat="1">
      <c r="A359" s="14"/>
      <c r="B359" s="239"/>
      <c r="C359" s="240"/>
      <c r="D359" s="227" t="s">
        <v>172</v>
      </c>
      <c r="E359" s="241" t="s">
        <v>44</v>
      </c>
      <c r="F359" s="242" t="s">
        <v>263</v>
      </c>
      <c r="G359" s="240"/>
      <c r="H359" s="243">
        <v>1810.9000000000001</v>
      </c>
      <c r="I359" s="244"/>
      <c r="J359" s="240"/>
      <c r="K359" s="240"/>
      <c r="L359" s="245"/>
      <c r="M359" s="246"/>
      <c r="N359" s="247"/>
      <c r="O359" s="247"/>
      <c r="P359" s="247"/>
      <c r="Q359" s="247"/>
      <c r="R359" s="247"/>
      <c r="S359" s="247"/>
      <c r="T359" s="248"/>
      <c r="U359" s="14"/>
      <c r="V359" s="14"/>
      <c r="W359" s="14"/>
      <c r="X359" s="14"/>
      <c r="Y359" s="14"/>
      <c r="Z359" s="14"/>
      <c r="AA359" s="14"/>
      <c r="AB359" s="14"/>
      <c r="AC359" s="14"/>
      <c r="AD359" s="14"/>
      <c r="AE359" s="14"/>
      <c r="AT359" s="249" t="s">
        <v>172</v>
      </c>
      <c r="AU359" s="249" t="s">
        <v>92</v>
      </c>
      <c r="AV359" s="14" t="s">
        <v>92</v>
      </c>
      <c r="AW359" s="14" t="s">
        <v>42</v>
      </c>
      <c r="AX359" s="14" t="s">
        <v>82</v>
      </c>
      <c r="AY359" s="249" t="s">
        <v>159</v>
      </c>
    </row>
    <row r="360" s="16" customFormat="1">
      <c r="A360" s="16"/>
      <c r="B360" s="261"/>
      <c r="C360" s="262"/>
      <c r="D360" s="227" t="s">
        <v>172</v>
      </c>
      <c r="E360" s="263" t="s">
        <v>44</v>
      </c>
      <c r="F360" s="264" t="s">
        <v>178</v>
      </c>
      <c r="G360" s="262"/>
      <c r="H360" s="265">
        <v>1810.9000000000001</v>
      </c>
      <c r="I360" s="266"/>
      <c r="J360" s="262"/>
      <c r="K360" s="262"/>
      <c r="L360" s="267"/>
      <c r="M360" s="268"/>
      <c r="N360" s="269"/>
      <c r="O360" s="269"/>
      <c r="P360" s="269"/>
      <c r="Q360" s="269"/>
      <c r="R360" s="269"/>
      <c r="S360" s="269"/>
      <c r="T360" s="270"/>
      <c r="U360" s="16"/>
      <c r="V360" s="16"/>
      <c r="W360" s="16"/>
      <c r="X360" s="16"/>
      <c r="Y360" s="16"/>
      <c r="Z360" s="16"/>
      <c r="AA360" s="16"/>
      <c r="AB360" s="16"/>
      <c r="AC360" s="16"/>
      <c r="AD360" s="16"/>
      <c r="AE360" s="16"/>
      <c r="AT360" s="271" t="s">
        <v>172</v>
      </c>
      <c r="AU360" s="271" t="s">
        <v>92</v>
      </c>
      <c r="AV360" s="16" t="s">
        <v>166</v>
      </c>
      <c r="AW360" s="16" t="s">
        <v>42</v>
      </c>
      <c r="AX360" s="16" t="s">
        <v>90</v>
      </c>
      <c r="AY360" s="271" t="s">
        <v>159</v>
      </c>
    </row>
    <row r="361" s="2" customFormat="1" ht="16.5" customHeight="1">
      <c r="A361" s="42"/>
      <c r="B361" s="43"/>
      <c r="C361" s="209" t="s">
        <v>522</v>
      </c>
      <c r="D361" s="209" t="s">
        <v>161</v>
      </c>
      <c r="E361" s="210" t="s">
        <v>523</v>
      </c>
      <c r="F361" s="211" t="s">
        <v>524</v>
      </c>
      <c r="G361" s="212" t="s">
        <v>222</v>
      </c>
      <c r="H361" s="213">
        <v>238.816</v>
      </c>
      <c r="I361" s="214"/>
      <c r="J361" s="215">
        <f>ROUND(I361*H361,2)</f>
        <v>0</v>
      </c>
      <c r="K361" s="211" t="s">
        <v>165</v>
      </c>
      <c r="L361" s="48"/>
      <c r="M361" s="216" t="s">
        <v>44</v>
      </c>
      <c r="N361" s="217" t="s">
        <v>53</v>
      </c>
      <c r="O361" s="88"/>
      <c r="P361" s="218">
        <f>O361*H361</f>
        <v>0</v>
      </c>
      <c r="Q361" s="218">
        <v>0.00060999999999999997</v>
      </c>
      <c r="R361" s="218">
        <f>Q361*H361</f>
        <v>0.14567775999999999</v>
      </c>
      <c r="S361" s="218">
        <v>0</v>
      </c>
      <c r="T361" s="219">
        <f>S361*H361</f>
        <v>0</v>
      </c>
      <c r="U361" s="42"/>
      <c r="V361" s="42"/>
      <c r="W361" s="42"/>
      <c r="X361" s="42"/>
      <c r="Y361" s="42"/>
      <c r="Z361" s="42"/>
      <c r="AA361" s="42"/>
      <c r="AB361" s="42"/>
      <c r="AC361" s="42"/>
      <c r="AD361" s="42"/>
      <c r="AE361" s="42"/>
      <c r="AR361" s="220" t="s">
        <v>166</v>
      </c>
      <c r="AT361" s="220" t="s">
        <v>161</v>
      </c>
      <c r="AU361" s="220" t="s">
        <v>92</v>
      </c>
      <c r="AY361" s="20" t="s">
        <v>159</v>
      </c>
      <c r="BE361" s="221">
        <f>IF(N361="základní",J361,0)</f>
        <v>0</v>
      </c>
      <c r="BF361" s="221">
        <f>IF(N361="snížená",J361,0)</f>
        <v>0</v>
      </c>
      <c r="BG361" s="221">
        <f>IF(N361="zákl. přenesená",J361,0)</f>
        <v>0</v>
      </c>
      <c r="BH361" s="221">
        <f>IF(N361="sníž. přenesená",J361,0)</f>
        <v>0</v>
      </c>
      <c r="BI361" s="221">
        <f>IF(N361="nulová",J361,0)</f>
        <v>0</v>
      </c>
      <c r="BJ361" s="20" t="s">
        <v>90</v>
      </c>
      <c r="BK361" s="221">
        <f>ROUND(I361*H361,2)</f>
        <v>0</v>
      </c>
      <c r="BL361" s="20" t="s">
        <v>166</v>
      </c>
      <c r="BM361" s="220" t="s">
        <v>525</v>
      </c>
    </row>
    <row r="362" s="2" customFormat="1">
      <c r="A362" s="42"/>
      <c r="B362" s="43"/>
      <c r="C362" s="44"/>
      <c r="D362" s="222" t="s">
        <v>168</v>
      </c>
      <c r="E362" s="44"/>
      <c r="F362" s="223" t="s">
        <v>526</v>
      </c>
      <c r="G362" s="44"/>
      <c r="H362" s="44"/>
      <c r="I362" s="224"/>
      <c r="J362" s="44"/>
      <c r="K362" s="44"/>
      <c r="L362" s="48"/>
      <c r="M362" s="225"/>
      <c r="N362" s="226"/>
      <c r="O362" s="88"/>
      <c r="P362" s="88"/>
      <c r="Q362" s="88"/>
      <c r="R362" s="88"/>
      <c r="S362" s="88"/>
      <c r="T362" s="89"/>
      <c r="U362" s="42"/>
      <c r="V362" s="42"/>
      <c r="W362" s="42"/>
      <c r="X362" s="42"/>
      <c r="Y362" s="42"/>
      <c r="Z362" s="42"/>
      <c r="AA362" s="42"/>
      <c r="AB362" s="42"/>
      <c r="AC362" s="42"/>
      <c r="AD362" s="42"/>
      <c r="AE362" s="42"/>
      <c r="AT362" s="20" t="s">
        <v>168</v>
      </c>
      <c r="AU362" s="20" t="s">
        <v>92</v>
      </c>
    </row>
    <row r="363" s="13" customFormat="1">
      <c r="A363" s="13"/>
      <c r="B363" s="229"/>
      <c r="C363" s="230"/>
      <c r="D363" s="227" t="s">
        <v>172</v>
      </c>
      <c r="E363" s="231" t="s">
        <v>44</v>
      </c>
      <c r="F363" s="232" t="s">
        <v>527</v>
      </c>
      <c r="G363" s="230"/>
      <c r="H363" s="231" t="s">
        <v>44</v>
      </c>
      <c r="I363" s="233"/>
      <c r="J363" s="230"/>
      <c r="K363" s="230"/>
      <c r="L363" s="234"/>
      <c r="M363" s="235"/>
      <c r="N363" s="236"/>
      <c r="O363" s="236"/>
      <c r="P363" s="236"/>
      <c r="Q363" s="236"/>
      <c r="R363" s="236"/>
      <c r="S363" s="236"/>
      <c r="T363" s="237"/>
      <c r="U363" s="13"/>
      <c r="V363" s="13"/>
      <c r="W363" s="13"/>
      <c r="X363" s="13"/>
      <c r="Y363" s="13"/>
      <c r="Z363" s="13"/>
      <c r="AA363" s="13"/>
      <c r="AB363" s="13"/>
      <c r="AC363" s="13"/>
      <c r="AD363" s="13"/>
      <c r="AE363" s="13"/>
      <c r="AT363" s="238" t="s">
        <v>172</v>
      </c>
      <c r="AU363" s="238" t="s">
        <v>92</v>
      </c>
      <c r="AV363" s="13" t="s">
        <v>90</v>
      </c>
      <c r="AW363" s="13" t="s">
        <v>42</v>
      </c>
      <c r="AX363" s="13" t="s">
        <v>82</v>
      </c>
      <c r="AY363" s="238" t="s">
        <v>159</v>
      </c>
    </row>
    <row r="364" s="14" customFormat="1">
      <c r="A364" s="14"/>
      <c r="B364" s="239"/>
      <c r="C364" s="240"/>
      <c r="D364" s="227" t="s">
        <v>172</v>
      </c>
      <c r="E364" s="241" t="s">
        <v>44</v>
      </c>
      <c r="F364" s="242" t="s">
        <v>528</v>
      </c>
      <c r="G364" s="240"/>
      <c r="H364" s="243">
        <v>238.816</v>
      </c>
      <c r="I364" s="244"/>
      <c r="J364" s="240"/>
      <c r="K364" s="240"/>
      <c r="L364" s="245"/>
      <c r="M364" s="246"/>
      <c r="N364" s="247"/>
      <c r="O364" s="247"/>
      <c r="P364" s="247"/>
      <c r="Q364" s="247"/>
      <c r="R364" s="247"/>
      <c r="S364" s="247"/>
      <c r="T364" s="248"/>
      <c r="U364" s="14"/>
      <c r="V364" s="14"/>
      <c r="W364" s="14"/>
      <c r="X364" s="14"/>
      <c r="Y364" s="14"/>
      <c r="Z364" s="14"/>
      <c r="AA364" s="14"/>
      <c r="AB364" s="14"/>
      <c r="AC364" s="14"/>
      <c r="AD364" s="14"/>
      <c r="AE364" s="14"/>
      <c r="AT364" s="249" t="s">
        <v>172</v>
      </c>
      <c r="AU364" s="249" t="s">
        <v>92</v>
      </c>
      <c r="AV364" s="14" t="s">
        <v>92</v>
      </c>
      <c r="AW364" s="14" t="s">
        <v>42</v>
      </c>
      <c r="AX364" s="14" t="s">
        <v>82</v>
      </c>
      <c r="AY364" s="249" t="s">
        <v>159</v>
      </c>
    </row>
    <row r="365" s="16" customFormat="1">
      <c r="A365" s="16"/>
      <c r="B365" s="261"/>
      <c r="C365" s="262"/>
      <c r="D365" s="227" t="s">
        <v>172</v>
      </c>
      <c r="E365" s="263" t="s">
        <v>44</v>
      </c>
      <c r="F365" s="264" t="s">
        <v>178</v>
      </c>
      <c r="G365" s="262"/>
      <c r="H365" s="265">
        <v>238.816</v>
      </c>
      <c r="I365" s="266"/>
      <c r="J365" s="262"/>
      <c r="K365" s="262"/>
      <c r="L365" s="267"/>
      <c r="M365" s="268"/>
      <c r="N365" s="269"/>
      <c r="O365" s="269"/>
      <c r="P365" s="269"/>
      <c r="Q365" s="269"/>
      <c r="R365" s="269"/>
      <c r="S365" s="269"/>
      <c r="T365" s="270"/>
      <c r="U365" s="16"/>
      <c r="V365" s="16"/>
      <c r="W365" s="16"/>
      <c r="X365" s="16"/>
      <c r="Y365" s="16"/>
      <c r="Z365" s="16"/>
      <c r="AA365" s="16"/>
      <c r="AB365" s="16"/>
      <c r="AC365" s="16"/>
      <c r="AD365" s="16"/>
      <c r="AE365" s="16"/>
      <c r="AT365" s="271" t="s">
        <v>172</v>
      </c>
      <c r="AU365" s="271" t="s">
        <v>92</v>
      </c>
      <c r="AV365" s="16" t="s">
        <v>166</v>
      </c>
      <c r="AW365" s="16" t="s">
        <v>42</v>
      </c>
      <c r="AX365" s="16" t="s">
        <v>90</v>
      </c>
      <c r="AY365" s="271" t="s">
        <v>159</v>
      </c>
    </row>
    <row r="366" s="12" customFormat="1" ht="22.8" customHeight="1">
      <c r="A366" s="12"/>
      <c r="B366" s="193"/>
      <c r="C366" s="194"/>
      <c r="D366" s="195" t="s">
        <v>81</v>
      </c>
      <c r="E366" s="207" t="s">
        <v>205</v>
      </c>
      <c r="F366" s="207" t="s">
        <v>529</v>
      </c>
      <c r="G366" s="194"/>
      <c r="H366" s="194"/>
      <c r="I366" s="197"/>
      <c r="J366" s="208">
        <f>BK366</f>
        <v>0</v>
      </c>
      <c r="K366" s="194"/>
      <c r="L366" s="199"/>
      <c r="M366" s="200"/>
      <c r="N366" s="201"/>
      <c r="O366" s="201"/>
      <c r="P366" s="202">
        <f>SUM(P367:P387)</f>
        <v>0</v>
      </c>
      <c r="Q366" s="201"/>
      <c r="R366" s="202">
        <f>SUM(R367:R387)</f>
        <v>8.9522804299999983</v>
      </c>
      <c r="S366" s="201"/>
      <c r="T366" s="203">
        <f>SUM(T367:T387)</f>
        <v>0</v>
      </c>
      <c r="U366" s="12"/>
      <c r="V366" s="12"/>
      <c r="W366" s="12"/>
      <c r="X366" s="12"/>
      <c r="Y366" s="12"/>
      <c r="Z366" s="12"/>
      <c r="AA366" s="12"/>
      <c r="AB366" s="12"/>
      <c r="AC366" s="12"/>
      <c r="AD366" s="12"/>
      <c r="AE366" s="12"/>
      <c r="AR366" s="204" t="s">
        <v>90</v>
      </c>
      <c r="AT366" s="205" t="s">
        <v>81</v>
      </c>
      <c r="AU366" s="205" t="s">
        <v>90</v>
      </c>
      <c r="AY366" s="204" t="s">
        <v>159</v>
      </c>
      <c r="BK366" s="206">
        <f>SUM(BK367:BK387)</f>
        <v>0</v>
      </c>
    </row>
    <row r="367" s="2" customFormat="1" ht="21.75" customHeight="1">
      <c r="A367" s="42"/>
      <c r="B367" s="43"/>
      <c r="C367" s="209" t="s">
        <v>530</v>
      </c>
      <c r="D367" s="209" t="s">
        <v>161</v>
      </c>
      <c r="E367" s="210" t="s">
        <v>531</v>
      </c>
      <c r="F367" s="211" t="s">
        <v>532</v>
      </c>
      <c r="G367" s="212" t="s">
        <v>164</v>
      </c>
      <c r="H367" s="213">
        <v>3.444</v>
      </c>
      <c r="I367" s="214"/>
      <c r="J367" s="215">
        <f>ROUND(I367*H367,2)</f>
        <v>0</v>
      </c>
      <c r="K367" s="211" t="s">
        <v>165</v>
      </c>
      <c r="L367" s="48"/>
      <c r="M367" s="216" t="s">
        <v>44</v>
      </c>
      <c r="N367" s="217" t="s">
        <v>53</v>
      </c>
      <c r="O367" s="88"/>
      <c r="P367" s="218">
        <f>O367*H367</f>
        <v>0</v>
      </c>
      <c r="Q367" s="218">
        <v>2.5018699999999998</v>
      </c>
      <c r="R367" s="218">
        <f>Q367*H367</f>
        <v>8.6164402799999991</v>
      </c>
      <c r="S367" s="218">
        <v>0</v>
      </c>
      <c r="T367" s="219">
        <f>S367*H367</f>
        <v>0</v>
      </c>
      <c r="U367" s="42"/>
      <c r="V367" s="42"/>
      <c r="W367" s="42"/>
      <c r="X367" s="42"/>
      <c r="Y367" s="42"/>
      <c r="Z367" s="42"/>
      <c r="AA367" s="42"/>
      <c r="AB367" s="42"/>
      <c r="AC367" s="42"/>
      <c r="AD367" s="42"/>
      <c r="AE367" s="42"/>
      <c r="AR367" s="220" t="s">
        <v>166</v>
      </c>
      <c r="AT367" s="220" t="s">
        <v>161</v>
      </c>
      <c r="AU367" s="220" t="s">
        <v>92</v>
      </c>
      <c r="AY367" s="20" t="s">
        <v>159</v>
      </c>
      <c r="BE367" s="221">
        <f>IF(N367="základní",J367,0)</f>
        <v>0</v>
      </c>
      <c r="BF367" s="221">
        <f>IF(N367="snížená",J367,0)</f>
        <v>0</v>
      </c>
      <c r="BG367" s="221">
        <f>IF(N367="zákl. přenesená",J367,0)</f>
        <v>0</v>
      </c>
      <c r="BH367" s="221">
        <f>IF(N367="sníž. přenesená",J367,0)</f>
        <v>0</v>
      </c>
      <c r="BI367" s="221">
        <f>IF(N367="nulová",J367,0)</f>
        <v>0</v>
      </c>
      <c r="BJ367" s="20" t="s">
        <v>90</v>
      </c>
      <c r="BK367" s="221">
        <f>ROUND(I367*H367,2)</f>
        <v>0</v>
      </c>
      <c r="BL367" s="20" t="s">
        <v>166</v>
      </c>
      <c r="BM367" s="220" t="s">
        <v>533</v>
      </c>
    </row>
    <row r="368" s="2" customFormat="1">
      <c r="A368" s="42"/>
      <c r="B368" s="43"/>
      <c r="C368" s="44"/>
      <c r="D368" s="222" t="s">
        <v>168</v>
      </c>
      <c r="E368" s="44"/>
      <c r="F368" s="223" t="s">
        <v>534</v>
      </c>
      <c r="G368" s="44"/>
      <c r="H368" s="44"/>
      <c r="I368" s="224"/>
      <c r="J368" s="44"/>
      <c r="K368" s="44"/>
      <c r="L368" s="48"/>
      <c r="M368" s="225"/>
      <c r="N368" s="226"/>
      <c r="O368" s="88"/>
      <c r="P368" s="88"/>
      <c r="Q368" s="88"/>
      <c r="R368" s="88"/>
      <c r="S368" s="88"/>
      <c r="T368" s="89"/>
      <c r="U368" s="42"/>
      <c r="V368" s="42"/>
      <c r="W368" s="42"/>
      <c r="X368" s="42"/>
      <c r="Y368" s="42"/>
      <c r="Z368" s="42"/>
      <c r="AA368" s="42"/>
      <c r="AB368" s="42"/>
      <c r="AC368" s="42"/>
      <c r="AD368" s="42"/>
      <c r="AE368" s="42"/>
      <c r="AT368" s="20" t="s">
        <v>168</v>
      </c>
      <c r="AU368" s="20" t="s">
        <v>92</v>
      </c>
    </row>
    <row r="369" s="13" customFormat="1">
      <c r="A369" s="13"/>
      <c r="B369" s="229"/>
      <c r="C369" s="230"/>
      <c r="D369" s="227" t="s">
        <v>172</v>
      </c>
      <c r="E369" s="231" t="s">
        <v>44</v>
      </c>
      <c r="F369" s="232" t="s">
        <v>535</v>
      </c>
      <c r="G369" s="230"/>
      <c r="H369" s="231" t="s">
        <v>44</v>
      </c>
      <c r="I369" s="233"/>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172</v>
      </c>
      <c r="AU369" s="238" t="s">
        <v>92</v>
      </c>
      <c r="AV369" s="13" t="s">
        <v>90</v>
      </c>
      <c r="AW369" s="13" t="s">
        <v>42</v>
      </c>
      <c r="AX369" s="13" t="s">
        <v>82</v>
      </c>
      <c r="AY369" s="238" t="s">
        <v>159</v>
      </c>
    </row>
    <row r="370" s="14" customFormat="1">
      <c r="A370" s="14"/>
      <c r="B370" s="239"/>
      <c r="C370" s="240"/>
      <c r="D370" s="227" t="s">
        <v>172</v>
      </c>
      <c r="E370" s="241" t="s">
        <v>44</v>
      </c>
      <c r="F370" s="242" t="s">
        <v>536</v>
      </c>
      <c r="G370" s="240"/>
      <c r="H370" s="243">
        <v>3.444</v>
      </c>
      <c r="I370" s="244"/>
      <c r="J370" s="240"/>
      <c r="K370" s="240"/>
      <c r="L370" s="245"/>
      <c r="M370" s="246"/>
      <c r="N370" s="247"/>
      <c r="O370" s="247"/>
      <c r="P370" s="247"/>
      <c r="Q370" s="247"/>
      <c r="R370" s="247"/>
      <c r="S370" s="247"/>
      <c r="T370" s="248"/>
      <c r="U370" s="14"/>
      <c r="V370" s="14"/>
      <c r="W370" s="14"/>
      <c r="X370" s="14"/>
      <c r="Y370" s="14"/>
      <c r="Z370" s="14"/>
      <c r="AA370" s="14"/>
      <c r="AB370" s="14"/>
      <c r="AC370" s="14"/>
      <c r="AD370" s="14"/>
      <c r="AE370" s="14"/>
      <c r="AT370" s="249" t="s">
        <v>172</v>
      </c>
      <c r="AU370" s="249" t="s">
        <v>92</v>
      </c>
      <c r="AV370" s="14" t="s">
        <v>92</v>
      </c>
      <c r="AW370" s="14" t="s">
        <v>42</v>
      </c>
      <c r="AX370" s="14" t="s">
        <v>82</v>
      </c>
      <c r="AY370" s="249" t="s">
        <v>159</v>
      </c>
    </row>
    <row r="371" s="16" customFormat="1">
      <c r="A371" s="16"/>
      <c r="B371" s="261"/>
      <c r="C371" s="262"/>
      <c r="D371" s="227" t="s">
        <v>172</v>
      </c>
      <c r="E371" s="263" t="s">
        <v>44</v>
      </c>
      <c r="F371" s="264" t="s">
        <v>178</v>
      </c>
      <c r="G371" s="262"/>
      <c r="H371" s="265">
        <v>3.444</v>
      </c>
      <c r="I371" s="266"/>
      <c r="J371" s="262"/>
      <c r="K371" s="262"/>
      <c r="L371" s="267"/>
      <c r="M371" s="268"/>
      <c r="N371" s="269"/>
      <c r="O371" s="269"/>
      <c r="P371" s="269"/>
      <c r="Q371" s="269"/>
      <c r="R371" s="269"/>
      <c r="S371" s="269"/>
      <c r="T371" s="270"/>
      <c r="U371" s="16"/>
      <c r="V371" s="16"/>
      <c r="W371" s="16"/>
      <c r="X371" s="16"/>
      <c r="Y371" s="16"/>
      <c r="Z371" s="16"/>
      <c r="AA371" s="16"/>
      <c r="AB371" s="16"/>
      <c r="AC371" s="16"/>
      <c r="AD371" s="16"/>
      <c r="AE371" s="16"/>
      <c r="AT371" s="271" t="s">
        <v>172</v>
      </c>
      <c r="AU371" s="271" t="s">
        <v>92</v>
      </c>
      <c r="AV371" s="16" t="s">
        <v>166</v>
      </c>
      <c r="AW371" s="16" t="s">
        <v>42</v>
      </c>
      <c r="AX371" s="16" t="s">
        <v>90</v>
      </c>
      <c r="AY371" s="271" t="s">
        <v>159</v>
      </c>
    </row>
    <row r="372" s="2" customFormat="1" ht="24.15" customHeight="1">
      <c r="A372" s="42"/>
      <c r="B372" s="43"/>
      <c r="C372" s="209" t="s">
        <v>537</v>
      </c>
      <c r="D372" s="209" t="s">
        <v>161</v>
      </c>
      <c r="E372" s="210" t="s">
        <v>538</v>
      </c>
      <c r="F372" s="211" t="s">
        <v>539</v>
      </c>
      <c r="G372" s="212" t="s">
        <v>164</v>
      </c>
      <c r="H372" s="213">
        <v>3.444</v>
      </c>
      <c r="I372" s="214"/>
      <c r="J372" s="215">
        <f>ROUND(I372*H372,2)</f>
        <v>0</v>
      </c>
      <c r="K372" s="211" t="s">
        <v>165</v>
      </c>
      <c r="L372" s="48"/>
      <c r="M372" s="216" t="s">
        <v>44</v>
      </c>
      <c r="N372" s="217" t="s">
        <v>53</v>
      </c>
      <c r="O372" s="88"/>
      <c r="P372" s="218">
        <f>O372*H372</f>
        <v>0</v>
      </c>
      <c r="Q372" s="218">
        <v>0.01</v>
      </c>
      <c r="R372" s="218">
        <f>Q372*H372</f>
        <v>0.034439999999999998</v>
      </c>
      <c r="S372" s="218">
        <v>0</v>
      </c>
      <c r="T372" s="219">
        <f>S372*H372</f>
        <v>0</v>
      </c>
      <c r="U372" s="42"/>
      <c r="V372" s="42"/>
      <c r="W372" s="42"/>
      <c r="X372" s="42"/>
      <c r="Y372" s="42"/>
      <c r="Z372" s="42"/>
      <c r="AA372" s="42"/>
      <c r="AB372" s="42"/>
      <c r="AC372" s="42"/>
      <c r="AD372" s="42"/>
      <c r="AE372" s="42"/>
      <c r="AR372" s="220" t="s">
        <v>166</v>
      </c>
      <c r="AT372" s="220" t="s">
        <v>161</v>
      </c>
      <c r="AU372" s="220" t="s">
        <v>92</v>
      </c>
      <c r="AY372" s="20" t="s">
        <v>159</v>
      </c>
      <c r="BE372" s="221">
        <f>IF(N372="základní",J372,0)</f>
        <v>0</v>
      </c>
      <c r="BF372" s="221">
        <f>IF(N372="snížená",J372,0)</f>
        <v>0</v>
      </c>
      <c r="BG372" s="221">
        <f>IF(N372="zákl. přenesená",J372,0)</f>
        <v>0</v>
      </c>
      <c r="BH372" s="221">
        <f>IF(N372="sníž. přenesená",J372,0)</f>
        <v>0</v>
      </c>
      <c r="BI372" s="221">
        <f>IF(N372="nulová",J372,0)</f>
        <v>0</v>
      </c>
      <c r="BJ372" s="20" t="s">
        <v>90</v>
      </c>
      <c r="BK372" s="221">
        <f>ROUND(I372*H372,2)</f>
        <v>0</v>
      </c>
      <c r="BL372" s="20" t="s">
        <v>166</v>
      </c>
      <c r="BM372" s="220" t="s">
        <v>540</v>
      </c>
    </row>
    <row r="373" s="2" customFormat="1">
      <c r="A373" s="42"/>
      <c r="B373" s="43"/>
      <c r="C373" s="44"/>
      <c r="D373" s="222" t="s">
        <v>168</v>
      </c>
      <c r="E373" s="44"/>
      <c r="F373" s="223" t="s">
        <v>541</v>
      </c>
      <c r="G373" s="44"/>
      <c r="H373" s="44"/>
      <c r="I373" s="224"/>
      <c r="J373" s="44"/>
      <c r="K373" s="44"/>
      <c r="L373" s="48"/>
      <c r="M373" s="225"/>
      <c r="N373" s="226"/>
      <c r="O373" s="88"/>
      <c r="P373" s="88"/>
      <c r="Q373" s="88"/>
      <c r="R373" s="88"/>
      <c r="S373" s="88"/>
      <c r="T373" s="89"/>
      <c r="U373" s="42"/>
      <c r="V373" s="42"/>
      <c r="W373" s="42"/>
      <c r="X373" s="42"/>
      <c r="Y373" s="42"/>
      <c r="Z373" s="42"/>
      <c r="AA373" s="42"/>
      <c r="AB373" s="42"/>
      <c r="AC373" s="42"/>
      <c r="AD373" s="42"/>
      <c r="AE373" s="42"/>
      <c r="AT373" s="20" t="s">
        <v>168</v>
      </c>
      <c r="AU373" s="20" t="s">
        <v>92</v>
      </c>
    </row>
    <row r="374" s="2" customFormat="1" ht="24.15" customHeight="1">
      <c r="A374" s="42"/>
      <c r="B374" s="43"/>
      <c r="C374" s="209" t="s">
        <v>542</v>
      </c>
      <c r="D374" s="209" t="s">
        <v>161</v>
      </c>
      <c r="E374" s="210" t="s">
        <v>543</v>
      </c>
      <c r="F374" s="211" t="s">
        <v>544</v>
      </c>
      <c r="G374" s="212" t="s">
        <v>164</v>
      </c>
      <c r="H374" s="213">
        <v>3.444</v>
      </c>
      <c r="I374" s="214"/>
      <c r="J374" s="215">
        <f>ROUND(I374*H374,2)</f>
        <v>0</v>
      </c>
      <c r="K374" s="211" t="s">
        <v>165</v>
      </c>
      <c r="L374" s="48"/>
      <c r="M374" s="216" t="s">
        <v>44</v>
      </c>
      <c r="N374" s="217" t="s">
        <v>53</v>
      </c>
      <c r="O374" s="88"/>
      <c r="P374" s="218">
        <f>O374*H374</f>
        <v>0</v>
      </c>
      <c r="Q374" s="218">
        <v>0</v>
      </c>
      <c r="R374" s="218">
        <f>Q374*H374</f>
        <v>0</v>
      </c>
      <c r="S374" s="218">
        <v>0</v>
      </c>
      <c r="T374" s="219">
        <f>S374*H374</f>
        <v>0</v>
      </c>
      <c r="U374" s="42"/>
      <c r="V374" s="42"/>
      <c r="W374" s="42"/>
      <c r="X374" s="42"/>
      <c r="Y374" s="42"/>
      <c r="Z374" s="42"/>
      <c r="AA374" s="42"/>
      <c r="AB374" s="42"/>
      <c r="AC374" s="42"/>
      <c r="AD374" s="42"/>
      <c r="AE374" s="42"/>
      <c r="AR374" s="220" t="s">
        <v>166</v>
      </c>
      <c r="AT374" s="220" t="s">
        <v>161</v>
      </c>
      <c r="AU374" s="220" t="s">
        <v>92</v>
      </c>
      <c r="AY374" s="20" t="s">
        <v>159</v>
      </c>
      <c r="BE374" s="221">
        <f>IF(N374="základní",J374,0)</f>
        <v>0</v>
      </c>
      <c r="BF374" s="221">
        <f>IF(N374="snížená",J374,0)</f>
        <v>0</v>
      </c>
      <c r="BG374" s="221">
        <f>IF(N374="zákl. přenesená",J374,0)</f>
        <v>0</v>
      </c>
      <c r="BH374" s="221">
        <f>IF(N374="sníž. přenesená",J374,0)</f>
        <v>0</v>
      </c>
      <c r="BI374" s="221">
        <f>IF(N374="nulová",J374,0)</f>
        <v>0</v>
      </c>
      <c r="BJ374" s="20" t="s">
        <v>90</v>
      </c>
      <c r="BK374" s="221">
        <f>ROUND(I374*H374,2)</f>
        <v>0</v>
      </c>
      <c r="BL374" s="20" t="s">
        <v>166</v>
      </c>
      <c r="BM374" s="220" t="s">
        <v>545</v>
      </c>
    </row>
    <row r="375" s="2" customFormat="1">
      <c r="A375" s="42"/>
      <c r="B375" s="43"/>
      <c r="C375" s="44"/>
      <c r="D375" s="222" t="s">
        <v>168</v>
      </c>
      <c r="E375" s="44"/>
      <c r="F375" s="223" t="s">
        <v>546</v>
      </c>
      <c r="G375" s="44"/>
      <c r="H375" s="44"/>
      <c r="I375" s="224"/>
      <c r="J375" s="44"/>
      <c r="K375" s="44"/>
      <c r="L375" s="48"/>
      <c r="M375" s="225"/>
      <c r="N375" s="226"/>
      <c r="O375" s="88"/>
      <c r="P375" s="88"/>
      <c r="Q375" s="88"/>
      <c r="R375" s="88"/>
      <c r="S375" s="88"/>
      <c r="T375" s="89"/>
      <c r="U375" s="42"/>
      <c r="V375" s="42"/>
      <c r="W375" s="42"/>
      <c r="X375" s="42"/>
      <c r="Y375" s="42"/>
      <c r="Z375" s="42"/>
      <c r="AA375" s="42"/>
      <c r="AB375" s="42"/>
      <c r="AC375" s="42"/>
      <c r="AD375" s="42"/>
      <c r="AE375" s="42"/>
      <c r="AT375" s="20" t="s">
        <v>168</v>
      </c>
      <c r="AU375" s="20" t="s">
        <v>92</v>
      </c>
    </row>
    <row r="376" s="2" customFormat="1" ht="16.5" customHeight="1">
      <c r="A376" s="42"/>
      <c r="B376" s="43"/>
      <c r="C376" s="209" t="s">
        <v>547</v>
      </c>
      <c r="D376" s="209" t="s">
        <v>161</v>
      </c>
      <c r="E376" s="210" t="s">
        <v>548</v>
      </c>
      <c r="F376" s="211" t="s">
        <v>549</v>
      </c>
      <c r="G376" s="212" t="s">
        <v>310</v>
      </c>
      <c r="H376" s="213">
        <v>1.23</v>
      </c>
      <c r="I376" s="214"/>
      <c r="J376" s="215">
        <f>ROUND(I376*H376,2)</f>
        <v>0</v>
      </c>
      <c r="K376" s="211" t="s">
        <v>165</v>
      </c>
      <c r="L376" s="48"/>
      <c r="M376" s="216" t="s">
        <v>44</v>
      </c>
      <c r="N376" s="217" t="s">
        <v>53</v>
      </c>
      <c r="O376" s="88"/>
      <c r="P376" s="218">
        <f>O376*H376</f>
        <v>0</v>
      </c>
      <c r="Q376" s="218">
        <v>0.016070000000000001</v>
      </c>
      <c r="R376" s="218">
        <f>Q376*H376</f>
        <v>0.019766100000000002</v>
      </c>
      <c r="S376" s="218">
        <v>0</v>
      </c>
      <c r="T376" s="219">
        <f>S376*H376</f>
        <v>0</v>
      </c>
      <c r="U376" s="42"/>
      <c r="V376" s="42"/>
      <c r="W376" s="42"/>
      <c r="X376" s="42"/>
      <c r="Y376" s="42"/>
      <c r="Z376" s="42"/>
      <c r="AA376" s="42"/>
      <c r="AB376" s="42"/>
      <c r="AC376" s="42"/>
      <c r="AD376" s="42"/>
      <c r="AE376" s="42"/>
      <c r="AR376" s="220" t="s">
        <v>166</v>
      </c>
      <c r="AT376" s="220" t="s">
        <v>161</v>
      </c>
      <c r="AU376" s="220" t="s">
        <v>92</v>
      </c>
      <c r="AY376" s="20" t="s">
        <v>159</v>
      </c>
      <c r="BE376" s="221">
        <f>IF(N376="základní",J376,0)</f>
        <v>0</v>
      </c>
      <c r="BF376" s="221">
        <f>IF(N376="snížená",J376,0)</f>
        <v>0</v>
      </c>
      <c r="BG376" s="221">
        <f>IF(N376="zákl. přenesená",J376,0)</f>
        <v>0</v>
      </c>
      <c r="BH376" s="221">
        <f>IF(N376="sníž. přenesená",J376,0)</f>
        <v>0</v>
      </c>
      <c r="BI376" s="221">
        <f>IF(N376="nulová",J376,0)</f>
        <v>0</v>
      </c>
      <c r="BJ376" s="20" t="s">
        <v>90</v>
      </c>
      <c r="BK376" s="221">
        <f>ROUND(I376*H376,2)</f>
        <v>0</v>
      </c>
      <c r="BL376" s="20" t="s">
        <v>166</v>
      </c>
      <c r="BM376" s="220" t="s">
        <v>550</v>
      </c>
    </row>
    <row r="377" s="2" customFormat="1">
      <c r="A377" s="42"/>
      <c r="B377" s="43"/>
      <c r="C377" s="44"/>
      <c r="D377" s="222" t="s">
        <v>168</v>
      </c>
      <c r="E377" s="44"/>
      <c r="F377" s="223" t="s">
        <v>551</v>
      </c>
      <c r="G377" s="44"/>
      <c r="H377" s="44"/>
      <c r="I377" s="224"/>
      <c r="J377" s="44"/>
      <c r="K377" s="44"/>
      <c r="L377" s="48"/>
      <c r="M377" s="225"/>
      <c r="N377" s="226"/>
      <c r="O377" s="88"/>
      <c r="P377" s="88"/>
      <c r="Q377" s="88"/>
      <c r="R377" s="88"/>
      <c r="S377" s="88"/>
      <c r="T377" s="89"/>
      <c r="U377" s="42"/>
      <c r="V377" s="42"/>
      <c r="W377" s="42"/>
      <c r="X377" s="42"/>
      <c r="Y377" s="42"/>
      <c r="Z377" s="42"/>
      <c r="AA377" s="42"/>
      <c r="AB377" s="42"/>
      <c r="AC377" s="42"/>
      <c r="AD377" s="42"/>
      <c r="AE377" s="42"/>
      <c r="AT377" s="20" t="s">
        <v>168</v>
      </c>
      <c r="AU377" s="20" t="s">
        <v>92</v>
      </c>
    </row>
    <row r="378" s="13" customFormat="1">
      <c r="A378" s="13"/>
      <c r="B378" s="229"/>
      <c r="C378" s="230"/>
      <c r="D378" s="227" t="s">
        <v>172</v>
      </c>
      <c r="E378" s="231" t="s">
        <v>44</v>
      </c>
      <c r="F378" s="232" t="s">
        <v>552</v>
      </c>
      <c r="G378" s="230"/>
      <c r="H378" s="231" t="s">
        <v>44</v>
      </c>
      <c r="I378" s="233"/>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172</v>
      </c>
      <c r="AU378" s="238" t="s">
        <v>92</v>
      </c>
      <c r="AV378" s="13" t="s">
        <v>90</v>
      </c>
      <c r="AW378" s="13" t="s">
        <v>42</v>
      </c>
      <c r="AX378" s="13" t="s">
        <v>82</v>
      </c>
      <c r="AY378" s="238" t="s">
        <v>159</v>
      </c>
    </row>
    <row r="379" s="14" customFormat="1">
      <c r="A379" s="14"/>
      <c r="B379" s="239"/>
      <c r="C379" s="240"/>
      <c r="D379" s="227" t="s">
        <v>172</v>
      </c>
      <c r="E379" s="241" t="s">
        <v>44</v>
      </c>
      <c r="F379" s="242" t="s">
        <v>553</v>
      </c>
      <c r="G379" s="240"/>
      <c r="H379" s="243">
        <v>1.23</v>
      </c>
      <c r="I379" s="244"/>
      <c r="J379" s="240"/>
      <c r="K379" s="240"/>
      <c r="L379" s="245"/>
      <c r="M379" s="246"/>
      <c r="N379" s="247"/>
      <c r="O379" s="247"/>
      <c r="P379" s="247"/>
      <c r="Q379" s="247"/>
      <c r="R379" s="247"/>
      <c r="S379" s="247"/>
      <c r="T379" s="248"/>
      <c r="U379" s="14"/>
      <c r="V379" s="14"/>
      <c r="W379" s="14"/>
      <c r="X379" s="14"/>
      <c r="Y379" s="14"/>
      <c r="Z379" s="14"/>
      <c r="AA379" s="14"/>
      <c r="AB379" s="14"/>
      <c r="AC379" s="14"/>
      <c r="AD379" s="14"/>
      <c r="AE379" s="14"/>
      <c r="AT379" s="249" t="s">
        <v>172</v>
      </c>
      <c r="AU379" s="249" t="s">
        <v>92</v>
      </c>
      <c r="AV379" s="14" t="s">
        <v>92</v>
      </c>
      <c r="AW379" s="14" t="s">
        <v>42</v>
      </c>
      <c r="AX379" s="14" t="s">
        <v>82</v>
      </c>
      <c r="AY379" s="249" t="s">
        <v>159</v>
      </c>
    </row>
    <row r="380" s="16" customFormat="1">
      <c r="A380" s="16"/>
      <c r="B380" s="261"/>
      <c r="C380" s="262"/>
      <c r="D380" s="227" t="s">
        <v>172</v>
      </c>
      <c r="E380" s="263" t="s">
        <v>44</v>
      </c>
      <c r="F380" s="264" t="s">
        <v>178</v>
      </c>
      <c r="G380" s="262"/>
      <c r="H380" s="265">
        <v>1.23</v>
      </c>
      <c r="I380" s="266"/>
      <c r="J380" s="262"/>
      <c r="K380" s="262"/>
      <c r="L380" s="267"/>
      <c r="M380" s="268"/>
      <c r="N380" s="269"/>
      <c r="O380" s="269"/>
      <c r="P380" s="269"/>
      <c r="Q380" s="269"/>
      <c r="R380" s="269"/>
      <c r="S380" s="269"/>
      <c r="T380" s="270"/>
      <c r="U380" s="16"/>
      <c r="V380" s="16"/>
      <c r="W380" s="16"/>
      <c r="X380" s="16"/>
      <c r="Y380" s="16"/>
      <c r="Z380" s="16"/>
      <c r="AA380" s="16"/>
      <c r="AB380" s="16"/>
      <c r="AC380" s="16"/>
      <c r="AD380" s="16"/>
      <c r="AE380" s="16"/>
      <c r="AT380" s="271" t="s">
        <v>172</v>
      </c>
      <c r="AU380" s="271" t="s">
        <v>92</v>
      </c>
      <c r="AV380" s="16" t="s">
        <v>166</v>
      </c>
      <c r="AW380" s="16" t="s">
        <v>42</v>
      </c>
      <c r="AX380" s="16" t="s">
        <v>90</v>
      </c>
      <c r="AY380" s="271" t="s">
        <v>159</v>
      </c>
    </row>
    <row r="381" s="2" customFormat="1" ht="16.5" customHeight="1">
      <c r="A381" s="42"/>
      <c r="B381" s="43"/>
      <c r="C381" s="209" t="s">
        <v>554</v>
      </c>
      <c r="D381" s="209" t="s">
        <v>161</v>
      </c>
      <c r="E381" s="210" t="s">
        <v>555</v>
      </c>
      <c r="F381" s="211" t="s">
        <v>556</v>
      </c>
      <c r="G381" s="212" t="s">
        <v>310</v>
      </c>
      <c r="H381" s="213">
        <v>1.23</v>
      </c>
      <c r="I381" s="214"/>
      <c r="J381" s="215">
        <f>ROUND(I381*H381,2)</f>
        <v>0</v>
      </c>
      <c r="K381" s="211" t="s">
        <v>165</v>
      </c>
      <c r="L381" s="48"/>
      <c r="M381" s="216" t="s">
        <v>44</v>
      </c>
      <c r="N381" s="217" t="s">
        <v>53</v>
      </c>
      <c r="O381" s="88"/>
      <c r="P381" s="218">
        <f>O381*H381</f>
        <v>0</v>
      </c>
      <c r="Q381" s="218">
        <v>0</v>
      </c>
      <c r="R381" s="218">
        <f>Q381*H381</f>
        <v>0</v>
      </c>
      <c r="S381" s="218">
        <v>0</v>
      </c>
      <c r="T381" s="219">
        <f>S381*H381</f>
        <v>0</v>
      </c>
      <c r="U381" s="42"/>
      <c r="V381" s="42"/>
      <c r="W381" s="42"/>
      <c r="X381" s="42"/>
      <c r="Y381" s="42"/>
      <c r="Z381" s="42"/>
      <c r="AA381" s="42"/>
      <c r="AB381" s="42"/>
      <c r="AC381" s="42"/>
      <c r="AD381" s="42"/>
      <c r="AE381" s="42"/>
      <c r="AR381" s="220" t="s">
        <v>166</v>
      </c>
      <c r="AT381" s="220" t="s">
        <v>161</v>
      </c>
      <c r="AU381" s="220" t="s">
        <v>92</v>
      </c>
      <c r="AY381" s="20" t="s">
        <v>159</v>
      </c>
      <c r="BE381" s="221">
        <f>IF(N381="základní",J381,0)</f>
        <v>0</v>
      </c>
      <c r="BF381" s="221">
        <f>IF(N381="snížená",J381,0)</f>
        <v>0</v>
      </c>
      <c r="BG381" s="221">
        <f>IF(N381="zákl. přenesená",J381,0)</f>
        <v>0</v>
      </c>
      <c r="BH381" s="221">
        <f>IF(N381="sníž. přenesená",J381,0)</f>
        <v>0</v>
      </c>
      <c r="BI381" s="221">
        <f>IF(N381="nulová",J381,0)</f>
        <v>0</v>
      </c>
      <c r="BJ381" s="20" t="s">
        <v>90</v>
      </c>
      <c r="BK381" s="221">
        <f>ROUND(I381*H381,2)</f>
        <v>0</v>
      </c>
      <c r="BL381" s="20" t="s">
        <v>166</v>
      </c>
      <c r="BM381" s="220" t="s">
        <v>557</v>
      </c>
    </row>
    <row r="382" s="2" customFormat="1">
      <c r="A382" s="42"/>
      <c r="B382" s="43"/>
      <c r="C382" s="44"/>
      <c r="D382" s="222" t="s">
        <v>168</v>
      </c>
      <c r="E382" s="44"/>
      <c r="F382" s="223" t="s">
        <v>558</v>
      </c>
      <c r="G382" s="44"/>
      <c r="H382" s="44"/>
      <c r="I382" s="224"/>
      <c r="J382" s="44"/>
      <c r="K382" s="44"/>
      <c r="L382" s="48"/>
      <c r="M382" s="225"/>
      <c r="N382" s="226"/>
      <c r="O382" s="88"/>
      <c r="P382" s="88"/>
      <c r="Q382" s="88"/>
      <c r="R382" s="88"/>
      <c r="S382" s="88"/>
      <c r="T382" s="89"/>
      <c r="U382" s="42"/>
      <c r="V382" s="42"/>
      <c r="W382" s="42"/>
      <c r="X382" s="42"/>
      <c r="Y382" s="42"/>
      <c r="Z382" s="42"/>
      <c r="AA382" s="42"/>
      <c r="AB382" s="42"/>
      <c r="AC382" s="42"/>
      <c r="AD382" s="42"/>
      <c r="AE382" s="42"/>
      <c r="AT382" s="20" t="s">
        <v>168</v>
      </c>
      <c r="AU382" s="20" t="s">
        <v>92</v>
      </c>
    </row>
    <row r="383" s="2" customFormat="1" ht="16.5" customHeight="1">
      <c r="A383" s="42"/>
      <c r="B383" s="43"/>
      <c r="C383" s="209" t="s">
        <v>559</v>
      </c>
      <c r="D383" s="209" t="s">
        <v>161</v>
      </c>
      <c r="E383" s="210" t="s">
        <v>560</v>
      </c>
      <c r="F383" s="211" t="s">
        <v>561</v>
      </c>
      <c r="G383" s="212" t="s">
        <v>200</v>
      </c>
      <c r="H383" s="213">
        <v>0.26500000000000001</v>
      </c>
      <c r="I383" s="214"/>
      <c r="J383" s="215">
        <f>ROUND(I383*H383,2)</f>
        <v>0</v>
      </c>
      <c r="K383" s="211" t="s">
        <v>165</v>
      </c>
      <c r="L383" s="48"/>
      <c r="M383" s="216" t="s">
        <v>44</v>
      </c>
      <c r="N383" s="217" t="s">
        <v>53</v>
      </c>
      <c r="O383" s="88"/>
      <c r="P383" s="218">
        <f>O383*H383</f>
        <v>0</v>
      </c>
      <c r="Q383" s="218">
        <v>1.06277</v>
      </c>
      <c r="R383" s="218">
        <f>Q383*H383</f>
        <v>0.28163405000000002</v>
      </c>
      <c r="S383" s="218">
        <v>0</v>
      </c>
      <c r="T383" s="219">
        <f>S383*H383</f>
        <v>0</v>
      </c>
      <c r="U383" s="42"/>
      <c r="V383" s="42"/>
      <c r="W383" s="42"/>
      <c r="X383" s="42"/>
      <c r="Y383" s="42"/>
      <c r="Z383" s="42"/>
      <c r="AA383" s="42"/>
      <c r="AB383" s="42"/>
      <c r="AC383" s="42"/>
      <c r="AD383" s="42"/>
      <c r="AE383" s="42"/>
      <c r="AR383" s="220" t="s">
        <v>166</v>
      </c>
      <c r="AT383" s="220" t="s">
        <v>161</v>
      </c>
      <c r="AU383" s="220" t="s">
        <v>92</v>
      </c>
      <c r="AY383" s="20" t="s">
        <v>159</v>
      </c>
      <c r="BE383" s="221">
        <f>IF(N383="základní",J383,0)</f>
        <v>0</v>
      </c>
      <c r="BF383" s="221">
        <f>IF(N383="snížená",J383,0)</f>
        <v>0</v>
      </c>
      <c r="BG383" s="221">
        <f>IF(N383="zákl. přenesená",J383,0)</f>
        <v>0</v>
      </c>
      <c r="BH383" s="221">
        <f>IF(N383="sníž. přenesená",J383,0)</f>
        <v>0</v>
      </c>
      <c r="BI383" s="221">
        <f>IF(N383="nulová",J383,0)</f>
        <v>0</v>
      </c>
      <c r="BJ383" s="20" t="s">
        <v>90</v>
      </c>
      <c r="BK383" s="221">
        <f>ROUND(I383*H383,2)</f>
        <v>0</v>
      </c>
      <c r="BL383" s="20" t="s">
        <v>166</v>
      </c>
      <c r="BM383" s="220" t="s">
        <v>562</v>
      </c>
    </row>
    <row r="384" s="2" customFormat="1">
      <c r="A384" s="42"/>
      <c r="B384" s="43"/>
      <c r="C384" s="44"/>
      <c r="D384" s="222" t="s">
        <v>168</v>
      </c>
      <c r="E384" s="44"/>
      <c r="F384" s="223" t="s">
        <v>563</v>
      </c>
      <c r="G384" s="44"/>
      <c r="H384" s="44"/>
      <c r="I384" s="224"/>
      <c r="J384" s="44"/>
      <c r="K384" s="44"/>
      <c r="L384" s="48"/>
      <c r="M384" s="225"/>
      <c r="N384" s="226"/>
      <c r="O384" s="88"/>
      <c r="P384" s="88"/>
      <c r="Q384" s="88"/>
      <c r="R384" s="88"/>
      <c r="S384" s="88"/>
      <c r="T384" s="89"/>
      <c r="U384" s="42"/>
      <c r="V384" s="42"/>
      <c r="W384" s="42"/>
      <c r="X384" s="42"/>
      <c r="Y384" s="42"/>
      <c r="Z384" s="42"/>
      <c r="AA384" s="42"/>
      <c r="AB384" s="42"/>
      <c r="AC384" s="42"/>
      <c r="AD384" s="42"/>
      <c r="AE384" s="42"/>
      <c r="AT384" s="20" t="s">
        <v>168</v>
      </c>
      <c r="AU384" s="20" t="s">
        <v>92</v>
      </c>
    </row>
    <row r="385" s="13" customFormat="1">
      <c r="A385" s="13"/>
      <c r="B385" s="229"/>
      <c r="C385" s="230"/>
      <c r="D385" s="227" t="s">
        <v>172</v>
      </c>
      <c r="E385" s="231" t="s">
        <v>44</v>
      </c>
      <c r="F385" s="232" t="s">
        <v>564</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4" customFormat="1">
      <c r="A386" s="14"/>
      <c r="B386" s="239"/>
      <c r="C386" s="240"/>
      <c r="D386" s="227" t="s">
        <v>172</v>
      </c>
      <c r="E386" s="241" t="s">
        <v>44</v>
      </c>
      <c r="F386" s="242" t="s">
        <v>565</v>
      </c>
      <c r="G386" s="240"/>
      <c r="H386" s="243">
        <v>0.26500000000000001</v>
      </c>
      <c r="I386" s="244"/>
      <c r="J386" s="240"/>
      <c r="K386" s="240"/>
      <c r="L386" s="245"/>
      <c r="M386" s="246"/>
      <c r="N386" s="247"/>
      <c r="O386" s="247"/>
      <c r="P386" s="247"/>
      <c r="Q386" s="247"/>
      <c r="R386" s="247"/>
      <c r="S386" s="247"/>
      <c r="T386" s="248"/>
      <c r="U386" s="14"/>
      <c r="V386" s="14"/>
      <c r="W386" s="14"/>
      <c r="X386" s="14"/>
      <c r="Y386" s="14"/>
      <c r="Z386" s="14"/>
      <c r="AA386" s="14"/>
      <c r="AB386" s="14"/>
      <c r="AC386" s="14"/>
      <c r="AD386" s="14"/>
      <c r="AE386" s="14"/>
      <c r="AT386" s="249" t="s">
        <v>172</v>
      </c>
      <c r="AU386" s="249" t="s">
        <v>92</v>
      </c>
      <c r="AV386" s="14" t="s">
        <v>92</v>
      </c>
      <c r="AW386" s="14" t="s">
        <v>42</v>
      </c>
      <c r="AX386" s="14" t="s">
        <v>82</v>
      </c>
      <c r="AY386" s="249" t="s">
        <v>159</v>
      </c>
    </row>
    <row r="387" s="16" customFormat="1">
      <c r="A387" s="16"/>
      <c r="B387" s="261"/>
      <c r="C387" s="262"/>
      <c r="D387" s="227" t="s">
        <v>172</v>
      </c>
      <c r="E387" s="263" t="s">
        <v>44</v>
      </c>
      <c r="F387" s="264" t="s">
        <v>178</v>
      </c>
      <c r="G387" s="262"/>
      <c r="H387" s="265">
        <v>0.26500000000000001</v>
      </c>
      <c r="I387" s="266"/>
      <c r="J387" s="262"/>
      <c r="K387" s="262"/>
      <c r="L387" s="267"/>
      <c r="M387" s="268"/>
      <c r="N387" s="269"/>
      <c r="O387" s="269"/>
      <c r="P387" s="269"/>
      <c r="Q387" s="269"/>
      <c r="R387" s="269"/>
      <c r="S387" s="269"/>
      <c r="T387" s="270"/>
      <c r="U387" s="16"/>
      <c r="V387" s="16"/>
      <c r="W387" s="16"/>
      <c r="X387" s="16"/>
      <c r="Y387" s="16"/>
      <c r="Z387" s="16"/>
      <c r="AA387" s="16"/>
      <c r="AB387" s="16"/>
      <c r="AC387" s="16"/>
      <c r="AD387" s="16"/>
      <c r="AE387" s="16"/>
      <c r="AT387" s="271" t="s">
        <v>172</v>
      </c>
      <c r="AU387" s="271" t="s">
        <v>92</v>
      </c>
      <c r="AV387" s="16" t="s">
        <v>166</v>
      </c>
      <c r="AW387" s="16" t="s">
        <v>42</v>
      </c>
      <c r="AX387" s="16" t="s">
        <v>90</v>
      </c>
      <c r="AY387" s="271" t="s">
        <v>159</v>
      </c>
    </row>
    <row r="388" s="12" customFormat="1" ht="22.8" customHeight="1">
      <c r="A388" s="12"/>
      <c r="B388" s="193"/>
      <c r="C388" s="194"/>
      <c r="D388" s="195" t="s">
        <v>81</v>
      </c>
      <c r="E388" s="207" t="s">
        <v>227</v>
      </c>
      <c r="F388" s="207" t="s">
        <v>566</v>
      </c>
      <c r="G388" s="194"/>
      <c r="H388" s="194"/>
      <c r="I388" s="197"/>
      <c r="J388" s="208">
        <f>BK388</f>
        <v>0</v>
      </c>
      <c r="K388" s="194"/>
      <c r="L388" s="199"/>
      <c r="M388" s="200"/>
      <c r="N388" s="201"/>
      <c r="O388" s="201"/>
      <c r="P388" s="202">
        <f>SUM(P389:P464)</f>
        <v>0</v>
      </c>
      <c r="Q388" s="201"/>
      <c r="R388" s="202">
        <f>SUM(R389:R464)</f>
        <v>129.83218500000001</v>
      </c>
      <c r="S388" s="201"/>
      <c r="T388" s="203">
        <f>SUM(T389:T464)</f>
        <v>0</v>
      </c>
      <c r="U388" s="12"/>
      <c r="V388" s="12"/>
      <c r="W388" s="12"/>
      <c r="X388" s="12"/>
      <c r="Y388" s="12"/>
      <c r="Z388" s="12"/>
      <c r="AA388" s="12"/>
      <c r="AB388" s="12"/>
      <c r="AC388" s="12"/>
      <c r="AD388" s="12"/>
      <c r="AE388" s="12"/>
      <c r="AR388" s="204" t="s">
        <v>90</v>
      </c>
      <c r="AT388" s="205" t="s">
        <v>81</v>
      </c>
      <c r="AU388" s="205" t="s">
        <v>90</v>
      </c>
      <c r="AY388" s="204" t="s">
        <v>159</v>
      </c>
      <c r="BK388" s="206">
        <f>SUM(BK389:BK464)</f>
        <v>0</v>
      </c>
    </row>
    <row r="389" s="2" customFormat="1" ht="24.15" customHeight="1">
      <c r="A389" s="42"/>
      <c r="B389" s="43"/>
      <c r="C389" s="209" t="s">
        <v>567</v>
      </c>
      <c r="D389" s="209" t="s">
        <v>161</v>
      </c>
      <c r="E389" s="210" t="s">
        <v>568</v>
      </c>
      <c r="F389" s="211" t="s">
        <v>569</v>
      </c>
      <c r="G389" s="212" t="s">
        <v>222</v>
      </c>
      <c r="H389" s="213">
        <v>178.5</v>
      </c>
      <c r="I389" s="214"/>
      <c r="J389" s="215">
        <f>ROUND(I389*H389,2)</f>
        <v>0</v>
      </c>
      <c r="K389" s="211" t="s">
        <v>165</v>
      </c>
      <c r="L389" s="48"/>
      <c r="M389" s="216" t="s">
        <v>44</v>
      </c>
      <c r="N389" s="217" t="s">
        <v>53</v>
      </c>
      <c r="O389" s="88"/>
      <c r="P389" s="218">
        <f>O389*H389</f>
        <v>0</v>
      </c>
      <c r="Q389" s="218">
        <v>0.1295</v>
      </c>
      <c r="R389" s="218">
        <f>Q389*H389</f>
        <v>23.115750000000002</v>
      </c>
      <c r="S389" s="218">
        <v>0</v>
      </c>
      <c r="T389" s="219">
        <f>S389*H389</f>
        <v>0</v>
      </c>
      <c r="U389" s="42"/>
      <c r="V389" s="42"/>
      <c r="W389" s="42"/>
      <c r="X389" s="42"/>
      <c r="Y389" s="42"/>
      <c r="Z389" s="42"/>
      <c r="AA389" s="42"/>
      <c r="AB389" s="42"/>
      <c r="AC389" s="42"/>
      <c r="AD389" s="42"/>
      <c r="AE389" s="42"/>
      <c r="AR389" s="220" t="s">
        <v>166</v>
      </c>
      <c r="AT389" s="220" t="s">
        <v>161</v>
      </c>
      <c r="AU389" s="220" t="s">
        <v>92</v>
      </c>
      <c r="AY389" s="20" t="s">
        <v>159</v>
      </c>
      <c r="BE389" s="221">
        <f>IF(N389="základní",J389,0)</f>
        <v>0</v>
      </c>
      <c r="BF389" s="221">
        <f>IF(N389="snížená",J389,0)</f>
        <v>0</v>
      </c>
      <c r="BG389" s="221">
        <f>IF(N389="zákl. přenesená",J389,0)</f>
        <v>0</v>
      </c>
      <c r="BH389" s="221">
        <f>IF(N389="sníž. přenesená",J389,0)</f>
        <v>0</v>
      </c>
      <c r="BI389" s="221">
        <f>IF(N389="nulová",J389,0)</f>
        <v>0</v>
      </c>
      <c r="BJ389" s="20" t="s">
        <v>90</v>
      </c>
      <c r="BK389" s="221">
        <f>ROUND(I389*H389,2)</f>
        <v>0</v>
      </c>
      <c r="BL389" s="20" t="s">
        <v>166</v>
      </c>
      <c r="BM389" s="220" t="s">
        <v>570</v>
      </c>
    </row>
    <row r="390" s="2" customFormat="1">
      <c r="A390" s="42"/>
      <c r="B390" s="43"/>
      <c r="C390" s="44"/>
      <c r="D390" s="222" t="s">
        <v>168</v>
      </c>
      <c r="E390" s="44"/>
      <c r="F390" s="223" t="s">
        <v>571</v>
      </c>
      <c r="G390" s="44"/>
      <c r="H390" s="44"/>
      <c r="I390" s="224"/>
      <c r="J390" s="44"/>
      <c r="K390" s="44"/>
      <c r="L390" s="48"/>
      <c r="M390" s="225"/>
      <c r="N390" s="226"/>
      <c r="O390" s="88"/>
      <c r="P390" s="88"/>
      <c r="Q390" s="88"/>
      <c r="R390" s="88"/>
      <c r="S390" s="88"/>
      <c r="T390" s="89"/>
      <c r="U390" s="42"/>
      <c r="V390" s="42"/>
      <c r="W390" s="42"/>
      <c r="X390" s="42"/>
      <c r="Y390" s="42"/>
      <c r="Z390" s="42"/>
      <c r="AA390" s="42"/>
      <c r="AB390" s="42"/>
      <c r="AC390" s="42"/>
      <c r="AD390" s="42"/>
      <c r="AE390" s="42"/>
      <c r="AT390" s="20" t="s">
        <v>168</v>
      </c>
      <c r="AU390" s="20" t="s">
        <v>92</v>
      </c>
    </row>
    <row r="391" s="13" customFormat="1">
      <c r="A391" s="13"/>
      <c r="B391" s="229"/>
      <c r="C391" s="230"/>
      <c r="D391" s="227" t="s">
        <v>172</v>
      </c>
      <c r="E391" s="231" t="s">
        <v>44</v>
      </c>
      <c r="F391" s="232" t="s">
        <v>572</v>
      </c>
      <c r="G391" s="230"/>
      <c r="H391" s="231" t="s">
        <v>44</v>
      </c>
      <c r="I391" s="233"/>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172</v>
      </c>
      <c r="AU391" s="238" t="s">
        <v>92</v>
      </c>
      <c r="AV391" s="13" t="s">
        <v>90</v>
      </c>
      <c r="AW391" s="13" t="s">
        <v>42</v>
      </c>
      <c r="AX391" s="13" t="s">
        <v>82</v>
      </c>
      <c r="AY391" s="238" t="s">
        <v>159</v>
      </c>
    </row>
    <row r="392" s="13" customFormat="1">
      <c r="A392" s="13"/>
      <c r="B392" s="229"/>
      <c r="C392" s="230"/>
      <c r="D392" s="227" t="s">
        <v>172</v>
      </c>
      <c r="E392" s="231" t="s">
        <v>44</v>
      </c>
      <c r="F392" s="232" t="s">
        <v>573</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574</v>
      </c>
      <c r="G393" s="240"/>
      <c r="H393" s="243">
        <v>50.899999999999999</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575</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576</v>
      </c>
      <c r="G395" s="240"/>
      <c r="H395" s="243">
        <v>24</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3" customFormat="1">
      <c r="A396" s="13"/>
      <c r="B396" s="229"/>
      <c r="C396" s="230"/>
      <c r="D396" s="227" t="s">
        <v>172</v>
      </c>
      <c r="E396" s="231" t="s">
        <v>44</v>
      </c>
      <c r="F396" s="232" t="s">
        <v>577</v>
      </c>
      <c r="G396" s="230"/>
      <c r="H396" s="231" t="s">
        <v>44</v>
      </c>
      <c r="I396" s="233"/>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172</v>
      </c>
      <c r="AU396" s="238" t="s">
        <v>92</v>
      </c>
      <c r="AV396" s="13" t="s">
        <v>90</v>
      </c>
      <c r="AW396" s="13" t="s">
        <v>42</v>
      </c>
      <c r="AX396" s="13" t="s">
        <v>82</v>
      </c>
      <c r="AY396" s="238" t="s">
        <v>159</v>
      </c>
    </row>
    <row r="397" s="14" customFormat="1">
      <c r="A397" s="14"/>
      <c r="B397" s="239"/>
      <c r="C397" s="240"/>
      <c r="D397" s="227" t="s">
        <v>172</v>
      </c>
      <c r="E397" s="241" t="s">
        <v>44</v>
      </c>
      <c r="F397" s="242" t="s">
        <v>578</v>
      </c>
      <c r="G397" s="240"/>
      <c r="H397" s="243">
        <v>22</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42</v>
      </c>
      <c r="AX397" s="14" t="s">
        <v>82</v>
      </c>
      <c r="AY397" s="249" t="s">
        <v>159</v>
      </c>
    </row>
    <row r="398" s="13" customFormat="1">
      <c r="A398" s="13"/>
      <c r="B398" s="229"/>
      <c r="C398" s="230"/>
      <c r="D398" s="227" t="s">
        <v>172</v>
      </c>
      <c r="E398" s="231" t="s">
        <v>44</v>
      </c>
      <c r="F398" s="232" t="s">
        <v>579</v>
      </c>
      <c r="G398" s="230"/>
      <c r="H398" s="231" t="s">
        <v>44</v>
      </c>
      <c r="I398" s="233"/>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172</v>
      </c>
      <c r="AU398" s="238" t="s">
        <v>92</v>
      </c>
      <c r="AV398" s="13" t="s">
        <v>90</v>
      </c>
      <c r="AW398" s="13" t="s">
        <v>42</v>
      </c>
      <c r="AX398" s="13" t="s">
        <v>82</v>
      </c>
      <c r="AY398" s="238" t="s">
        <v>159</v>
      </c>
    </row>
    <row r="399" s="14" customFormat="1">
      <c r="A399" s="14"/>
      <c r="B399" s="239"/>
      <c r="C399" s="240"/>
      <c r="D399" s="227" t="s">
        <v>172</v>
      </c>
      <c r="E399" s="241" t="s">
        <v>44</v>
      </c>
      <c r="F399" s="242" t="s">
        <v>580</v>
      </c>
      <c r="G399" s="240"/>
      <c r="H399" s="243">
        <v>62.399999999999999</v>
      </c>
      <c r="I399" s="244"/>
      <c r="J399" s="240"/>
      <c r="K399" s="240"/>
      <c r="L399" s="245"/>
      <c r="M399" s="246"/>
      <c r="N399" s="247"/>
      <c r="O399" s="247"/>
      <c r="P399" s="247"/>
      <c r="Q399" s="247"/>
      <c r="R399" s="247"/>
      <c r="S399" s="247"/>
      <c r="T399" s="248"/>
      <c r="U399" s="14"/>
      <c r="V399" s="14"/>
      <c r="W399" s="14"/>
      <c r="X399" s="14"/>
      <c r="Y399" s="14"/>
      <c r="Z399" s="14"/>
      <c r="AA399" s="14"/>
      <c r="AB399" s="14"/>
      <c r="AC399" s="14"/>
      <c r="AD399" s="14"/>
      <c r="AE399" s="14"/>
      <c r="AT399" s="249" t="s">
        <v>172</v>
      </c>
      <c r="AU399" s="249" t="s">
        <v>92</v>
      </c>
      <c r="AV399" s="14" t="s">
        <v>92</v>
      </c>
      <c r="AW399" s="14" t="s">
        <v>42</v>
      </c>
      <c r="AX399" s="14" t="s">
        <v>82</v>
      </c>
      <c r="AY399" s="249" t="s">
        <v>159</v>
      </c>
    </row>
    <row r="400" s="13" customFormat="1">
      <c r="A400" s="13"/>
      <c r="B400" s="229"/>
      <c r="C400" s="230"/>
      <c r="D400" s="227" t="s">
        <v>172</v>
      </c>
      <c r="E400" s="231" t="s">
        <v>44</v>
      </c>
      <c r="F400" s="232" t="s">
        <v>581</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582</v>
      </c>
      <c r="G401" s="240"/>
      <c r="H401" s="243">
        <v>19.199999999999999</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6" customFormat="1">
      <c r="A402" s="16"/>
      <c r="B402" s="261"/>
      <c r="C402" s="262"/>
      <c r="D402" s="227" t="s">
        <v>172</v>
      </c>
      <c r="E402" s="263" t="s">
        <v>44</v>
      </c>
      <c r="F402" s="264" t="s">
        <v>178</v>
      </c>
      <c r="G402" s="262"/>
      <c r="H402" s="265">
        <v>178.5</v>
      </c>
      <c r="I402" s="266"/>
      <c r="J402" s="262"/>
      <c r="K402" s="262"/>
      <c r="L402" s="267"/>
      <c r="M402" s="268"/>
      <c r="N402" s="269"/>
      <c r="O402" s="269"/>
      <c r="P402" s="269"/>
      <c r="Q402" s="269"/>
      <c r="R402" s="269"/>
      <c r="S402" s="269"/>
      <c r="T402" s="270"/>
      <c r="U402" s="16"/>
      <c r="V402" s="16"/>
      <c r="W402" s="16"/>
      <c r="X402" s="16"/>
      <c r="Y402" s="16"/>
      <c r="Z402" s="16"/>
      <c r="AA402" s="16"/>
      <c r="AB402" s="16"/>
      <c r="AC402" s="16"/>
      <c r="AD402" s="16"/>
      <c r="AE402" s="16"/>
      <c r="AT402" s="271" t="s">
        <v>172</v>
      </c>
      <c r="AU402" s="271" t="s">
        <v>92</v>
      </c>
      <c r="AV402" s="16" t="s">
        <v>166</v>
      </c>
      <c r="AW402" s="16" t="s">
        <v>42</v>
      </c>
      <c r="AX402" s="16" t="s">
        <v>90</v>
      </c>
      <c r="AY402" s="271" t="s">
        <v>159</v>
      </c>
    </row>
    <row r="403" s="2" customFormat="1" ht="16.5" customHeight="1">
      <c r="A403" s="42"/>
      <c r="B403" s="43"/>
      <c r="C403" s="272" t="s">
        <v>583</v>
      </c>
      <c r="D403" s="272" t="s">
        <v>212</v>
      </c>
      <c r="E403" s="273" t="s">
        <v>584</v>
      </c>
      <c r="F403" s="274" t="s">
        <v>585</v>
      </c>
      <c r="G403" s="275" t="s">
        <v>222</v>
      </c>
      <c r="H403" s="276">
        <v>177.99000000000001</v>
      </c>
      <c r="I403" s="277"/>
      <c r="J403" s="278">
        <f>ROUND(I403*H403,2)</f>
        <v>0</v>
      </c>
      <c r="K403" s="274" t="s">
        <v>201</v>
      </c>
      <c r="L403" s="279"/>
      <c r="M403" s="280" t="s">
        <v>44</v>
      </c>
      <c r="N403" s="281" t="s">
        <v>53</v>
      </c>
      <c r="O403" s="88"/>
      <c r="P403" s="218">
        <f>O403*H403</f>
        <v>0</v>
      </c>
      <c r="Q403" s="218">
        <v>0.10000000000000001</v>
      </c>
      <c r="R403" s="218">
        <f>Q403*H403</f>
        <v>17.799000000000003</v>
      </c>
      <c r="S403" s="218">
        <v>0</v>
      </c>
      <c r="T403" s="219">
        <f>S403*H403</f>
        <v>0</v>
      </c>
      <c r="U403" s="42"/>
      <c r="V403" s="42"/>
      <c r="W403" s="42"/>
      <c r="X403" s="42"/>
      <c r="Y403" s="42"/>
      <c r="Z403" s="42"/>
      <c r="AA403" s="42"/>
      <c r="AB403" s="42"/>
      <c r="AC403" s="42"/>
      <c r="AD403" s="42"/>
      <c r="AE403" s="42"/>
      <c r="AR403" s="220" t="s">
        <v>215</v>
      </c>
      <c r="AT403" s="220" t="s">
        <v>212</v>
      </c>
      <c r="AU403" s="220" t="s">
        <v>92</v>
      </c>
      <c r="AY403" s="20" t="s">
        <v>159</v>
      </c>
      <c r="BE403" s="221">
        <f>IF(N403="základní",J403,0)</f>
        <v>0</v>
      </c>
      <c r="BF403" s="221">
        <f>IF(N403="snížená",J403,0)</f>
        <v>0</v>
      </c>
      <c r="BG403" s="221">
        <f>IF(N403="zákl. přenesená",J403,0)</f>
        <v>0</v>
      </c>
      <c r="BH403" s="221">
        <f>IF(N403="sníž. přenesená",J403,0)</f>
        <v>0</v>
      </c>
      <c r="BI403" s="221">
        <f>IF(N403="nulová",J403,0)</f>
        <v>0</v>
      </c>
      <c r="BJ403" s="20" t="s">
        <v>90</v>
      </c>
      <c r="BK403" s="221">
        <f>ROUND(I403*H403,2)</f>
        <v>0</v>
      </c>
      <c r="BL403" s="20" t="s">
        <v>166</v>
      </c>
      <c r="BM403" s="220" t="s">
        <v>586</v>
      </c>
    </row>
    <row r="404" s="13" customFormat="1">
      <c r="A404" s="13"/>
      <c r="B404" s="229"/>
      <c r="C404" s="230"/>
      <c r="D404" s="227" t="s">
        <v>172</v>
      </c>
      <c r="E404" s="231" t="s">
        <v>44</v>
      </c>
      <c r="F404" s="232" t="s">
        <v>572</v>
      </c>
      <c r="G404" s="230"/>
      <c r="H404" s="231" t="s">
        <v>44</v>
      </c>
      <c r="I404" s="233"/>
      <c r="J404" s="230"/>
      <c r="K404" s="230"/>
      <c r="L404" s="234"/>
      <c r="M404" s="235"/>
      <c r="N404" s="236"/>
      <c r="O404" s="236"/>
      <c r="P404" s="236"/>
      <c r="Q404" s="236"/>
      <c r="R404" s="236"/>
      <c r="S404" s="236"/>
      <c r="T404" s="237"/>
      <c r="U404" s="13"/>
      <c r="V404" s="13"/>
      <c r="W404" s="13"/>
      <c r="X404" s="13"/>
      <c r="Y404" s="13"/>
      <c r="Z404" s="13"/>
      <c r="AA404" s="13"/>
      <c r="AB404" s="13"/>
      <c r="AC404" s="13"/>
      <c r="AD404" s="13"/>
      <c r="AE404" s="13"/>
      <c r="AT404" s="238" t="s">
        <v>172</v>
      </c>
      <c r="AU404" s="238" t="s">
        <v>92</v>
      </c>
      <c r="AV404" s="13" t="s">
        <v>90</v>
      </c>
      <c r="AW404" s="13" t="s">
        <v>42</v>
      </c>
      <c r="AX404" s="13" t="s">
        <v>82</v>
      </c>
      <c r="AY404" s="238" t="s">
        <v>159</v>
      </c>
    </row>
    <row r="405" s="13" customFormat="1">
      <c r="A405" s="13"/>
      <c r="B405" s="229"/>
      <c r="C405" s="230"/>
      <c r="D405" s="227" t="s">
        <v>172</v>
      </c>
      <c r="E405" s="231" t="s">
        <v>44</v>
      </c>
      <c r="F405" s="232" t="s">
        <v>573</v>
      </c>
      <c r="G405" s="230"/>
      <c r="H405" s="231" t="s">
        <v>44</v>
      </c>
      <c r="I405" s="233"/>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172</v>
      </c>
      <c r="AU405" s="238" t="s">
        <v>92</v>
      </c>
      <c r="AV405" s="13" t="s">
        <v>90</v>
      </c>
      <c r="AW405" s="13" t="s">
        <v>42</v>
      </c>
      <c r="AX405" s="13" t="s">
        <v>82</v>
      </c>
      <c r="AY405" s="238" t="s">
        <v>159</v>
      </c>
    </row>
    <row r="406" s="14" customFormat="1">
      <c r="A406" s="14"/>
      <c r="B406" s="239"/>
      <c r="C406" s="240"/>
      <c r="D406" s="227" t="s">
        <v>172</v>
      </c>
      <c r="E406" s="241" t="s">
        <v>44</v>
      </c>
      <c r="F406" s="242" t="s">
        <v>574</v>
      </c>
      <c r="G406" s="240"/>
      <c r="H406" s="243">
        <v>50.899999999999999</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172</v>
      </c>
      <c r="AU406" s="249" t="s">
        <v>92</v>
      </c>
      <c r="AV406" s="14" t="s">
        <v>92</v>
      </c>
      <c r="AW406" s="14" t="s">
        <v>42</v>
      </c>
      <c r="AX406" s="14" t="s">
        <v>82</v>
      </c>
      <c r="AY406" s="249" t="s">
        <v>159</v>
      </c>
    </row>
    <row r="407" s="13" customFormat="1">
      <c r="A407" s="13"/>
      <c r="B407" s="229"/>
      <c r="C407" s="230"/>
      <c r="D407" s="227" t="s">
        <v>172</v>
      </c>
      <c r="E407" s="231" t="s">
        <v>44</v>
      </c>
      <c r="F407" s="232" t="s">
        <v>579</v>
      </c>
      <c r="G407" s="230"/>
      <c r="H407" s="231" t="s">
        <v>44</v>
      </c>
      <c r="I407" s="233"/>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172</v>
      </c>
      <c r="AU407" s="238" t="s">
        <v>92</v>
      </c>
      <c r="AV407" s="13" t="s">
        <v>90</v>
      </c>
      <c r="AW407" s="13" t="s">
        <v>42</v>
      </c>
      <c r="AX407" s="13" t="s">
        <v>82</v>
      </c>
      <c r="AY407" s="238" t="s">
        <v>159</v>
      </c>
    </row>
    <row r="408" s="14" customFormat="1">
      <c r="A408" s="14"/>
      <c r="B408" s="239"/>
      <c r="C408" s="240"/>
      <c r="D408" s="227" t="s">
        <v>172</v>
      </c>
      <c r="E408" s="241" t="s">
        <v>44</v>
      </c>
      <c r="F408" s="242" t="s">
        <v>580</v>
      </c>
      <c r="G408" s="240"/>
      <c r="H408" s="243">
        <v>62.399999999999999</v>
      </c>
      <c r="I408" s="244"/>
      <c r="J408" s="240"/>
      <c r="K408" s="240"/>
      <c r="L408" s="245"/>
      <c r="M408" s="246"/>
      <c r="N408" s="247"/>
      <c r="O408" s="247"/>
      <c r="P408" s="247"/>
      <c r="Q408" s="247"/>
      <c r="R408" s="247"/>
      <c r="S408" s="247"/>
      <c r="T408" s="248"/>
      <c r="U408" s="14"/>
      <c r="V408" s="14"/>
      <c r="W408" s="14"/>
      <c r="X408" s="14"/>
      <c r="Y408" s="14"/>
      <c r="Z408" s="14"/>
      <c r="AA408" s="14"/>
      <c r="AB408" s="14"/>
      <c r="AC408" s="14"/>
      <c r="AD408" s="14"/>
      <c r="AE408" s="14"/>
      <c r="AT408" s="249" t="s">
        <v>172</v>
      </c>
      <c r="AU408" s="249" t="s">
        <v>92</v>
      </c>
      <c r="AV408" s="14" t="s">
        <v>92</v>
      </c>
      <c r="AW408" s="14" t="s">
        <v>42</v>
      </c>
      <c r="AX408" s="14" t="s">
        <v>82</v>
      </c>
      <c r="AY408" s="249" t="s">
        <v>159</v>
      </c>
    </row>
    <row r="409" s="13" customFormat="1">
      <c r="A409" s="13"/>
      <c r="B409" s="229"/>
      <c r="C409" s="230"/>
      <c r="D409" s="227" t="s">
        <v>172</v>
      </c>
      <c r="E409" s="231" t="s">
        <v>44</v>
      </c>
      <c r="F409" s="232" t="s">
        <v>587</v>
      </c>
      <c r="G409" s="230"/>
      <c r="H409" s="231" t="s">
        <v>44</v>
      </c>
      <c r="I409" s="233"/>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172</v>
      </c>
      <c r="AU409" s="238" t="s">
        <v>92</v>
      </c>
      <c r="AV409" s="13" t="s">
        <v>90</v>
      </c>
      <c r="AW409" s="13" t="s">
        <v>42</v>
      </c>
      <c r="AX409" s="13" t="s">
        <v>82</v>
      </c>
      <c r="AY409" s="238" t="s">
        <v>159</v>
      </c>
    </row>
    <row r="410" s="14" customFormat="1">
      <c r="A410" s="14"/>
      <c r="B410" s="239"/>
      <c r="C410" s="240"/>
      <c r="D410" s="227" t="s">
        <v>172</v>
      </c>
      <c r="E410" s="241" t="s">
        <v>44</v>
      </c>
      <c r="F410" s="242" t="s">
        <v>582</v>
      </c>
      <c r="G410" s="240"/>
      <c r="H410" s="243">
        <v>19.199999999999999</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3" customFormat="1">
      <c r="A411" s="13"/>
      <c r="B411" s="229"/>
      <c r="C411" s="230"/>
      <c r="D411" s="227" t="s">
        <v>172</v>
      </c>
      <c r="E411" s="231" t="s">
        <v>44</v>
      </c>
      <c r="F411" s="232" t="s">
        <v>575</v>
      </c>
      <c r="G411" s="230"/>
      <c r="H411" s="231" t="s">
        <v>44</v>
      </c>
      <c r="I411" s="233"/>
      <c r="J411" s="230"/>
      <c r="K411" s="230"/>
      <c r="L411" s="234"/>
      <c r="M411" s="235"/>
      <c r="N411" s="236"/>
      <c r="O411" s="236"/>
      <c r="P411" s="236"/>
      <c r="Q411" s="236"/>
      <c r="R411" s="236"/>
      <c r="S411" s="236"/>
      <c r="T411" s="237"/>
      <c r="U411" s="13"/>
      <c r="V411" s="13"/>
      <c r="W411" s="13"/>
      <c r="X411" s="13"/>
      <c r="Y411" s="13"/>
      <c r="Z411" s="13"/>
      <c r="AA411" s="13"/>
      <c r="AB411" s="13"/>
      <c r="AC411" s="13"/>
      <c r="AD411" s="13"/>
      <c r="AE411" s="13"/>
      <c r="AT411" s="238" t="s">
        <v>172</v>
      </c>
      <c r="AU411" s="238" t="s">
        <v>92</v>
      </c>
      <c r="AV411" s="13" t="s">
        <v>90</v>
      </c>
      <c r="AW411" s="13" t="s">
        <v>42</v>
      </c>
      <c r="AX411" s="13" t="s">
        <v>82</v>
      </c>
      <c r="AY411" s="238" t="s">
        <v>159</v>
      </c>
    </row>
    <row r="412" s="14" customFormat="1">
      <c r="A412" s="14"/>
      <c r="B412" s="239"/>
      <c r="C412" s="240"/>
      <c r="D412" s="227" t="s">
        <v>172</v>
      </c>
      <c r="E412" s="241" t="s">
        <v>44</v>
      </c>
      <c r="F412" s="242" t="s">
        <v>588</v>
      </c>
      <c r="G412" s="240"/>
      <c r="H412" s="243">
        <v>22</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3" customFormat="1">
      <c r="A413" s="13"/>
      <c r="B413" s="229"/>
      <c r="C413" s="230"/>
      <c r="D413" s="227" t="s">
        <v>172</v>
      </c>
      <c r="E413" s="231" t="s">
        <v>44</v>
      </c>
      <c r="F413" s="232" t="s">
        <v>577</v>
      </c>
      <c r="G413" s="230"/>
      <c r="H413" s="231" t="s">
        <v>44</v>
      </c>
      <c r="I413" s="233"/>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172</v>
      </c>
      <c r="AU413" s="238" t="s">
        <v>92</v>
      </c>
      <c r="AV413" s="13" t="s">
        <v>90</v>
      </c>
      <c r="AW413" s="13" t="s">
        <v>42</v>
      </c>
      <c r="AX413" s="13" t="s">
        <v>82</v>
      </c>
      <c r="AY413" s="238" t="s">
        <v>159</v>
      </c>
    </row>
    <row r="414" s="14" customFormat="1">
      <c r="A414" s="14"/>
      <c r="B414" s="239"/>
      <c r="C414" s="240"/>
      <c r="D414" s="227" t="s">
        <v>172</v>
      </c>
      <c r="E414" s="241" t="s">
        <v>44</v>
      </c>
      <c r="F414" s="242" t="s">
        <v>589</v>
      </c>
      <c r="G414" s="240"/>
      <c r="H414" s="243">
        <v>20</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6" customFormat="1">
      <c r="A415" s="16"/>
      <c r="B415" s="261"/>
      <c r="C415" s="262"/>
      <c r="D415" s="227" t="s">
        <v>172</v>
      </c>
      <c r="E415" s="263" t="s">
        <v>44</v>
      </c>
      <c r="F415" s="264" t="s">
        <v>178</v>
      </c>
      <c r="G415" s="262"/>
      <c r="H415" s="265">
        <v>174.5</v>
      </c>
      <c r="I415" s="266"/>
      <c r="J415" s="262"/>
      <c r="K415" s="262"/>
      <c r="L415" s="267"/>
      <c r="M415" s="268"/>
      <c r="N415" s="269"/>
      <c r="O415" s="269"/>
      <c r="P415" s="269"/>
      <c r="Q415" s="269"/>
      <c r="R415" s="269"/>
      <c r="S415" s="269"/>
      <c r="T415" s="270"/>
      <c r="U415" s="16"/>
      <c r="V415" s="16"/>
      <c r="W415" s="16"/>
      <c r="X415" s="16"/>
      <c r="Y415" s="16"/>
      <c r="Z415" s="16"/>
      <c r="AA415" s="16"/>
      <c r="AB415" s="16"/>
      <c r="AC415" s="16"/>
      <c r="AD415" s="16"/>
      <c r="AE415" s="16"/>
      <c r="AT415" s="271" t="s">
        <v>172</v>
      </c>
      <c r="AU415" s="271" t="s">
        <v>92</v>
      </c>
      <c r="AV415" s="16" t="s">
        <v>166</v>
      </c>
      <c r="AW415" s="16" t="s">
        <v>42</v>
      </c>
      <c r="AX415" s="16" t="s">
        <v>90</v>
      </c>
      <c r="AY415" s="271" t="s">
        <v>159</v>
      </c>
    </row>
    <row r="416" s="14" customFormat="1">
      <c r="A416" s="14"/>
      <c r="B416" s="239"/>
      <c r="C416" s="240"/>
      <c r="D416" s="227" t="s">
        <v>172</v>
      </c>
      <c r="E416" s="240"/>
      <c r="F416" s="242" t="s">
        <v>590</v>
      </c>
      <c r="G416" s="240"/>
      <c r="H416" s="243">
        <v>177.99000000000001</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v>
      </c>
      <c r="AX416" s="14" t="s">
        <v>90</v>
      </c>
      <c r="AY416" s="249" t="s">
        <v>159</v>
      </c>
    </row>
    <row r="417" s="2" customFormat="1" ht="21.75" customHeight="1">
      <c r="A417" s="42"/>
      <c r="B417" s="43"/>
      <c r="C417" s="272" t="s">
        <v>591</v>
      </c>
      <c r="D417" s="272" t="s">
        <v>212</v>
      </c>
      <c r="E417" s="273" t="s">
        <v>592</v>
      </c>
      <c r="F417" s="274" t="s">
        <v>593</v>
      </c>
      <c r="G417" s="275" t="s">
        <v>594</v>
      </c>
      <c r="H417" s="276">
        <v>8.1600000000000001</v>
      </c>
      <c r="I417" s="277"/>
      <c r="J417" s="278">
        <f>ROUND(I417*H417,2)</f>
        <v>0</v>
      </c>
      <c r="K417" s="274" t="s">
        <v>201</v>
      </c>
      <c r="L417" s="279"/>
      <c r="M417" s="280" t="s">
        <v>44</v>
      </c>
      <c r="N417" s="281" t="s">
        <v>53</v>
      </c>
      <c r="O417" s="88"/>
      <c r="P417" s="218">
        <f>O417*H417</f>
        <v>0</v>
      </c>
      <c r="Q417" s="218">
        <v>0.10000000000000001</v>
      </c>
      <c r="R417" s="218">
        <f>Q417*H417</f>
        <v>0.81600000000000006</v>
      </c>
      <c r="S417" s="218">
        <v>0</v>
      </c>
      <c r="T417" s="219">
        <f>S417*H417</f>
        <v>0</v>
      </c>
      <c r="U417" s="42"/>
      <c r="V417" s="42"/>
      <c r="W417" s="42"/>
      <c r="X417" s="42"/>
      <c r="Y417" s="42"/>
      <c r="Z417" s="42"/>
      <c r="AA417" s="42"/>
      <c r="AB417" s="42"/>
      <c r="AC417" s="42"/>
      <c r="AD417" s="42"/>
      <c r="AE417" s="42"/>
      <c r="AR417" s="220" t="s">
        <v>215</v>
      </c>
      <c r="AT417" s="220" t="s">
        <v>212</v>
      </c>
      <c r="AU417" s="220" t="s">
        <v>92</v>
      </c>
      <c r="AY417" s="20" t="s">
        <v>159</v>
      </c>
      <c r="BE417" s="221">
        <f>IF(N417="základní",J417,0)</f>
        <v>0</v>
      </c>
      <c r="BF417" s="221">
        <f>IF(N417="snížená",J417,0)</f>
        <v>0</v>
      </c>
      <c r="BG417" s="221">
        <f>IF(N417="zákl. přenesená",J417,0)</f>
        <v>0</v>
      </c>
      <c r="BH417" s="221">
        <f>IF(N417="sníž. přenesená",J417,0)</f>
        <v>0</v>
      </c>
      <c r="BI417" s="221">
        <f>IF(N417="nulová",J417,0)</f>
        <v>0</v>
      </c>
      <c r="BJ417" s="20" t="s">
        <v>90</v>
      </c>
      <c r="BK417" s="221">
        <f>ROUND(I417*H417,2)</f>
        <v>0</v>
      </c>
      <c r="BL417" s="20" t="s">
        <v>166</v>
      </c>
      <c r="BM417" s="220" t="s">
        <v>595</v>
      </c>
    </row>
    <row r="418" s="13" customFormat="1">
      <c r="A418" s="13"/>
      <c r="B418" s="229"/>
      <c r="C418" s="230"/>
      <c r="D418" s="227" t="s">
        <v>172</v>
      </c>
      <c r="E418" s="231" t="s">
        <v>44</v>
      </c>
      <c r="F418" s="232" t="s">
        <v>596</v>
      </c>
      <c r="G418" s="230"/>
      <c r="H418" s="231" t="s">
        <v>44</v>
      </c>
      <c r="I418" s="233"/>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172</v>
      </c>
      <c r="AU418" s="238" t="s">
        <v>92</v>
      </c>
      <c r="AV418" s="13" t="s">
        <v>90</v>
      </c>
      <c r="AW418" s="13" t="s">
        <v>42</v>
      </c>
      <c r="AX418" s="13" t="s">
        <v>82</v>
      </c>
      <c r="AY418" s="238" t="s">
        <v>159</v>
      </c>
    </row>
    <row r="419" s="13" customFormat="1">
      <c r="A419" s="13"/>
      <c r="B419" s="229"/>
      <c r="C419" s="230"/>
      <c r="D419" s="227" t="s">
        <v>172</v>
      </c>
      <c r="E419" s="231" t="s">
        <v>44</v>
      </c>
      <c r="F419" s="232" t="s">
        <v>575</v>
      </c>
      <c r="G419" s="230"/>
      <c r="H419" s="231" t="s">
        <v>44</v>
      </c>
      <c r="I419" s="233"/>
      <c r="J419" s="230"/>
      <c r="K419" s="230"/>
      <c r="L419" s="234"/>
      <c r="M419" s="235"/>
      <c r="N419" s="236"/>
      <c r="O419" s="236"/>
      <c r="P419" s="236"/>
      <c r="Q419" s="236"/>
      <c r="R419" s="236"/>
      <c r="S419" s="236"/>
      <c r="T419" s="237"/>
      <c r="U419" s="13"/>
      <c r="V419" s="13"/>
      <c r="W419" s="13"/>
      <c r="X419" s="13"/>
      <c r="Y419" s="13"/>
      <c r="Z419" s="13"/>
      <c r="AA419" s="13"/>
      <c r="AB419" s="13"/>
      <c r="AC419" s="13"/>
      <c r="AD419" s="13"/>
      <c r="AE419" s="13"/>
      <c r="AT419" s="238" t="s">
        <v>172</v>
      </c>
      <c r="AU419" s="238" t="s">
        <v>92</v>
      </c>
      <c r="AV419" s="13" t="s">
        <v>90</v>
      </c>
      <c r="AW419" s="13" t="s">
        <v>42</v>
      </c>
      <c r="AX419" s="13" t="s">
        <v>82</v>
      </c>
      <c r="AY419" s="238" t="s">
        <v>159</v>
      </c>
    </row>
    <row r="420" s="14" customFormat="1">
      <c r="A420" s="14"/>
      <c r="B420" s="239"/>
      <c r="C420" s="240"/>
      <c r="D420" s="227" t="s">
        <v>172</v>
      </c>
      <c r="E420" s="241" t="s">
        <v>44</v>
      </c>
      <c r="F420" s="242" t="s">
        <v>166</v>
      </c>
      <c r="G420" s="240"/>
      <c r="H420" s="243">
        <v>4</v>
      </c>
      <c r="I420" s="244"/>
      <c r="J420" s="240"/>
      <c r="K420" s="240"/>
      <c r="L420" s="245"/>
      <c r="M420" s="246"/>
      <c r="N420" s="247"/>
      <c r="O420" s="247"/>
      <c r="P420" s="247"/>
      <c r="Q420" s="247"/>
      <c r="R420" s="247"/>
      <c r="S420" s="247"/>
      <c r="T420" s="248"/>
      <c r="U420" s="14"/>
      <c r="V420" s="14"/>
      <c r="W420" s="14"/>
      <c r="X420" s="14"/>
      <c r="Y420" s="14"/>
      <c r="Z420" s="14"/>
      <c r="AA420" s="14"/>
      <c r="AB420" s="14"/>
      <c r="AC420" s="14"/>
      <c r="AD420" s="14"/>
      <c r="AE420" s="14"/>
      <c r="AT420" s="249" t="s">
        <v>172</v>
      </c>
      <c r="AU420" s="249" t="s">
        <v>92</v>
      </c>
      <c r="AV420" s="14" t="s">
        <v>92</v>
      </c>
      <c r="AW420" s="14" t="s">
        <v>42</v>
      </c>
      <c r="AX420" s="14" t="s">
        <v>82</v>
      </c>
      <c r="AY420" s="249" t="s">
        <v>159</v>
      </c>
    </row>
    <row r="421" s="13" customFormat="1">
      <c r="A421" s="13"/>
      <c r="B421" s="229"/>
      <c r="C421" s="230"/>
      <c r="D421" s="227" t="s">
        <v>172</v>
      </c>
      <c r="E421" s="231" t="s">
        <v>44</v>
      </c>
      <c r="F421" s="232" t="s">
        <v>577</v>
      </c>
      <c r="G421" s="230"/>
      <c r="H421" s="231" t="s">
        <v>44</v>
      </c>
      <c r="I421" s="233"/>
      <c r="J421" s="230"/>
      <c r="K421" s="230"/>
      <c r="L421" s="234"/>
      <c r="M421" s="235"/>
      <c r="N421" s="236"/>
      <c r="O421" s="236"/>
      <c r="P421" s="236"/>
      <c r="Q421" s="236"/>
      <c r="R421" s="236"/>
      <c r="S421" s="236"/>
      <c r="T421" s="237"/>
      <c r="U421" s="13"/>
      <c r="V421" s="13"/>
      <c r="W421" s="13"/>
      <c r="X421" s="13"/>
      <c r="Y421" s="13"/>
      <c r="Z421" s="13"/>
      <c r="AA421" s="13"/>
      <c r="AB421" s="13"/>
      <c r="AC421" s="13"/>
      <c r="AD421" s="13"/>
      <c r="AE421" s="13"/>
      <c r="AT421" s="238" t="s">
        <v>172</v>
      </c>
      <c r="AU421" s="238" t="s">
        <v>92</v>
      </c>
      <c r="AV421" s="13" t="s">
        <v>90</v>
      </c>
      <c r="AW421" s="13" t="s">
        <v>42</v>
      </c>
      <c r="AX421" s="13" t="s">
        <v>82</v>
      </c>
      <c r="AY421" s="238" t="s">
        <v>159</v>
      </c>
    </row>
    <row r="422" s="14" customFormat="1">
      <c r="A422" s="14"/>
      <c r="B422" s="239"/>
      <c r="C422" s="240"/>
      <c r="D422" s="227" t="s">
        <v>172</v>
      </c>
      <c r="E422" s="241" t="s">
        <v>44</v>
      </c>
      <c r="F422" s="242" t="s">
        <v>166</v>
      </c>
      <c r="G422" s="240"/>
      <c r="H422" s="243">
        <v>4</v>
      </c>
      <c r="I422" s="244"/>
      <c r="J422" s="240"/>
      <c r="K422" s="240"/>
      <c r="L422" s="245"/>
      <c r="M422" s="246"/>
      <c r="N422" s="247"/>
      <c r="O422" s="247"/>
      <c r="P422" s="247"/>
      <c r="Q422" s="247"/>
      <c r="R422" s="247"/>
      <c r="S422" s="247"/>
      <c r="T422" s="248"/>
      <c r="U422" s="14"/>
      <c r="V422" s="14"/>
      <c r="W422" s="14"/>
      <c r="X422" s="14"/>
      <c r="Y422" s="14"/>
      <c r="Z422" s="14"/>
      <c r="AA422" s="14"/>
      <c r="AB422" s="14"/>
      <c r="AC422" s="14"/>
      <c r="AD422" s="14"/>
      <c r="AE422" s="14"/>
      <c r="AT422" s="249" t="s">
        <v>172</v>
      </c>
      <c r="AU422" s="249" t="s">
        <v>92</v>
      </c>
      <c r="AV422" s="14" t="s">
        <v>92</v>
      </c>
      <c r="AW422" s="14" t="s">
        <v>42</v>
      </c>
      <c r="AX422" s="14" t="s">
        <v>82</v>
      </c>
      <c r="AY422" s="249" t="s">
        <v>159</v>
      </c>
    </row>
    <row r="423" s="16" customFormat="1">
      <c r="A423" s="16"/>
      <c r="B423" s="261"/>
      <c r="C423" s="262"/>
      <c r="D423" s="227" t="s">
        <v>172</v>
      </c>
      <c r="E423" s="263" t="s">
        <v>44</v>
      </c>
      <c r="F423" s="264" t="s">
        <v>178</v>
      </c>
      <c r="G423" s="262"/>
      <c r="H423" s="265">
        <v>8</v>
      </c>
      <c r="I423" s="266"/>
      <c r="J423" s="262"/>
      <c r="K423" s="262"/>
      <c r="L423" s="267"/>
      <c r="M423" s="268"/>
      <c r="N423" s="269"/>
      <c r="O423" s="269"/>
      <c r="P423" s="269"/>
      <c r="Q423" s="269"/>
      <c r="R423" s="269"/>
      <c r="S423" s="269"/>
      <c r="T423" s="270"/>
      <c r="U423" s="16"/>
      <c r="V423" s="16"/>
      <c r="W423" s="16"/>
      <c r="X423" s="16"/>
      <c r="Y423" s="16"/>
      <c r="Z423" s="16"/>
      <c r="AA423" s="16"/>
      <c r="AB423" s="16"/>
      <c r="AC423" s="16"/>
      <c r="AD423" s="16"/>
      <c r="AE423" s="16"/>
      <c r="AT423" s="271" t="s">
        <v>172</v>
      </c>
      <c r="AU423" s="271" t="s">
        <v>92</v>
      </c>
      <c r="AV423" s="16" t="s">
        <v>166</v>
      </c>
      <c r="AW423" s="16" t="s">
        <v>42</v>
      </c>
      <c r="AX423" s="16" t="s">
        <v>90</v>
      </c>
      <c r="AY423" s="271" t="s">
        <v>159</v>
      </c>
    </row>
    <row r="424" s="14" customFormat="1">
      <c r="A424" s="14"/>
      <c r="B424" s="239"/>
      <c r="C424" s="240"/>
      <c r="D424" s="227" t="s">
        <v>172</v>
      </c>
      <c r="E424" s="240"/>
      <c r="F424" s="242" t="s">
        <v>597</v>
      </c>
      <c r="G424" s="240"/>
      <c r="H424" s="243">
        <v>8.1600000000000001</v>
      </c>
      <c r="I424" s="244"/>
      <c r="J424" s="240"/>
      <c r="K424" s="240"/>
      <c r="L424" s="245"/>
      <c r="M424" s="246"/>
      <c r="N424" s="247"/>
      <c r="O424" s="247"/>
      <c r="P424" s="247"/>
      <c r="Q424" s="247"/>
      <c r="R424" s="247"/>
      <c r="S424" s="247"/>
      <c r="T424" s="248"/>
      <c r="U424" s="14"/>
      <c r="V424" s="14"/>
      <c r="W424" s="14"/>
      <c r="X424" s="14"/>
      <c r="Y424" s="14"/>
      <c r="Z424" s="14"/>
      <c r="AA424" s="14"/>
      <c r="AB424" s="14"/>
      <c r="AC424" s="14"/>
      <c r="AD424" s="14"/>
      <c r="AE424" s="14"/>
      <c r="AT424" s="249" t="s">
        <v>172</v>
      </c>
      <c r="AU424" s="249" t="s">
        <v>92</v>
      </c>
      <c r="AV424" s="14" t="s">
        <v>92</v>
      </c>
      <c r="AW424" s="14" t="s">
        <v>4</v>
      </c>
      <c r="AX424" s="14" t="s">
        <v>90</v>
      </c>
      <c r="AY424" s="249" t="s">
        <v>159</v>
      </c>
    </row>
    <row r="425" s="2" customFormat="1" ht="21.75" customHeight="1">
      <c r="A425" s="42"/>
      <c r="B425" s="43"/>
      <c r="C425" s="209" t="s">
        <v>598</v>
      </c>
      <c r="D425" s="209" t="s">
        <v>161</v>
      </c>
      <c r="E425" s="210" t="s">
        <v>599</v>
      </c>
      <c r="F425" s="211" t="s">
        <v>600</v>
      </c>
      <c r="G425" s="212" t="s">
        <v>310</v>
      </c>
      <c r="H425" s="213">
        <v>5185.5</v>
      </c>
      <c r="I425" s="214"/>
      <c r="J425" s="215">
        <f>ROUND(I425*H425,2)</f>
        <v>0</v>
      </c>
      <c r="K425" s="211" t="s">
        <v>165</v>
      </c>
      <c r="L425" s="48"/>
      <c r="M425" s="216" t="s">
        <v>44</v>
      </c>
      <c r="N425" s="217" t="s">
        <v>53</v>
      </c>
      <c r="O425" s="88"/>
      <c r="P425" s="218">
        <f>O425*H425</f>
        <v>0</v>
      </c>
      <c r="Q425" s="218">
        <v>0.00025000000000000001</v>
      </c>
      <c r="R425" s="218">
        <f>Q425*H425</f>
        <v>1.2963750000000001</v>
      </c>
      <c r="S425" s="218">
        <v>0</v>
      </c>
      <c r="T425" s="219">
        <f>S425*H425</f>
        <v>0</v>
      </c>
      <c r="U425" s="42"/>
      <c r="V425" s="42"/>
      <c r="W425" s="42"/>
      <c r="X425" s="42"/>
      <c r="Y425" s="42"/>
      <c r="Z425" s="42"/>
      <c r="AA425" s="42"/>
      <c r="AB425" s="42"/>
      <c r="AC425" s="42"/>
      <c r="AD425" s="42"/>
      <c r="AE425" s="42"/>
      <c r="AR425" s="220" t="s">
        <v>166</v>
      </c>
      <c r="AT425" s="220" t="s">
        <v>161</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601</v>
      </c>
    </row>
    <row r="426" s="2" customFormat="1">
      <c r="A426" s="42"/>
      <c r="B426" s="43"/>
      <c r="C426" s="44"/>
      <c r="D426" s="222" t="s">
        <v>168</v>
      </c>
      <c r="E426" s="44"/>
      <c r="F426" s="223" t="s">
        <v>602</v>
      </c>
      <c r="G426" s="44"/>
      <c r="H426" s="44"/>
      <c r="I426" s="224"/>
      <c r="J426" s="44"/>
      <c r="K426" s="44"/>
      <c r="L426" s="48"/>
      <c r="M426" s="225"/>
      <c r="N426" s="226"/>
      <c r="O426" s="88"/>
      <c r="P426" s="88"/>
      <c r="Q426" s="88"/>
      <c r="R426" s="88"/>
      <c r="S426" s="88"/>
      <c r="T426" s="89"/>
      <c r="U426" s="42"/>
      <c r="V426" s="42"/>
      <c r="W426" s="42"/>
      <c r="X426" s="42"/>
      <c r="Y426" s="42"/>
      <c r="Z426" s="42"/>
      <c r="AA426" s="42"/>
      <c r="AB426" s="42"/>
      <c r="AC426" s="42"/>
      <c r="AD426" s="42"/>
      <c r="AE426" s="42"/>
      <c r="AT426" s="20" t="s">
        <v>168</v>
      </c>
      <c r="AU426" s="20" t="s">
        <v>92</v>
      </c>
    </row>
    <row r="427" s="13" customFormat="1">
      <c r="A427" s="13"/>
      <c r="B427" s="229"/>
      <c r="C427" s="230"/>
      <c r="D427" s="227" t="s">
        <v>172</v>
      </c>
      <c r="E427" s="231" t="s">
        <v>44</v>
      </c>
      <c r="F427" s="232" t="s">
        <v>603</v>
      </c>
      <c r="G427" s="230"/>
      <c r="H427" s="231" t="s">
        <v>44</v>
      </c>
      <c r="I427" s="233"/>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172</v>
      </c>
      <c r="AU427" s="238" t="s">
        <v>92</v>
      </c>
      <c r="AV427" s="13" t="s">
        <v>90</v>
      </c>
      <c r="AW427" s="13" t="s">
        <v>42</v>
      </c>
      <c r="AX427" s="13" t="s">
        <v>82</v>
      </c>
      <c r="AY427" s="238" t="s">
        <v>159</v>
      </c>
    </row>
    <row r="428" s="14" customFormat="1">
      <c r="A428" s="14"/>
      <c r="B428" s="239"/>
      <c r="C428" s="240"/>
      <c r="D428" s="227" t="s">
        <v>172</v>
      </c>
      <c r="E428" s="241" t="s">
        <v>44</v>
      </c>
      <c r="F428" s="242" t="s">
        <v>246</v>
      </c>
      <c r="G428" s="240"/>
      <c r="H428" s="243">
        <v>584.44000000000005</v>
      </c>
      <c r="I428" s="244"/>
      <c r="J428" s="240"/>
      <c r="K428" s="240"/>
      <c r="L428" s="245"/>
      <c r="M428" s="246"/>
      <c r="N428" s="247"/>
      <c r="O428" s="247"/>
      <c r="P428" s="247"/>
      <c r="Q428" s="247"/>
      <c r="R428" s="247"/>
      <c r="S428" s="247"/>
      <c r="T428" s="248"/>
      <c r="U428" s="14"/>
      <c r="V428" s="14"/>
      <c r="W428" s="14"/>
      <c r="X428" s="14"/>
      <c r="Y428" s="14"/>
      <c r="Z428" s="14"/>
      <c r="AA428" s="14"/>
      <c r="AB428" s="14"/>
      <c r="AC428" s="14"/>
      <c r="AD428" s="14"/>
      <c r="AE428" s="14"/>
      <c r="AT428" s="249" t="s">
        <v>172</v>
      </c>
      <c r="AU428" s="249" t="s">
        <v>92</v>
      </c>
      <c r="AV428" s="14" t="s">
        <v>92</v>
      </c>
      <c r="AW428" s="14" t="s">
        <v>42</v>
      </c>
      <c r="AX428" s="14" t="s">
        <v>82</v>
      </c>
      <c r="AY428" s="249" t="s">
        <v>159</v>
      </c>
    </row>
    <row r="429" s="14" customFormat="1">
      <c r="A429" s="14"/>
      <c r="B429" s="239"/>
      <c r="C429" s="240"/>
      <c r="D429" s="227" t="s">
        <v>172</v>
      </c>
      <c r="E429" s="241" t="s">
        <v>44</v>
      </c>
      <c r="F429" s="242" t="s">
        <v>248</v>
      </c>
      <c r="G429" s="240"/>
      <c r="H429" s="243">
        <v>721.25999999999999</v>
      </c>
      <c r="I429" s="244"/>
      <c r="J429" s="240"/>
      <c r="K429" s="240"/>
      <c r="L429" s="245"/>
      <c r="M429" s="246"/>
      <c r="N429" s="247"/>
      <c r="O429" s="247"/>
      <c r="P429" s="247"/>
      <c r="Q429" s="247"/>
      <c r="R429" s="247"/>
      <c r="S429" s="247"/>
      <c r="T429" s="248"/>
      <c r="U429" s="14"/>
      <c r="V429" s="14"/>
      <c r="W429" s="14"/>
      <c r="X429" s="14"/>
      <c r="Y429" s="14"/>
      <c r="Z429" s="14"/>
      <c r="AA429" s="14"/>
      <c r="AB429" s="14"/>
      <c r="AC429" s="14"/>
      <c r="AD429" s="14"/>
      <c r="AE429" s="14"/>
      <c r="AT429" s="249" t="s">
        <v>172</v>
      </c>
      <c r="AU429" s="249" t="s">
        <v>92</v>
      </c>
      <c r="AV429" s="14" t="s">
        <v>92</v>
      </c>
      <c r="AW429" s="14" t="s">
        <v>42</v>
      </c>
      <c r="AX429" s="14" t="s">
        <v>82</v>
      </c>
      <c r="AY429" s="249" t="s">
        <v>159</v>
      </c>
    </row>
    <row r="430" s="14" customFormat="1">
      <c r="A430" s="14"/>
      <c r="B430" s="239"/>
      <c r="C430" s="240"/>
      <c r="D430" s="227" t="s">
        <v>172</v>
      </c>
      <c r="E430" s="241" t="s">
        <v>44</v>
      </c>
      <c r="F430" s="242" t="s">
        <v>250</v>
      </c>
      <c r="G430" s="240"/>
      <c r="H430" s="243">
        <v>1429.56</v>
      </c>
      <c r="I430" s="244"/>
      <c r="J430" s="240"/>
      <c r="K430" s="240"/>
      <c r="L430" s="245"/>
      <c r="M430" s="246"/>
      <c r="N430" s="247"/>
      <c r="O430" s="247"/>
      <c r="P430" s="247"/>
      <c r="Q430" s="247"/>
      <c r="R430" s="247"/>
      <c r="S430" s="247"/>
      <c r="T430" s="248"/>
      <c r="U430" s="14"/>
      <c r="V430" s="14"/>
      <c r="W430" s="14"/>
      <c r="X430" s="14"/>
      <c r="Y430" s="14"/>
      <c r="Z430" s="14"/>
      <c r="AA430" s="14"/>
      <c r="AB430" s="14"/>
      <c r="AC430" s="14"/>
      <c r="AD430" s="14"/>
      <c r="AE430" s="14"/>
      <c r="AT430" s="249" t="s">
        <v>172</v>
      </c>
      <c r="AU430" s="249" t="s">
        <v>92</v>
      </c>
      <c r="AV430" s="14" t="s">
        <v>92</v>
      </c>
      <c r="AW430" s="14" t="s">
        <v>42</v>
      </c>
      <c r="AX430" s="14" t="s">
        <v>82</v>
      </c>
      <c r="AY430" s="249" t="s">
        <v>159</v>
      </c>
    </row>
    <row r="431" s="14" customFormat="1">
      <c r="A431" s="14"/>
      <c r="B431" s="239"/>
      <c r="C431" s="240"/>
      <c r="D431" s="227" t="s">
        <v>172</v>
      </c>
      <c r="E431" s="241" t="s">
        <v>44</v>
      </c>
      <c r="F431" s="242" t="s">
        <v>252</v>
      </c>
      <c r="G431" s="240"/>
      <c r="H431" s="243">
        <v>183.16999999999999</v>
      </c>
      <c r="I431" s="244"/>
      <c r="J431" s="240"/>
      <c r="K431" s="240"/>
      <c r="L431" s="245"/>
      <c r="M431" s="246"/>
      <c r="N431" s="247"/>
      <c r="O431" s="247"/>
      <c r="P431" s="247"/>
      <c r="Q431" s="247"/>
      <c r="R431" s="247"/>
      <c r="S431" s="247"/>
      <c r="T431" s="248"/>
      <c r="U431" s="14"/>
      <c r="V431" s="14"/>
      <c r="W431" s="14"/>
      <c r="X431" s="14"/>
      <c r="Y431" s="14"/>
      <c r="Z431" s="14"/>
      <c r="AA431" s="14"/>
      <c r="AB431" s="14"/>
      <c r="AC431" s="14"/>
      <c r="AD431" s="14"/>
      <c r="AE431" s="14"/>
      <c r="AT431" s="249" t="s">
        <v>172</v>
      </c>
      <c r="AU431" s="249" t="s">
        <v>92</v>
      </c>
      <c r="AV431" s="14" t="s">
        <v>92</v>
      </c>
      <c r="AW431" s="14" t="s">
        <v>42</v>
      </c>
      <c r="AX431" s="14" t="s">
        <v>82</v>
      </c>
      <c r="AY431" s="249" t="s">
        <v>159</v>
      </c>
    </row>
    <row r="432" s="14" customFormat="1">
      <c r="A432" s="14"/>
      <c r="B432" s="239"/>
      <c r="C432" s="240"/>
      <c r="D432" s="227" t="s">
        <v>172</v>
      </c>
      <c r="E432" s="241" t="s">
        <v>44</v>
      </c>
      <c r="F432" s="242" t="s">
        <v>254</v>
      </c>
      <c r="G432" s="240"/>
      <c r="H432" s="243">
        <v>86.430000000000007</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4" customFormat="1">
      <c r="A433" s="14"/>
      <c r="B433" s="239"/>
      <c r="C433" s="240"/>
      <c r="D433" s="227" t="s">
        <v>172</v>
      </c>
      <c r="E433" s="241" t="s">
        <v>44</v>
      </c>
      <c r="F433" s="242" t="s">
        <v>256</v>
      </c>
      <c r="G433" s="240"/>
      <c r="H433" s="243">
        <v>22.960000000000001</v>
      </c>
      <c r="I433" s="244"/>
      <c r="J433" s="240"/>
      <c r="K433" s="240"/>
      <c r="L433" s="245"/>
      <c r="M433" s="246"/>
      <c r="N433" s="247"/>
      <c r="O433" s="247"/>
      <c r="P433" s="247"/>
      <c r="Q433" s="247"/>
      <c r="R433" s="247"/>
      <c r="S433" s="247"/>
      <c r="T433" s="248"/>
      <c r="U433" s="14"/>
      <c r="V433" s="14"/>
      <c r="W433" s="14"/>
      <c r="X433" s="14"/>
      <c r="Y433" s="14"/>
      <c r="Z433" s="14"/>
      <c r="AA433" s="14"/>
      <c r="AB433" s="14"/>
      <c r="AC433" s="14"/>
      <c r="AD433" s="14"/>
      <c r="AE433" s="14"/>
      <c r="AT433" s="249" t="s">
        <v>172</v>
      </c>
      <c r="AU433" s="249" t="s">
        <v>92</v>
      </c>
      <c r="AV433" s="14" t="s">
        <v>92</v>
      </c>
      <c r="AW433" s="14" t="s">
        <v>42</v>
      </c>
      <c r="AX433" s="14" t="s">
        <v>82</v>
      </c>
      <c r="AY433" s="249" t="s">
        <v>159</v>
      </c>
    </row>
    <row r="434" s="14" customFormat="1">
      <c r="A434" s="14"/>
      <c r="B434" s="239"/>
      <c r="C434" s="240"/>
      <c r="D434" s="227" t="s">
        <v>172</v>
      </c>
      <c r="E434" s="241" t="s">
        <v>44</v>
      </c>
      <c r="F434" s="242" t="s">
        <v>259</v>
      </c>
      <c r="G434" s="240"/>
      <c r="H434" s="243">
        <v>298.50999999999999</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4" customFormat="1">
      <c r="A435" s="14"/>
      <c r="B435" s="239"/>
      <c r="C435" s="240"/>
      <c r="D435" s="227" t="s">
        <v>172</v>
      </c>
      <c r="E435" s="241" t="s">
        <v>44</v>
      </c>
      <c r="F435" s="242" t="s">
        <v>261</v>
      </c>
      <c r="G435" s="240"/>
      <c r="H435" s="243">
        <v>48.270000000000003</v>
      </c>
      <c r="I435" s="244"/>
      <c r="J435" s="240"/>
      <c r="K435" s="240"/>
      <c r="L435" s="245"/>
      <c r="M435" s="246"/>
      <c r="N435" s="247"/>
      <c r="O435" s="247"/>
      <c r="P435" s="247"/>
      <c r="Q435" s="247"/>
      <c r="R435" s="247"/>
      <c r="S435" s="247"/>
      <c r="T435" s="248"/>
      <c r="U435" s="14"/>
      <c r="V435" s="14"/>
      <c r="W435" s="14"/>
      <c r="X435" s="14"/>
      <c r="Y435" s="14"/>
      <c r="Z435" s="14"/>
      <c r="AA435" s="14"/>
      <c r="AB435" s="14"/>
      <c r="AC435" s="14"/>
      <c r="AD435" s="14"/>
      <c r="AE435" s="14"/>
      <c r="AT435" s="249" t="s">
        <v>172</v>
      </c>
      <c r="AU435" s="249" t="s">
        <v>92</v>
      </c>
      <c r="AV435" s="14" t="s">
        <v>92</v>
      </c>
      <c r="AW435" s="14" t="s">
        <v>42</v>
      </c>
      <c r="AX435" s="14" t="s">
        <v>82</v>
      </c>
      <c r="AY435" s="249" t="s">
        <v>159</v>
      </c>
    </row>
    <row r="436" s="14" customFormat="1">
      <c r="A436" s="14"/>
      <c r="B436" s="239"/>
      <c r="C436" s="240"/>
      <c r="D436" s="227" t="s">
        <v>172</v>
      </c>
      <c r="E436" s="241" t="s">
        <v>44</v>
      </c>
      <c r="F436" s="242" t="s">
        <v>263</v>
      </c>
      <c r="G436" s="240"/>
      <c r="H436" s="243">
        <v>1810.9000000000001</v>
      </c>
      <c r="I436" s="244"/>
      <c r="J436" s="240"/>
      <c r="K436" s="240"/>
      <c r="L436" s="245"/>
      <c r="M436" s="246"/>
      <c r="N436" s="247"/>
      <c r="O436" s="247"/>
      <c r="P436" s="247"/>
      <c r="Q436" s="247"/>
      <c r="R436" s="247"/>
      <c r="S436" s="247"/>
      <c r="T436" s="248"/>
      <c r="U436" s="14"/>
      <c r="V436" s="14"/>
      <c r="W436" s="14"/>
      <c r="X436" s="14"/>
      <c r="Y436" s="14"/>
      <c r="Z436" s="14"/>
      <c r="AA436" s="14"/>
      <c r="AB436" s="14"/>
      <c r="AC436" s="14"/>
      <c r="AD436" s="14"/>
      <c r="AE436" s="14"/>
      <c r="AT436" s="249" t="s">
        <v>172</v>
      </c>
      <c r="AU436" s="249" t="s">
        <v>92</v>
      </c>
      <c r="AV436" s="14" t="s">
        <v>92</v>
      </c>
      <c r="AW436" s="14" t="s">
        <v>42</v>
      </c>
      <c r="AX436" s="14" t="s">
        <v>82</v>
      </c>
      <c r="AY436" s="249" t="s">
        <v>159</v>
      </c>
    </row>
    <row r="437" s="16" customFormat="1">
      <c r="A437" s="16"/>
      <c r="B437" s="261"/>
      <c r="C437" s="262"/>
      <c r="D437" s="227" t="s">
        <v>172</v>
      </c>
      <c r="E437" s="263" t="s">
        <v>44</v>
      </c>
      <c r="F437" s="264" t="s">
        <v>178</v>
      </c>
      <c r="G437" s="262"/>
      <c r="H437" s="265">
        <v>5185.5</v>
      </c>
      <c r="I437" s="266"/>
      <c r="J437" s="262"/>
      <c r="K437" s="262"/>
      <c r="L437" s="267"/>
      <c r="M437" s="268"/>
      <c r="N437" s="269"/>
      <c r="O437" s="269"/>
      <c r="P437" s="269"/>
      <c r="Q437" s="269"/>
      <c r="R437" s="269"/>
      <c r="S437" s="269"/>
      <c r="T437" s="270"/>
      <c r="U437" s="16"/>
      <c r="V437" s="16"/>
      <c r="W437" s="16"/>
      <c r="X437" s="16"/>
      <c r="Y437" s="16"/>
      <c r="Z437" s="16"/>
      <c r="AA437" s="16"/>
      <c r="AB437" s="16"/>
      <c r="AC437" s="16"/>
      <c r="AD437" s="16"/>
      <c r="AE437" s="16"/>
      <c r="AT437" s="271" t="s">
        <v>172</v>
      </c>
      <c r="AU437" s="271" t="s">
        <v>92</v>
      </c>
      <c r="AV437" s="16" t="s">
        <v>166</v>
      </c>
      <c r="AW437" s="16" t="s">
        <v>42</v>
      </c>
      <c r="AX437" s="16" t="s">
        <v>90</v>
      </c>
      <c r="AY437" s="271" t="s">
        <v>159</v>
      </c>
    </row>
    <row r="438" s="2" customFormat="1" ht="16.5" customHeight="1">
      <c r="A438" s="42"/>
      <c r="B438" s="43"/>
      <c r="C438" s="209" t="s">
        <v>604</v>
      </c>
      <c r="D438" s="209" t="s">
        <v>161</v>
      </c>
      <c r="E438" s="210" t="s">
        <v>605</v>
      </c>
      <c r="F438" s="211" t="s">
        <v>606</v>
      </c>
      <c r="G438" s="212" t="s">
        <v>222</v>
      </c>
      <c r="H438" s="213">
        <v>196</v>
      </c>
      <c r="I438" s="214"/>
      <c r="J438" s="215">
        <f>ROUND(I438*H438,2)</f>
        <v>0</v>
      </c>
      <c r="K438" s="211" t="s">
        <v>165</v>
      </c>
      <c r="L438" s="48"/>
      <c r="M438" s="216" t="s">
        <v>44</v>
      </c>
      <c r="N438" s="217" t="s">
        <v>53</v>
      </c>
      <c r="O438" s="88"/>
      <c r="P438" s="218">
        <f>O438*H438</f>
        <v>0</v>
      </c>
      <c r="Q438" s="218">
        <v>0.29221000000000003</v>
      </c>
      <c r="R438" s="218">
        <f>Q438*H438</f>
        <v>57.273160000000004</v>
      </c>
      <c r="S438" s="218">
        <v>0</v>
      </c>
      <c r="T438" s="219">
        <f>S438*H438</f>
        <v>0</v>
      </c>
      <c r="U438" s="42"/>
      <c r="V438" s="42"/>
      <c r="W438" s="42"/>
      <c r="X438" s="42"/>
      <c r="Y438" s="42"/>
      <c r="Z438" s="42"/>
      <c r="AA438" s="42"/>
      <c r="AB438" s="42"/>
      <c r="AC438" s="42"/>
      <c r="AD438" s="42"/>
      <c r="AE438" s="42"/>
      <c r="AR438" s="220" t="s">
        <v>166</v>
      </c>
      <c r="AT438" s="220" t="s">
        <v>161</v>
      </c>
      <c r="AU438" s="220" t="s">
        <v>92</v>
      </c>
      <c r="AY438" s="20" t="s">
        <v>159</v>
      </c>
      <c r="BE438" s="221">
        <f>IF(N438="základní",J438,0)</f>
        <v>0</v>
      </c>
      <c r="BF438" s="221">
        <f>IF(N438="snížená",J438,0)</f>
        <v>0</v>
      </c>
      <c r="BG438" s="221">
        <f>IF(N438="zákl. přenesená",J438,0)</f>
        <v>0</v>
      </c>
      <c r="BH438" s="221">
        <f>IF(N438="sníž. přenesená",J438,0)</f>
        <v>0</v>
      </c>
      <c r="BI438" s="221">
        <f>IF(N438="nulová",J438,0)</f>
        <v>0</v>
      </c>
      <c r="BJ438" s="20" t="s">
        <v>90</v>
      </c>
      <c r="BK438" s="221">
        <f>ROUND(I438*H438,2)</f>
        <v>0</v>
      </c>
      <c r="BL438" s="20" t="s">
        <v>166</v>
      </c>
      <c r="BM438" s="220" t="s">
        <v>607</v>
      </c>
    </row>
    <row r="439" s="2" customFormat="1">
      <c r="A439" s="42"/>
      <c r="B439" s="43"/>
      <c r="C439" s="44"/>
      <c r="D439" s="222" t="s">
        <v>168</v>
      </c>
      <c r="E439" s="44"/>
      <c r="F439" s="223" t="s">
        <v>608</v>
      </c>
      <c r="G439" s="44"/>
      <c r="H439" s="44"/>
      <c r="I439" s="224"/>
      <c r="J439" s="44"/>
      <c r="K439" s="44"/>
      <c r="L439" s="48"/>
      <c r="M439" s="225"/>
      <c r="N439" s="226"/>
      <c r="O439" s="88"/>
      <c r="P439" s="88"/>
      <c r="Q439" s="88"/>
      <c r="R439" s="88"/>
      <c r="S439" s="88"/>
      <c r="T439" s="89"/>
      <c r="U439" s="42"/>
      <c r="V439" s="42"/>
      <c r="W439" s="42"/>
      <c r="X439" s="42"/>
      <c r="Y439" s="42"/>
      <c r="Z439" s="42"/>
      <c r="AA439" s="42"/>
      <c r="AB439" s="42"/>
      <c r="AC439" s="42"/>
      <c r="AD439" s="42"/>
      <c r="AE439" s="42"/>
      <c r="AT439" s="20" t="s">
        <v>168</v>
      </c>
      <c r="AU439" s="20" t="s">
        <v>92</v>
      </c>
    </row>
    <row r="440" s="2" customFormat="1" ht="16.5" customHeight="1">
      <c r="A440" s="42"/>
      <c r="B440" s="43"/>
      <c r="C440" s="272" t="s">
        <v>609</v>
      </c>
      <c r="D440" s="272" t="s">
        <v>212</v>
      </c>
      <c r="E440" s="273" t="s">
        <v>610</v>
      </c>
      <c r="F440" s="274" t="s">
        <v>611</v>
      </c>
      <c r="G440" s="275" t="s">
        <v>222</v>
      </c>
      <c r="H440" s="276">
        <v>94</v>
      </c>
      <c r="I440" s="277"/>
      <c r="J440" s="278">
        <f>ROUND(I440*H440,2)</f>
        <v>0</v>
      </c>
      <c r="K440" s="274" t="s">
        <v>201</v>
      </c>
      <c r="L440" s="279"/>
      <c r="M440" s="280" t="s">
        <v>44</v>
      </c>
      <c r="N440" s="281" t="s">
        <v>53</v>
      </c>
      <c r="O440" s="88"/>
      <c r="P440" s="218">
        <f>O440*H440</f>
        <v>0</v>
      </c>
      <c r="Q440" s="218">
        <v>0.021000000000000001</v>
      </c>
      <c r="R440" s="218">
        <f>Q440*H440</f>
        <v>1.9740000000000002</v>
      </c>
      <c r="S440" s="218">
        <v>0</v>
      </c>
      <c r="T440" s="219">
        <f>S440*H440</f>
        <v>0</v>
      </c>
      <c r="U440" s="42"/>
      <c r="V440" s="42"/>
      <c r="W440" s="42"/>
      <c r="X440" s="42"/>
      <c r="Y440" s="42"/>
      <c r="Z440" s="42"/>
      <c r="AA440" s="42"/>
      <c r="AB440" s="42"/>
      <c r="AC440" s="42"/>
      <c r="AD440" s="42"/>
      <c r="AE440" s="42"/>
      <c r="AR440" s="220" t="s">
        <v>215</v>
      </c>
      <c r="AT440" s="220" t="s">
        <v>212</v>
      </c>
      <c r="AU440" s="220" t="s">
        <v>92</v>
      </c>
      <c r="AY440" s="20" t="s">
        <v>159</v>
      </c>
      <c r="BE440" s="221">
        <f>IF(N440="základní",J440,0)</f>
        <v>0</v>
      </c>
      <c r="BF440" s="221">
        <f>IF(N440="snížená",J440,0)</f>
        <v>0</v>
      </c>
      <c r="BG440" s="221">
        <f>IF(N440="zákl. přenesená",J440,0)</f>
        <v>0</v>
      </c>
      <c r="BH440" s="221">
        <f>IF(N440="sníž. přenesená",J440,0)</f>
        <v>0</v>
      </c>
      <c r="BI440" s="221">
        <f>IF(N440="nulová",J440,0)</f>
        <v>0</v>
      </c>
      <c r="BJ440" s="20" t="s">
        <v>90</v>
      </c>
      <c r="BK440" s="221">
        <f>ROUND(I440*H440,2)</f>
        <v>0</v>
      </c>
      <c r="BL440" s="20" t="s">
        <v>166</v>
      </c>
      <c r="BM440" s="220" t="s">
        <v>612</v>
      </c>
    </row>
    <row r="441" s="13" customFormat="1">
      <c r="A441" s="13"/>
      <c r="B441" s="229"/>
      <c r="C441" s="230"/>
      <c r="D441" s="227" t="s">
        <v>172</v>
      </c>
      <c r="E441" s="231" t="s">
        <v>44</v>
      </c>
      <c r="F441" s="232" t="s">
        <v>613</v>
      </c>
      <c r="G441" s="230"/>
      <c r="H441" s="231" t="s">
        <v>44</v>
      </c>
      <c r="I441" s="233"/>
      <c r="J441" s="230"/>
      <c r="K441" s="230"/>
      <c r="L441" s="234"/>
      <c r="M441" s="235"/>
      <c r="N441" s="236"/>
      <c r="O441" s="236"/>
      <c r="P441" s="236"/>
      <c r="Q441" s="236"/>
      <c r="R441" s="236"/>
      <c r="S441" s="236"/>
      <c r="T441" s="237"/>
      <c r="U441" s="13"/>
      <c r="V441" s="13"/>
      <c r="W441" s="13"/>
      <c r="X441" s="13"/>
      <c r="Y441" s="13"/>
      <c r="Z441" s="13"/>
      <c r="AA441" s="13"/>
      <c r="AB441" s="13"/>
      <c r="AC441" s="13"/>
      <c r="AD441" s="13"/>
      <c r="AE441" s="13"/>
      <c r="AT441" s="238" t="s">
        <v>172</v>
      </c>
      <c r="AU441" s="238" t="s">
        <v>92</v>
      </c>
      <c r="AV441" s="13" t="s">
        <v>90</v>
      </c>
      <c r="AW441" s="13" t="s">
        <v>42</v>
      </c>
      <c r="AX441" s="13" t="s">
        <v>82</v>
      </c>
      <c r="AY441" s="238" t="s">
        <v>159</v>
      </c>
    </row>
    <row r="442" s="14" customFormat="1">
      <c r="A442" s="14"/>
      <c r="B442" s="239"/>
      <c r="C442" s="240"/>
      <c r="D442" s="227" t="s">
        <v>172</v>
      </c>
      <c r="E442" s="241" t="s">
        <v>44</v>
      </c>
      <c r="F442" s="242" t="s">
        <v>614</v>
      </c>
      <c r="G442" s="240"/>
      <c r="H442" s="243">
        <v>94</v>
      </c>
      <c r="I442" s="244"/>
      <c r="J442" s="240"/>
      <c r="K442" s="240"/>
      <c r="L442" s="245"/>
      <c r="M442" s="246"/>
      <c r="N442" s="247"/>
      <c r="O442" s="247"/>
      <c r="P442" s="247"/>
      <c r="Q442" s="247"/>
      <c r="R442" s="247"/>
      <c r="S442" s="247"/>
      <c r="T442" s="248"/>
      <c r="U442" s="14"/>
      <c r="V442" s="14"/>
      <c r="W442" s="14"/>
      <c r="X442" s="14"/>
      <c r="Y442" s="14"/>
      <c r="Z442" s="14"/>
      <c r="AA442" s="14"/>
      <c r="AB442" s="14"/>
      <c r="AC442" s="14"/>
      <c r="AD442" s="14"/>
      <c r="AE442" s="14"/>
      <c r="AT442" s="249" t="s">
        <v>172</v>
      </c>
      <c r="AU442" s="249" t="s">
        <v>92</v>
      </c>
      <c r="AV442" s="14" t="s">
        <v>92</v>
      </c>
      <c r="AW442" s="14" t="s">
        <v>42</v>
      </c>
      <c r="AX442" s="14" t="s">
        <v>82</v>
      </c>
      <c r="AY442" s="249" t="s">
        <v>159</v>
      </c>
    </row>
    <row r="443" s="16" customFormat="1">
      <c r="A443" s="16"/>
      <c r="B443" s="261"/>
      <c r="C443" s="262"/>
      <c r="D443" s="227" t="s">
        <v>172</v>
      </c>
      <c r="E443" s="263" t="s">
        <v>44</v>
      </c>
      <c r="F443" s="264" t="s">
        <v>178</v>
      </c>
      <c r="G443" s="262"/>
      <c r="H443" s="265">
        <v>94</v>
      </c>
      <c r="I443" s="266"/>
      <c r="J443" s="262"/>
      <c r="K443" s="262"/>
      <c r="L443" s="267"/>
      <c r="M443" s="268"/>
      <c r="N443" s="269"/>
      <c r="O443" s="269"/>
      <c r="P443" s="269"/>
      <c r="Q443" s="269"/>
      <c r="R443" s="269"/>
      <c r="S443" s="269"/>
      <c r="T443" s="270"/>
      <c r="U443" s="16"/>
      <c r="V443" s="16"/>
      <c r="W443" s="16"/>
      <c r="X443" s="16"/>
      <c r="Y443" s="16"/>
      <c r="Z443" s="16"/>
      <c r="AA443" s="16"/>
      <c r="AB443" s="16"/>
      <c r="AC443" s="16"/>
      <c r="AD443" s="16"/>
      <c r="AE443" s="16"/>
      <c r="AT443" s="271" t="s">
        <v>172</v>
      </c>
      <c r="AU443" s="271" t="s">
        <v>92</v>
      </c>
      <c r="AV443" s="16" t="s">
        <v>166</v>
      </c>
      <c r="AW443" s="16" t="s">
        <v>42</v>
      </c>
      <c r="AX443" s="16" t="s">
        <v>90</v>
      </c>
      <c r="AY443" s="271" t="s">
        <v>159</v>
      </c>
    </row>
    <row r="444" s="2" customFormat="1" ht="16.5" customHeight="1">
      <c r="A444" s="42"/>
      <c r="B444" s="43"/>
      <c r="C444" s="272" t="s">
        <v>615</v>
      </c>
      <c r="D444" s="272" t="s">
        <v>212</v>
      </c>
      <c r="E444" s="273" t="s">
        <v>616</v>
      </c>
      <c r="F444" s="274" t="s">
        <v>617</v>
      </c>
      <c r="G444" s="275" t="s">
        <v>222</v>
      </c>
      <c r="H444" s="276">
        <v>102</v>
      </c>
      <c r="I444" s="277"/>
      <c r="J444" s="278">
        <f>ROUND(I444*H444,2)</f>
        <v>0</v>
      </c>
      <c r="K444" s="274" t="s">
        <v>201</v>
      </c>
      <c r="L444" s="279"/>
      <c r="M444" s="280" t="s">
        <v>44</v>
      </c>
      <c r="N444" s="281" t="s">
        <v>53</v>
      </c>
      <c r="O444" s="88"/>
      <c r="P444" s="218">
        <f>O444*H444</f>
        <v>0</v>
      </c>
      <c r="Q444" s="218">
        <v>0.021000000000000001</v>
      </c>
      <c r="R444" s="218">
        <f>Q444*H444</f>
        <v>2.1420000000000003</v>
      </c>
      <c r="S444" s="218">
        <v>0</v>
      </c>
      <c r="T444" s="219">
        <f>S444*H444</f>
        <v>0</v>
      </c>
      <c r="U444" s="42"/>
      <c r="V444" s="42"/>
      <c r="W444" s="42"/>
      <c r="X444" s="42"/>
      <c r="Y444" s="42"/>
      <c r="Z444" s="42"/>
      <c r="AA444" s="42"/>
      <c r="AB444" s="42"/>
      <c r="AC444" s="42"/>
      <c r="AD444" s="42"/>
      <c r="AE444" s="42"/>
      <c r="AR444" s="220" t="s">
        <v>215</v>
      </c>
      <c r="AT444" s="220" t="s">
        <v>212</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618</v>
      </c>
    </row>
    <row r="445" s="13" customFormat="1">
      <c r="A445" s="13"/>
      <c r="B445" s="229"/>
      <c r="C445" s="230"/>
      <c r="D445" s="227" t="s">
        <v>172</v>
      </c>
      <c r="E445" s="231" t="s">
        <v>44</v>
      </c>
      <c r="F445" s="232" t="s">
        <v>613</v>
      </c>
      <c r="G445" s="230"/>
      <c r="H445" s="231" t="s">
        <v>44</v>
      </c>
      <c r="I445" s="233"/>
      <c r="J445" s="230"/>
      <c r="K445" s="230"/>
      <c r="L445" s="234"/>
      <c r="M445" s="235"/>
      <c r="N445" s="236"/>
      <c r="O445" s="236"/>
      <c r="P445" s="236"/>
      <c r="Q445" s="236"/>
      <c r="R445" s="236"/>
      <c r="S445" s="236"/>
      <c r="T445" s="237"/>
      <c r="U445" s="13"/>
      <c r="V445" s="13"/>
      <c r="W445" s="13"/>
      <c r="X445" s="13"/>
      <c r="Y445" s="13"/>
      <c r="Z445" s="13"/>
      <c r="AA445" s="13"/>
      <c r="AB445" s="13"/>
      <c r="AC445" s="13"/>
      <c r="AD445" s="13"/>
      <c r="AE445" s="13"/>
      <c r="AT445" s="238" t="s">
        <v>172</v>
      </c>
      <c r="AU445" s="238" t="s">
        <v>92</v>
      </c>
      <c r="AV445" s="13" t="s">
        <v>90</v>
      </c>
      <c r="AW445" s="13" t="s">
        <v>42</v>
      </c>
      <c r="AX445" s="13" t="s">
        <v>82</v>
      </c>
      <c r="AY445" s="238" t="s">
        <v>159</v>
      </c>
    </row>
    <row r="446" s="14" customFormat="1">
      <c r="A446" s="14"/>
      <c r="B446" s="239"/>
      <c r="C446" s="240"/>
      <c r="D446" s="227" t="s">
        <v>172</v>
      </c>
      <c r="E446" s="241" t="s">
        <v>44</v>
      </c>
      <c r="F446" s="242" t="s">
        <v>619</v>
      </c>
      <c r="G446" s="240"/>
      <c r="H446" s="243">
        <v>102</v>
      </c>
      <c r="I446" s="244"/>
      <c r="J446" s="240"/>
      <c r="K446" s="240"/>
      <c r="L446" s="245"/>
      <c r="M446" s="246"/>
      <c r="N446" s="247"/>
      <c r="O446" s="247"/>
      <c r="P446" s="247"/>
      <c r="Q446" s="247"/>
      <c r="R446" s="247"/>
      <c r="S446" s="247"/>
      <c r="T446" s="248"/>
      <c r="U446" s="14"/>
      <c r="V446" s="14"/>
      <c r="W446" s="14"/>
      <c r="X446" s="14"/>
      <c r="Y446" s="14"/>
      <c r="Z446" s="14"/>
      <c r="AA446" s="14"/>
      <c r="AB446" s="14"/>
      <c r="AC446" s="14"/>
      <c r="AD446" s="14"/>
      <c r="AE446" s="14"/>
      <c r="AT446" s="249" t="s">
        <v>172</v>
      </c>
      <c r="AU446" s="249" t="s">
        <v>92</v>
      </c>
      <c r="AV446" s="14" t="s">
        <v>92</v>
      </c>
      <c r="AW446" s="14" t="s">
        <v>42</v>
      </c>
      <c r="AX446" s="14" t="s">
        <v>82</v>
      </c>
      <c r="AY446" s="249" t="s">
        <v>159</v>
      </c>
    </row>
    <row r="447" s="16" customFormat="1">
      <c r="A447" s="16"/>
      <c r="B447" s="261"/>
      <c r="C447" s="262"/>
      <c r="D447" s="227" t="s">
        <v>172</v>
      </c>
      <c r="E447" s="263" t="s">
        <v>44</v>
      </c>
      <c r="F447" s="264" t="s">
        <v>178</v>
      </c>
      <c r="G447" s="262"/>
      <c r="H447" s="265">
        <v>102</v>
      </c>
      <c r="I447" s="266"/>
      <c r="J447" s="262"/>
      <c r="K447" s="262"/>
      <c r="L447" s="267"/>
      <c r="M447" s="268"/>
      <c r="N447" s="269"/>
      <c r="O447" s="269"/>
      <c r="P447" s="269"/>
      <c r="Q447" s="269"/>
      <c r="R447" s="269"/>
      <c r="S447" s="269"/>
      <c r="T447" s="270"/>
      <c r="U447" s="16"/>
      <c r="V447" s="16"/>
      <c r="W447" s="16"/>
      <c r="X447" s="16"/>
      <c r="Y447" s="16"/>
      <c r="Z447" s="16"/>
      <c r="AA447" s="16"/>
      <c r="AB447" s="16"/>
      <c r="AC447" s="16"/>
      <c r="AD447" s="16"/>
      <c r="AE447" s="16"/>
      <c r="AT447" s="271" t="s">
        <v>172</v>
      </c>
      <c r="AU447" s="271" t="s">
        <v>92</v>
      </c>
      <c r="AV447" s="16" t="s">
        <v>166</v>
      </c>
      <c r="AW447" s="16" t="s">
        <v>42</v>
      </c>
      <c r="AX447" s="16" t="s">
        <v>90</v>
      </c>
      <c r="AY447" s="271" t="s">
        <v>159</v>
      </c>
    </row>
    <row r="448" s="2" customFormat="1" ht="16.5" customHeight="1">
      <c r="A448" s="42"/>
      <c r="B448" s="43"/>
      <c r="C448" s="209" t="s">
        <v>620</v>
      </c>
      <c r="D448" s="209" t="s">
        <v>161</v>
      </c>
      <c r="E448" s="210" t="s">
        <v>621</v>
      </c>
      <c r="F448" s="211" t="s">
        <v>622</v>
      </c>
      <c r="G448" s="212" t="s">
        <v>222</v>
      </c>
      <c r="H448" s="213">
        <v>50</v>
      </c>
      <c r="I448" s="214"/>
      <c r="J448" s="215">
        <f>ROUND(I448*H448,2)</f>
        <v>0</v>
      </c>
      <c r="K448" s="211" t="s">
        <v>201</v>
      </c>
      <c r="L448" s="48"/>
      <c r="M448" s="216" t="s">
        <v>44</v>
      </c>
      <c r="N448" s="217" t="s">
        <v>53</v>
      </c>
      <c r="O448" s="88"/>
      <c r="P448" s="218">
        <f>O448*H448</f>
        <v>0</v>
      </c>
      <c r="Q448" s="218">
        <v>0.43819000000000002</v>
      </c>
      <c r="R448" s="218">
        <f>Q448*H448</f>
        <v>21.909500000000001</v>
      </c>
      <c r="S448" s="218">
        <v>0</v>
      </c>
      <c r="T448" s="219">
        <f>S448*H448</f>
        <v>0</v>
      </c>
      <c r="U448" s="42"/>
      <c r="V448" s="42"/>
      <c r="W448" s="42"/>
      <c r="X448" s="42"/>
      <c r="Y448" s="42"/>
      <c r="Z448" s="42"/>
      <c r="AA448" s="42"/>
      <c r="AB448" s="42"/>
      <c r="AC448" s="42"/>
      <c r="AD448" s="42"/>
      <c r="AE448" s="42"/>
      <c r="AR448" s="220" t="s">
        <v>166</v>
      </c>
      <c r="AT448" s="220" t="s">
        <v>161</v>
      </c>
      <c r="AU448" s="220" t="s">
        <v>92</v>
      </c>
      <c r="AY448" s="20" t="s">
        <v>159</v>
      </c>
      <c r="BE448" s="221">
        <f>IF(N448="základní",J448,0)</f>
        <v>0</v>
      </c>
      <c r="BF448" s="221">
        <f>IF(N448="snížená",J448,0)</f>
        <v>0</v>
      </c>
      <c r="BG448" s="221">
        <f>IF(N448="zákl. přenesená",J448,0)</f>
        <v>0</v>
      </c>
      <c r="BH448" s="221">
        <f>IF(N448="sníž. přenesená",J448,0)</f>
        <v>0</v>
      </c>
      <c r="BI448" s="221">
        <f>IF(N448="nulová",J448,0)</f>
        <v>0</v>
      </c>
      <c r="BJ448" s="20" t="s">
        <v>90</v>
      </c>
      <c r="BK448" s="221">
        <f>ROUND(I448*H448,2)</f>
        <v>0</v>
      </c>
      <c r="BL448" s="20" t="s">
        <v>166</v>
      </c>
      <c r="BM448" s="220" t="s">
        <v>623</v>
      </c>
    </row>
    <row r="449" s="13" customFormat="1">
      <c r="A449" s="13"/>
      <c r="B449" s="229"/>
      <c r="C449" s="230"/>
      <c r="D449" s="227" t="s">
        <v>172</v>
      </c>
      <c r="E449" s="231" t="s">
        <v>44</v>
      </c>
      <c r="F449" s="232" t="s">
        <v>624</v>
      </c>
      <c r="G449" s="230"/>
      <c r="H449" s="231" t="s">
        <v>44</v>
      </c>
      <c r="I449" s="233"/>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172</v>
      </c>
      <c r="AU449" s="238" t="s">
        <v>92</v>
      </c>
      <c r="AV449" s="13" t="s">
        <v>90</v>
      </c>
      <c r="AW449" s="13" t="s">
        <v>42</v>
      </c>
      <c r="AX449" s="13" t="s">
        <v>82</v>
      </c>
      <c r="AY449" s="238" t="s">
        <v>159</v>
      </c>
    </row>
    <row r="450" s="13" customFormat="1">
      <c r="A450" s="13"/>
      <c r="B450" s="229"/>
      <c r="C450" s="230"/>
      <c r="D450" s="227" t="s">
        <v>172</v>
      </c>
      <c r="E450" s="231" t="s">
        <v>44</v>
      </c>
      <c r="F450" s="232" t="s">
        <v>575</v>
      </c>
      <c r="G450" s="230"/>
      <c r="H450" s="231" t="s">
        <v>44</v>
      </c>
      <c r="I450" s="233"/>
      <c r="J450" s="230"/>
      <c r="K450" s="230"/>
      <c r="L450" s="234"/>
      <c r="M450" s="235"/>
      <c r="N450" s="236"/>
      <c r="O450" s="236"/>
      <c r="P450" s="236"/>
      <c r="Q450" s="236"/>
      <c r="R450" s="236"/>
      <c r="S450" s="236"/>
      <c r="T450" s="237"/>
      <c r="U450" s="13"/>
      <c r="V450" s="13"/>
      <c r="W450" s="13"/>
      <c r="X450" s="13"/>
      <c r="Y450" s="13"/>
      <c r="Z450" s="13"/>
      <c r="AA450" s="13"/>
      <c r="AB450" s="13"/>
      <c r="AC450" s="13"/>
      <c r="AD450" s="13"/>
      <c r="AE450" s="13"/>
      <c r="AT450" s="238" t="s">
        <v>172</v>
      </c>
      <c r="AU450" s="238" t="s">
        <v>92</v>
      </c>
      <c r="AV450" s="13" t="s">
        <v>90</v>
      </c>
      <c r="AW450" s="13" t="s">
        <v>42</v>
      </c>
      <c r="AX450" s="13" t="s">
        <v>82</v>
      </c>
      <c r="AY450" s="238" t="s">
        <v>159</v>
      </c>
    </row>
    <row r="451" s="14" customFormat="1">
      <c r="A451" s="14"/>
      <c r="B451" s="239"/>
      <c r="C451" s="240"/>
      <c r="D451" s="227" t="s">
        <v>172</v>
      </c>
      <c r="E451" s="241" t="s">
        <v>44</v>
      </c>
      <c r="F451" s="242" t="s">
        <v>625</v>
      </c>
      <c r="G451" s="240"/>
      <c r="H451" s="243">
        <v>26</v>
      </c>
      <c r="I451" s="244"/>
      <c r="J451" s="240"/>
      <c r="K451" s="240"/>
      <c r="L451" s="245"/>
      <c r="M451" s="246"/>
      <c r="N451" s="247"/>
      <c r="O451" s="247"/>
      <c r="P451" s="247"/>
      <c r="Q451" s="247"/>
      <c r="R451" s="247"/>
      <c r="S451" s="247"/>
      <c r="T451" s="248"/>
      <c r="U451" s="14"/>
      <c r="V451" s="14"/>
      <c r="W451" s="14"/>
      <c r="X451" s="14"/>
      <c r="Y451" s="14"/>
      <c r="Z451" s="14"/>
      <c r="AA451" s="14"/>
      <c r="AB451" s="14"/>
      <c r="AC451" s="14"/>
      <c r="AD451" s="14"/>
      <c r="AE451" s="14"/>
      <c r="AT451" s="249" t="s">
        <v>172</v>
      </c>
      <c r="AU451" s="249" t="s">
        <v>92</v>
      </c>
      <c r="AV451" s="14" t="s">
        <v>92</v>
      </c>
      <c r="AW451" s="14" t="s">
        <v>42</v>
      </c>
      <c r="AX451" s="14" t="s">
        <v>82</v>
      </c>
      <c r="AY451" s="249" t="s">
        <v>159</v>
      </c>
    </row>
    <row r="452" s="13" customFormat="1">
      <c r="A452" s="13"/>
      <c r="B452" s="229"/>
      <c r="C452" s="230"/>
      <c r="D452" s="227" t="s">
        <v>172</v>
      </c>
      <c r="E452" s="231" t="s">
        <v>44</v>
      </c>
      <c r="F452" s="232" t="s">
        <v>577</v>
      </c>
      <c r="G452" s="230"/>
      <c r="H452" s="231" t="s">
        <v>44</v>
      </c>
      <c r="I452" s="233"/>
      <c r="J452" s="230"/>
      <c r="K452" s="230"/>
      <c r="L452" s="234"/>
      <c r="M452" s="235"/>
      <c r="N452" s="236"/>
      <c r="O452" s="236"/>
      <c r="P452" s="236"/>
      <c r="Q452" s="236"/>
      <c r="R452" s="236"/>
      <c r="S452" s="236"/>
      <c r="T452" s="237"/>
      <c r="U452" s="13"/>
      <c r="V452" s="13"/>
      <c r="W452" s="13"/>
      <c r="X452" s="13"/>
      <c r="Y452" s="13"/>
      <c r="Z452" s="13"/>
      <c r="AA452" s="13"/>
      <c r="AB452" s="13"/>
      <c r="AC452" s="13"/>
      <c r="AD452" s="13"/>
      <c r="AE452" s="13"/>
      <c r="AT452" s="238" t="s">
        <v>172</v>
      </c>
      <c r="AU452" s="238" t="s">
        <v>92</v>
      </c>
      <c r="AV452" s="13" t="s">
        <v>90</v>
      </c>
      <c r="AW452" s="13" t="s">
        <v>42</v>
      </c>
      <c r="AX452" s="13" t="s">
        <v>82</v>
      </c>
      <c r="AY452" s="238" t="s">
        <v>159</v>
      </c>
    </row>
    <row r="453" s="14" customFormat="1">
      <c r="A453" s="14"/>
      <c r="B453" s="239"/>
      <c r="C453" s="240"/>
      <c r="D453" s="227" t="s">
        <v>172</v>
      </c>
      <c r="E453" s="241" t="s">
        <v>44</v>
      </c>
      <c r="F453" s="242" t="s">
        <v>626</v>
      </c>
      <c r="G453" s="240"/>
      <c r="H453" s="243">
        <v>24</v>
      </c>
      <c r="I453" s="244"/>
      <c r="J453" s="240"/>
      <c r="K453" s="240"/>
      <c r="L453" s="245"/>
      <c r="M453" s="246"/>
      <c r="N453" s="247"/>
      <c r="O453" s="247"/>
      <c r="P453" s="247"/>
      <c r="Q453" s="247"/>
      <c r="R453" s="247"/>
      <c r="S453" s="247"/>
      <c r="T453" s="248"/>
      <c r="U453" s="14"/>
      <c r="V453" s="14"/>
      <c r="W453" s="14"/>
      <c r="X453" s="14"/>
      <c r="Y453" s="14"/>
      <c r="Z453" s="14"/>
      <c r="AA453" s="14"/>
      <c r="AB453" s="14"/>
      <c r="AC453" s="14"/>
      <c r="AD453" s="14"/>
      <c r="AE453" s="14"/>
      <c r="AT453" s="249" t="s">
        <v>172</v>
      </c>
      <c r="AU453" s="249" t="s">
        <v>92</v>
      </c>
      <c r="AV453" s="14" t="s">
        <v>92</v>
      </c>
      <c r="AW453" s="14" t="s">
        <v>42</v>
      </c>
      <c r="AX453" s="14" t="s">
        <v>82</v>
      </c>
      <c r="AY453" s="249" t="s">
        <v>159</v>
      </c>
    </row>
    <row r="454" s="16" customFormat="1">
      <c r="A454" s="16"/>
      <c r="B454" s="261"/>
      <c r="C454" s="262"/>
      <c r="D454" s="227" t="s">
        <v>172</v>
      </c>
      <c r="E454" s="263" t="s">
        <v>44</v>
      </c>
      <c r="F454" s="264" t="s">
        <v>178</v>
      </c>
      <c r="G454" s="262"/>
      <c r="H454" s="265">
        <v>50</v>
      </c>
      <c r="I454" s="266"/>
      <c r="J454" s="262"/>
      <c r="K454" s="262"/>
      <c r="L454" s="267"/>
      <c r="M454" s="268"/>
      <c r="N454" s="269"/>
      <c r="O454" s="269"/>
      <c r="P454" s="269"/>
      <c r="Q454" s="269"/>
      <c r="R454" s="269"/>
      <c r="S454" s="269"/>
      <c r="T454" s="270"/>
      <c r="U454" s="16"/>
      <c r="V454" s="16"/>
      <c r="W454" s="16"/>
      <c r="X454" s="16"/>
      <c r="Y454" s="16"/>
      <c r="Z454" s="16"/>
      <c r="AA454" s="16"/>
      <c r="AB454" s="16"/>
      <c r="AC454" s="16"/>
      <c r="AD454" s="16"/>
      <c r="AE454" s="16"/>
      <c r="AT454" s="271" t="s">
        <v>172</v>
      </c>
      <c r="AU454" s="271" t="s">
        <v>92</v>
      </c>
      <c r="AV454" s="16" t="s">
        <v>166</v>
      </c>
      <c r="AW454" s="16" t="s">
        <v>42</v>
      </c>
      <c r="AX454" s="16" t="s">
        <v>90</v>
      </c>
      <c r="AY454" s="271" t="s">
        <v>159</v>
      </c>
    </row>
    <row r="455" s="2" customFormat="1" ht="16.5" customHeight="1">
      <c r="A455" s="42"/>
      <c r="B455" s="43"/>
      <c r="C455" s="272" t="s">
        <v>627</v>
      </c>
      <c r="D455" s="272" t="s">
        <v>212</v>
      </c>
      <c r="E455" s="273" t="s">
        <v>628</v>
      </c>
      <c r="F455" s="274" t="s">
        <v>629</v>
      </c>
      <c r="G455" s="275" t="s">
        <v>222</v>
      </c>
      <c r="H455" s="276">
        <v>50</v>
      </c>
      <c r="I455" s="277"/>
      <c r="J455" s="278">
        <f>ROUND(I455*H455,2)</f>
        <v>0</v>
      </c>
      <c r="K455" s="274" t="s">
        <v>201</v>
      </c>
      <c r="L455" s="279"/>
      <c r="M455" s="280" t="s">
        <v>44</v>
      </c>
      <c r="N455" s="281" t="s">
        <v>53</v>
      </c>
      <c r="O455" s="88"/>
      <c r="P455" s="218">
        <f>O455*H455</f>
        <v>0</v>
      </c>
      <c r="Q455" s="218">
        <v>0.021000000000000001</v>
      </c>
      <c r="R455" s="218">
        <f>Q455*H455</f>
        <v>1.05</v>
      </c>
      <c r="S455" s="218">
        <v>0</v>
      </c>
      <c r="T455" s="219">
        <f>S455*H455</f>
        <v>0</v>
      </c>
      <c r="U455" s="42"/>
      <c r="V455" s="42"/>
      <c r="W455" s="42"/>
      <c r="X455" s="42"/>
      <c r="Y455" s="42"/>
      <c r="Z455" s="42"/>
      <c r="AA455" s="42"/>
      <c r="AB455" s="42"/>
      <c r="AC455" s="42"/>
      <c r="AD455" s="42"/>
      <c r="AE455" s="42"/>
      <c r="AR455" s="220" t="s">
        <v>215</v>
      </c>
      <c r="AT455" s="220" t="s">
        <v>212</v>
      </c>
      <c r="AU455" s="220" t="s">
        <v>92</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166</v>
      </c>
      <c r="BM455" s="220" t="s">
        <v>630</v>
      </c>
    </row>
    <row r="456" s="2" customFormat="1" ht="16.5" customHeight="1">
      <c r="A456" s="42"/>
      <c r="B456" s="43"/>
      <c r="C456" s="209" t="s">
        <v>631</v>
      </c>
      <c r="D456" s="209" t="s">
        <v>161</v>
      </c>
      <c r="E456" s="210" t="s">
        <v>632</v>
      </c>
      <c r="F456" s="211" t="s">
        <v>633</v>
      </c>
      <c r="G456" s="212" t="s">
        <v>594</v>
      </c>
      <c r="H456" s="213">
        <v>6</v>
      </c>
      <c r="I456" s="214"/>
      <c r="J456" s="215">
        <f>ROUND(I456*H456,2)</f>
        <v>0</v>
      </c>
      <c r="K456" s="211" t="s">
        <v>165</v>
      </c>
      <c r="L456" s="48"/>
      <c r="M456" s="216" t="s">
        <v>44</v>
      </c>
      <c r="N456" s="217" t="s">
        <v>53</v>
      </c>
      <c r="O456" s="88"/>
      <c r="P456" s="218">
        <f>O456*H456</f>
        <v>0</v>
      </c>
      <c r="Q456" s="218">
        <v>0.27205000000000001</v>
      </c>
      <c r="R456" s="218">
        <f>Q456*H456</f>
        <v>1.6323000000000001</v>
      </c>
      <c r="S456" s="218">
        <v>0</v>
      </c>
      <c r="T456" s="219">
        <f>S456*H456</f>
        <v>0</v>
      </c>
      <c r="U456" s="42"/>
      <c r="V456" s="42"/>
      <c r="W456" s="42"/>
      <c r="X456" s="42"/>
      <c r="Y456" s="42"/>
      <c r="Z456" s="42"/>
      <c r="AA456" s="42"/>
      <c r="AB456" s="42"/>
      <c r="AC456" s="42"/>
      <c r="AD456" s="42"/>
      <c r="AE456" s="42"/>
      <c r="AR456" s="220" t="s">
        <v>166</v>
      </c>
      <c r="AT456" s="220" t="s">
        <v>161</v>
      </c>
      <c r="AU456" s="220" t="s">
        <v>92</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166</v>
      </c>
      <c r="BM456" s="220" t="s">
        <v>634</v>
      </c>
    </row>
    <row r="457" s="2" customFormat="1">
      <c r="A457" s="42"/>
      <c r="B457" s="43"/>
      <c r="C457" s="44"/>
      <c r="D457" s="222" t="s">
        <v>168</v>
      </c>
      <c r="E457" s="44"/>
      <c r="F457" s="223" t="s">
        <v>635</v>
      </c>
      <c r="G457" s="44"/>
      <c r="H457" s="44"/>
      <c r="I457" s="224"/>
      <c r="J457" s="44"/>
      <c r="K457" s="44"/>
      <c r="L457" s="48"/>
      <c r="M457" s="225"/>
      <c r="N457" s="226"/>
      <c r="O457" s="88"/>
      <c r="P457" s="88"/>
      <c r="Q457" s="88"/>
      <c r="R457" s="88"/>
      <c r="S457" s="88"/>
      <c r="T457" s="89"/>
      <c r="U457" s="42"/>
      <c r="V457" s="42"/>
      <c r="W457" s="42"/>
      <c r="X457" s="42"/>
      <c r="Y457" s="42"/>
      <c r="Z457" s="42"/>
      <c r="AA457" s="42"/>
      <c r="AB457" s="42"/>
      <c r="AC457" s="42"/>
      <c r="AD457" s="42"/>
      <c r="AE457" s="42"/>
      <c r="AT457" s="20" t="s">
        <v>168</v>
      </c>
      <c r="AU457" s="20" t="s">
        <v>92</v>
      </c>
    </row>
    <row r="458" s="13" customFormat="1">
      <c r="A458" s="13"/>
      <c r="B458" s="229"/>
      <c r="C458" s="230"/>
      <c r="D458" s="227" t="s">
        <v>172</v>
      </c>
      <c r="E458" s="231" t="s">
        <v>44</v>
      </c>
      <c r="F458" s="232" t="s">
        <v>613</v>
      </c>
      <c r="G458" s="230"/>
      <c r="H458" s="231" t="s">
        <v>44</v>
      </c>
      <c r="I458" s="233"/>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172</v>
      </c>
      <c r="AU458" s="238" t="s">
        <v>92</v>
      </c>
      <c r="AV458" s="13" t="s">
        <v>90</v>
      </c>
      <c r="AW458" s="13" t="s">
        <v>42</v>
      </c>
      <c r="AX458" s="13" t="s">
        <v>82</v>
      </c>
      <c r="AY458" s="238" t="s">
        <v>159</v>
      </c>
    </row>
    <row r="459" s="13" customFormat="1">
      <c r="A459" s="13"/>
      <c r="B459" s="229"/>
      <c r="C459" s="230"/>
      <c r="D459" s="227" t="s">
        <v>172</v>
      </c>
      <c r="E459" s="231" t="s">
        <v>44</v>
      </c>
      <c r="F459" s="232" t="s">
        <v>636</v>
      </c>
      <c r="G459" s="230"/>
      <c r="H459" s="231" t="s">
        <v>44</v>
      </c>
      <c r="I459" s="233"/>
      <c r="J459" s="230"/>
      <c r="K459" s="230"/>
      <c r="L459" s="234"/>
      <c r="M459" s="235"/>
      <c r="N459" s="236"/>
      <c r="O459" s="236"/>
      <c r="P459" s="236"/>
      <c r="Q459" s="236"/>
      <c r="R459" s="236"/>
      <c r="S459" s="236"/>
      <c r="T459" s="237"/>
      <c r="U459" s="13"/>
      <c r="V459" s="13"/>
      <c r="W459" s="13"/>
      <c r="X459" s="13"/>
      <c r="Y459" s="13"/>
      <c r="Z459" s="13"/>
      <c r="AA459" s="13"/>
      <c r="AB459" s="13"/>
      <c r="AC459" s="13"/>
      <c r="AD459" s="13"/>
      <c r="AE459" s="13"/>
      <c r="AT459" s="238" t="s">
        <v>172</v>
      </c>
      <c r="AU459" s="238" t="s">
        <v>92</v>
      </c>
      <c r="AV459" s="13" t="s">
        <v>90</v>
      </c>
      <c r="AW459" s="13" t="s">
        <v>42</v>
      </c>
      <c r="AX459" s="13" t="s">
        <v>82</v>
      </c>
      <c r="AY459" s="238" t="s">
        <v>159</v>
      </c>
    </row>
    <row r="460" s="14" customFormat="1">
      <c r="A460" s="14"/>
      <c r="B460" s="239"/>
      <c r="C460" s="240"/>
      <c r="D460" s="227" t="s">
        <v>172</v>
      </c>
      <c r="E460" s="241" t="s">
        <v>44</v>
      </c>
      <c r="F460" s="242" t="s">
        <v>205</v>
      </c>
      <c r="G460" s="240"/>
      <c r="H460" s="243">
        <v>6</v>
      </c>
      <c r="I460" s="244"/>
      <c r="J460" s="240"/>
      <c r="K460" s="240"/>
      <c r="L460" s="245"/>
      <c r="M460" s="246"/>
      <c r="N460" s="247"/>
      <c r="O460" s="247"/>
      <c r="P460" s="247"/>
      <c r="Q460" s="247"/>
      <c r="R460" s="247"/>
      <c r="S460" s="247"/>
      <c r="T460" s="248"/>
      <c r="U460" s="14"/>
      <c r="V460" s="14"/>
      <c r="W460" s="14"/>
      <c r="X460" s="14"/>
      <c r="Y460" s="14"/>
      <c r="Z460" s="14"/>
      <c r="AA460" s="14"/>
      <c r="AB460" s="14"/>
      <c r="AC460" s="14"/>
      <c r="AD460" s="14"/>
      <c r="AE460" s="14"/>
      <c r="AT460" s="249" t="s">
        <v>172</v>
      </c>
      <c r="AU460" s="249" t="s">
        <v>92</v>
      </c>
      <c r="AV460" s="14" t="s">
        <v>92</v>
      </c>
      <c r="AW460" s="14" t="s">
        <v>42</v>
      </c>
      <c r="AX460" s="14" t="s">
        <v>82</v>
      </c>
      <c r="AY460" s="249" t="s">
        <v>159</v>
      </c>
    </row>
    <row r="461" s="16" customFormat="1">
      <c r="A461" s="16"/>
      <c r="B461" s="261"/>
      <c r="C461" s="262"/>
      <c r="D461" s="227" t="s">
        <v>172</v>
      </c>
      <c r="E461" s="263" t="s">
        <v>44</v>
      </c>
      <c r="F461" s="264" t="s">
        <v>178</v>
      </c>
      <c r="G461" s="262"/>
      <c r="H461" s="265">
        <v>6</v>
      </c>
      <c r="I461" s="266"/>
      <c r="J461" s="262"/>
      <c r="K461" s="262"/>
      <c r="L461" s="267"/>
      <c r="M461" s="268"/>
      <c r="N461" s="269"/>
      <c r="O461" s="269"/>
      <c r="P461" s="269"/>
      <c r="Q461" s="269"/>
      <c r="R461" s="269"/>
      <c r="S461" s="269"/>
      <c r="T461" s="270"/>
      <c r="U461" s="16"/>
      <c r="V461" s="16"/>
      <c r="W461" s="16"/>
      <c r="X461" s="16"/>
      <c r="Y461" s="16"/>
      <c r="Z461" s="16"/>
      <c r="AA461" s="16"/>
      <c r="AB461" s="16"/>
      <c r="AC461" s="16"/>
      <c r="AD461" s="16"/>
      <c r="AE461" s="16"/>
      <c r="AT461" s="271" t="s">
        <v>172</v>
      </c>
      <c r="AU461" s="271" t="s">
        <v>92</v>
      </c>
      <c r="AV461" s="16" t="s">
        <v>166</v>
      </c>
      <c r="AW461" s="16" t="s">
        <v>42</v>
      </c>
      <c r="AX461" s="16" t="s">
        <v>90</v>
      </c>
      <c r="AY461" s="271" t="s">
        <v>159</v>
      </c>
    </row>
    <row r="462" s="2" customFormat="1" ht="16.5" customHeight="1">
      <c r="A462" s="42"/>
      <c r="B462" s="43"/>
      <c r="C462" s="272" t="s">
        <v>637</v>
      </c>
      <c r="D462" s="272" t="s">
        <v>212</v>
      </c>
      <c r="E462" s="273" t="s">
        <v>638</v>
      </c>
      <c r="F462" s="274" t="s">
        <v>639</v>
      </c>
      <c r="G462" s="275" t="s">
        <v>594</v>
      </c>
      <c r="H462" s="276">
        <v>6</v>
      </c>
      <c r="I462" s="277"/>
      <c r="J462" s="278">
        <f>ROUND(I462*H462,2)</f>
        <v>0</v>
      </c>
      <c r="K462" s="274" t="s">
        <v>201</v>
      </c>
      <c r="L462" s="279"/>
      <c r="M462" s="280" t="s">
        <v>44</v>
      </c>
      <c r="N462" s="281" t="s">
        <v>53</v>
      </c>
      <c r="O462" s="88"/>
      <c r="P462" s="218">
        <f>O462*H462</f>
        <v>0</v>
      </c>
      <c r="Q462" s="218">
        <v>0.035000000000000003</v>
      </c>
      <c r="R462" s="218">
        <f>Q462*H462</f>
        <v>0.21000000000000002</v>
      </c>
      <c r="S462" s="218">
        <v>0</v>
      </c>
      <c r="T462" s="219">
        <f>S462*H462</f>
        <v>0</v>
      </c>
      <c r="U462" s="42"/>
      <c r="V462" s="42"/>
      <c r="W462" s="42"/>
      <c r="X462" s="42"/>
      <c r="Y462" s="42"/>
      <c r="Z462" s="42"/>
      <c r="AA462" s="42"/>
      <c r="AB462" s="42"/>
      <c r="AC462" s="42"/>
      <c r="AD462" s="42"/>
      <c r="AE462" s="42"/>
      <c r="AR462" s="220" t="s">
        <v>215</v>
      </c>
      <c r="AT462" s="220" t="s">
        <v>212</v>
      </c>
      <c r="AU462" s="220" t="s">
        <v>92</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166</v>
      </c>
      <c r="BM462" s="220" t="s">
        <v>640</v>
      </c>
    </row>
    <row r="463" s="2" customFormat="1" ht="16.5" customHeight="1">
      <c r="A463" s="42"/>
      <c r="B463" s="43"/>
      <c r="C463" s="209" t="s">
        <v>641</v>
      </c>
      <c r="D463" s="209" t="s">
        <v>161</v>
      </c>
      <c r="E463" s="210" t="s">
        <v>642</v>
      </c>
      <c r="F463" s="211" t="s">
        <v>643</v>
      </c>
      <c r="G463" s="212" t="s">
        <v>594</v>
      </c>
      <c r="H463" s="213">
        <v>2</v>
      </c>
      <c r="I463" s="214"/>
      <c r="J463" s="215">
        <f>ROUND(I463*H463,2)</f>
        <v>0</v>
      </c>
      <c r="K463" s="211" t="s">
        <v>201</v>
      </c>
      <c r="L463" s="48"/>
      <c r="M463" s="216" t="s">
        <v>44</v>
      </c>
      <c r="N463" s="217" t="s">
        <v>53</v>
      </c>
      <c r="O463" s="88"/>
      <c r="P463" s="218">
        <f>O463*H463</f>
        <v>0</v>
      </c>
      <c r="Q463" s="218">
        <v>0.27205000000000001</v>
      </c>
      <c r="R463" s="218">
        <f>Q463*H463</f>
        <v>0.54410000000000003</v>
      </c>
      <c r="S463" s="218">
        <v>0</v>
      </c>
      <c r="T463" s="219">
        <f>S463*H463</f>
        <v>0</v>
      </c>
      <c r="U463" s="42"/>
      <c r="V463" s="42"/>
      <c r="W463" s="42"/>
      <c r="X463" s="42"/>
      <c r="Y463" s="42"/>
      <c r="Z463" s="42"/>
      <c r="AA463" s="42"/>
      <c r="AB463" s="42"/>
      <c r="AC463" s="42"/>
      <c r="AD463" s="42"/>
      <c r="AE463" s="42"/>
      <c r="AR463" s="220" t="s">
        <v>166</v>
      </c>
      <c r="AT463" s="220" t="s">
        <v>161</v>
      </c>
      <c r="AU463" s="220" t="s">
        <v>92</v>
      </c>
      <c r="AY463" s="20" t="s">
        <v>159</v>
      </c>
      <c r="BE463" s="221">
        <f>IF(N463="základní",J463,0)</f>
        <v>0</v>
      </c>
      <c r="BF463" s="221">
        <f>IF(N463="snížená",J463,0)</f>
        <v>0</v>
      </c>
      <c r="BG463" s="221">
        <f>IF(N463="zákl. přenesená",J463,0)</f>
        <v>0</v>
      </c>
      <c r="BH463" s="221">
        <f>IF(N463="sníž. přenesená",J463,0)</f>
        <v>0</v>
      </c>
      <c r="BI463" s="221">
        <f>IF(N463="nulová",J463,0)</f>
        <v>0</v>
      </c>
      <c r="BJ463" s="20" t="s">
        <v>90</v>
      </c>
      <c r="BK463" s="221">
        <f>ROUND(I463*H463,2)</f>
        <v>0</v>
      </c>
      <c r="BL463" s="20" t="s">
        <v>166</v>
      </c>
      <c r="BM463" s="220" t="s">
        <v>644</v>
      </c>
    </row>
    <row r="464" s="2" customFormat="1" ht="21.75" customHeight="1">
      <c r="A464" s="42"/>
      <c r="B464" s="43"/>
      <c r="C464" s="272" t="s">
        <v>645</v>
      </c>
      <c r="D464" s="272" t="s">
        <v>212</v>
      </c>
      <c r="E464" s="273" t="s">
        <v>646</v>
      </c>
      <c r="F464" s="274" t="s">
        <v>647</v>
      </c>
      <c r="G464" s="275" t="s">
        <v>594</v>
      </c>
      <c r="H464" s="276">
        <v>2</v>
      </c>
      <c r="I464" s="277"/>
      <c r="J464" s="278">
        <f>ROUND(I464*H464,2)</f>
        <v>0</v>
      </c>
      <c r="K464" s="274" t="s">
        <v>201</v>
      </c>
      <c r="L464" s="279"/>
      <c r="M464" s="280" t="s">
        <v>44</v>
      </c>
      <c r="N464" s="281" t="s">
        <v>53</v>
      </c>
      <c r="O464" s="88"/>
      <c r="P464" s="218">
        <f>O464*H464</f>
        <v>0</v>
      </c>
      <c r="Q464" s="218">
        <v>0.035000000000000003</v>
      </c>
      <c r="R464" s="218">
        <f>Q464*H464</f>
        <v>0.070000000000000007</v>
      </c>
      <c r="S464" s="218">
        <v>0</v>
      </c>
      <c r="T464" s="219">
        <f>S464*H464</f>
        <v>0</v>
      </c>
      <c r="U464" s="42"/>
      <c r="V464" s="42"/>
      <c r="W464" s="42"/>
      <c r="X464" s="42"/>
      <c r="Y464" s="42"/>
      <c r="Z464" s="42"/>
      <c r="AA464" s="42"/>
      <c r="AB464" s="42"/>
      <c r="AC464" s="42"/>
      <c r="AD464" s="42"/>
      <c r="AE464" s="42"/>
      <c r="AR464" s="220" t="s">
        <v>215</v>
      </c>
      <c r="AT464" s="220" t="s">
        <v>212</v>
      </c>
      <c r="AU464" s="220" t="s">
        <v>92</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166</v>
      </c>
      <c r="BM464" s="220" t="s">
        <v>648</v>
      </c>
    </row>
    <row r="465" s="12" customFormat="1" ht="22.8" customHeight="1">
      <c r="A465" s="12"/>
      <c r="B465" s="193"/>
      <c r="C465" s="194"/>
      <c r="D465" s="195" t="s">
        <v>81</v>
      </c>
      <c r="E465" s="207" t="s">
        <v>237</v>
      </c>
      <c r="F465" s="207" t="s">
        <v>238</v>
      </c>
      <c r="G465" s="194"/>
      <c r="H465" s="194"/>
      <c r="I465" s="197"/>
      <c r="J465" s="208">
        <f>BK465</f>
        <v>0</v>
      </c>
      <c r="K465" s="194"/>
      <c r="L465" s="199"/>
      <c r="M465" s="200"/>
      <c r="N465" s="201"/>
      <c r="O465" s="201"/>
      <c r="P465" s="202">
        <f>SUM(P466:P467)</f>
        <v>0</v>
      </c>
      <c r="Q465" s="201"/>
      <c r="R465" s="202">
        <f>SUM(R466:R467)</f>
        <v>0</v>
      </c>
      <c r="S465" s="201"/>
      <c r="T465" s="203">
        <f>SUM(T466:T467)</f>
        <v>0</v>
      </c>
      <c r="U465" s="12"/>
      <c r="V465" s="12"/>
      <c r="W465" s="12"/>
      <c r="X465" s="12"/>
      <c r="Y465" s="12"/>
      <c r="Z465" s="12"/>
      <c r="AA465" s="12"/>
      <c r="AB465" s="12"/>
      <c r="AC465" s="12"/>
      <c r="AD465" s="12"/>
      <c r="AE465" s="12"/>
      <c r="AR465" s="204" t="s">
        <v>90</v>
      </c>
      <c r="AT465" s="205" t="s">
        <v>81</v>
      </c>
      <c r="AU465" s="205" t="s">
        <v>90</v>
      </c>
      <c r="AY465" s="204" t="s">
        <v>159</v>
      </c>
      <c r="BK465" s="206">
        <f>SUM(BK466:BK467)</f>
        <v>0</v>
      </c>
    </row>
    <row r="466" s="2" customFormat="1" ht="16.5" customHeight="1">
      <c r="A466" s="42"/>
      <c r="B466" s="43"/>
      <c r="C466" s="209" t="s">
        <v>649</v>
      </c>
      <c r="D466" s="209" t="s">
        <v>161</v>
      </c>
      <c r="E466" s="210" t="s">
        <v>650</v>
      </c>
      <c r="F466" s="211" t="s">
        <v>651</v>
      </c>
      <c r="G466" s="212" t="s">
        <v>200</v>
      </c>
      <c r="H466" s="213">
        <v>350.02100000000002</v>
      </c>
      <c r="I466" s="214"/>
      <c r="J466" s="215">
        <f>ROUND(I466*H466,2)</f>
        <v>0</v>
      </c>
      <c r="K466" s="211" t="s">
        <v>165</v>
      </c>
      <c r="L466" s="48"/>
      <c r="M466" s="216" t="s">
        <v>44</v>
      </c>
      <c r="N466" s="217" t="s">
        <v>53</v>
      </c>
      <c r="O466" s="88"/>
      <c r="P466" s="218">
        <f>O466*H466</f>
        <v>0</v>
      </c>
      <c r="Q466" s="218">
        <v>0</v>
      </c>
      <c r="R466" s="218">
        <f>Q466*H466</f>
        <v>0</v>
      </c>
      <c r="S466" s="218">
        <v>0</v>
      </c>
      <c r="T466" s="219">
        <f>S466*H466</f>
        <v>0</v>
      </c>
      <c r="U466" s="42"/>
      <c r="V466" s="42"/>
      <c r="W466" s="42"/>
      <c r="X466" s="42"/>
      <c r="Y466" s="42"/>
      <c r="Z466" s="42"/>
      <c r="AA466" s="42"/>
      <c r="AB466" s="42"/>
      <c r="AC466" s="42"/>
      <c r="AD466" s="42"/>
      <c r="AE466" s="42"/>
      <c r="AR466" s="220" t="s">
        <v>166</v>
      </c>
      <c r="AT466" s="220" t="s">
        <v>161</v>
      </c>
      <c r="AU466" s="220" t="s">
        <v>92</v>
      </c>
      <c r="AY466" s="20" t="s">
        <v>159</v>
      </c>
      <c r="BE466" s="221">
        <f>IF(N466="základní",J466,0)</f>
        <v>0</v>
      </c>
      <c r="BF466" s="221">
        <f>IF(N466="snížená",J466,0)</f>
        <v>0</v>
      </c>
      <c r="BG466" s="221">
        <f>IF(N466="zákl. přenesená",J466,0)</f>
        <v>0</v>
      </c>
      <c r="BH466" s="221">
        <f>IF(N466="sníž. přenesená",J466,0)</f>
        <v>0</v>
      </c>
      <c r="BI466" s="221">
        <f>IF(N466="nulová",J466,0)</f>
        <v>0</v>
      </c>
      <c r="BJ466" s="20" t="s">
        <v>90</v>
      </c>
      <c r="BK466" s="221">
        <f>ROUND(I466*H466,2)</f>
        <v>0</v>
      </c>
      <c r="BL466" s="20" t="s">
        <v>166</v>
      </c>
      <c r="BM466" s="220" t="s">
        <v>652</v>
      </c>
    </row>
    <row r="467" s="2" customFormat="1">
      <c r="A467" s="42"/>
      <c r="B467" s="43"/>
      <c r="C467" s="44"/>
      <c r="D467" s="222" t="s">
        <v>168</v>
      </c>
      <c r="E467" s="44"/>
      <c r="F467" s="223" t="s">
        <v>653</v>
      </c>
      <c r="G467" s="44"/>
      <c r="H467" s="44"/>
      <c r="I467" s="224"/>
      <c r="J467" s="44"/>
      <c r="K467" s="44"/>
      <c r="L467" s="48"/>
      <c r="M467" s="225"/>
      <c r="N467" s="226"/>
      <c r="O467" s="88"/>
      <c r="P467" s="88"/>
      <c r="Q467" s="88"/>
      <c r="R467" s="88"/>
      <c r="S467" s="88"/>
      <c r="T467" s="89"/>
      <c r="U467" s="42"/>
      <c r="V467" s="42"/>
      <c r="W467" s="42"/>
      <c r="X467" s="42"/>
      <c r="Y467" s="42"/>
      <c r="Z467" s="42"/>
      <c r="AA467" s="42"/>
      <c r="AB467" s="42"/>
      <c r="AC467" s="42"/>
      <c r="AD467" s="42"/>
      <c r="AE467" s="42"/>
      <c r="AT467" s="20" t="s">
        <v>168</v>
      </c>
      <c r="AU467" s="20" t="s">
        <v>92</v>
      </c>
    </row>
    <row r="468" s="12" customFormat="1" ht="25.92" customHeight="1">
      <c r="A468" s="12"/>
      <c r="B468" s="193"/>
      <c r="C468" s="194"/>
      <c r="D468" s="195" t="s">
        <v>81</v>
      </c>
      <c r="E468" s="196" t="s">
        <v>654</v>
      </c>
      <c r="F468" s="196" t="s">
        <v>655</v>
      </c>
      <c r="G468" s="194"/>
      <c r="H468" s="194"/>
      <c r="I468" s="197"/>
      <c r="J468" s="198">
        <f>BK468</f>
        <v>0</v>
      </c>
      <c r="K468" s="194"/>
      <c r="L468" s="199"/>
      <c r="M468" s="200"/>
      <c r="N468" s="201"/>
      <c r="O468" s="201"/>
      <c r="P468" s="202">
        <f>P469</f>
        <v>0</v>
      </c>
      <c r="Q468" s="201"/>
      <c r="R468" s="202">
        <f>R469</f>
        <v>0</v>
      </c>
      <c r="S468" s="201"/>
      <c r="T468" s="203">
        <f>T469</f>
        <v>0</v>
      </c>
      <c r="U468" s="12"/>
      <c r="V468" s="12"/>
      <c r="W468" s="12"/>
      <c r="X468" s="12"/>
      <c r="Y468" s="12"/>
      <c r="Z468" s="12"/>
      <c r="AA468" s="12"/>
      <c r="AB468" s="12"/>
      <c r="AC468" s="12"/>
      <c r="AD468" s="12"/>
      <c r="AE468" s="12"/>
      <c r="AR468" s="204" t="s">
        <v>92</v>
      </c>
      <c r="AT468" s="205" t="s">
        <v>81</v>
      </c>
      <c r="AU468" s="205" t="s">
        <v>82</v>
      </c>
      <c r="AY468" s="204" t="s">
        <v>159</v>
      </c>
      <c r="BK468" s="206">
        <f>BK469</f>
        <v>0</v>
      </c>
    </row>
    <row r="469" s="12" customFormat="1" ht="22.8" customHeight="1">
      <c r="A469" s="12"/>
      <c r="B469" s="193"/>
      <c r="C469" s="194"/>
      <c r="D469" s="195" t="s">
        <v>81</v>
      </c>
      <c r="E469" s="207" t="s">
        <v>656</v>
      </c>
      <c r="F469" s="207" t="s">
        <v>657</v>
      </c>
      <c r="G469" s="194"/>
      <c r="H469" s="194"/>
      <c r="I469" s="197"/>
      <c r="J469" s="208">
        <f>BK469</f>
        <v>0</v>
      </c>
      <c r="K469" s="194"/>
      <c r="L469" s="199"/>
      <c r="M469" s="200"/>
      <c r="N469" s="201"/>
      <c r="O469" s="201"/>
      <c r="P469" s="202">
        <f>P470</f>
        <v>0</v>
      </c>
      <c r="Q469" s="201"/>
      <c r="R469" s="202">
        <f>R470</f>
        <v>0</v>
      </c>
      <c r="S469" s="201"/>
      <c r="T469" s="203">
        <f>T470</f>
        <v>0</v>
      </c>
      <c r="U469" s="12"/>
      <c r="V469" s="12"/>
      <c r="W469" s="12"/>
      <c r="X469" s="12"/>
      <c r="Y469" s="12"/>
      <c r="Z469" s="12"/>
      <c r="AA469" s="12"/>
      <c r="AB469" s="12"/>
      <c r="AC469" s="12"/>
      <c r="AD469" s="12"/>
      <c r="AE469" s="12"/>
      <c r="AR469" s="204" t="s">
        <v>92</v>
      </c>
      <c r="AT469" s="205" t="s">
        <v>81</v>
      </c>
      <c r="AU469" s="205" t="s">
        <v>90</v>
      </c>
      <c r="AY469" s="204" t="s">
        <v>159</v>
      </c>
      <c r="BK469" s="206">
        <f>BK470</f>
        <v>0</v>
      </c>
    </row>
    <row r="470" s="2" customFormat="1" ht="24.15" customHeight="1">
      <c r="A470" s="42"/>
      <c r="B470" s="43"/>
      <c r="C470" s="209" t="s">
        <v>658</v>
      </c>
      <c r="D470" s="209" t="s">
        <v>161</v>
      </c>
      <c r="E470" s="210" t="s">
        <v>659</v>
      </c>
      <c r="F470" s="211" t="s">
        <v>660</v>
      </c>
      <c r="G470" s="212" t="s">
        <v>661</v>
      </c>
      <c r="H470" s="213">
        <v>2</v>
      </c>
      <c r="I470" s="214"/>
      <c r="J470" s="215">
        <f>ROUND(I470*H470,2)</f>
        <v>0</v>
      </c>
      <c r="K470" s="211" t="s">
        <v>201</v>
      </c>
      <c r="L470" s="48"/>
      <c r="M470" s="216" t="s">
        <v>44</v>
      </c>
      <c r="N470" s="217" t="s">
        <v>53</v>
      </c>
      <c r="O470" s="88"/>
      <c r="P470" s="218">
        <f>O470*H470</f>
        <v>0</v>
      </c>
      <c r="Q470" s="218">
        <v>0</v>
      </c>
      <c r="R470" s="218">
        <f>Q470*H470</f>
        <v>0</v>
      </c>
      <c r="S470" s="218">
        <v>0</v>
      </c>
      <c r="T470" s="219">
        <f>S470*H470</f>
        <v>0</v>
      </c>
      <c r="U470" s="42"/>
      <c r="V470" s="42"/>
      <c r="W470" s="42"/>
      <c r="X470" s="42"/>
      <c r="Y470" s="42"/>
      <c r="Z470" s="42"/>
      <c r="AA470" s="42"/>
      <c r="AB470" s="42"/>
      <c r="AC470" s="42"/>
      <c r="AD470" s="42"/>
      <c r="AE470" s="42"/>
      <c r="AR470" s="220" t="s">
        <v>358</v>
      </c>
      <c r="AT470" s="220" t="s">
        <v>161</v>
      </c>
      <c r="AU470" s="220" t="s">
        <v>92</v>
      </c>
      <c r="AY470" s="20" t="s">
        <v>159</v>
      </c>
      <c r="BE470" s="221">
        <f>IF(N470="základní",J470,0)</f>
        <v>0</v>
      </c>
      <c r="BF470" s="221">
        <f>IF(N470="snížená",J470,0)</f>
        <v>0</v>
      </c>
      <c r="BG470" s="221">
        <f>IF(N470="zákl. přenesená",J470,0)</f>
        <v>0</v>
      </c>
      <c r="BH470" s="221">
        <f>IF(N470="sníž. přenesená",J470,0)</f>
        <v>0</v>
      </c>
      <c r="BI470" s="221">
        <f>IF(N470="nulová",J470,0)</f>
        <v>0</v>
      </c>
      <c r="BJ470" s="20" t="s">
        <v>90</v>
      </c>
      <c r="BK470" s="221">
        <f>ROUND(I470*H470,2)</f>
        <v>0</v>
      </c>
      <c r="BL470" s="20" t="s">
        <v>358</v>
      </c>
      <c r="BM470" s="220" t="s">
        <v>662</v>
      </c>
    </row>
    <row r="471" s="12" customFormat="1" ht="25.92" customHeight="1">
      <c r="A471" s="12"/>
      <c r="B471" s="193"/>
      <c r="C471" s="194"/>
      <c r="D471" s="195" t="s">
        <v>81</v>
      </c>
      <c r="E471" s="196" t="s">
        <v>663</v>
      </c>
      <c r="F471" s="196" t="s">
        <v>664</v>
      </c>
      <c r="G471" s="194"/>
      <c r="H471" s="194"/>
      <c r="I471" s="197"/>
      <c r="J471" s="198">
        <f>BK471</f>
        <v>0</v>
      </c>
      <c r="K471" s="194"/>
      <c r="L471" s="199"/>
      <c r="M471" s="200"/>
      <c r="N471" s="201"/>
      <c r="O471" s="201"/>
      <c r="P471" s="202">
        <f>SUM(P472:P480)</f>
        <v>0</v>
      </c>
      <c r="Q471" s="201"/>
      <c r="R471" s="202">
        <f>SUM(R472:R480)</f>
        <v>0</v>
      </c>
      <c r="S471" s="201"/>
      <c r="T471" s="203">
        <f>SUM(T472:T480)</f>
        <v>0</v>
      </c>
      <c r="U471" s="12"/>
      <c r="V471" s="12"/>
      <c r="W471" s="12"/>
      <c r="X471" s="12"/>
      <c r="Y471" s="12"/>
      <c r="Z471" s="12"/>
      <c r="AA471" s="12"/>
      <c r="AB471" s="12"/>
      <c r="AC471" s="12"/>
      <c r="AD471" s="12"/>
      <c r="AE471" s="12"/>
      <c r="AR471" s="204" t="s">
        <v>166</v>
      </c>
      <c r="AT471" s="205" t="s">
        <v>81</v>
      </c>
      <c r="AU471" s="205" t="s">
        <v>82</v>
      </c>
      <c r="AY471" s="204" t="s">
        <v>159</v>
      </c>
      <c r="BK471" s="206">
        <f>SUM(BK472:BK480)</f>
        <v>0</v>
      </c>
    </row>
    <row r="472" s="2" customFormat="1" ht="24.15" customHeight="1">
      <c r="A472" s="42"/>
      <c r="B472" s="43"/>
      <c r="C472" s="209" t="s">
        <v>665</v>
      </c>
      <c r="D472" s="209" t="s">
        <v>161</v>
      </c>
      <c r="E472" s="210" t="s">
        <v>666</v>
      </c>
      <c r="F472" s="211" t="s">
        <v>667</v>
      </c>
      <c r="G472" s="212" t="s">
        <v>661</v>
      </c>
      <c r="H472" s="213">
        <v>2</v>
      </c>
      <c r="I472" s="214"/>
      <c r="J472" s="215">
        <f>ROUND(I472*H472,2)</f>
        <v>0</v>
      </c>
      <c r="K472" s="211" t="s">
        <v>201</v>
      </c>
      <c r="L472" s="48"/>
      <c r="M472" s="216" t="s">
        <v>44</v>
      </c>
      <c r="N472" s="217" t="s">
        <v>53</v>
      </c>
      <c r="O472" s="88"/>
      <c r="P472" s="218">
        <f>O472*H472</f>
        <v>0</v>
      </c>
      <c r="Q472" s="218">
        <v>0</v>
      </c>
      <c r="R472" s="218">
        <f>Q472*H472</f>
        <v>0</v>
      </c>
      <c r="S472" s="218">
        <v>0</v>
      </c>
      <c r="T472" s="219">
        <f>S472*H472</f>
        <v>0</v>
      </c>
      <c r="U472" s="42"/>
      <c r="V472" s="42"/>
      <c r="W472" s="42"/>
      <c r="X472" s="42"/>
      <c r="Y472" s="42"/>
      <c r="Z472" s="42"/>
      <c r="AA472" s="42"/>
      <c r="AB472" s="42"/>
      <c r="AC472" s="42"/>
      <c r="AD472" s="42"/>
      <c r="AE472" s="42"/>
      <c r="AR472" s="220" t="s">
        <v>668</v>
      </c>
      <c r="AT472" s="220" t="s">
        <v>161</v>
      </c>
      <c r="AU472" s="220" t="s">
        <v>90</v>
      </c>
      <c r="AY472" s="20" t="s">
        <v>159</v>
      </c>
      <c r="BE472" s="221">
        <f>IF(N472="základní",J472,0)</f>
        <v>0</v>
      </c>
      <c r="BF472" s="221">
        <f>IF(N472="snížená",J472,0)</f>
        <v>0</v>
      </c>
      <c r="BG472" s="221">
        <f>IF(N472="zákl. přenesená",J472,0)</f>
        <v>0</v>
      </c>
      <c r="BH472" s="221">
        <f>IF(N472="sníž. přenesená",J472,0)</f>
        <v>0</v>
      </c>
      <c r="BI472" s="221">
        <f>IF(N472="nulová",J472,0)</f>
        <v>0</v>
      </c>
      <c r="BJ472" s="20" t="s">
        <v>90</v>
      </c>
      <c r="BK472" s="221">
        <f>ROUND(I472*H472,2)</f>
        <v>0</v>
      </c>
      <c r="BL472" s="20" t="s">
        <v>668</v>
      </c>
      <c r="BM472" s="220" t="s">
        <v>669</v>
      </c>
    </row>
    <row r="473" s="2" customFormat="1" ht="21.75" customHeight="1">
      <c r="A473" s="42"/>
      <c r="B473" s="43"/>
      <c r="C473" s="209" t="s">
        <v>670</v>
      </c>
      <c r="D473" s="209" t="s">
        <v>161</v>
      </c>
      <c r="E473" s="210" t="s">
        <v>671</v>
      </c>
      <c r="F473" s="211" t="s">
        <v>672</v>
      </c>
      <c r="G473" s="212" t="s">
        <v>661</v>
      </c>
      <c r="H473" s="213">
        <v>1</v>
      </c>
      <c r="I473" s="214"/>
      <c r="J473" s="215">
        <f>ROUND(I473*H473,2)</f>
        <v>0</v>
      </c>
      <c r="K473" s="211" t="s">
        <v>201</v>
      </c>
      <c r="L473" s="48"/>
      <c r="M473" s="216" t="s">
        <v>44</v>
      </c>
      <c r="N473" s="217" t="s">
        <v>53</v>
      </c>
      <c r="O473" s="88"/>
      <c r="P473" s="218">
        <f>O473*H473</f>
        <v>0</v>
      </c>
      <c r="Q473" s="218">
        <v>0</v>
      </c>
      <c r="R473" s="218">
        <f>Q473*H473</f>
        <v>0</v>
      </c>
      <c r="S473" s="218">
        <v>0</v>
      </c>
      <c r="T473" s="219">
        <f>S473*H473</f>
        <v>0</v>
      </c>
      <c r="U473" s="42"/>
      <c r="V473" s="42"/>
      <c r="W473" s="42"/>
      <c r="X473" s="42"/>
      <c r="Y473" s="42"/>
      <c r="Z473" s="42"/>
      <c r="AA473" s="42"/>
      <c r="AB473" s="42"/>
      <c r="AC473" s="42"/>
      <c r="AD473" s="42"/>
      <c r="AE473" s="42"/>
      <c r="AR473" s="220" t="s">
        <v>668</v>
      </c>
      <c r="AT473" s="220" t="s">
        <v>161</v>
      </c>
      <c r="AU473" s="220" t="s">
        <v>90</v>
      </c>
      <c r="AY473" s="20" t="s">
        <v>159</v>
      </c>
      <c r="BE473" s="221">
        <f>IF(N473="základní",J473,0)</f>
        <v>0</v>
      </c>
      <c r="BF473" s="221">
        <f>IF(N473="snížená",J473,0)</f>
        <v>0</v>
      </c>
      <c r="BG473" s="221">
        <f>IF(N473="zákl. přenesená",J473,0)</f>
        <v>0</v>
      </c>
      <c r="BH473" s="221">
        <f>IF(N473="sníž. přenesená",J473,0)</f>
        <v>0</v>
      </c>
      <c r="BI473" s="221">
        <f>IF(N473="nulová",J473,0)</f>
        <v>0</v>
      </c>
      <c r="BJ473" s="20" t="s">
        <v>90</v>
      </c>
      <c r="BK473" s="221">
        <f>ROUND(I473*H473,2)</f>
        <v>0</v>
      </c>
      <c r="BL473" s="20" t="s">
        <v>668</v>
      </c>
      <c r="BM473" s="220" t="s">
        <v>673</v>
      </c>
    </row>
    <row r="474" s="2" customFormat="1" ht="21.75" customHeight="1">
      <c r="A474" s="42"/>
      <c r="B474" s="43"/>
      <c r="C474" s="209" t="s">
        <v>674</v>
      </c>
      <c r="D474" s="209" t="s">
        <v>161</v>
      </c>
      <c r="E474" s="210" t="s">
        <v>675</v>
      </c>
      <c r="F474" s="211" t="s">
        <v>676</v>
      </c>
      <c r="G474" s="212" t="s">
        <v>661</v>
      </c>
      <c r="H474" s="213">
        <v>1</v>
      </c>
      <c r="I474" s="214"/>
      <c r="J474" s="215">
        <f>ROUND(I474*H474,2)</f>
        <v>0</v>
      </c>
      <c r="K474" s="211" t="s">
        <v>201</v>
      </c>
      <c r="L474" s="48"/>
      <c r="M474" s="216" t="s">
        <v>44</v>
      </c>
      <c r="N474" s="217" t="s">
        <v>53</v>
      </c>
      <c r="O474" s="88"/>
      <c r="P474" s="218">
        <f>O474*H474</f>
        <v>0</v>
      </c>
      <c r="Q474" s="218">
        <v>0</v>
      </c>
      <c r="R474" s="218">
        <f>Q474*H474</f>
        <v>0</v>
      </c>
      <c r="S474" s="218">
        <v>0</v>
      </c>
      <c r="T474" s="219">
        <f>S474*H474</f>
        <v>0</v>
      </c>
      <c r="U474" s="42"/>
      <c r="V474" s="42"/>
      <c r="W474" s="42"/>
      <c r="X474" s="42"/>
      <c r="Y474" s="42"/>
      <c r="Z474" s="42"/>
      <c r="AA474" s="42"/>
      <c r="AB474" s="42"/>
      <c r="AC474" s="42"/>
      <c r="AD474" s="42"/>
      <c r="AE474" s="42"/>
      <c r="AR474" s="220" t="s">
        <v>668</v>
      </c>
      <c r="AT474" s="220" t="s">
        <v>161</v>
      </c>
      <c r="AU474" s="220" t="s">
        <v>90</v>
      </c>
      <c r="AY474" s="20" t="s">
        <v>159</v>
      </c>
      <c r="BE474" s="221">
        <f>IF(N474="základní",J474,0)</f>
        <v>0</v>
      </c>
      <c r="BF474" s="221">
        <f>IF(N474="snížená",J474,0)</f>
        <v>0</v>
      </c>
      <c r="BG474" s="221">
        <f>IF(N474="zákl. přenesená",J474,0)</f>
        <v>0</v>
      </c>
      <c r="BH474" s="221">
        <f>IF(N474="sníž. přenesená",J474,0)</f>
        <v>0</v>
      </c>
      <c r="BI474" s="221">
        <f>IF(N474="nulová",J474,0)</f>
        <v>0</v>
      </c>
      <c r="BJ474" s="20" t="s">
        <v>90</v>
      </c>
      <c r="BK474" s="221">
        <f>ROUND(I474*H474,2)</f>
        <v>0</v>
      </c>
      <c r="BL474" s="20" t="s">
        <v>668</v>
      </c>
      <c r="BM474" s="220" t="s">
        <v>677</v>
      </c>
    </row>
    <row r="475" s="2" customFormat="1" ht="24.15" customHeight="1">
      <c r="A475" s="42"/>
      <c r="B475" s="43"/>
      <c r="C475" s="209" t="s">
        <v>678</v>
      </c>
      <c r="D475" s="209" t="s">
        <v>161</v>
      </c>
      <c r="E475" s="210" t="s">
        <v>679</v>
      </c>
      <c r="F475" s="211" t="s">
        <v>680</v>
      </c>
      <c r="G475" s="212" t="s">
        <v>661</v>
      </c>
      <c r="H475" s="213">
        <v>1</v>
      </c>
      <c r="I475" s="214"/>
      <c r="J475" s="215">
        <f>ROUND(I475*H475,2)</f>
        <v>0</v>
      </c>
      <c r="K475" s="211" t="s">
        <v>201</v>
      </c>
      <c r="L475" s="48"/>
      <c r="M475" s="216" t="s">
        <v>44</v>
      </c>
      <c r="N475" s="217" t="s">
        <v>53</v>
      </c>
      <c r="O475" s="88"/>
      <c r="P475" s="218">
        <f>O475*H475</f>
        <v>0</v>
      </c>
      <c r="Q475" s="218">
        <v>0</v>
      </c>
      <c r="R475" s="218">
        <f>Q475*H475</f>
        <v>0</v>
      </c>
      <c r="S475" s="218">
        <v>0</v>
      </c>
      <c r="T475" s="219">
        <f>S475*H475</f>
        <v>0</v>
      </c>
      <c r="U475" s="42"/>
      <c r="V475" s="42"/>
      <c r="W475" s="42"/>
      <c r="X475" s="42"/>
      <c r="Y475" s="42"/>
      <c r="Z475" s="42"/>
      <c r="AA475" s="42"/>
      <c r="AB475" s="42"/>
      <c r="AC475" s="42"/>
      <c r="AD475" s="42"/>
      <c r="AE475" s="42"/>
      <c r="AR475" s="220" t="s">
        <v>668</v>
      </c>
      <c r="AT475" s="220" t="s">
        <v>161</v>
      </c>
      <c r="AU475" s="220" t="s">
        <v>90</v>
      </c>
      <c r="AY475" s="20" t="s">
        <v>159</v>
      </c>
      <c r="BE475" s="221">
        <f>IF(N475="základní",J475,0)</f>
        <v>0</v>
      </c>
      <c r="BF475" s="221">
        <f>IF(N475="snížená",J475,0)</f>
        <v>0</v>
      </c>
      <c r="BG475" s="221">
        <f>IF(N475="zákl. přenesená",J475,0)</f>
        <v>0</v>
      </c>
      <c r="BH475" s="221">
        <f>IF(N475="sníž. přenesená",J475,0)</f>
        <v>0</v>
      </c>
      <c r="BI475" s="221">
        <f>IF(N475="nulová",J475,0)</f>
        <v>0</v>
      </c>
      <c r="BJ475" s="20" t="s">
        <v>90</v>
      </c>
      <c r="BK475" s="221">
        <f>ROUND(I475*H475,2)</f>
        <v>0</v>
      </c>
      <c r="BL475" s="20" t="s">
        <v>668</v>
      </c>
      <c r="BM475" s="220" t="s">
        <v>681</v>
      </c>
    </row>
    <row r="476" s="2" customFormat="1">
      <c r="A476" s="42"/>
      <c r="B476" s="43"/>
      <c r="C476" s="44"/>
      <c r="D476" s="227" t="s">
        <v>170</v>
      </c>
      <c r="E476" s="44"/>
      <c r="F476" s="228" t="s">
        <v>682</v>
      </c>
      <c r="G476" s="44"/>
      <c r="H476" s="44"/>
      <c r="I476" s="224"/>
      <c r="J476" s="44"/>
      <c r="K476" s="44"/>
      <c r="L476" s="48"/>
      <c r="M476" s="225"/>
      <c r="N476" s="226"/>
      <c r="O476" s="88"/>
      <c r="P476" s="88"/>
      <c r="Q476" s="88"/>
      <c r="R476" s="88"/>
      <c r="S476" s="88"/>
      <c r="T476" s="89"/>
      <c r="U476" s="42"/>
      <c r="V476" s="42"/>
      <c r="W476" s="42"/>
      <c r="X476" s="42"/>
      <c r="Y476" s="42"/>
      <c r="Z476" s="42"/>
      <c r="AA476" s="42"/>
      <c r="AB476" s="42"/>
      <c r="AC476" s="42"/>
      <c r="AD476" s="42"/>
      <c r="AE476" s="42"/>
      <c r="AT476" s="20" t="s">
        <v>170</v>
      </c>
      <c r="AU476" s="20" t="s">
        <v>90</v>
      </c>
    </row>
    <row r="477" s="2" customFormat="1" ht="24.15" customHeight="1">
      <c r="A477" s="42"/>
      <c r="B477" s="43"/>
      <c r="C477" s="209" t="s">
        <v>683</v>
      </c>
      <c r="D477" s="209" t="s">
        <v>161</v>
      </c>
      <c r="E477" s="210" t="s">
        <v>684</v>
      </c>
      <c r="F477" s="211" t="s">
        <v>685</v>
      </c>
      <c r="G477" s="212" t="s">
        <v>661</v>
      </c>
      <c r="H477" s="213">
        <v>2</v>
      </c>
      <c r="I477" s="214"/>
      <c r="J477" s="215">
        <f>ROUND(I477*H477,2)</f>
        <v>0</v>
      </c>
      <c r="K477" s="211" t="s">
        <v>201</v>
      </c>
      <c r="L477" s="48"/>
      <c r="M477" s="216" t="s">
        <v>44</v>
      </c>
      <c r="N477" s="217" t="s">
        <v>53</v>
      </c>
      <c r="O477" s="88"/>
      <c r="P477" s="218">
        <f>O477*H477</f>
        <v>0</v>
      </c>
      <c r="Q477" s="218">
        <v>0</v>
      </c>
      <c r="R477" s="218">
        <f>Q477*H477</f>
        <v>0</v>
      </c>
      <c r="S477" s="218">
        <v>0</v>
      </c>
      <c r="T477" s="219">
        <f>S477*H477</f>
        <v>0</v>
      </c>
      <c r="U477" s="42"/>
      <c r="V477" s="42"/>
      <c r="W477" s="42"/>
      <c r="X477" s="42"/>
      <c r="Y477" s="42"/>
      <c r="Z477" s="42"/>
      <c r="AA477" s="42"/>
      <c r="AB477" s="42"/>
      <c r="AC477" s="42"/>
      <c r="AD477" s="42"/>
      <c r="AE477" s="42"/>
      <c r="AR477" s="220" t="s">
        <v>668</v>
      </c>
      <c r="AT477" s="220" t="s">
        <v>161</v>
      </c>
      <c r="AU477" s="220" t="s">
        <v>90</v>
      </c>
      <c r="AY477" s="20" t="s">
        <v>159</v>
      </c>
      <c r="BE477" s="221">
        <f>IF(N477="základní",J477,0)</f>
        <v>0</v>
      </c>
      <c r="BF477" s="221">
        <f>IF(N477="snížená",J477,0)</f>
        <v>0</v>
      </c>
      <c r="BG477" s="221">
        <f>IF(N477="zákl. přenesená",J477,0)</f>
        <v>0</v>
      </c>
      <c r="BH477" s="221">
        <f>IF(N477="sníž. přenesená",J477,0)</f>
        <v>0</v>
      </c>
      <c r="BI477" s="221">
        <f>IF(N477="nulová",J477,0)</f>
        <v>0</v>
      </c>
      <c r="BJ477" s="20" t="s">
        <v>90</v>
      </c>
      <c r="BK477" s="221">
        <f>ROUND(I477*H477,2)</f>
        <v>0</v>
      </c>
      <c r="BL477" s="20" t="s">
        <v>668</v>
      </c>
      <c r="BM477" s="220" t="s">
        <v>686</v>
      </c>
    </row>
    <row r="478" s="2" customFormat="1" ht="24.15" customHeight="1">
      <c r="A478" s="42"/>
      <c r="B478" s="43"/>
      <c r="C478" s="209" t="s">
        <v>687</v>
      </c>
      <c r="D478" s="209" t="s">
        <v>161</v>
      </c>
      <c r="E478" s="210" t="s">
        <v>688</v>
      </c>
      <c r="F478" s="211" t="s">
        <v>689</v>
      </c>
      <c r="G478" s="212" t="s">
        <v>661</v>
      </c>
      <c r="H478" s="213">
        <v>1</v>
      </c>
      <c r="I478" s="214"/>
      <c r="J478" s="215">
        <f>ROUND(I478*H478,2)</f>
        <v>0</v>
      </c>
      <c r="K478" s="211" t="s">
        <v>201</v>
      </c>
      <c r="L478" s="48"/>
      <c r="M478" s="216" t="s">
        <v>44</v>
      </c>
      <c r="N478" s="217" t="s">
        <v>53</v>
      </c>
      <c r="O478" s="88"/>
      <c r="P478" s="218">
        <f>O478*H478</f>
        <v>0</v>
      </c>
      <c r="Q478" s="218">
        <v>0</v>
      </c>
      <c r="R478" s="218">
        <f>Q478*H478</f>
        <v>0</v>
      </c>
      <c r="S478" s="218">
        <v>0</v>
      </c>
      <c r="T478" s="219">
        <f>S478*H478</f>
        <v>0</v>
      </c>
      <c r="U478" s="42"/>
      <c r="V478" s="42"/>
      <c r="W478" s="42"/>
      <c r="X478" s="42"/>
      <c r="Y478" s="42"/>
      <c r="Z478" s="42"/>
      <c r="AA478" s="42"/>
      <c r="AB478" s="42"/>
      <c r="AC478" s="42"/>
      <c r="AD478" s="42"/>
      <c r="AE478" s="42"/>
      <c r="AR478" s="220" t="s">
        <v>668</v>
      </c>
      <c r="AT478" s="220" t="s">
        <v>161</v>
      </c>
      <c r="AU478" s="220" t="s">
        <v>90</v>
      </c>
      <c r="AY478" s="20" t="s">
        <v>159</v>
      </c>
      <c r="BE478" s="221">
        <f>IF(N478="základní",J478,0)</f>
        <v>0</v>
      </c>
      <c r="BF478" s="221">
        <f>IF(N478="snížená",J478,0)</f>
        <v>0</v>
      </c>
      <c r="BG478" s="221">
        <f>IF(N478="zákl. přenesená",J478,0)</f>
        <v>0</v>
      </c>
      <c r="BH478" s="221">
        <f>IF(N478="sníž. přenesená",J478,0)</f>
        <v>0</v>
      </c>
      <c r="BI478" s="221">
        <f>IF(N478="nulová",J478,0)</f>
        <v>0</v>
      </c>
      <c r="BJ478" s="20" t="s">
        <v>90</v>
      </c>
      <c r="BK478" s="221">
        <f>ROUND(I478*H478,2)</f>
        <v>0</v>
      </c>
      <c r="BL478" s="20" t="s">
        <v>668</v>
      </c>
      <c r="BM478" s="220" t="s">
        <v>690</v>
      </c>
    </row>
    <row r="479" s="2" customFormat="1">
      <c r="A479" s="42"/>
      <c r="B479" s="43"/>
      <c r="C479" s="44"/>
      <c r="D479" s="227" t="s">
        <v>170</v>
      </c>
      <c r="E479" s="44"/>
      <c r="F479" s="228" t="s">
        <v>691</v>
      </c>
      <c r="G479" s="44"/>
      <c r="H479" s="44"/>
      <c r="I479" s="224"/>
      <c r="J479" s="44"/>
      <c r="K479" s="44"/>
      <c r="L479" s="48"/>
      <c r="M479" s="225"/>
      <c r="N479" s="226"/>
      <c r="O479" s="88"/>
      <c r="P479" s="88"/>
      <c r="Q479" s="88"/>
      <c r="R479" s="88"/>
      <c r="S479" s="88"/>
      <c r="T479" s="89"/>
      <c r="U479" s="42"/>
      <c r="V479" s="42"/>
      <c r="W479" s="42"/>
      <c r="X479" s="42"/>
      <c r="Y479" s="42"/>
      <c r="Z479" s="42"/>
      <c r="AA479" s="42"/>
      <c r="AB479" s="42"/>
      <c r="AC479" s="42"/>
      <c r="AD479" s="42"/>
      <c r="AE479" s="42"/>
      <c r="AT479" s="20" t="s">
        <v>170</v>
      </c>
      <c r="AU479" s="20" t="s">
        <v>90</v>
      </c>
    </row>
    <row r="480" s="2" customFormat="1" ht="24.15" customHeight="1">
      <c r="A480" s="42"/>
      <c r="B480" s="43"/>
      <c r="C480" s="209" t="s">
        <v>692</v>
      </c>
      <c r="D480" s="209" t="s">
        <v>161</v>
      </c>
      <c r="E480" s="210" t="s">
        <v>693</v>
      </c>
      <c r="F480" s="211" t="s">
        <v>694</v>
      </c>
      <c r="G480" s="212" t="s">
        <v>661</v>
      </c>
      <c r="H480" s="213">
        <v>2</v>
      </c>
      <c r="I480" s="214"/>
      <c r="J480" s="215">
        <f>ROUND(I480*H480,2)</f>
        <v>0</v>
      </c>
      <c r="K480" s="211" t="s">
        <v>201</v>
      </c>
      <c r="L480" s="48"/>
      <c r="M480" s="216" t="s">
        <v>44</v>
      </c>
      <c r="N480" s="217" t="s">
        <v>53</v>
      </c>
      <c r="O480" s="88"/>
      <c r="P480" s="218">
        <f>O480*H480</f>
        <v>0</v>
      </c>
      <c r="Q480" s="218">
        <v>0</v>
      </c>
      <c r="R480" s="218">
        <f>Q480*H480</f>
        <v>0</v>
      </c>
      <c r="S480" s="218">
        <v>0</v>
      </c>
      <c r="T480" s="219">
        <f>S480*H480</f>
        <v>0</v>
      </c>
      <c r="U480" s="42"/>
      <c r="V480" s="42"/>
      <c r="W480" s="42"/>
      <c r="X480" s="42"/>
      <c r="Y480" s="42"/>
      <c r="Z480" s="42"/>
      <c r="AA480" s="42"/>
      <c r="AB480" s="42"/>
      <c r="AC480" s="42"/>
      <c r="AD480" s="42"/>
      <c r="AE480" s="42"/>
      <c r="AR480" s="220" t="s">
        <v>668</v>
      </c>
      <c r="AT480" s="220" t="s">
        <v>161</v>
      </c>
      <c r="AU480" s="220" t="s">
        <v>90</v>
      </c>
      <c r="AY480" s="20" t="s">
        <v>159</v>
      </c>
      <c r="BE480" s="221">
        <f>IF(N480="základní",J480,0)</f>
        <v>0</v>
      </c>
      <c r="BF480" s="221">
        <f>IF(N480="snížená",J480,0)</f>
        <v>0</v>
      </c>
      <c r="BG480" s="221">
        <f>IF(N480="zákl. přenesená",J480,0)</f>
        <v>0</v>
      </c>
      <c r="BH480" s="221">
        <f>IF(N480="sníž. přenesená",J480,0)</f>
        <v>0</v>
      </c>
      <c r="BI480" s="221">
        <f>IF(N480="nulová",J480,0)</f>
        <v>0</v>
      </c>
      <c r="BJ480" s="20" t="s">
        <v>90</v>
      </c>
      <c r="BK480" s="221">
        <f>ROUND(I480*H480,2)</f>
        <v>0</v>
      </c>
      <c r="BL480" s="20" t="s">
        <v>668</v>
      </c>
      <c r="BM480" s="220" t="s">
        <v>695</v>
      </c>
    </row>
    <row r="481" s="12" customFormat="1" ht="25.92" customHeight="1">
      <c r="A481" s="12"/>
      <c r="B481" s="193"/>
      <c r="C481" s="194"/>
      <c r="D481" s="195" t="s">
        <v>81</v>
      </c>
      <c r="E481" s="196" t="s">
        <v>172</v>
      </c>
      <c r="F481" s="196" t="s">
        <v>696</v>
      </c>
      <c r="G481" s="194"/>
      <c r="H481" s="194"/>
      <c r="I481" s="197"/>
      <c r="J481" s="198">
        <f>BK481</f>
        <v>0</v>
      </c>
      <c r="K481" s="194"/>
      <c r="L481" s="199"/>
      <c r="M481" s="200"/>
      <c r="N481" s="201"/>
      <c r="O481" s="201"/>
      <c r="P481" s="202">
        <f>SUM(P482:P512)</f>
        <v>0</v>
      </c>
      <c r="Q481" s="201"/>
      <c r="R481" s="202">
        <f>SUM(R482:R512)</f>
        <v>0</v>
      </c>
      <c r="S481" s="201"/>
      <c r="T481" s="203">
        <f>SUM(T482:T512)</f>
        <v>0</v>
      </c>
      <c r="U481" s="12"/>
      <c r="V481" s="12"/>
      <c r="W481" s="12"/>
      <c r="X481" s="12"/>
      <c r="Y481" s="12"/>
      <c r="Z481" s="12"/>
      <c r="AA481" s="12"/>
      <c r="AB481" s="12"/>
      <c r="AC481" s="12"/>
      <c r="AD481" s="12"/>
      <c r="AE481" s="12"/>
      <c r="AR481" s="204" t="s">
        <v>166</v>
      </c>
      <c r="AT481" s="205" t="s">
        <v>81</v>
      </c>
      <c r="AU481" s="205" t="s">
        <v>82</v>
      </c>
      <c r="AY481" s="204" t="s">
        <v>159</v>
      </c>
      <c r="BK481" s="206">
        <f>SUM(BK482:BK512)</f>
        <v>0</v>
      </c>
    </row>
    <row r="482" s="2" customFormat="1" ht="16.5" customHeight="1">
      <c r="A482" s="42"/>
      <c r="B482" s="43"/>
      <c r="C482" s="209" t="s">
        <v>697</v>
      </c>
      <c r="D482" s="209" t="s">
        <v>161</v>
      </c>
      <c r="E482" s="210" t="s">
        <v>698</v>
      </c>
      <c r="F482" s="211" t="s">
        <v>699</v>
      </c>
      <c r="G482" s="212" t="s">
        <v>310</v>
      </c>
      <c r="H482" s="213">
        <v>0</v>
      </c>
      <c r="I482" s="214"/>
      <c r="J482" s="215">
        <f>ROUND(I482*H482,2)</f>
        <v>0</v>
      </c>
      <c r="K482" s="211" t="s">
        <v>201</v>
      </c>
      <c r="L482" s="48"/>
      <c r="M482" s="216" t="s">
        <v>44</v>
      </c>
      <c r="N482" s="217" t="s">
        <v>53</v>
      </c>
      <c r="O482" s="88"/>
      <c r="P482" s="218">
        <f>O482*H482</f>
        <v>0</v>
      </c>
      <c r="Q482" s="218">
        <v>0</v>
      </c>
      <c r="R482" s="218">
        <f>Q482*H482</f>
        <v>0</v>
      </c>
      <c r="S482" s="218">
        <v>0</v>
      </c>
      <c r="T482" s="219">
        <f>S482*H482</f>
        <v>0</v>
      </c>
      <c r="U482" s="42"/>
      <c r="V482" s="42"/>
      <c r="W482" s="42"/>
      <c r="X482" s="42"/>
      <c r="Y482" s="42"/>
      <c r="Z482" s="42"/>
      <c r="AA482" s="42"/>
      <c r="AB482" s="42"/>
      <c r="AC482" s="42"/>
      <c r="AD482" s="42"/>
      <c r="AE482" s="42"/>
      <c r="AR482" s="220" t="s">
        <v>668</v>
      </c>
      <c r="AT482" s="220" t="s">
        <v>161</v>
      </c>
      <c r="AU482" s="220" t="s">
        <v>90</v>
      </c>
      <c r="AY482" s="20" t="s">
        <v>159</v>
      </c>
      <c r="BE482" s="221">
        <f>IF(N482="základní",J482,0)</f>
        <v>0</v>
      </c>
      <c r="BF482" s="221">
        <f>IF(N482="snížená",J482,0)</f>
        <v>0</v>
      </c>
      <c r="BG482" s="221">
        <f>IF(N482="zákl. přenesená",J482,0)</f>
        <v>0</v>
      </c>
      <c r="BH482" s="221">
        <f>IF(N482="sníž. přenesená",J482,0)</f>
        <v>0</v>
      </c>
      <c r="BI482" s="221">
        <f>IF(N482="nulová",J482,0)</f>
        <v>0</v>
      </c>
      <c r="BJ482" s="20" t="s">
        <v>90</v>
      </c>
      <c r="BK482" s="221">
        <f>ROUND(I482*H482,2)</f>
        <v>0</v>
      </c>
      <c r="BL482" s="20" t="s">
        <v>668</v>
      </c>
      <c r="BM482" s="220" t="s">
        <v>700</v>
      </c>
    </row>
    <row r="483" s="13" customFormat="1">
      <c r="A483" s="13"/>
      <c r="B483" s="229"/>
      <c r="C483" s="230"/>
      <c r="D483" s="227" t="s">
        <v>172</v>
      </c>
      <c r="E483" s="231" t="s">
        <v>44</v>
      </c>
      <c r="F483" s="232" t="s">
        <v>701</v>
      </c>
      <c r="G483" s="230"/>
      <c r="H483" s="231" t="s">
        <v>44</v>
      </c>
      <c r="I483" s="233"/>
      <c r="J483" s="230"/>
      <c r="K483" s="230"/>
      <c r="L483" s="234"/>
      <c r="M483" s="235"/>
      <c r="N483" s="236"/>
      <c r="O483" s="236"/>
      <c r="P483" s="236"/>
      <c r="Q483" s="236"/>
      <c r="R483" s="236"/>
      <c r="S483" s="236"/>
      <c r="T483" s="237"/>
      <c r="U483" s="13"/>
      <c r="V483" s="13"/>
      <c r="W483" s="13"/>
      <c r="X483" s="13"/>
      <c r="Y483" s="13"/>
      <c r="Z483" s="13"/>
      <c r="AA483" s="13"/>
      <c r="AB483" s="13"/>
      <c r="AC483" s="13"/>
      <c r="AD483" s="13"/>
      <c r="AE483" s="13"/>
      <c r="AT483" s="238" t="s">
        <v>172</v>
      </c>
      <c r="AU483" s="238" t="s">
        <v>90</v>
      </c>
      <c r="AV483" s="13" t="s">
        <v>90</v>
      </c>
      <c r="AW483" s="13" t="s">
        <v>42</v>
      </c>
      <c r="AX483" s="13" t="s">
        <v>82</v>
      </c>
      <c r="AY483" s="238" t="s">
        <v>159</v>
      </c>
    </row>
    <row r="484" s="13" customFormat="1">
      <c r="A484" s="13"/>
      <c r="B484" s="229"/>
      <c r="C484" s="230"/>
      <c r="D484" s="227" t="s">
        <v>172</v>
      </c>
      <c r="E484" s="231" t="s">
        <v>44</v>
      </c>
      <c r="F484" s="232" t="s">
        <v>702</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4" customFormat="1">
      <c r="A485" s="14"/>
      <c r="B485" s="239"/>
      <c r="C485" s="240"/>
      <c r="D485" s="227" t="s">
        <v>172</v>
      </c>
      <c r="E485" s="241" t="s">
        <v>44</v>
      </c>
      <c r="F485" s="242" t="s">
        <v>247</v>
      </c>
      <c r="G485" s="240"/>
      <c r="H485" s="243">
        <v>584.44000000000005</v>
      </c>
      <c r="I485" s="244"/>
      <c r="J485" s="240"/>
      <c r="K485" s="240"/>
      <c r="L485" s="245"/>
      <c r="M485" s="246"/>
      <c r="N485" s="247"/>
      <c r="O485" s="247"/>
      <c r="P485" s="247"/>
      <c r="Q485" s="247"/>
      <c r="R485" s="247"/>
      <c r="S485" s="247"/>
      <c r="T485" s="248"/>
      <c r="U485" s="14"/>
      <c r="V485" s="14"/>
      <c r="W485" s="14"/>
      <c r="X485" s="14"/>
      <c r="Y485" s="14"/>
      <c r="Z485" s="14"/>
      <c r="AA485" s="14"/>
      <c r="AB485" s="14"/>
      <c r="AC485" s="14"/>
      <c r="AD485" s="14"/>
      <c r="AE485" s="14"/>
      <c r="AT485" s="249" t="s">
        <v>172</v>
      </c>
      <c r="AU485" s="249" t="s">
        <v>90</v>
      </c>
      <c r="AV485" s="14" t="s">
        <v>92</v>
      </c>
      <c r="AW485" s="14" t="s">
        <v>42</v>
      </c>
      <c r="AX485" s="14" t="s">
        <v>82</v>
      </c>
      <c r="AY485" s="249" t="s">
        <v>159</v>
      </c>
    </row>
    <row r="486" s="15" customFormat="1">
      <c r="A486" s="15"/>
      <c r="B486" s="250"/>
      <c r="C486" s="251"/>
      <c r="D486" s="227" t="s">
        <v>172</v>
      </c>
      <c r="E486" s="252" t="s">
        <v>246</v>
      </c>
      <c r="F486" s="253" t="s">
        <v>176</v>
      </c>
      <c r="G486" s="251"/>
      <c r="H486" s="254">
        <v>584.44000000000005</v>
      </c>
      <c r="I486" s="255"/>
      <c r="J486" s="251"/>
      <c r="K486" s="251"/>
      <c r="L486" s="256"/>
      <c r="M486" s="257"/>
      <c r="N486" s="258"/>
      <c r="O486" s="258"/>
      <c r="P486" s="258"/>
      <c r="Q486" s="258"/>
      <c r="R486" s="258"/>
      <c r="S486" s="258"/>
      <c r="T486" s="259"/>
      <c r="U486" s="15"/>
      <c r="V486" s="15"/>
      <c r="W486" s="15"/>
      <c r="X486" s="15"/>
      <c r="Y486" s="15"/>
      <c r="Z486" s="15"/>
      <c r="AA486" s="15"/>
      <c r="AB486" s="15"/>
      <c r="AC486" s="15"/>
      <c r="AD486" s="15"/>
      <c r="AE486" s="15"/>
      <c r="AT486" s="260" t="s">
        <v>172</v>
      </c>
      <c r="AU486" s="260" t="s">
        <v>90</v>
      </c>
      <c r="AV486" s="15" t="s">
        <v>177</v>
      </c>
      <c r="AW486" s="15" t="s">
        <v>42</v>
      </c>
      <c r="AX486" s="15" t="s">
        <v>82</v>
      </c>
      <c r="AY486" s="260" t="s">
        <v>159</v>
      </c>
    </row>
    <row r="487" s="13" customFormat="1">
      <c r="A487" s="13"/>
      <c r="B487" s="229"/>
      <c r="C487" s="230"/>
      <c r="D487" s="227" t="s">
        <v>172</v>
      </c>
      <c r="E487" s="231" t="s">
        <v>44</v>
      </c>
      <c r="F487" s="232" t="s">
        <v>703</v>
      </c>
      <c r="G487" s="230"/>
      <c r="H487" s="231" t="s">
        <v>44</v>
      </c>
      <c r="I487" s="233"/>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172</v>
      </c>
      <c r="AU487" s="238" t="s">
        <v>90</v>
      </c>
      <c r="AV487" s="13" t="s">
        <v>90</v>
      </c>
      <c r="AW487" s="13" t="s">
        <v>42</v>
      </c>
      <c r="AX487" s="13" t="s">
        <v>82</v>
      </c>
      <c r="AY487" s="238" t="s">
        <v>159</v>
      </c>
    </row>
    <row r="488" s="14" customFormat="1">
      <c r="A488" s="14"/>
      <c r="B488" s="239"/>
      <c r="C488" s="240"/>
      <c r="D488" s="227" t="s">
        <v>172</v>
      </c>
      <c r="E488" s="241" t="s">
        <v>44</v>
      </c>
      <c r="F488" s="242" t="s">
        <v>249</v>
      </c>
      <c r="G488" s="240"/>
      <c r="H488" s="243">
        <v>721.25999999999999</v>
      </c>
      <c r="I488" s="244"/>
      <c r="J488" s="240"/>
      <c r="K488" s="240"/>
      <c r="L488" s="245"/>
      <c r="M488" s="246"/>
      <c r="N488" s="247"/>
      <c r="O488" s="247"/>
      <c r="P488" s="247"/>
      <c r="Q488" s="247"/>
      <c r="R488" s="247"/>
      <c r="S488" s="247"/>
      <c r="T488" s="248"/>
      <c r="U488" s="14"/>
      <c r="V488" s="14"/>
      <c r="W488" s="14"/>
      <c r="X488" s="14"/>
      <c r="Y488" s="14"/>
      <c r="Z488" s="14"/>
      <c r="AA488" s="14"/>
      <c r="AB488" s="14"/>
      <c r="AC488" s="14"/>
      <c r="AD488" s="14"/>
      <c r="AE488" s="14"/>
      <c r="AT488" s="249" t="s">
        <v>172</v>
      </c>
      <c r="AU488" s="249" t="s">
        <v>90</v>
      </c>
      <c r="AV488" s="14" t="s">
        <v>92</v>
      </c>
      <c r="AW488" s="14" t="s">
        <v>42</v>
      </c>
      <c r="AX488" s="14" t="s">
        <v>82</v>
      </c>
      <c r="AY488" s="249" t="s">
        <v>159</v>
      </c>
    </row>
    <row r="489" s="15" customFormat="1">
      <c r="A489" s="15"/>
      <c r="B489" s="250"/>
      <c r="C489" s="251"/>
      <c r="D489" s="227" t="s">
        <v>172</v>
      </c>
      <c r="E489" s="252" t="s">
        <v>248</v>
      </c>
      <c r="F489" s="253" t="s">
        <v>176</v>
      </c>
      <c r="G489" s="251"/>
      <c r="H489" s="254">
        <v>721.25999999999999</v>
      </c>
      <c r="I489" s="255"/>
      <c r="J489" s="251"/>
      <c r="K489" s="251"/>
      <c r="L489" s="256"/>
      <c r="M489" s="257"/>
      <c r="N489" s="258"/>
      <c r="O489" s="258"/>
      <c r="P489" s="258"/>
      <c r="Q489" s="258"/>
      <c r="R489" s="258"/>
      <c r="S489" s="258"/>
      <c r="T489" s="259"/>
      <c r="U489" s="15"/>
      <c r="V489" s="15"/>
      <c r="W489" s="15"/>
      <c r="X489" s="15"/>
      <c r="Y489" s="15"/>
      <c r="Z489" s="15"/>
      <c r="AA489" s="15"/>
      <c r="AB489" s="15"/>
      <c r="AC489" s="15"/>
      <c r="AD489" s="15"/>
      <c r="AE489" s="15"/>
      <c r="AT489" s="260" t="s">
        <v>172</v>
      </c>
      <c r="AU489" s="260" t="s">
        <v>90</v>
      </c>
      <c r="AV489" s="15" t="s">
        <v>177</v>
      </c>
      <c r="AW489" s="15" t="s">
        <v>42</v>
      </c>
      <c r="AX489" s="15" t="s">
        <v>82</v>
      </c>
      <c r="AY489" s="260" t="s">
        <v>159</v>
      </c>
    </row>
    <row r="490" s="13" customFormat="1">
      <c r="A490" s="13"/>
      <c r="B490" s="229"/>
      <c r="C490" s="230"/>
      <c r="D490" s="227" t="s">
        <v>172</v>
      </c>
      <c r="E490" s="231" t="s">
        <v>44</v>
      </c>
      <c r="F490" s="232" t="s">
        <v>704</v>
      </c>
      <c r="G490" s="230"/>
      <c r="H490" s="231" t="s">
        <v>44</v>
      </c>
      <c r="I490" s="233"/>
      <c r="J490" s="230"/>
      <c r="K490" s="230"/>
      <c r="L490" s="234"/>
      <c r="M490" s="235"/>
      <c r="N490" s="236"/>
      <c r="O490" s="236"/>
      <c r="P490" s="236"/>
      <c r="Q490" s="236"/>
      <c r="R490" s="236"/>
      <c r="S490" s="236"/>
      <c r="T490" s="237"/>
      <c r="U490" s="13"/>
      <c r="V490" s="13"/>
      <c r="W490" s="13"/>
      <c r="X490" s="13"/>
      <c r="Y490" s="13"/>
      <c r="Z490" s="13"/>
      <c r="AA490" s="13"/>
      <c r="AB490" s="13"/>
      <c r="AC490" s="13"/>
      <c r="AD490" s="13"/>
      <c r="AE490" s="13"/>
      <c r="AT490" s="238" t="s">
        <v>172</v>
      </c>
      <c r="AU490" s="238" t="s">
        <v>90</v>
      </c>
      <c r="AV490" s="13" t="s">
        <v>90</v>
      </c>
      <c r="AW490" s="13" t="s">
        <v>42</v>
      </c>
      <c r="AX490" s="13" t="s">
        <v>82</v>
      </c>
      <c r="AY490" s="238" t="s">
        <v>159</v>
      </c>
    </row>
    <row r="491" s="14" customFormat="1">
      <c r="A491" s="14"/>
      <c r="B491" s="239"/>
      <c r="C491" s="240"/>
      <c r="D491" s="227" t="s">
        <v>172</v>
      </c>
      <c r="E491" s="241" t="s">
        <v>44</v>
      </c>
      <c r="F491" s="242" t="s">
        <v>251</v>
      </c>
      <c r="G491" s="240"/>
      <c r="H491" s="243">
        <v>1429.56</v>
      </c>
      <c r="I491" s="244"/>
      <c r="J491" s="240"/>
      <c r="K491" s="240"/>
      <c r="L491" s="245"/>
      <c r="M491" s="246"/>
      <c r="N491" s="247"/>
      <c r="O491" s="247"/>
      <c r="P491" s="247"/>
      <c r="Q491" s="247"/>
      <c r="R491" s="247"/>
      <c r="S491" s="247"/>
      <c r="T491" s="248"/>
      <c r="U491" s="14"/>
      <c r="V491" s="14"/>
      <c r="W491" s="14"/>
      <c r="X491" s="14"/>
      <c r="Y491" s="14"/>
      <c r="Z491" s="14"/>
      <c r="AA491" s="14"/>
      <c r="AB491" s="14"/>
      <c r="AC491" s="14"/>
      <c r="AD491" s="14"/>
      <c r="AE491" s="14"/>
      <c r="AT491" s="249" t="s">
        <v>172</v>
      </c>
      <c r="AU491" s="249" t="s">
        <v>90</v>
      </c>
      <c r="AV491" s="14" t="s">
        <v>92</v>
      </c>
      <c r="AW491" s="14" t="s">
        <v>42</v>
      </c>
      <c r="AX491" s="14" t="s">
        <v>82</v>
      </c>
      <c r="AY491" s="249" t="s">
        <v>159</v>
      </c>
    </row>
    <row r="492" s="15" customFormat="1">
      <c r="A492" s="15"/>
      <c r="B492" s="250"/>
      <c r="C492" s="251"/>
      <c r="D492" s="227" t="s">
        <v>172</v>
      </c>
      <c r="E492" s="252" t="s">
        <v>250</v>
      </c>
      <c r="F492" s="253" t="s">
        <v>176</v>
      </c>
      <c r="G492" s="251"/>
      <c r="H492" s="254">
        <v>1429.56</v>
      </c>
      <c r="I492" s="255"/>
      <c r="J492" s="251"/>
      <c r="K492" s="251"/>
      <c r="L492" s="256"/>
      <c r="M492" s="257"/>
      <c r="N492" s="258"/>
      <c r="O492" s="258"/>
      <c r="P492" s="258"/>
      <c r="Q492" s="258"/>
      <c r="R492" s="258"/>
      <c r="S492" s="258"/>
      <c r="T492" s="259"/>
      <c r="U492" s="15"/>
      <c r="V492" s="15"/>
      <c r="W492" s="15"/>
      <c r="X492" s="15"/>
      <c r="Y492" s="15"/>
      <c r="Z492" s="15"/>
      <c r="AA492" s="15"/>
      <c r="AB492" s="15"/>
      <c r="AC492" s="15"/>
      <c r="AD492" s="15"/>
      <c r="AE492" s="15"/>
      <c r="AT492" s="260" t="s">
        <v>172</v>
      </c>
      <c r="AU492" s="260" t="s">
        <v>90</v>
      </c>
      <c r="AV492" s="15" t="s">
        <v>177</v>
      </c>
      <c r="AW492" s="15" t="s">
        <v>42</v>
      </c>
      <c r="AX492" s="15" t="s">
        <v>82</v>
      </c>
      <c r="AY492" s="260" t="s">
        <v>159</v>
      </c>
    </row>
    <row r="493" s="13" customFormat="1">
      <c r="A493" s="13"/>
      <c r="B493" s="229"/>
      <c r="C493" s="230"/>
      <c r="D493" s="227" t="s">
        <v>172</v>
      </c>
      <c r="E493" s="231" t="s">
        <v>44</v>
      </c>
      <c r="F493" s="232" t="s">
        <v>705</v>
      </c>
      <c r="G493" s="230"/>
      <c r="H493" s="231" t="s">
        <v>44</v>
      </c>
      <c r="I493" s="233"/>
      <c r="J493" s="230"/>
      <c r="K493" s="230"/>
      <c r="L493" s="234"/>
      <c r="M493" s="235"/>
      <c r="N493" s="236"/>
      <c r="O493" s="236"/>
      <c r="P493" s="236"/>
      <c r="Q493" s="236"/>
      <c r="R493" s="236"/>
      <c r="S493" s="236"/>
      <c r="T493" s="237"/>
      <c r="U493" s="13"/>
      <c r="V493" s="13"/>
      <c r="W493" s="13"/>
      <c r="X493" s="13"/>
      <c r="Y493" s="13"/>
      <c r="Z493" s="13"/>
      <c r="AA493" s="13"/>
      <c r="AB493" s="13"/>
      <c r="AC493" s="13"/>
      <c r="AD493" s="13"/>
      <c r="AE493" s="13"/>
      <c r="AT493" s="238" t="s">
        <v>172</v>
      </c>
      <c r="AU493" s="238" t="s">
        <v>90</v>
      </c>
      <c r="AV493" s="13" t="s">
        <v>90</v>
      </c>
      <c r="AW493" s="13" t="s">
        <v>42</v>
      </c>
      <c r="AX493" s="13" t="s">
        <v>82</v>
      </c>
      <c r="AY493" s="238" t="s">
        <v>159</v>
      </c>
    </row>
    <row r="494" s="14" customFormat="1">
      <c r="A494" s="14"/>
      <c r="B494" s="239"/>
      <c r="C494" s="240"/>
      <c r="D494" s="227" t="s">
        <v>172</v>
      </c>
      <c r="E494" s="241" t="s">
        <v>44</v>
      </c>
      <c r="F494" s="242" t="s">
        <v>253</v>
      </c>
      <c r="G494" s="240"/>
      <c r="H494" s="243">
        <v>183.16999999999999</v>
      </c>
      <c r="I494" s="244"/>
      <c r="J494" s="240"/>
      <c r="K494" s="240"/>
      <c r="L494" s="245"/>
      <c r="M494" s="246"/>
      <c r="N494" s="247"/>
      <c r="O494" s="247"/>
      <c r="P494" s="247"/>
      <c r="Q494" s="247"/>
      <c r="R494" s="247"/>
      <c r="S494" s="247"/>
      <c r="T494" s="248"/>
      <c r="U494" s="14"/>
      <c r="V494" s="14"/>
      <c r="W494" s="14"/>
      <c r="X494" s="14"/>
      <c r="Y494" s="14"/>
      <c r="Z494" s="14"/>
      <c r="AA494" s="14"/>
      <c r="AB494" s="14"/>
      <c r="AC494" s="14"/>
      <c r="AD494" s="14"/>
      <c r="AE494" s="14"/>
      <c r="AT494" s="249" t="s">
        <v>172</v>
      </c>
      <c r="AU494" s="249" t="s">
        <v>90</v>
      </c>
      <c r="AV494" s="14" t="s">
        <v>92</v>
      </c>
      <c r="AW494" s="14" t="s">
        <v>42</v>
      </c>
      <c r="AX494" s="14" t="s">
        <v>82</v>
      </c>
      <c r="AY494" s="249" t="s">
        <v>159</v>
      </c>
    </row>
    <row r="495" s="15" customFormat="1">
      <c r="A495" s="15"/>
      <c r="B495" s="250"/>
      <c r="C495" s="251"/>
      <c r="D495" s="227" t="s">
        <v>172</v>
      </c>
      <c r="E495" s="252" t="s">
        <v>252</v>
      </c>
      <c r="F495" s="253" t="s">
        <v>176</v>
      </c>
      <c r="G495" s="251"/>
      <c r="H495" s="254">
        <v>183.16999999999999</v>
      </c>
      <c r="I495" s="255"/>
      <c r="J495" s="251"/>
      <c r="K495" s="251"/>
      <c r="L495" s="256"/>
      <c r="M495" s="257"/>
      <c r="N495" s="258"/>
      <c r="O495" s="258"/>
      <c r="P495" s="258"/>
      <c r="Q495" s="258"/>
      <c r="R495" s="258"/>
      <c r="S495" s="258"/>
      <c r="T495" s="259"/>
      <c r="U495" s="15"/>
      <c r="V495" s="15"/>
      <c r="W495" s="15"/>
      <c r="X495" s="15"/>
      <c r="Y495" s="15"/>
      <c r="Z495" s="15"/>
      <c r="AA495" s="15"/>
      <c r="AB495" s="15"/>
      <c r="AC495" s="15"/>
      <c r="AD495" s="15"/>
      <c r="AE495" s="15"/>
      <c r="AT495" s="260" t="s">
        <v>172</v>
      </c>
      <c r="AU495" s="260" t="s">
        <v>90</v>
      </c>
      <c r="AV495" s="15" t="s">
        <v>177</v>
      </c>
      <c r="AW495" s="15" t="s">
        <v>42</v>
      </c>
      <c r="AX495" s="15" t="s">
        <v>82</v>
      </c>
      <c r="AY495" s="260" t="s">
        <v>159</v>
      </c>
    </row>
    <row r="496" s="13" customFormat="1">
      <c r="A496" s="13"/>
      <c r="B496" s="229"/>
      <c r="C496" s="230"/>
      <c r="D496" s="227" t="s">
        <v>172</v>
      </c>
      <c r="E496" s="231" t="s">
        <v>44</v>
      </c>
      <c r="F496" s="232" t="s">
        <v>706</v>
      </c>
      <c r="G496" s="230"/>
      <c r="H496" s="231" t="s">
        <v>44</v>
      </c>
      <c r="I496" s="233"/>
      <c r="J496" s="230"/>
      <c r="K496" s="230"/>
      <c r="L496" s="234"/>
      <c r="M496" s="235"/>
      <c r="N496" s="236"/>
      <c r="O496" s="236"/>
      <c r="P496" s="236"/>
      <c r="Q496" s="236"/>
      <c r="R496" s="236"/>
      <c r="S496" s="236"/>
      <c r="T496" s="237"/>
      <c r="U496" s="13"/>
      <c r="V496" s="13"/>
      <c r="W496" s="13"/>
      <c r="X496" s="13"/>
      <c r="Y496" s="13"/>
      <c r="Z496" s="13"/>
      <c r="AA496" s="13"/>
      <c r="AB496" s="13"/>
      <c r="AC496" s="13"/>
      <c r="AD496" s="13"/>
      <c r="AE496" s="13"/>
      <c r="AT496" s="238" t="s">
        <v>172</v>
      </c>
      <c r="AU496" s="238" t="s">
        <v>90</v>
      </c>
      <c r="AV496" s="13" t="s">
        <v>90</v>
      </c>
      <c r="AW496" s="13" t="s">
        <v>42</v>
      </c>
      <c r="AX496" s="13" t="s">
        <v>82</v>
      </c>
      <c r="AY496" s="238" t="s">
        <v>159</v>
      </c>
    </row>
    <row r="497" s="14" customFormat="1">
      <c r="A497" s="14"/>
      <c r="B497" s="239"/>
      <c r="C497" s="240"/>
      <c r="D497" s="227" t="s">
        <v>172</v>
      </c>
      <c r="E497" s="241" t="s">
        <v>44</v>
      </c>
      <c r="F497" s="242" t="s">
        <v>255</v>
      </c>
      <c r="G497" s="240"/>
      <c r="H497" s="243">
        <v>86.430000000000007</v>
      </c>
      <c r="I497" s="244"/>
      <c r="J497" s="240"/>
      <c r="K497" s="240"/>
      <c r="L497" s="245"/>
      <c r="M497" s="246"/>
      <c r="N497" s="247"/>
      <c r="O497" s="247"/>
      <c r="P497" s="247"/>
      <c r="Q497" s="247"/>
      <c r="R497" s="247"/>
      <c r="S497" s="247"/>
      <c r="T497" s="248"/>
      <c r="U497" s="14"/>
      <c r="V497" s="14"/>
      <c r="W497" s="14"/>
      <c r="X497" s="14"/>
      <c r="Y497" s="14"/>
      <c r="Z497" s="14"/>
      <c r="AA497" s="14"/>
      <c r="AB497" s="14"/>
      <c r="AC497" s="14"/>
      <c r="AD497" s="14"/>
      <c r="AE497" s="14"/>
      <c r="AT497" s="249" t="s">
        <v>172</v>
      </c>
      <c r="AU497" s="249" t="s">
        <v>90</v>
      </c>
      <c r="AV497" s="14" t="s">
        <v>92</v>
      </c>
      <c r="AW497" s="14" t="s">
        <v>42</v>
      </c>
      <c r="AX497" s="14" t="s">
        <v>82</v>
      </c>
      <c r="AY497" s="249" t="s">
        <v>159</v>
      </c>
    </row>
    <row r="498" s="15" customFormat="1">
      <c r="A498" s="15"/>
      <c r="B498" s="250"/>
      <c r="C498" s="251"/>
      <c r="D498" s="227" t="s">
        <v>172</v>
      </c>
      <c r="E498" s="252" t="s">
        <v>254</v>
      </c>
      <c r="F498" s="253" t="s">
        <v>176</v>
      </c>
      <c r="G498" s="251"/>
      <c r="H498" s="254">
        <v>86.430000000000007</v>
      </c>
      <c r="I498" s="255"/>
      <c r="J498" s="251"/>
      <c r="K498" s="251"/>
      <c r="L498" s="256"/>
      <c r="M498" s="257"/>
      <c r="N498" s="258"/>
      <c r="O498" s="258"/>
      <c r="P498" s="258"/>
      <c r="Q498" s="258"/>
      <c r="R498" s="258"/>
      <c r="S498" s="258"/>
      <c r="T498" s="259"/>
      <c r="U498" s="15"/>
      <c r="V498" s="15"/>
      <c r="W498" s="15"/>
      <c r="X498" s="15"/>
      <c r="Y498" s="15"/>
      <c r="Z498" s="15"/>
      <c r="AA498" s="15"/>
      <c r="AB498" s="15"/>
      <c r="AC498" s="15"/>
      <c r="AD498" s="15"/>
      <c r="AE498" s="15"/>
      <c r="AT498" s="260" t="s">
        <v>172</v>
      </c>
      <c r="AU498" s="260" t="s">
        <v>90</v>
      </c>
      <c r="AV498" s="15" t="s">
        <v>177</v>
      </c>
      <c r="AW498" s="15" t="s">
        <v>42</v>
      </c>
      <c r="AX498" s="15" t="s">
        <v>82</v>
      </c>
      <c r="AY498" s="260" t="s">
        <v>159</v>
      </c>
    </row>
    <row r="499" s="13" customFormat="1">
      <c r="A499" s="13"/>
      <c r="B499" s="229"/>
      <c r="C499" s="230"/>
      <c r="D499" s="227" t="s">
        <v>172</v>
      </c>
      <c r="E499" s="231" t="s">
        <v>44</v>
      </c>
      <c r="F499" s="232" t="s">
        <v>707</v>
      </c>
      <c r="G499" s="230"/>
      <c r="H499" s="231" t="s">
        <v>44</v>
      </c>
      <c r="I499" s="233"/>
      <c r="J499" s="230"/>
      <c r="K499" s="230"/>
      <c r="L499" s="234"/>
      <c r="M499" s="235"/>
      <c r="N499" s="236"/>
      <c r="O499" s="236"/>
      <c r="P499" s="236"/>
      <c r="Q499" s="236"/>
      <c r="R499" s="236"/>
      <c r="S499" s="236"/>
      <c r="T499" s="237"/>
      <c r="U499" s="13"/>
      <c r="V499" s="13"/>
      <c r="W499" s="13"/>
      <c r="X499" s="13"/>
      <c r="Y499" s="13"/>
      <c r="Z499" s="13"/>
      <c r="AA499" s="13"/>
      <c r="AB499" s="13"/>
      <c r="AC499" s="13"/>
      <c r="AD499" s="13"/>
      <c r="AE499" s="13"/>
      <c r="AT499" s="238" t="s">
        <v>172</v>
      </c>
      <c r="AU499" s="238" t="s">
        <v>90</v>
      </c>
      <c r="AV499" s="13" t="s">
        <v>90</v>
      </c>
      <c r="AW499" s="13" t="s">
        <v>42</v>
      </c>
      <c r="AX499" s="13" t="s">
        <v>82</v>
      </c>
      <c r="AY499" s="238" t="s">
        <v>159</v>
      </c>
    </row>
    <row r="500" s="14" customFormat="1">
      <c r="A500" s="14"/>
      <c r="B500" s="239"/>
      <c r="C500" s="240"/>
      <c r="D500" s="227" t="s">
        <v>172</v>
      </c>
      <c r="E500" s="241" t="s">
        <v>44</v>
      </c>
      <c r="F500" s="242" t="s">
        <v>257</v>
      </c>
      <c r="G500" s="240"/>
      <c r="H500" s="243">
        <v>22.960000000000001</v>
      </c>
      <c r="I500" s="244"/>
      <c r="J500" s="240"/>
      <c r="K500" s="240"/>
      <c r="L500" s="245"/>
      <c r="M500" s="246"/>
      <c r="N500" s="247"/>
      <c r="O500" s="247"/>
      <c r="P500" s="247"/>
      <c r="Q500" s="247"/>
      <c r="R500" s="247"/>
      <c r="S500" s="247"/>
      <c r="T500" s="248"/>
      <c r="U500" s="14"/>
      <c r="V500" s="14"/>
      <c r="W500" s="14"/>
      <c r="X500" s="14"/>
      <c r="Y500" s="14"/>
      <c r="Z500" s="14"/>
      <c r="AA500" s="14"/>
      <c r="AB500" s="14"/>
      <c r="AC500" s="14"/>
      <c r="AD500" s="14"/>
      <c r="AE500" s="14"/>
      <c r="AT500" s="249" t="s">
        <v>172</v>
      </c>
      <c r="AU500" s="249" t="s">
        <v>90</v>
      </c>
      <c r="AV500" s="14" t="s">
        <v>92</v>
      </c>
      <c r="AW500" s="14" t="s">
        <v>42</v>
      </c>
      <c r="AX500" s="14" t="s">
        <v>82</v>
      </c>
      <c r="AY500" s="249" t="s">
        <v>159</v>
      </c>
    </row>
    <row r="501" s="15" customFormat="1">
      <c r="A501" s="15"/>
      <c r="B501" s="250"/>
      <c r="C501" s="251"/>
      <c r="D501" s="227" t="s">
        <v>172</v>
      </c>
      <c r="E501" s="252" t="s">
        <v>256</v>
      </c>
      <c r="F501" s="253" t="s">
        <v>176</v>
      </c>
      <c r="G501" s="251"/>
      <c r="H501" s="254">
        <v>22.960000000000001</v>
      </c>
      <c r="I501" s="255"/>
      <c r="J501" s="251"/>
      <c r="K501" s="251"/>
      <c r="L501" s="256"/>
      <c r="M501" s="257"/>
      <c r="N501" s="258"/>
      <c r="O501" s="258"/>
      <c r="P501" s="258"/>
      <c r="Q501" s="258"/>
      <c r="R501" s="258"/>
      <c r="S501" s="258"/>
      <c r="T501" s="259"/>
      <c r="U501" s="15"/>
      <c r="V501" s="15"/>
      <c r="W501" s="15"/>
      <c r="X501" s="15"/>
      <c r="Y501" s="15"/>
      <c r="Z501" s="15"/>
      <c r="AA501" s="15"/>
      <c r="AB501" s="15"/>
      <c r="AC501" s="15"/>
      <c r="AD501" s="15"/>
      <c r="AE501" s="15"/>
      <c r="AT501" s="260" t="s">
        <v>172</v>
      </c>
      <c r="AU501" s="260" t="s">
        <v>90</v>
      </c>
      <c r="AV501" s="15" t="s">
        <v>177</v>
      </c>
      <c r="AW501" s="15" t="s">
        <v>42</v>
      </c>
      <c r="AX501" s="15" t="s">
        <v>82</v>
      </c>
      <c r="AY501" s="260" t="s">
        <v>159</v>
      </c>
    </row>
    <row r="502" s="13" customFormat="1">
      <c r="A502" s="13"/>
      <c r="B502" s="229"/>
      <c r="C502" s="230"/>
      <c r="D502" s="227" t="s">
        <v>172</v>
      </c>
      <c r="E502" s="231" t="s">
        <v>44</v>
      </c>
      <c r="F502" s="232" t="s">
        <v>708</v>
      </c>
      <c r="G502" s="230"/>
      <c r="H502" s="231" t="s">
        <v>44</v>
      </c>
      <c r="I502" s="233"/>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172</v>
      </c>
      <c r="AU502" s="238" t="s">
        <v>90</v>
      </c>
      <c r="AV502" s="13" t="s">
        <v>90</v>
      </c>
      <c r="AW502" s="13" t="s">
        <v>42</v>
      </c>
      <c r="AX502" s="13" t="s">
        <v>82</v>
      </c>
      <c r="AY502" s="238" t="s">
        <v>159</v>
      </c>
    </row>
    <row r="503" s="14" customFormat="1">
      <c r="A503" s="14"/>
      <c r="B503" s="239"/>
      <c r="C503" s="240"/>
      <c r="D503" s="227" t="s">
        <v>172</v>
      </c>
      <c r="E503" s="241" t="s">
        <v>44</v>
      </c>
      <c r="F503" s="242" t="s">
        <v>260</v>
      </c>
      <c r="G503" s="240"/>
      <c r="H503" s="243">
        <v>298.50999999999999</v>
      </c>
      <c r="I503" s="244"/>
      <c r="J503" s="240"/>
      <c r="K503" s="240"/>
      <c r="L503" s="245"/>
      <c r="M503" s="246"/>
      <c r="N503" s="247"/>
      <c r="O503" s="247"/>
      <c r="P503" s="247"/>
      <c r="Q503" s="247"/>
      <c r="R503" s="247"/>
      <c r="S503" s="247"/>
      <c r="T503" s="248"/>
      <c r="U503" s="14"/>
      <c r="V503" s="14"/>
      <c r="W503" s="14"/>
      <c r="X503" s="14"/>
      <c r="Y503" s="14"/>
      <c r="Z503" s="14"/>
      <c r="AA503" s="14"/>
      <c r="AB503" s="14"/>
      <c r="AC503" s="14"/>
      <c r="AD503" s="14"/>
      <c r="AE503" s="14"/>
      <c r="AT503" s="249" t="s">
        <v>172</v>
      </c>
      <c r="AU503" s="249" t="s">
        <v>90</v>
      </c>
      <c r="AV503" s="14" t="s">
        <v>92</v>
      </c>
      <c r="AW503" s="14" t="s">
        <v>42</v>
      </c>
      <c r="AX503" s="14" t="s">
        <v>82</v>
      </c>
      <c r="AY503" s="249" t="s">
        <v>159</v>
      </c>
    </row>
    <row r="504" s="15" customFormat="1">
      <c r="A504" s="15"/>
      <c r="B504" s="250"/>
      <c r="C504" s="251"/>
      <c r="D504" s="227" t="s">
        <v>172</v>
      </c>
      <c r="E504" s="252" t="s">
        <v>259</v>
      </c>
      <c r="F504" s="253" t="s">
        <v>176</v>
      </c>
      <c r="G504" s="251"/>
      <c r="H504" s="254">
        <v>298.50999999999999</v>
      </c>
      <c r="I504" s="255"/>
      <c r="J504" s="251"/>
      <c r="K504" s="251"/>
      <c r="L504" s="256"/>
      <c r="M504" s="257"/>
      <c r="N504" s="258"/>
      <c r="O504" s="258"/>
      <c r="P504" s="258"/>
      <c r="Q504" s="258"/>
      <c r="R504" s="258"/>
      <c r="S504" s="258"/>
      <c r="T504" s="259"/>
      <c r="U504" s="15"/>
      <c r="V504" s="15"/>
      <c r="W504" s="15"/>
      <c r="X504" s="15"/>
      <c r="Y504" s="15"/>
      <c r="Z504" s="15"/>
      <c r="AA504" s="15"/>
      <c r="AB504" s="15"/>
      <c r="AC504" s="15"/>
      <c r="AD504" s="15"/>
      <c r="AE504" s="15"/>
      <c r="AT504" s="260" t="s">
        <v>172</v>
      </c>
      <c r="AU504" s="260" t="s">
        <v>90</v>
      </c>
      <c r="AV504" s="15" t="s">
        <v>177</v>
      </c>
      <c r="AW504" s="15" t="s">
        <v>42</v>
      </c>
      <c r="AX504" s="15" t="s">
        <v>82</v>
      </c>
      <c r="AY504" s="260" t="s">
        <v>159</v>
      </c>
    </row>
    <row r="505" s="13" customFormat="1">
      <c r="A505" s="13"/>
      <c r="B505" s="229"/>
      <c r="C505" s="230"/>
      <c r="D505" s="227" t="s">
        <v>172</v>
      </c>
      <c r="E505" s="231" t="s">
        <v>44</v>
      </c>
      <c r="F505" s="232" t="s">
        <v>709</v>
      </c>
      <c r="G505" s="230"/>
      <c r="H505" s="231" t="s">
        <v>44</v>
      </c>
      <c r="I505" s="233"/>
      <c r="J505" s="230"/>
      <c r="K505" s="230"/>
      <c r="L505" s="234"/>
      <c r="M505" s="235"/>
      <c r="N505" s="236"/>
      <c r="O505" s="236"/>
      <c r="P505" s="236"/>
      <c r="Q505" s="236"/>
      <c r="R505" s="236"/>
      <c r="S505" s="236"/>
      <c r="T505" s="237"/>
      <c r="U505" s="13"/>
      <c r="V505" s="13"/>
      <c r="W505" s="13"/>
      <c r="X505" s="13"/>
      <c r="Y505" s="13"/>
      <c r="Z505" s="13"/>
      <c r="AA505" s="13"/>
      <c r="AB505" s="13"/>
      <c r="AC505" s="13"/>
      <c r="AD505" s="13"/>
      <c r="AE505" s="13"/>
      <c r="AT505" s="238" t="s">
        <v>172</v>
      </c>
      <c r="AU505" s="238" t="s">
        <v>90</v>
      </c>
      <c r="AV505" s="13" t="s">
        <v>90</v>
      </c>
      <c r="AW505" s="13" t="s">
        <v>42</v>
      </c>
      <c r="AX505" s="13" t="s">
        <v>82</v>
      </c>
      <c r="AY505" s="238" t="s">
        <v>159</v>
      </c>
    </row>
    <row r="506" s="14" customFormat="1">
      <c r="A506" s="14"/>
      <c r="B506" s="239"/>
      <c r="C506" s="240"/>
      <c r="D506" s="227" t="s">
        <v>172</v>
      </c>
      <c r="E506" s="241" t="s">
        <v>44</v>
      </c>
      <c r="F506" s="242" t="s">
        <v>262</v>
      </c>
      <c r="G506" s="240"/>
      <c r="H506" s="243">
        <v>48.270000000000003</v>
      </c>
      <c r="I506" s="244"/>
      <c r="J506" s="240"/>
      <c r="K506" s="240"/>
      <c r="L506" s="245"/>
      <c r="M506" s="246"/>
      <c r="N506" s="247"/>
      <c r="O506" s="247"/>
      <c r="P506" s="247"/>
      <c r="Q506" s="247"/>
      <c r="R506" s="247"/>
      <c r="S506" s="247"/>
      <c r="T506" s="248"/>
      <c r="U506" s="14"/>
      <c r="V506" s="14"/>
      <c r="W506" s="14"/>
      <c r="X506" s="14"/>
      <c r="Y506" s="14"/>
      <c r="Z506" s="14"/>
      <c r="AA506" s="14"/>
      <c r="AB506" s="14"/>
      <c r="AC506" s="14"/>
      <c r="AD506" s="14"/>
      <c r="AE506" s="14"/>
      <c r="AT506" s="249" t="s">
        <v>172</v>
      </c>
      <c r="AU506" s="249" t="s">
        <v>90</v>
      </c>
      <c r="AV506" s="14" t="s">
        <v>92</v>
      </c>
      <c r="AW506" s="14" t="s">
        <v>42</v>
      </c>
      <c r="AX506" s="14" t="s">
        <v>82</v>
      </c>
      <c r="AY506" s="249" t="s">
        <v>159</v>
      </c>
    </row>
    <row r="507" s="15" customFormat="1">
      <c r="A507" s="15"/>
      <c r="B507" s="250"/>
      <c r="C507" s="251"/>
      <c r="D507" s="227" t="s">
        <v>172</v>
      </c>
      <c r="E507" s="252" t="s">
        <v>261</v>
      </c>
      <c r="F507" s="253" t="s">
        <v>176</v>
      </c>
      <c r="G507" s="251"/>
      <c r="H507" s="254">
        <v>48.270000000000003</v>
      </c>
      <c r="I507" s="255"/>
      <c r="J507" s="251"/>
      <c r="K507" s="251"/>
      <c r="L507" s="256"/>
      <c r="M507" s="257"/>
      <c r="N507" s="258"/>
      <c r="O507" s="258"/>
      <c r="P507" s="258"/>
      <c r="Q507" s="258"/>
      <c r="R507" s="258"/>
      <c r="S507" s="258"/>
      <c r="T507" s="259"/>
      <c r="U507" s="15"/>
      <c r="V507" s="15"/>
      <c r="W507" s="15"/>
      <c r="X507" s="15"/>
      <c r="Y507" s="15"/>
      <c r="Z507" s="15"/>
      <c r="AA507" s="15"/>
      <c r="AB507" s="15"/>
      <c r="AC507" s="15"/>
      <c r="AD507" s="15"/>
      <c r="AE507" s="15"/>
      <c r="AT507" s="260" t="s">
        <v>172</v>
      </c>
      <c r="AU507" s="260" t="s">
        <v>90</v>
      </c>
      <c r="AV507" s="15" t="s">
        <v>177</v>
      </c>
      <c r="AW507" s="15" t="s">
        <v>42</v>
      </c>
      <c r="AX507" s="15" t="s">
        <v>82</v>
      </c>
      <c r="AY507" s="260" t="s">
        <v>159</v>
      </c>
    </row>
    <row r="508" s="13" customFormat="1">
      <c r="A508" s="13"/>
      <c r="B508" s="229"/>
      <c r="C508" s="230"/>
      <c r="D508" s="227" t="s">
        <v>172</v>
      </c>
      <c r="E508" s="231" t="s">
        <v>44</v>
      </c>
      <c r="F508" s="232" t="s">
        <v>710</v>
      </c>
      <c r="G508" s="230"/>
      <c r="H508" s="231" t="s">
        <v>44</v>
      </c>
      <c r="I508" s="233"/>
      <c r="J508" s="230"/>
      <c r="K508" s="230"/>
      <c r="L508" s="234"/>
      <c r="M508" s="235"/>
      <c r="N508" s="236"/>
      <c r="O508" s="236"/>
      <c r="P508" s="236"/>
      <c r="Q508" s="236"/>
      <c r="R508" s="236"/>
      <c r="S508" s="236"/>
      <c r="T508" s="237"/>
      <c r="U508" s="13"/>
      <c r="V508" s="13"/>
      <c r="W508" s="13"/>
      <c r="X508" s="13"/>
      <c r="Y508" s="13"/>
      <c r="Z508" s="13"/>
      <c r="AA508" s="13"/>
      <c r="AB508" s="13"/>
      <c r="AC508" s="13"/>
      <c r="AD508" s="13"/>
      <c r="AE508" s="13"/>
      <c r="AT508" s="238" t="s">
        <v>172</v>
      </c>
      <c r="AU508" s="238" t="s">
        <v>90</v>
      </c>
      <c r="AV508" s="13" t="s">
        <v>90</v>
      </c>
      <c r="AW508" s="13" t="s">
        <v>42</v>
      </c>
      <c r="AX508" s="13" t="s">
        <v>82</v>
      </c>
      <c r="AY508" s="238" t="s">
        <v>159</v>
      </c>
    </row>
    <row r="509" s="14" customFormat="1">
      <c r="A509" s="14"/>
      <c r="B509" s="239"/>
      <c r="C509" s="240"/>
      <c r="D509" s="227" t="s">
        <v>172</v>
      </c>
      <c r="E509" s="241" t="s">
        <v>44</v>
      </c>
      <c r="F509" s="242" t="s">
        <v>264</v>
      </c>
      <c r="G509" s="240"/>
      <c r="H509" s="243">
        <v>1810.9000000000001</v>
      </c>
      <c r="I509" s="244"/>
      <c r="J509" s="240"/>
      <c r="K509" s="240"/>
      <c r="L509" s="245"/>
      <c r="M509" s="246"/>
      <c r="N509" s="247"/>
      <c r="O509" s="247"/>
      <c r="P509" s="247"/>
      <c r="Q509" s="247"/>
      <c r="R509" s="247"/>
      <c r="S509" s="247"/>
      <c r="T509" s="248"/>
      <c r="U509" s="14"/>
      <c r="V509" s="14"/>
      <c r="W509" s="14"/>
      <c r="X509" s="14"/>
      <c r="Y509" s="14"/>
      <c r="Z509" s="14"/>
      <c r="AA509" s="14"/>
      <c r="AB509" s="14"/>
      <c r="AC509" s="14"/>
      <c r="AD509" s="14"/>
      <c r="AE509" s="14"/>
      <c r="AT509" s="249" t="s">
        <v>172</v>
      </c>
      <c r="AU509" s="249" t="s">
        <v>90</v>
      </c>
      <c r="AV509" s="14" t="s">
        <v>92</v>
      </c>
      <c r="AW509" s="14" t="s">
        <v>42</v>
      </c>
      <c r="AX509" s="14" t="s">
        <v>82</v>
      </c>
      <c r="AY509" s="249" t="s">
        <v>159</v>
      </c>
    </row>
    <row r="510" s="15" customFormat="1">
      <c r="A510" s="15"/>
      <c r="B510" s="250"/>
      <c r="C510" s="251"/>
      <c r="D510" s="227" t="s">
        <v>172</v>
      </c>
      <c r="E510" s="252" t="s">
        <v>263</v>
      </c>
      <c r="F510" s="253" t="s">
        <v>176</v>
      </c>
      <c r="G510" s="251"/>
      <c r="H510" s="254">
        <v>1810.9000000000001</v>
      </c>
      <c r="I510" s="255"/>
      <c r="J510" s="251"/>
      <c r="K510" s="251"/>
      <c r="L510" s="256"/>
      <c r="M510" s="257"/>
      <c r="N510" s="258"/>
      <c r="O510" s="258"/>
      <c r="P510" s="258"/>
      <c r="Q510" s="258"/>
      <c r="R510" s="258"/>
      <c r="S510" s="258"/>
      <c r="T510" s="259"/>
      <c r="U510" s="15"/>
      <c r="V510" s="15"/>
      <c r="W510" s="15"/>
      <c r="X510" s="15"/>
      <c r="Y510" s="15"/>
      <c r="Z510" s="15"/>
      <c r="AA510" s="15"/>
      <c r="AB510" s="15"/>
      <c r="AC510" s="15"/>
      <c r="AD510" s="15"/>
      <c r="AE510" s="15"/>
      <c r="AT510" s="260" t="s">
        <v>172</v>
      </c>
      <c r="AU510" s="260" t="s">
        <v>90</v>
      </c>
      <c r="AV510" s="15" t="s">
        <v>177</v>
      </c>
      <c r="AW510" s="15" t="s">
        <v>42</v>
      </c>
      <c r="AX510" s="15" t="s">
        <v>82</v>
      </c>
      <c r="AY510" s="260" t="s">
        <v>159</v>
      </c>
    </row>
    <row r="511" s="16" customFormat="1">
      <c r="A511" s="16"/>
      <c r="B511" s="261"/>
      <c r="C511" s="262"/>
      <c r="D511" s="227" t="s">
        <v>172</v>
      </c>
      <c r="E511" s="263" t="s">
        <v>44</v>
      </c>
      <c r="F511" s="264" t="s">
        <v>178</v>
      </c>
      <c r="G511" s="262"/>
      <c r="H511" s="265">
        <v>5185.5</v>
      </c>
      <c r="I511" s="266"/>
      <c r="J511" s="262"/>
      <c r="K511" s="262"/>
      <c r="L511" s="267"/>
      <c r="M511" s="268"/>
      <c r="N511" s="269"/>
      <c r="O511" s="269"/>
      <c r="P511" s="269"/>
      <c r="Q511" s="269"/>
      <c r="R511" s="269"/>
      <c r="S511" s="269"/>
      <c r="T511" s="270"/>
      <c r="U511" s="16"/>
      <c r="V511" s="16"/>
      <c r="W511" s="16"/>
      <c r="X511" s="16"/>
      <c r="Y511" s="16"/>
      <c r="Z511" s="16"/>
      <c r="AA511" s="16"/>
      <c r="AB511" s="16"/>
      <c r="AC511" s="16"/>
      <c r="AD511" s="16"/>
      <c r="AE511" s="16"/>
      <c r="AT511" s="271" t="s">
        <v>172</v>
      </c>
      <c r="AU511" s="271" t="s">
        <v>90</v>
      </c>
      <c r="AV511" s="16" t="s">
        <v>166</v>
      </c>
      <c r="AW511" s="16" t="s">
        <v>42</v>
      </c>
      <c r="AX511" s="16" t="s">
        <v>90</v>
      </c>
      <c r="AY511" s="271" t="s">
        <v>159</v>
      </c>
    </row>
    <row r="512" s="14" customFormat="1">
      <c r="A512" s="14"/>
      <c r="B512" s="239"/>
      <c r="C512" s="240"/>
      <c r="D512" s="227" t="s">
        <v>172</v>
      </c>
      <c r="E512" s="240"/>
      <c r="F512" s="242" t="s">
        <v>711</v>
      </c>
      <c r="G512" s="240"/>
      <c r="H512" s="243">
        <v>0</v>
      </c>
      <c r="I512" s="244"/>
      <c r="J512" s="240"/>
      <c r="K512" s="240"/>
      <c r="L512" s="245"/>
      <c r="M512" s="286"/>
      <c r="N512" s="287"/>
      <c r="O512" s="287"/>
      <c r="P512" s="287"/>
      <c r="Q512" s="287"/>
      <c r="R512" s="287"/>
      <c r="S512" s="287"/>
      <c r="T512" s="288"/>
      <c r="U512" s="14"/>
      <c r="V512" s="14"/>
      <c r="W512" s="14"/>
      <c r="X512" s="14"/>
      <c r="Y512" s="14"/>
      <c r="Z512" s="14"/>
      <c r="AA512" s="14"/>
      <c r="AB512" s="14"/>
      <c r="AC512" s="14"/>
      <c r="AD512" s="14"/>
      <c r="AE512" s="14"/>
      <c r="AT512" s="249" t="s">
        <v>172</v>
      </c>
      <c r="AU512" s="249" t="s">
        <v>90</v>
      </c>
      <c r="AV512" s="14" t="s">
        <v>92</v>
      </c>
      <c r="AW512" s="14" t="s">
        <v>4</v>
      </c>
      <c r="AX512" s="14" t="s">
        <v>90</v>
      </c>
      <c r="AY512" s="249" t="s">
        <v>159</v>
      </c>
    </row>
    <row r="513" s="2" customFormat="1" ht="6.96" customHeight="1">
      <c r="A513" s="42"/>
      <c r="B513" s="63"/>
      <c r="C513" s="64"/>
      <c r="D513" s="64"/>
      <c r="E513" s="64"/>
      <c r="F513" s="64"/>
      <c r="G513" s="64"/>
      <c r="H513" s="64"/>
      <c r="I513" s="64"/>
      <c r="J513" s="64"/>
      <c r="K513" s="64"/>
      <c r="L513" s="48"/>
      <c r="M513" s="42"/>
      <c r="O513" s="42"/>
      <c r="P513" s="42"/>
      <c r="Q513" s="42"/>
      <c r="R513" s="42"/>
      <c r="S513" s="42"/>
      <c r="T513" s="42"/>
      <c r="U513" s="42"/>
      <c r="V513" s="42"/>
      <c r="W513" s="42"/>
      <c r="X513" s="42"/>
      <c r="Y513" s="42"/>
      <c r="Z513" s="42"/>
      <c r="AA513" s="42"/>
      <c r="AB513" s="42"/>
      <c r="AC513" s="42"/>
      <c r="AD513" s="42"/>
      <c r="AE513" s="42"/>
    </row>
  </sheetData>
  <sheetProtection sheet="1" autoFilter="0" formatColumns="0" formatRows="0" objects="1" scenarios="1" spinCount="100000" saltValue="19lwKU3oNapnE51rQv9JSXlsWLMDFogWsnAtpLzBN6rQYCdmWMhpcjgxnDzHt96wMF5f5aR/D/wZUt2FggIXBQ==" hashValue="S1fKtXoLcDfbKO58zzb6WLITFPjlXaGARJI0w2JSOZrootMRMSl1s32RKtAfsZgVq3J43lBqp3GUqv1cLjNt2g==" algorithmName="SHA-512" password="CC35"/>
  <autoFilter ref="C89:K512"/>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9" r:id="rId8" display="https://podminky.urs.cz/item/CS_URS_2024_02/273321511"/>
    <hyperlink ref="F166" r:id="rId9" display="https://podminky.urs.cz/item/CS_URS_2024_02/273351121"/>
    <hyperlink ref="F172" r:id="rId10" display="https://podminky.urs.cz/item/CS_URS_2024_02/273351122"/>
    <hyperlink ref="F174" r:id="rId11" display="https://podminky.urs.cz/item/CS_URS_2024_02/273361821"/>
    <hyperlink ref="F179" r:id="rId12" display="https://podminky.urs.cz/item/CS_URS_2024_02/274321511"/>
    <hyperlink ref="F186" r:id="rId13" display="https://podminky.urs.cz/item/CS_URS_2024_02/274351121"/>
    <hyperlink ref="F192" r:id="rId14" display="https://podminky.urs.cz/item/CS_URS_2024_02/274351122"/>
    <hyperlink ref="F194" r:id="rId15" display="https://podminky.urs.cz/item/CS_URS_2024_02/274361821"/>
    <hyperlink ref="F204" r:id="rId16" display="https://podminky.urs.cz/item/CS_URS_2024_02/275322511"/>
    <hyperlink ref="F215" r:id="rId17" display="https://podminky.urs.cz/item/CS_URS_2024_02/275351121"/>
    <hyperlink ref="F221" r:id="rId18" display="https://podminky.urs.cz/item/CS_URS_2024_02/275351122"/>
    <hyperlink ref="F223" r:id="rId19" display="https://podminky.urs.cz/item/CS_URS_2024_02/275361821"/>
    <hyperlink ref="F234" r:id="rId20" display="https://podminky.urs.cz/item/CS_URS_2024_02/564720011"/>
    <hyperlink ref="F240" r:id="rId21" display="https://podminky.urs.cz/item/CS_URS_2024_02/564720111"/>
    <hyperlink ref="F246" r:id="rId22" display="https://podminky.urs.cz/item/CS_URS_2024_02/564730001"/>
    <hyperlink ref="F257" r:id="rId23" display="https://podminky.urs.cz/item/CS_URS_2024_02/564750101"/>
    <hyperlink ref="F263" r:id="rId24" display="https://podminky.urs.cz/item/CS_URS_2024_02/564751114"/>
    <hyperlink ref="F298" r:id="rId25" display="https://podminky.urs.cz/item/CS_URS_2024_02/564831112"/>
    <hyperlink ref="F362" r:id="rId26" display="https://podminky.urs.cz/item/CS_URS_2024_02/589811121"/>
    <hyperlink ref="F368" r:id="rId27" display="https://podminky.urs.cz/item/CS_URS_2024_02/631311234"/>
    <hyperlink ref="F373" r:id="rId28" display="https://podminky.urs.cz/item/CS_URS_2024_02/631319023"/>
    <hyperlink ref="F375" r:id="rId29" display="https://podminky.urs.cz/item/CS_URS_2024_02/631319175"/>
    <hyperlink ref="F377" r:id="rId30" display="https://podminky.urs.cz/item/CS_URS_2024_02/631351101"/>
    <hyperlink ref="F382" r:id="rId31" display="https://podminky.urs.cz/item/CS_URS_2024_02/631351102"/>
    <hyperlink ref="F384" r:id="rId32" display="https://podminky.urs.cz/item/CS_URS_2024_02/631362021"/>
    <hyperlink ref="F390" r:id="rId33" display="https://podminky.urs.cz/item/CS_URS_2024_02/916231213"/>
    <hyperlink ref="F426" r:id="rId34" display="https://podminky.urs.cz/item/CS_URS_2024_02/919726201"/>
    <hyperlink ref="F439" r:id="rId35" display="https://podminky.urs.cz/item/CS_URS_2024_02/935113111"/>
    <hyperlink ref="F457" r:id="rId36" display="https://podminky.urs.cz/item/CS_URS_2024_02/935923216"/>
    <hyperlink ref="F467" r:id="rId37"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712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ROUND((SUM(BE85:BE177)),  2)</f>
        <v>0</v>
      </c>
      <c r="G33" s="42"/>
      <c r="H33" s="42"/>
      <c r="I33" s="153">
        <v>0.20999999999999999</v>
      </c>
      <c r="J33" s="152">
        <f>ROUND(((SUM(BE85:BE177))*I33),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ROUND((SUM(BF85:BF177)),  2)</f>
        <v>0</v>
      </c>
      <c r="G34" s="42"/>
      <c r="H34" s="42"/>
      <c r="I34" s="153">
        <v>0.12</v>
      </c>
      <c r="J34" s="152">
        <f>ROUND(((SUM(BF85:BF177))*I34),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278</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279</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714</v>
      </c>
      <c r="F88" s="211" t="s">
        <v>715</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716</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718</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719</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720</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721</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722</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723</v>
      </c>
      <c r="F96" s="211" t="s">
        <v>724</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725</v>
      </c>
    </row>
    <row r="97" s="2" customFormat="1">
      <c r="A97" s="42"/>
      <c r="B97" s="43"/>
      <c r="C97" s="44"/>
      <c r="D97" s="222" t="s">
        <v>168</v>
      </c>
      <c r="E97" s="44"/>
      <c r="F97" s="223" t="s">
        <v>726</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727</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728</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729</v>
      </c>
      <c r="F100" s="211" t="s">
        <v>730</v>
      </c>
      <c r="G100" s="212" t="s">
        <v>594</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731</v>
      </c>
    </row>
    <row r="101" s="13" customFormat="1">
      <c r="A101" s="13"/>
      <c r="B101" s="229"/>
      <c r="C101" s="230"/>
      <c r="D101" s="227" t="s">
        <v>172</v>
      </c>
      <c r="E101" s="231" t="s">
        <v>44</v>
      </c>
      <c r="F101" s="232" t="s">
        <v>732</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721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583</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733</v>
      </c>
      <c r="F105" s="274" t="s">
        <v>734</v>
      </c>
      <c r="G105" s="275" t="s">
        <v>594</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735</v>
      </c>
    </row>
    <row r="106" s="2" customFormat="1" ht="24.15" customHeight="1">
      <c r="A106" s="42"/>
      <c r="B106" s="43"/>
      <c r="C106" s="209" t="s">
        <v>197</v>
      </c>
      <c r="D106" s="209" t="s">
        <v>161</v>
      </c>
      <c r="E106" s="210" t="s">
        <v>736</v>
      </c>
      <c r="F106" s="211" t="s">
        <v>737</v>
      </c>
      <c r="G106" s="212" t="s">
        <v>594</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738</v>
      </c>
    </row>
    <row r="107" s="2" customFormat="1">
      <c r="A107" s="42"/>
      <c r="B107" s="43"/>
      <c r="C107" s="44"/>
      <c r="D107" s="222" t="s">
        <v>168</v>
      </c>
      <c r="E107" s="44"/>
      <c r="F107" s="223" t="s">
        <v>739</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740</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741</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742</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743</v>
      </c>
      <c r="F112" s="274" t="s">
        <v>744</v>
      </c>
      <c r="G112" s="275" t="s">
        <v>594</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745</v>
      </c>
    </row>
    <row r="113" s="2" customFormat="1" ht="24.15" customHeight="1">
      <c r="A113" s="42"/>
      <c r="B113" s="43"/>
      <c r="C113" s="209" t="s">
        <v>211</v>
      </c>
      <c r="D113" s="209" t="s">
        <v>161</v>
      </c>
      <c r="E113" s="210" t="s">
        <v>746</v>
      </c>
      <c r="F113" s="211" t="s">
        <v>747</v>
      </c>
      <c r="G113" s="212" t="s">
        <v>594</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748</v>
      </c>
    </row>
    <row r="114" s="13" customFormat="1">
      <c r="A114" s="13"/>
      <c r="B114" s="229"/>
      <c r="C114" s="230"/>
      <c r="D114" s="227" t="s">
        <v>172</v>
      </c>
      <c r="E114" s="231" t="s">
        <v>44</v>
      </c>
      <c r="F114" s="232" t="s">
        <v>732</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719</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749</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750</v>
      </c>
      <c r="F118" s="274" t="s">
        <v>751</v>
      </c>
      <c r="G118" s="275" t="s">
        <v>594</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752</v>
      </c>
    </row>
    <row r="119" s="2" customFormat="1" ht="16.5" customHeight="1">
      <c r="A119" s="42"/>
      <c r="B119" s="43"/>
      <c r="C119" s="209" t="s">
        <v>227</v>
      </c>
      <c r="D119" s="209" t="s">
        <v>161</v>
      </c>
      <c r="E119" s="210" t="s">
        <v>753</v>
      </c>
      <c r="F119" s="211" t="s">
        <v>754</v>
      </c>
      <c r="G119" s="212" t="s">
        <v>594</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755</v>
      </c>
    </row>
    <row r="120" s="2" customFormat="1">
      <c r="A120" s="42"/>
      <c r="B120" s="43"/>
      <c r="C120" s="44"/>
      <c r="D120" s="222" t="s">
        <v>168</v>
      </c>
      <c r="E120" s="44"/>
      <c r="F120" s="223" t="s">
        <v>756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757</v>
      </c>
      <c r="F121" s="274" t="s">
        <v>758</v>
      </c>
      <c r="G121" s="275" t="s">
        <v>594</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759</v>
      </c>
    </row>
    <row r="122" s="13" customFormat="1">
      <c r="A122" s="13"/>
      <c r="B122" s="229"/>
      <c r="C122" s="230"/>
      <c r="D122" s="227" t="s">
        <v>172</v>
      </c>
      <c r="E122" s="231" t="s">
        <v>44</v>
      </c>
      <c r="F122" s="232" t="s">
        <v>760</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761</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762</v>
      </c>
      <c r="F126" s="274" t="s">
        <v>763</v>
      </c>
      <c r="G126" s="275" t="s">
        <v>594</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764</v>
      </c>
    </row>
    <row r="127" s="13" customFormat="1">
      <c r="A127" s="13"/>
      <c r="B127" s="229"/>
      <c r="C127" s="230"/>
      <c r="D127" s="227" t="s">
        <v>172</v>
      </c>
      <c r="E127" s="231" t="s">
        <v>44</v>
      </c>
      <c r="F127" s="232" t="s">
        <v>760</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765</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766</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767</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768</v>
      </c>
      <c r="F135" s="274" t="s">
        <v>769</v>
      </c>
      <c r="G135" s="275" t="s">
        <v>594</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770</v>
      </c>
    </row>
    <row r="136" s="13" customFormat="1">
      <c r="A136" s="13"/>
      <c r="B136" s="229"/>
      <c r="C136" s="230"/>
      <c r="D136" s="227" t="s">
        <v>172</v>
      </c>
      <c r="E136" s="231" t="s">
        <v>44</v>
      </c>
      <c r="F136" s="232" t="s">
        <v>760</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771</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339</v>
      </c>
      <c r="D140" s="209" t="s">
        <v>161</v>
      </c>
      <c r="E140" s="210" t="s">
        <v>772</v>
      </c>
      <c r="F140" s="211" t="s">
        <v>773</v>
      </c>
      <c r="G140" s="212" t="s">
        <v>594</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774</v>
      </c>
    </row>
    <row r="141" s="2" customFormat="1">
      <c r="A141" s="42"/>
      <c r="B141" s="43"/>
      <c r="C141" s="44"/>
      <c r="D141" s="227" t="s">
        <v>170</v>
      </c>
      <c r="E141" s="44"/>
      <c r="F141" s="228" t="s">
        <v>775</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776</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719</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358</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346</v>
      </c>
      <c r="D146" s="272" t="s">
        <v>212</v>
      </c>
      <c r="E146" s="273" t="s">
        <v>777</v>
      </c>
      <c r="F146" s="274" t="s">
        <v>778</v>
      </c>
      <c r="G146" s="275" t="s">
        <v>594</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779</v>
      </c>
    </row>
    <row r="147" s="2" customFormat="1" ht="16.5" customHeight="1">
      <c r="A147" s="42"/>
      <c r="B147" s="43"/>
      <c r="C147" s="272" t="s">
        <v>351</v>
      </c>
      <c r="D147" s="272" t="s">
        <v>212</v>
      </c>
      <c r="E147" s="273" t="s">
        <v>780</v>
      </c>
      <c r="F147" s="274" t="s">
        <v>781</v>
      </c>
      <c r="G147" s="275" t="s">
        <v>594</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782</v>
      </c>
    </row>
    <row r="148" s="2" customFormat="1" ht="16.5" customHeight="1">
      <c r="A148" s="42"/>
      <c r="B148" s="43"/>
      <c r="C148" s="272" t="s">
        <v>358</v>
      </c>
      <c r="D148" s="272" t="s">
        <v>212</v>
      </c>
      <c r="E148" s="273" t="s">
        <v>783</v>
      </c>
      <c r="F148" s="274" t="s">
        <v>784</v>
      </c>
      <c r="G148" s="275" t="s">
        <v>594</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785</v>
      </c>
    </row>
    <row r="149" s="2" customFormat="1" ht="24.15" customHeight="1">
      <c r="A149" s="42"/>
      <c r="B149" s="43"/>
      <c r="C149" s="209" t="s">
        <v>365</v>
      </c>
      <c r="D149" s="209" t="s">
        <v>161</v>
      </c>
      <c r="E149" s="210" t="s">
        <v>786</v>
      </c>
      <c r="F149" s="211" t="s">
        <v>787</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788</v>
      </c>
    </row>
    <row r="150" s="2" customFormat="1">
      <c r="A150" s="42"/>
      <c r="B150" s="43"/>
      <c r="C150" s="44"/>
      <c r="D150" s="227" t="s">
        <v>170</v>
      </c>
      <c r="E150" s="44"/>
      <c r="F150" s="228" t="s">
        <v>789</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790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719</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791</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741</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792</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372</v>
      </c>
      <c r="D157" s="272" t="s">
        <v>212</v>
      </c>
      <c r="E157" s="273" t="s">
        <v>793</v>
      </c>
      <c r="F157" s="274" t="s">
        <v>794</v>
      </c>
      <c r="G157" s="275" t="s">
        <v>594</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795</v>
      </c>
    </row>
    <row r="158" s="13" customFormat="1">
      <c r="A158" s="13"/>
      <c r="B158" s="229"/>
      <c r="C158" s="230"/>
      <c r="D158" s="227" t="s">
        <v>172</v>
      </c>
      <c r="E158" s="231" t="s">
        <v>44</v>
      </c>
      <c r="F158" s="232" t="s">
        <v>776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719</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796</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741</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797</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377</v>
      </c>
      <c r="D164" s="209" t="s">
        <v>161</v>
      </c>
      <c r="E164" s="210" t="s">
        <v>798</v>
      </c>
      <c r="F164" s="211" t="s">
        <v>799</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800</v>
      </c>
    </row>
    <row r="165" s="2" customFormat="1">
      <c r="A165" s="42"/>
      <c r="B165" s="43"/>
      <c r="C165" s="44"/>
      <c r="D165" s="222" t="s">
        <v>168</v>
      </c>
      <c r="E165" s="44"/>
      <c r="F165" s="223" t="s">
        <v>801</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790</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721</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802</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384</v>
      </c>
      <c r="D170" s="272" t="s">
        <v>212</v>
      </c>
      <c r="E170" s="273" t="s">
        <v>803</v>
      </c>
      <c r="F170" s="274" t="s">
        <v>804</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805</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806</v>
      </c>
      <c r="F172" s="211" t="s">
        <v>807</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808</v>
      </c>
    </row>
    <row r="173" s="2" customFormat="1">
      <c r="A173" s="42"/>
      <c r="B173" s="43"/>
      <c r="C173" s="44"/>
      <c r="D173" s="222" t="s">
        <v>168</v>
      </c>
      <c r="E173" s="44"/>
      <c r="F173" s="223" t="s">
        <v>809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654</v>
      </c>
      <c r="F174" s="196" t="s">
        <v>655</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656</v>
      </c>
      <c r="F175" s="207" t="s">
        <v>657</v>
      </c>
      <c r="G175" s="194"/>
      <c r="H175" s="194"/>
      <c r="I175" s="197"/>
      <c r="J175" s="208">
        <f>BK175</f>
        <v>0</v>
      </c>
      <c r="K175" s="194"/>
      <c r="L175" s="199"/>
      <c r="M175" s="200"/>
      <c r="N175" s="201"/>
      <c r="O175" s="201"/>
      <c r="P175" s="202">
        <f>SUM(P176:P177)</f>
        <v>0</v>
      </c>
      <c r="Q175" s="201"/>
      <c r="R175" s="202">
        <f>SUM(R176:R177)</f>
        <v>0</v>
      </c>
      <c r="S175" s="201"/>
      <c r="T175" s="203">
        <f>SUM(T176:T177)</f>
        <v>0</v>
      </c>
      <c r="U175" s="12"/>
      <c r="V175" s="12"/>
      <c r="W175" s="12"/>
      <c r="X175" s="12"/>
      <c r="Y175" s="12"/>
      <c r="Z175" s="12"/>
      <c r="AA175" s="12"/>
      <c r="AB175" s="12"/>
      <c r="AC175" s="12"/>
      <c r="AD175" s="12"/>
      <c r="AE175" s="12"/>
      <c r="AR175" s="204" t="s">
        <v>92</v>
      </c>
      <c r="AT175" s="205" t="s">
        <v>81</v>
      </c>
      <c r="AU175" s="205" t="s">
        <v>90</v>
      </c>
      <c r="AY175" s="204" t="s">
        <v>159</v>
      </c>
      <c r="BK175" s="206">
        <f>SUM(BK176:BK177)</f>
        <v>0</v>
      </c>
    </row>
    <row r="176" s="2" customFormat="1" ht="24.15" customHeight="1">
      <c r="A176" s="42"/>
      <c r="B176" s="43"/>
      <c r="C176" s="209" t="s">
        <v>401</v>
      </c>
      <c r="D176" s="209" t="s">
        <v>161</v>
      </c>
      <c r="E176" s="210" t="s">
        <v>810</v>
      </c>
      <c r="F176" s="211" t="s">
        <v>811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358</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358</v>
      </c>
      <c r="BM176" s="220" t="s">
        <v>812</v>
      </c>
    </row>
    <row r="177" s="2" customFormat="1" ht="24.15" customHeight="1">
      <c r="A177" s="42"/>
      <c r="B177" s="43"/>
      <c r="C177" s="209" t="s">
        <v>408</v>
      </c>
      <c r="D177" s="209" t="s">
        <v>161</v>
      </c>
      <c r="E177" s="210" t="s">
        <v>813</v>
      </c>
      <c r="F177" s="211" t="s">
        <v>811</v>
      </c>
      <c r="G177" s="212" t="s">
        <v>661</v>
      </c>
      <c r="H177" s="213">
        <v>1</v>
      </c>
      <c r="I177" s="214"/>
      <c r="J177" s="215">
        <f>ROUND(I177*H177,2)</f>
        <v>0</v>
      </c>
      <c r="K177" s="211" t="s">
        <v>201</v>
      </c>
      <c r="L177" s="48"/>
      <c r="M177" s="289" t="s">
        <v>44</v>
      </c>
      <c r="N177" s="290" t="s">
        <v>53</v>
      </c>
      <c r="O177" s="284"/>
      <c r="P177" s="291">
        <f>O177*H177</f>
        <v>0</v>
      </c>
      <c r="Q177" s="291">
        <v>0</v>
      </c>
      <c r="R177" s="291">
        <f>Q177*H177</f>
        <v>0</v>
      </c>
      <c r="S177" s="291">
        <v>0</v>
      </c>
      <c r="T177" s="292">
        <f>S177*H177</f>
        <v>0</v>
      </c>
      <c r="U177" s="42"/>
      <c r="V177" s="42"/>
      <c r="W177" s="42"/>
      <c r="X177" s="42"/>
      <c r="Y177" s="42"/>
      <c r="Z177" s="42"/>
      <c r="AA177" s="42"/>
      <c r="AB177" s="42"/>
      <c r="AC177" s="42"/>
      <c r="AD177" s="42"/>
      <c r="AE177" s="42"/>
      <c r="AR177" s="220" t="s">
        <v>358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358</v>
      </c>
      <c r="BM177" s="220" t="s">
        <v>814</v>
      </c>
    </row>
    <row r="178" s="2" customFormat="1" ht="6.96" customHeight="1">
      <c r="A178" s="42"/>
      <c r="B178" s="63"/>
      <c r="C178" s="64"/>
      <c r="D178" s="64"/>
      <c r="E178" s="64"/>
      <c r="F178" s="64"/>
      <c r="G178" s="64"/>
      <c r="H178" s="64"/>
      <c r="I178" s="64"/>
      <c r="J178" s="64"/>
      <c r="K178" s="64"/>
      <c r="L178" s="48"/>
      <c r="M178" s="42"/>
      <c r="O178" s="42"/>
      <c r="P178" s="42"/>
      <c r="Q178" s="42"/>
      <c r="R178" s="42"/>
      <c r="S178" s="42"/>
      <c r="T178" s="42"/>
      <c r="U178" s="42"/>
      <c r="V178" s="42"/>
      <c r="W178" s="42"/>
      <c r="X178" s="42"/>
      <c r="Y178" s="42"/>
      <c r="Z178" s="42"/>
      <c r="AA178" s="42"/>
      <c r="AB178" s="42"/>
      <c r="AC178" s="42"/>
      <c r="AD178" s="42"/>
      <c r="AE178" s="42"/>
    </row>
  </sheetData>
  <sheetProtection sheet="1" autoFilter="0" formatColumns="0" formatRows="0" objects="1" scenarios="1" spinCount="100000" saltValue="xA0SFx+mqnETAte09NGYv2TvIgWyFWPEBBTOYnfyqZ0ZZvhD+3ZVyZSOVnfcc8cT/sQkEMyck9+bqDLL8NRX+Q==" hashValue="1lZjKXNc1w6sJ72BUjTq6APArqSQ3O6u2i5puwUoV6K3HRnCT9mPLxqlbPV8T4GUoozV6AJMWCgxFJ6taLu9yA==" algorithmName="SHA-512" password="CC35"/>
  <autoFilter ref="C84:K17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815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ROUND((SUM(BE87:BE144)),  2)</f>
        <v>0</v>
      </c>
      <c r="G33" s="42"/>
      <c r="H33" s="42"/>
      <c r="I33" s="153">
        <v>0.20999999999999999</v>
      </c>
      <c r="J33" s="152">
        <f>ROUND(((SUM(BE87:BE144))*I33),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ROUND((SUM(BF87:BF144)),  2)</f>
        <v>0</v>
      </c>
      <c r="G34" s="42"/>
      <c r="H34" s="42"/>
      <c r="I34" s="153">
        <v>0.12</v>
      </c>
      <c r="J34" s="152">
        <f>ROUND(((SUM(BF87:BF144))*I34),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ROUND((SUM(BG87:BG144)),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ROUND((SUM(BH87:BH144)),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ROUND((SUM(BI87:BI144)),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J133</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278</v>
      </c>
      <c r="E66" s="173"/>
      <c r="F66" s="173"/>
      <c r="G66" s="173"/>
      <c r="H66" s="173"/>
      <c r="I66" s="173"/>
      <c r="J66" s="174">
        <f>J142</f>
        <v>0</v>
      </c>
      <c r="K66" s="171"/>
      <c r="L66" s="175"/>
      <c r="S66" s="9"/>
      <c r="T66" s="9"/>
      <c r="U66" s="9"/>
      <c r="V66" s="9"/>
      <c r="W66" s="9"/>
      <c r="X66" s="9"/>
      <c r="Y66" s="9"/>
      <c r="Z66" s="9"/>
      <c r="AA66" s="9"/>
      <c r="AB66" s="9"/>
      <c r="AC66" s="9"/>
      <c r="AD66" s="9"/>
      <c r="AE66" s="9"/>
    </row>
    <row r="67" s="10" customFormat="1" ht="19.92" customHeight="1">
      <c r="A67" s="10"/>
      <c r="B67" s="176"/>
      <c r="C67" s="177"/>
      <c r="D67" s="178" t="s">
        <v>279</v>
      </c>
      <c r="E67" s="179"/>
      <c r="F67" s="179"/>
      <c r="G67" s="179"/>
      <c r="H67" s="179"/>
      <c r="I67" s="179"/>
      <c r="J67" s="180">
        <f>J143</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P88+P142</f>
        <v>0</v>
      </c>
      <c r="Q87" s="100"/>
      <c r="R87" s="190">
        <f>R88+R142</f>
        <v>322.45404119999995</v>
      </c>
      <c r="S87" s="100"/>
      <c r="T87" s="191">
        <f>T88+T142</f>
        <v>0</v>
      </c>
      <c r="U87" s="42"/>
      <c r="V87" s="42"/>
      <c r="W87" s="42"/>
      <c r="X87" s="42"/>
      <c r="Y87" s="42"/>
      <c r="Z87" s="42"/>
      <c r="AA87" s="42"/>
      <c r="AB87" s="42"/>
      <c r="AC87" s="42"/>
      <c r="AD87" s="42"/>
      <c r="AE87" s="42"/>
      <c r="AT87" s="20" t="s">
        <v>81</v>
      </c>
      <c r="AU87" s="20" t="s">
        <v>139</v>
      </c>
      <c r="BK87" s="192">
        <f>BK88+BK142</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P89+P98+P109+P121+P133</f>
        <v>0</v>
      </c>
      <c r="Q88" s="201"/>
      <c r="R88" s="202">
        <f>R89+R98+R109+R121+R133</f>
        <v>322.45404119999995</v>
      </c>
      <c r="S88" s="201"/>
      <c r="T88" s="203">
        <f>T89+T98+T109+T121+T133</f>
        <v>0</v>
      </c>
      <c r="U88" s="12"/>
      <c r="V88" s="12"/>
      <c r="W88" s="12"/>
      <c r="X88" s="12"/>
      <c r="Y88" s="12"/>
      <c r="Z88" s="12"/>
      <c r="AA88" s="12"/>
      <c r="AB88" s="12"/>
      <c r="AC88" s="12"/>
      <c r="AD88" s="12"/>
      <c r="AE88" s="12"/>
      <c r="AR88" s="204" t="s">
        <v>90</v>
      </c>
      <c r="AT88" s="205" t="s">
        <v>81</v>
      </c>
      <c r="AU88" s="205" t="s">
        <v>82</v>
      </c>
      <c r="AY88" s="204" t="s">
        <v>159</v>
      </c>
      <c r="BK88" s="206">
        <f>BK89+BK98+BK109+BK121+BK133</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816</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306</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817</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288</v>
      </c>
      <c r="F95" s="274" t="s">
        <v>289</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818</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819</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820</v>
      </c>
      <c r="F99" s="211" t="s">
        <v>821</v>
      </c>
      <c r="G99" s="212" t="s">
        <v>594</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822</v>
      </c>
    </row>
    <row r="100" s="2" customFormat="1" ht="16.5" customHeight="1">
      <c r="A100" s="42"/>
      <c r="B100" s="43"/>
      <c r="C100" s="272" t="s">
        <v>166</v>
      </c>
      <c r="D100" s="272" t="s">
        <v>212</v>
      </c>
      <c r="E100" s="273" t="s">
        <v>823</v>
      </c>
      <c r="F100" s="274" t="s">
        <v>824</v>
      </c>
      <c r="G100" s="275" t="s">
        <v>594</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825</v>
      </c>
    </row>
    <row r="101" s="2" customFormat="1" ht="16.5" customHeight="1">
      <c r="A101" s="42"/>
      <c r="B101" s="43"/>
      <c r="C101" s="272" t="s">
        <v>197</v>
      </c>
      <c r="D101" s="272" t="s">
        <v>212</v>
      </c>
      <c r="E101" s="273" t="s">
        <v>826</v>
      </c>
      <c r="F101" s="274" t="s">
        <v>827</v>
      </c>
      <c r="G101" s="275" t="s">
        <v>594</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828</v>
      </c>
    </row>
    <row r="102" s="2" customFormat="1" ht="24.15" customHeight="1">
      <c r="A102" s="42"/>
      <c r="B102" s="43"/>
      <c r="C102" s="272" t="s">
        <v>205</v>
      </c>
      <c r="D102" s="272" t="s">
        <v>212</v>
      </c>
      <c r="E102" s="273" t="s">
        <v>829</v>
      </c>
      <c r="F102" s="274" t="s">
        <v>830</v>
      </c>
      <c r="G102" s="275" t="s">
        <v>594</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831</v>
      </c>
    </row>
    <row r="103" s="2" customFormat="1" ht="16.5" customHeight="1">
      <c r="A103" s="42"/>
      <c r="B103" s="43"/>
      <c r="C103" s="272" t="s">
        <v>211</v>
      </c>
      <c r="D103" s="272" t="s">
        <v>212</v>
      </c>
      <c r="E103" s="273" t="s">
        <v>832</v>
      </c>
      <c r="F103" s="274" t="s">
        <v>833</v>
      </c>
      <c r="G103" s="275" t="s">
        <v>594</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834</v>
      </c>
    </row>
    <row r="104" s="2" customFormat="1" ht="16.5" customHeight="1">
      <c r="A104" s="42"/>
      <c r="B104" s="43"/>
      <c r="C104" s="272" t="s">
        <v>215</v>
      </c>
      <c r="D104" s="272" t="s">
        <v>212</v>
      </c>
      <c r="E104" s="273" t="s">
        <v>835</v>
      </c>
      <c r="F104" s="274" t="s">
        <v>836</v>
      </c>
      <c r="G104" s="275" t="s">
        <v>594</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837</v>
      </c>
    </row>
    <row r="105" s="2" customFormat="1" ht="16.5" customHeight="1">
      <c r="A105" s="42"/>
      <c r="B105" s="43"/>
      <c r="C105" s="272" t="s">
        <v>227</v>
      </c>
      <c r="D105" s="272" t="s">
        <v>212</v>
      </c>
      <c r="E105" s="273" t="s">
        <v>838</v>
      </c>
      <c r="F105" s="274" t="s">
        <v>839</v>
      </c>
      <c r="G105" s="275" t="s">
        <v>594</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840</v>
      </c>
    </row>
    <row r="106" s="2" customFormat="1" ht="16.5" customHeight="1">
      <c r="A106" s="42"/>
      <c r="B106" s="43"/>
      <c r="C106" s="272" t="s">
        <v>233</v>
      </c>
      <c r="D106" s="272" t="s">
        <v>212</v>
      </c>
      <c r="E106" s="273" t="s">
        <v>841</v>
      </c>
      <c r="F106" s="274" t="s">
        <v>842</v>
      </c>
      <c r="G106" s="275" t="s">
        <v>594</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843</v>
      </c>
    </row>
    <row r="107" s="2" customFormat="1" ht="16.5" customHeight="1">
      <c r="A107" s="42"/>
      <c r="B107" s="43"/>
      <c r="C107" s="272" t="s">
        <v>239</v>
      </c>
      <c r="D107" s="272" t="s">
        <v>212</v>
      </c>
      <c r="E107" s="273" t="s">
        <v>844</v>
      </c>
      <c r="F107" s="274" t="s">
        <v>845</v>
      </c>
      <c r="G107" s="275" t="s">
        <v>594</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846</v>
      </c>
    </row>
    <row r="108" s="2" customFormat="1" ht="24.15" customHeight="1">
      <c r="A108" s="42"/>
      <c r="B108" s="43"/>
      <c r="C108" s="272" t="s">
        <v>8</v>
      </c>
      <c r="D108" s="272" t="s">
        <v>212</v>
      </c>
      <c r="E108" s="273" t="s">
        <v>847</v>
      </c>
      <c r="F108" s="274" t="s">
        <v>848</v>
      </c>
      <c r="G108" s="275" t="s">
        <v>594</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849</v>
      </c>
    </row>
    <row r="109" s="12" customFormat="1" ht="22.8" customHeight="1">
      <c r="A109" s="12"/>
      <c r="B109" s="193"/>
      <c r="C109" s="194"/>
      <c r="D109" s="195" t="s">
        <v>81</v>
      </c>
      <c r="E109" s="207" t="s">
        <v>197</v>
      </c>
      <c r="F109" s="207" t="s">
        <v>419</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339</v>
      </c>
      <c r="D110" s="209" t="s">
        <v>161</v>
      </c>
      <c r="E110" s="210" t="s">
        <v>850</v>
      </c>
      <c r="F110" s="211" t="s">
        <v>851</v>
      </c>
      <c r="G110" s="212" t="s">
        <v>310</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852</v>
      </c>
    </row>
    <row r="111" s="2" customFormat="1">
      <c r="A111" s="42"/>
      <c r="B111" s="43"/>
      <c r="C111" s="44"/>
      <c r="D111" s="222" t="s">
        <v>168</v>
      </c>
      <c r="E111" s="44"/>
      <c r="F111" s="223" t="s">
        <v>853</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346</v>
      </c>
      <c r="D112" s="209" t="s">
        <v>161</v>
      </c>
      <c r="E112" s="210" t="s">
        <v>854</v>
      </c>
      <c r="F112" s="211" t="s">
        <v>855</v>
      </c>
      <c r="G112" s="212" t="s">
        <v>310</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856</v>
      </c>
    </row>
    <row r="113" s="2" customFormat="1">
      <c r="A113" s="42"/>
      <c r="B113" s="43"/>
      <c r="C113" s="44"/>
      <c r="D113" s="222" t="s">
        <v>168</v>
      </c>
      <c r="E113" s="44"/>
      <c r="F113" s="223" t="s">
        <v>857</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351</v>
      </c>
      <c r="D114" s="209" t="s">
        <v>161</v>
      </c>
      <c r="E114" s="210" t="s">
        <v>858</v>
      </c>
      <c r="F114" s="211" t="s">
        <v>859</v>
      </c>
      <c r="G114" s="212" t="s">
        <v>310</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860</v>
      </c>
    </row>
    <row r="115" s="2" customFormat="1">
      <c r="A115" s="42"/>
      <c r="B115" s="43"/>
      <c r="C115" s="44"/>
      <c r="D115" s="222" t="s">
        <v>168</v>
      </c>
      <c r="E115" s="44"/>
      <c r="F115" s="223" t="s">
        <v>861</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862</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863</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358</v>
      </c>
      <c r="D119" s="272" t="s">
        <v>212</v>
      </c>
      <c r="E119" s="273" t="s">
        <v>864</v>
      </c>
      <c r="F119" s="274" t="s">
        <v>865</v>
      </c>
      <c r="G119" s="275" t="s">
        <v>310</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866</v>
      </c>
    </row>
    <row r="120" s="14" customFormat="1">
      <c r="A120" s="14"/>
      <c r="B120" s="239"/>
      <c r="C120" s="240"/>
      <c r="D120" s="227" t="s">
        <v>172</v>
      </c>
      <c r="E120" s="240"/>
      <c r="F120" s="242" t="s">
        <v>867</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566</v>
      </c>
      <c r="G121" s="194"/>
      <c r="H121" s="194"/>
      <c r="I121" s="197"/>
      <c r="J121" s="208">
        <f>BK121</f>
        <v>0</v>
      </c>
      <c r="K121" s="194"/>
      <c r="L121" s="199"/>
      <c r="M121" s="200"/>
      <c r="N121" s="201"/>
      <c r="O121" s="201"/>
      <c r="P121" s="202">
        <f>SUM(P122:P132)</f>
        <v>0</v>
      </c>
      <c r="Q121" s="201"/>
      <c r="R121" s="202">
        <f>SUM(R122:R132)</f>
        <v>0.45975000000000005</v>
      </c>
      <c r="S121" s="201"/>
      <c r="T121" s="203">
        <f>SUM(T122:T132)</f>
        <v>0</v>
      </c>
      <c r="U121" s="12"/>
      <c r="V121" s="12"/>
      <c r="W121" s="12"/>
      <c r="X121" s="12"/>
      <c r="Y121" s="12"/>
      <c r="Z121" s="12"/>
      <c r="AA121" s="12"/>
      <c r="AB121" s="12"/>
      <c r="AC121" s="12"/>
      <c r="AD121" s="12"/>
      <c r="AE121" s="12"/>
      <c r="AR121" s="204" t="s">
        <v>90</v>
      </c>
      <c r="AT121" s="205" t="s">
        <v>81</v>
      </c>
      <c r="AU121" s="205" t="s">
        <v>90</v>
      </c>
      <c r="AY121" s="204" t="s">
        <v>159</v>
      </c>
      <c r="BK121" s="206">
        <f>SUM(BK122:BK132)</f>
        <v>0</v>
      </c>
    </row>
    <row r="122" s="2" customFormat="1" ht="24.15" customHeight="1">
      <c r="A122" s="42"/>
      <c r="B122" s="43"/>
      <c r="C122" s="209" t="s">
        <v>365</v>
      </c>
      <c r="D122" s="209" t="s">
        <v>161</v>
      </c>
      <c r="E122" s="210" t="s">
        <v>568</v>
      </c>
      <c r="F122" s="211" t="s">
        <v>569</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868</v>
      </c>
    </row>
    <row r="123" s="2" customFormat="1">
      <c r="A123" s="42"/>
      <c r="B123" s="43"/>
      <c r="C123" s="44"/>
      <c r="D123" s="222" t="s">
        <v>168</v>
      </c>
      <c r="E123" s="44"/>
      <c r="F123" s="223" t="s">
        <v>571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572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869</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372</v>
      </c>
      <c r="D127" s="272" t="s">
        <v>212</v>
      </c>
      <c r="E127" s="273" t="s">
        <v>870</v>
      </c>
      <c r="F127" s="274" t="s">
        <v>871</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872</v>
      </c>
    </row>
    <row r="128" s="2" customFormat="1" ht="21.75" customHeight="1">
      <c r="A128" s="42"/>
      <c r="B128" s="43"/>
      <c r="C128" s="209" t="s">
        <v>408</v>
      </c>
      <c r="D128" s="209" t="s">
        <v>161</v>
      </c>
      <c r="E128" s="210" t="s">
        <v>599</v>
      </c>
      <c r="F128" s="211" t="s">
        <v>600</v>
      </c>
      <c r="G128" s="212" t="s">
        <v>310</v>
      </c>
      <c r="H128" s="213">
        <v>77.760000000000005</v>
      </c>
      <c r="I128" s="214"/>
      <c r="J128" s="215">
        <f>ROUND(I128*H128,2)</f>
        <v>0</v>
      </c>
      <c r="K128" s="211" t="s">
        <v>165</v>
      </c>
      <c r="L128" s="48"/>
      <c r="M128" s="216" t="s">
        <v>44</v>
      </c>
      <c r="N128" s="217" t="s">
        <v>53</v>
      </c>
      <c r="O128" s="88"/>
      <c r="P128" s="218">
        <f>O128*H128</f>
        <v>0</v>
      </c>
      <c r="Q128" s="218">
        <v>0.00025000000000000001</v>
      </c>
      <c r="R128" s="218">
        <f>Q128*H128</f>
        <v>0.019440000000000002</v>
      </c>
      <c r="S128" s="218">
        <v>0</v>
      </c>
      <c r="T128" s="219">
        <f>S128*H128</f>
        <v>0</v>
      </c>
      <c r="U128" s="42"/>
      <c r="V128" s="42"/>
      <c r="W128" s="42"/>
      <c r="X128" s="42"/>
      <c r="Y128" s="42"/>
      <c r="Z128" s="42"/>
      <c r="AA128" s="42"/>
      <c r="AB128" s="42"/>
      <c r="AC128" s="42"/>
      <c r="AD128" s="42"/>
      <c r="AE128" s="42"/>
      <c r="AR128" s="220" t="s">
        <v>166</v>
      </c>
      <c r="AT128" s="220" t="s">
        <v>161</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873</v>
      </c>
    </row>
    <row r="129" s="2" customFormat="1">
      <c r="A129" s="42"/>
      <c r="B129" s="43"/>
      <c r="C129" s="44"/>
      <c r="D129" s="222" t="s">
        <v>168</v>
      </c>
      <c r="E129" s="44"/>
      <c r="F129" s="223" t="s">
        <v>602</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168</v>
      </c>
      <c r="AU129" s="20" t="s">
        <v>92</v>
      </c>
    </row>
    <row r="130" s="13" customFormat="1">
      <c r="A130" s="13"/>
      <c r="B130" s="229"/>
      <c r="C130" s="230"/>
      <c r="D130" s="227" t="s">
        <v>172</v>
      </c>
      <c r="E130" s="231" t="s">
        <v>44</v>
      </c>
      <c r="F130" s="232" t="s">
        <v>603</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874</v>
      </c>
      <c r="G131" s="240"/>
      <c r="H131" s="243">
        <v>77.760000000000005</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6" customFormat="1">
      <c r="A132" s="16"/>
      <c r="B132" s="261"/>
      <c r="C132" s="262"/>
      <c r="D132" s="227" t="s">
        <v>172</v>
      </c>
      <c r="E132" s="263" t="s">
        <v>44</v>
      </c>
      <c r="F132" s="264" t="s">
        <v>178</v>
      </c>
      <c r="G132" s="262"/>
      <c r="H132" s="265">
        <v>77.760000000000005</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12" customFormat="1" ht="22.8" customHeight="1">
      <c r="A133" s="12"/>
      <c r="B133" s="193"/>
      <c r="C133" s="194"/>
      <c r="D133" s="195" t="s">
        <v>81</v>
      </c>
      <c r="E133" s="207" t="s">
        <v>237</v>
      </c>
      <c r="F133" s="207" t="s">
        <v>238</v>
      </c>
      <c r="G133" s="194"/>
      <c r="H133" s="194"/>
      <c r="I133" s="197"/>
      <c r="J133" s="208">
        <f>BK133</f>
        <v>0</v>
      </c>
      <c r="K133" s="194"/>
      <c r="L133" s="199"/>
      <c r="M133" s="200"/>
      <c r="N133" s="201"/>
      <c r="O133" s="201"/>
      <c r="P133" s="202">
        <f>SUM(P134:P141)</f>
        <v>0</v>
      </c>
      <c r="Q133" s="201"/>
      <c r="R133" s="202">
        <f>SUM(R134:R141)</f>
        <v>0</v>
      </c>
      <c r="S133" s="201"/>
      <c r="T133" s="203">
        <f>SUM(T134:T141)</f>
        <v>0</v>
      </c>
      <c r="U133" s="12"/>
      <c r="V133" s="12"/>
      <c r="W133" s="12"/>
      <c r="X133" s="12"/>
      <c r="Y133" s="12"/>
      <c r="Z133" s="12"/>
      <c r="AA133" s="12"/>
      <c r="AB133" s="12"/>
      <c r="AC133" s="12"/>
      <c r="AD133" s="12"/>
      <c r="AE133" s="12"/>
      <c r="AR133" s="204" t="s">
        <v>90</v>
      </c>
      <c r="AT133" s="205" t="s">
        <v>81</v>
      </c>
      <c r="AU133" s="205" t="s">
        <v>90</v>
      </c>
      <c r="AY133" s="204" t="s">
        <v>159</v>
      </c>
      <c r="BK133" s="206">
        <f>SUM(BK134:BK141)</f>
        <v>0</v>
      </c>
    </row>
    <row r="134" s="2" customFormat="1" ht="44.25" customHeight="1">
      <c r="A134" s="42"/>
      <c r="B134" s="43"/>
      <c r="C134" s="209" t="s">
        <v>377</v>
      </c>
      <c r="D134" s="209" t="s">
        <v>161</v>
      </c>
      <c r="E134" s="210" t="s">
        <v>875</v>
      </c>
      <c r="F134" s="211" t="s">
        <v>876</v>
      </c>
      <c r="G134" s="212" t="s">
        <v>200</v>
      </c>
      <c r="H134" s="213">
        <v>258.827</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877</v>
      </c>
    </row>
    <row r="135" s="2" customFormat="1">
      <c r="A135" s="42"/>
      <c r="B135" s="43"/>
      <c r="C135" s="44"/>
      <c r="D135" s="222" t="s">
        <v>168</v>
      </c>
      <c r="E135" s="44"/>
      <c r="F135" s="223" t="s">
        <v>878</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24.15" customHeight="1">
      <c r="A136" s="42"/>
      <c r="B136" s="43"/>
      <c r="C136" s="209" t="s">
        <v>384</v>
      </c>
      <c r="D136" s="209" t="s">
        <v>161</v>
      </c>
      <c r="E136" s="210" t="s">
        <v>879</v>
      </c>
      <c r="F136" s="211" t="s">
        <v>880</v>
      </c>
      <c r="G136" s="212" t="s">
        <v>200</v>
      </c>
      <c r="H136" s="213">
        <v>12.725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881</v>
      </c>
    </row>
    <row r="137" s="2" customFormat="1">
      <c r="A137" s="42"/>
      <c r="B137" s="43"/>
      <c r="C137" s="44"/>
      <c r="D137" s="222" t="s">
        <v>168</v>
      </c>
      <c r="E137" s="44"/>
      <c r="F137" s="223" t="s">
        <v>882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14" customFormat="1">
      <c r="A138" s="14"/>
      <c r="B138" s="239"/>
      <c r="C138" s="240"/>
      <c r="D138" s="227" t="s">
        <v>172</v>
      </c>
      <c r="E138" s="240"/>
      <c r="F138" s="242" t="s">
        <v>883</v>
      </c>
      <c r="G138" s="240"/>
      <c r="H138" s="243">
        <v>12.725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v>
      </c>
      <c r="AX138" s="14" t="s">
        <v>90</v>
      </c>
      <c r="AY138" s="249" t="s">
        <v>159</v>
      </c>
    </row>
    <row r="139" s="2" customFormat="1" ht="24.15" customHeight="1">
      <c r="A139" s="42"/>
      <c r="B139" s="43"/>
      <c r="C139" s="209" t="s">
        <v>7</v>
      </c>
      <c r="D139" s="209" t="s">
        <v>161</v>
      </c>
      <c r="E139" s="210" t="s">
        <v>884</v>
      </c>
      <c r="F139" s="211" t="s">
        <v>885</v>
      </c>
      <c r="G139" s="212" t="s">
        <v>200</v>
      </c>
      <c r="H139" s="213">
        <v>50.902000000000001</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886</v>
      </c>
    </row>
    <row r="140" s="2" customFormat="1">
      <c r="A140" s="42"/>
      <c r="B140" s="43"/>
      <c r="C140" s="44"/>
      <c r="D140" s="222" t="s">
        <v>168</v>
      </c>
      <c r="E140" s="44"/>
      <c r="F140" s="223" t="s">
        <v>887</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14" customFormat="1">
      <c r="A141" s="14"/>
      <c r="B141" s="239"/>
      <c r="C141" s="240"/>
      <c r="D141" s="227" t="s">
        <v>172</v>
      </c>
      <c r="E141" s="240"/>
      <c r="F141" s="242" t="s">
        <v>888</v>
      </c>
      <c r="G141" s="240"/>
      <c r="H141" s="243">
        <v>50.902000000000001</v>
      </c>
      <c r="I141" s="244"/>
      <c r="J141" s="240"/>
      <c r="K141" s="240"/>
      <c r="L141" s="245"/>
      <c r="M141" s="246"/>
      <c r="N141" s="247"/>
      <c r="O141" s="247"/>
      <c r="P141" s="247"/>
      <c r="Q141" s="247"/>
      <c r="R141" s="247"/>
      <c r="S141" s="247"/>
      <c r="T141" s="248"/>
      <c r="U141" s="14"/>
      <c r="V141" s="14"/>
      <c r="W141" s="14"/>
      <c r="X141" s="14"/>
      <c r="Y141" s="14"/>
      <c r="Z141" s="14"/>
      <c r="AA141" s="14"/>
      <c r="AB141" s="14"/>
      <c r="AC141" s="14"/>
      <c r="AD141" s="14"/>
      <c r="AE141" s="14"/>
      <c r="AT141" s="249" t="s">
        <v>172</v>
      </c>
      <c r="AU141" s="249" t="s">
        <v>92</v>
      </c>
      <c r="AV141" s="14" t="s">
        <v>92</v>
      </c>
      <c r="AW141" s="14" t="s">
        <v>4</v>
      </c>
      <c r="AX141" s="14" t="s">
        <v>90</v>
      </c>
      <c r="AY141" s="249" t="s">
        <v>159</v>
      </c>
    </row>
    <row r="142" s="12" customFormat="1" ht="25.92" customHeight="1">
      <c r="A142" s="12"/>
      <c r="B142" s="193"/>
      <c r="C142" s="194"/>
      <c r="D142" s="195" t="s">
        <v>81</v>
      </c>
      <c r="E142" s="196" t="s">
        <v>654</v>
      </c>
      <c r="F142" s="196" t="s">
        <v>655</v>
      </c>
      <c r="G142" s="194"/>
      <c r="H142" s="194"/>
      <c r="I142" s="197"/>
      <c r="J142" s="198">
        <f>BK142</f>
        <v>0</v>
      </c>
      <c r="K142" s="194"/>
      <c r="L142" s="199"/>
      <c r="M142" s="200"/>
      <c r="N142" s="201"/>
      <c r="O142" s="201"/>
      <c r="P142" s="202">
        <f>P143</f>
        <v>0</v>
      </c>
      <c r="Q142" s="201"/>
      <c r="R142" s="202">
        <f>R143</f>
        <v>0</v>
      </c>
      <c r="S142" s="201"/>
      <c r="T142" s="203">
        <f>T143</f>
        <v>0</v>
      </c>
      <c r="U142" s="12"/>
      <c r="V142" s="12"/>
      <c r="W142" s="12"/>
      <c r="X142" s="12"/>
      <c r="Y142" s="12"/>
      <c r="Z142" s="12"/>
      <c r="AA142" s="12"/>
      <c r="AB142" s="12"/>
      <c r="AC142" s="12"/>
      <c r="AD142" s="12"/>
      <c r="AE142" s="12"/>
      <c r="AR142" s="204" t="s">
        <v>92</v>
      </c>
      <c r="AT142" s="205" t="s">
        <v>81</v>
      </c>
      <c r="AU142" s="205" t="s">
        <v>82</v>
      </c>
      <c r="AY142" s="204" t="s">
        <v>159</v>
      </c>
      <c r="BK142" s="206">
        <f>BK143</f>
        <v>0</v>
      </c>
    </row>
    <row r="143" s="12" customFormat="1" ht="22.8" customHeight="1">
      <c r="A143" s="12"/>
      <c r="B143" s="193"/>
      <c r="C143" s="194"/>
      <c r="D143" s="195" t="s">
        <v>81</v>
      </c>
      <c r="E143" s="207" t="s">
        <v>656</v>
      </c>
      <c r="F143" s="207" t="s">
        <v>657</v>
      </c>
      <c r="G143" s="194"/>
      <c r="H143" s="194"/>
      <c r="I143" s="197"/>
      <c r="J143" s="208">
        <f>BK143</f>
        <v>0</v>
      </c>
      <c r="K143" s="194"/>
      <c r="L143" s="199"/>
      <c r="M143" s="200"/>
      <c r="N143" s="201"/>
      <c r="O143" s="201"/>
      <c r="P143" s="202">
        <f>P144</f>
        <v>0</v>
      </c>
      <c r="Q143" s="201"/>
      <c r="R143" s="202">
        <f>R144</f>
        <v>0</v>
      </c>
      <c r="S143" s="201"/>
      <c r="T143" s="203">
        <f>T144</f>
        <v>0</v>
      </c>
      <c r="U143" s="12"/>
      <c r="V143" s="12"/>
      <c r="W143" s="12"/>
      <c r="X143" s="12"/>
      <c r="Y143" s="12"/>
      <c r="Z143" s="12"/>
      <c r="AA143" s="12"/>
      <c r="AB143" s="12"/>
      <c r="AC143" s="12"/>
      <c r="AD143" s="12"/>
      <c r="AE143" s="12"/>
      <c r="AR143" s="204" t="s">
        <v>92</v>
      </c>
      <c r="AT143" s="205" t="s">
        <v>81</v>
      </c>
      <c r="AU143" s="205" t="s">
        <v>90</v>
      </c>
      <c r="AY143" s="204" t="s">
        <v>159</v>
      </c>
      <c r="BK143" s="206">
        <f>BK144</f>
        <v>0</v>
      </c>
    </row>
    <row r="144" s="2" customFormat="1" ht="24.15" customHeight="1">
      <c r="A144" s="42"/>
      <c r="B144" s="43"/>
      <c r="C144" s="209" t="s">
        <v>401</v>
      </c>
      <c r="D144" s="209" t="s">
        <v>161</v>
      </c>
      <c r="E144" s="210" t="s">
        <v>889</v>
      </c>
      <c r="F144" s="211" t="s">
        <v>890</v>
      </c>
      <c r="G144" s="212" t="s">
        <v>661</v>
      </c>
      <c r="H144" s="213">
        <v>1</v>
      </c>
      <c r="I144" s="214"/>
      <c r="J144" s="215">
        <f>ROUND(I144*H144,2)</f>
        <v>0</v>
      </c>
      <c r="K144" s="211" t="s">
        <v>201</v>
      </c>
      <c r="L144" s="48"/>
      <c r="M144" s="289" t="s">
        <v>44</v>
      </c>
      <c r="N144" s="290" t="s">
        <v>53</v>
      </c>
      <c r="O144" s="284"/>
      <c r="P144" s="291">
        <f>O144*H144</f>
        <v>0</v>
      </c>
      <c r="Q144" s="291">
        <v>0</v>
      </c>
      <c r="R144" s="291">
        <f>Q144*H144</f>
        <v>0</v>
      </c>
      <c r="S144" s="291">
        <v>0</v>
      </c>
      <c r="T144" s="292">
        <f>S144*H144</f>
        <v>0</v>
      </c>
      <c r="U144" s="42"/>
      <c r="V144" s="42"/>
      <c r="W144" s="42"/>
      <c r="X144" s="42"/>
      <c r="Y144" s="42"/>
      <c r="Z144" s="42"/>
      <c r="AA144" s="42"/>
      <c r="AB144" s="42"/>
      <c r="AC144" s="42"/>
      <c r="AD144" s="42"/>
      <c r="AE144" s="42"/>
      <c r="AR144" s="220" t="s">
        <v>358</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358</v>
      </c>
      <c r="BM144" s="220" t="s">
        <v>891</v>
      </c>
    </row>
    <row r="145" s="2" customFormat="1" ht="6.96" customHeight="1">
      <c r="A145" s="42"/>
      <c r="B145" s="63"/>
      <c r="C145" s="64"/>
      <c r="D145" s="64"/>
      <c r="E145" s="64"/>
      <c r="F145" s="64"/>
      <c r="G145" s="64"/>
      <c r="H145" s="64"/>
      <c r="I145" s="64"/>
      <c r="J145" s="64"/>
      <c r="K145" s="64"/>
      <c r="L145" s="48"/>
      <c r="M145" s="42"/>
      <c r="O145" s="42"/>
      <c r="P145" s="42"/>
      <c r="Q145" s="42"/>
      <c r="R145" s="42"/>
      <c r="S145" s="42"/>
      <c r="T145" s="42"/>
      <c r="U145" s="42"/>
      <c r="V145" s="42"/>
      <c r="W145" s="42"/>
      <c r="X145" s="42"/>
      <c r="Y145" s="42"/>
      <c r="Z145" s="42"/>
      <c r="AA145" s="42"/>
      <c r="AB145" s="42"/>
      <c r="AC145" s="42"/>
      <c r="AD145" s="42"/>
      <c r="AE145" s="42"/>
    </row>
  </sheetData>
  <sheetProtection sheet="1" autoFilter="0" formatColumns="0" formatRows="0" objects="1" scenarios="1" spinCount="100000" saltValue="D82d8BXgyJjzTC1efA9aOLheRWr3F3fhOzUBSRzte2NQEsxcWLCrUFglHij/yE2snTeU98foIpjMTd8qmhkDrQ==" hashValue="GDEQPQIyNruwQCHbcRAnD6aUAJDwKbi+/j7q4fSzW/wH99hht8hKZv5DB/ucbo/rGWwoP/HGMhRauYJxL6UrSQ==" algorithmName="SHA-512" password="CC35"/>
  <autoFilter ref="C86:K144"/>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29" r:id="rId6" display="https://podminky.urs.cz/item/CS_URS_2024_02/919726201"/>
    <hyperlink ref="F135" r:id="rId7" display="https://podminky.urs.cz/item/CS_URS_2024_02/998014011"/>
    <hyperlink ref="F137" r:id="rId8" display="https://podminky.urs.cz/item/CS_URS_2024_02/998223011"/>
    <hyperlink ref="F140" r:id="rId9"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892</v>
      </c>
      <c r="BA2" s="132" t="s">
        <v>893</v>
      </c>
      <c r="BB2" s="132" t="s">
        <v>44</v>
      </c>
      <c r="BC2" s="132" t="s">
        <v>894</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895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ROUND((SUM(BE85:BE147)),  2)</f>
        <v>0</v>
      </c>
      <c r="G33" s="42"/>
      <c r="H33" s="42"/>
      <c r="I33" s="153">
        <v>0.20999999999999999</v>
      </c>
      <c r="J33" s="152">
        <f>ROUND(((SUM(BE85:BE147))*I33),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ROUND((SUM(BF85:BF147)),  2)</f>
        <v>0</v>
      </c>
      <c r="G34" s="42"/>
      <c r="H34" s="42"/>
      <c r="I34" s="153">
        <v>0.12</v>
      </c>
      <c r="J34" s="152">
        <f>ROUND(((SUM(BF85:BF147))*I34),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896</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897</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280</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714</v>
      </c>
      <c r="F88" s="211" t="s">
        <v>715</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898</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899</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900</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901</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902</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903</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904</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905</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723</v>
      </c>
      <c r="F98" s="211" t="s">
        <v>724</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906</v>
      </c>
    </row>
    <row r="99" s="2" customFormat="1">
      <c r="A99" s="42"/>
      <c r="B99" s="43"/>
      <c r="C99" s="44"/>
      <c r="D99" s="222" t="s">
        <v>168</v>
      </c>
      <c r="E99" s="44"/>
      <c r="F99" s="223" t="s">
        <v>726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727</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654</v>
      </c>
      <c r="F101" s="196" t="s">
        <v>655</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907</v>
      </c>
      <c r="F102" s="207" t="s">
        <v>908</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909</v>
      </c>
      <c r="F103" s="211" t="s">
        <v>910</v>
      </c>
      <c r="G103" s="212" t="s">
        <v>310</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358</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358</v>
      </c>
      <c r="BM103" s="220" t="s">
        <v>911</v>
      </c>
    </row>
    <row r="104" s="2" customFormat="1">
      <c r="A104" s="42"/>
      <c r="B104" s="43"/>
      <c r="C104" s="44"/>
      <c r="D104" s="222" t="s">
        <v>168</v>
      </c>
      <c r="E104" s="44"/>
      <c r="F104" s="223" t="s">
        <v>912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913</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914</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915</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916</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917</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918</v>
      </c>
      <c r="F111" s="274" t="s">
        <v>919</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456</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358</v>
      </c>
      <c r="BM111" s="220" t="s">
        <v>920</v>
      </c>
    </row>
    <row r="112" s="14" customFormat="1">
      <c r="A112" s="14"/>
      <c r="B112" s="239"/>
      <c r="C112" s="240"/>
      <c r="D112" s="227" t="s">
        <v>172</v>
      </c>
      <c r="E112" s="240"/>
      <c r="F112" s="242" t="s">
        <v>921</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922</v>
      </c>
      <c r="F113" s="211" t="s">
        <v>923</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358</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358</v>
      </c>
      <c r="BM113" s="220" t="s">
        <v>924</v>
      </c>
    </row>
    <row r="114" s="2" customFormat="1">
      <c r="A114" s="42"/>
      <c r="B114" s="43"/>
      <c r="C114" s="44"/>
      <c r="D114" s="222" t="s">
        <v>168</v>
      </c>
      <c r="E114" s="44"/>
      <c r="F114" s="223" t="s">
        <v>925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921</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926</v>
      </c>
      <c r="F116" s="211" t="s">
        <v>927</v>
      </c>
      <c r="G116" s="212" t="s">
        <v>310</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358</v>
      </c>
      <c r="BM116" s="220" t="s">
        <v>928</v>
      </c>
    </row>
    <row r="117" s="2" customFormat="1">
      <c r="A117" s="42"/>
      <c r="B117" s="43"/>
      <c r="C117" s="44"/>
      <c r="D117" s="222" t="s">
        <v>168</v>
      </c>
      <c r="E117" s="44"/>
      <c r="F117" s="223" t="s">
        <v>929</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930</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914</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915</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931</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916</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917</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932</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892</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933</v>
      </c>
      <c r="F127" s="274" t="s">
        <v>934</v>
      </c>
      <c r="G127" s="275" t="s">
        <v>310</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456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358</v>
      </c>
      <c r="BM127" s="220" t="s">
        <v>935</v>
      </c>
    </row>
    <row r="128" s="14" customFormat="1">
      <c r="A128" s="14"/>
      <c r="B128" s="239"/>
      <c r="C128" s="240"/>
      <c r="D128" s="227" t="s">
        <v>172</v>
      </c>
      <c r="E128" s="240"/>
      <c r="F128" s="242" t="s">
        <v>936</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937</v>
      </c>
      <c r="F129" s="211" t="s">
        <v>938</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358</v>
      </c>
      <c r="BM129" s="220" t="s">
        <v>939</v>
      </c>
    </row>
    <row r="130" s="2" customFormat="1">
      <c r="A130" s="42"/>
      <c r="B130" s="43"/>
      <c r="C130" s="44"/>
      <c r="D130" s="222" t="s">
        <v>168</v>
      </c>
      <c r="E130" s="44"/>
      <c r="F130" s="223" t="s">
        <v>940</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941</v>
      </c>
      <c r="F131" s="207" t="s">
        <v>942</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943</v>
      </c>
      <c r="F132" s="211" t="s">
        <v>944</v>
      </c>
      <c r="G132" s="212" t="s">
        <v>310</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358</v>
      </c>
      <c r="BM132" s="220" t="s">
        <v>945</v>
      </c>
    </row>
    <row r="133" s="2" customFormat="1">
      <c r="A133" s="42"/>
      <c r="B133" s="43"/>
      <c r="C133" s="44"/>
      <c r="D133" s="222" t="s">
        <v>168</v>
      </c>
      <c r="E133" s="44"/>
      <c r="F133" s="223" t="s">
        <v>946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947</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892</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663</v>
      </c>
      <c r="F137" s="196" t="s">
        <v>664</v>
      </c>
      <c r="G137" s="194"/>
      <c r="H137" s="194"/>
      <c r="I137" s="197"/>
      <c r="J137" s="198">
        <f>BK137</f>
        <v>0</v>
      </c>
      <c r="K137" s="194"/>
      <c r="L137" s="199"/>
      <c r="M137" s="200"/>
      <c r="N137" s="201"/>
      <c r="O137" s="201"/>
      <c r="P137" s="202">
        <f>SUM(P138:P147)</f>
        <v>0</v>
      </c>
      <c r="Q137" s="201"/>
      <c r="R137" s="202">
        <f>SUM(R138:R147)</f>
        <v>0</v>
      </c>
      <c r="S137" s="201"/>
      <c r="T137" s="203">
        <f>SUM(T138:T147)</f>
        <v>0</v>
      </c>
      <c r="U137" s="12"/>
      <c r="V137" s="12"/>
      <c r="W137" s="12"/>
      <c r="X137" s="12"/>
      <c r="Y137" s="12"/>
      <c r="Z137" s="12"/>
      <c r="AA137" s="12"/>
      <c r="AB137" s="12"/>
      <c r="AC137" s="12"/>
      <c r="AD137" s="12"/>
      <c r="AE137" s="12"/>
      <c r="AR137" s="204" t="s">
        <v>166</v>
      </c>
      <c r="AT137" s="205" t="s">
        <v>81</v>
      </c>
      <c r="AU137" s="205" t="s">
        <v>82</v>
      </c>
      <c r="AY137" s="204" t="s">
        <v>159</v>
      </c>
      <c r="BK137" s="206">
        <f>SUM(BK138:BK147)</f>
        <v>0</v>
      </c>
    </row>
    <row r="138" s="2" customFormat="1" ht="33" customHeight="1">
      <c r="A138" s="42"/>
      <c r="B138" s="43"/>
      <c r="C138" s="209" t="s">
        <v>233</v>
      </c>
      <c r="D138" s="209" t="s">
        <v>161</v>
      </c>
      <c r="E138" s="210" t="s">
        <v>948</v>
      </c>
      <c r="F138" s="211" t="s">
        <v>949</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950</v>
      </c>
    </row>
    <row r="139" s="2" customFormat="1" ht="24.15" customHeight="1">
      <c r="A139" s="42"/>
      <c r="B139" s="43"/>
      <c r="C139" s="209" t="s">
        <v>239</v>
      </c>
      <c r="D139" s="209" t="s">
        <v>161</v>
      </c>
      <c r="E139" s="210" t="s">
        <v>951</v>
      </c>
      <c r="F139" s="211" t="s">
        <v>952</v>
      </c>
      <c r="G139" s="212" t="s">
        <v>661</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953</v>
      </c>
    </row>
    <row r="140" s="2" customFormat="1" ht="24.15" customHeight="1">
      <c r="A140" s="42"/>
      <c r="B140" s="43"/>
      <c r="C140" s="209" t="s">
        <v>8</v>
      </c>
      <c r="D140" s="209" t="s">
        <v>161</v>
      </c>
      <c r="E140" s="210" t="s">
        <v>902</v>
      </c>
      <c r="F140" s="211" t="s">
        <v>954</v>
      </c>
      <c r="G140" s="212" t="s">
        <v>661</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955</v>
      </c>
    </row>
    <row r="141" s="2" customFormat="1" ht="24.15" customHeight="1">
      <c r="A141" s="42"/>
      <c r="B141" s="43"/>
      <c r="C141" s="209" t="s">
        <v>346</v>
      </c>
      <c r="D141" s="209" t="s">
        <v>161</v>
      </c>
      <c r="E141" s="210" t="s">
        <v>956</v>
      </c>
      <c r="F141" s="211" t="s">
        <v>957</v>
      </c>
      <c r="G141" s="212" t="s">
        <v>661</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958</v>
      </c>
    </row>
    <row r="142" s="2" customFormat="1" ht="24.15" customHeight="1">
      <c r="A142" s="42"/>
      <c r="B142" s="43"/>
      <c r="C142" s="209" t="s">
        <v>351</v>
      </c>
      <c r="D142" s="209" t="s">
        <v>161</v>
      </c>
      <c r="E142" s="210" t="s">
        <v>959</v>
      </c>
      <c r="F142" s="211" t="s">
        <v>960</v>
      </c>
      <c r="G142" s="212" t="s">
        <v>661</v>
      </c>
      <c r="H142" s="213">
        <v>16</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961</v>
      </c>
    </row>
    <row r="143" s="2" customFormat="1" ht="24.15" customHeight="1">
      <c r="A143" s="42"/>
      <c r="B143" s="43"/>
      <c r="C143" s="209" t="s">
        <v>358</v>
      </c>
      <c r="D143" s="209" t="s">
        <v>161</v>
      </c>
      <c r="E143" s="210" t="s">
        <v>962</v>
      </c>
      <c r="F143" s="211" t="s">
        <v>963</v>
      </c>
      <c r="G143" s="212" t="s">
        <v>661</v>
      </c>
      <c r="H143" s="213">
        <v>2</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964</v>
      </c>
    </row>
    <row r="144" s="2" customFormat="1" ht="37.8" customHeight="1">
      <c r="A144" s="42"/>
      <c r="B144" s="43"/>
      <c r="C144" s="209" t="s">
        <v>365</v>
      </c>
      <c r="D144" s="209" t="s">
        <v>161</v>
      </c>
      <c r="E144" s="210" t="s">
        <v>965</v>
      </c>
      <c r="F144" s="211" t="s">
        <v>966</v>
      </c>
      <c r="G144" s="212" t="s">
        <v>661</v>
      </c>
      <c r="H144" s="213">
        <v>6</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967</v>
      </c>
    </row>
    <row r="145" s="2" customFormat="1" ht="37.8" customHeight="1">
      <c r="A145" s="42"/>
      <c r="B145" s="43"/>
      <c r="C145" s="209" t="s">
        <v>372</v>
      </c>
      <c r="D145" s="209" t="s">
        <v>161</v>
      </c>
      <c r="E145" s="210" t="s">
        <v>968</v>
      </c>
      <c r="F145" s="211" t="s">
        <v>969</v>
      </c>
      <c r="G145" s="212" t="s">
        <v>661</v>
      </c>
      <c r="H145" s="213">
        <v>9</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970</v>
      </c>
    </row>
    <row r="146" s="2" customFormat="1" ht="24.15" customHeight="1">
      <c r="A146" s="42"/>
      <c r="B146" s="43"/>
      <c r="C146" s="209" t="s">
        <v>377</v>
      </c>
      <c r="D146" s="209" t="s">
        <v>161</v>
      </c>
      <c r="E146" s="210" t="s">
        <v>971</v>
      </c>
      <c r="F146" s="211" t="s">
        <v>972</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973</v>
      </c>
    </row>
    <row r="147" s="2" customFormat="1" ht="24.15" customHeight="1">
      <c r="A147" s="42"/>
      <c r="B147" s="43"/>
      <c r="C147" s="209" t="s">
        <v>384</v>
      </c>
      <c r="D147" s="209" t="s">
        <v>161</v>
      </c>
      <c r="E147" s="210" t="s">
        <v>974</v>
      </c>
      <c r="F147" s="211" t="s">
        <v>975</v>
      </c>
      <c r="G147" s="212" t="s">
        <v>661</v>
      </c>
      <c r="H147" s="213">
        <v>2</v>
      </c>
      <c r="I147" s="214"/>
      <c r="J147" s="215">
        <f>ROUND(I147*H147,2)</f>
        <v>0</v>
      </c>
      <c r="K147" s="211" t="s">
        <v>201</v>
      </c>
      <c r="L147" s="48"/>
      <c r="M147" s="289" t="s">
        <v>44</v>
      </c>
      <c r="N147" s="290" t="s">
        <v>53</v>
      </c>
      <c r="O147" s="284"/>
      <c r="P147" s="291">
        <f>O147*H147</f>
        <v>0</v>
      </c>
      <c r="Q147" s="291">
        <v>0</v>
      </c>
      <c r="R147" s="291">
        <f>Q147*H147</f>
        <v>0</v>
      </c>
      <c r="S147" s="291">
        <v>0</v>
      </c>
      <c r="T147" s="292">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976</v>
      </c>
    </row>
    <row r="148" s="2" customFormat="1" ht="6.96" customHeight="1">
      <c r="A148" s="42"/>
      <c r="B148" s="63"/>
      <c r="C148" s="64"/>
      <c r="D148" s="64"/>
      <c r="E148" s="64"/>
      <c r="F148" s="64"/>
      <c r="G148" s="64"/>
      <c r="H148" s="64"/>
      <c r="I148" s="64"/>
      <c r="J148" s="64"/>
      <c r="K148" s="64"/>
      <c r="L148" s="48"/>
      <c r="M148" s="42"/>
      <c r="O148" s="42"/>
      <c r="P148" s="42"/>
      <c r="Q148" s="42"/>
      <c r="R148" s="42"/>
      <c r="S148" s="42"/>
      <c r="T148" s="42"/>
      <c r="U148" s="42"/>
      <c r="V148" s="42"/>
      <c r="W148" s="42"/>
      <c r="X148" s="42"/>
      <c r="Y148" s="42"/>
      <c r="Z148" s="42"/>
      <c r="AA148" s="42"/>
      <c r="AB148" s="42"/>
      <c r="AC148" s="42"/>
      <c r="AD148" s="42"/>
      <c r="AE148" s="42"/>
    </row>
  </sheetData>
  <sheetProtection sheet="1" autoFilter="0" formatColumns="0" formatRows="0" objects="1" scenarios="1" spinCount="100000" saltValue="0TZQQFmhDUO8SKzazxqzruNBV66zWTWnrJmIkn7yQzHYlka47slEZpvHQM8iLj3/JgRty6uInP8iClCGC5Ntjg==" hashValue="EhpRUaC0GCAjgdg+Zl09vrTvpGPSTF7OuGvvOmD2k3dasAqoThh/SxRFD0S1V1AP73sDu37MHWzdHD5c7Z9LyQ==" algorithmName="SHA-512" password="CC35"/>
  <autoFilter ref="C84:K14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977</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978</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979</v>
      </c>
      <c r="F87" s="211" t="s">
        <v>980</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981</v>
      </c>
    </row>
    <row r="88" s="2" customFormat="1">
      <c r="A88" s="42"/>
      <c r="B88" s="43"/>
      <c r="C88" s="44"/>
      <c r="D88" s="222" t="s">
        <v>168</v>
      </c>
      <c r="E88" s="44"/>
      <c r="F88" s="223" t="s">
        <v>982</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983</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984</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985</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986</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987</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988</v>
      </c>
      <c r="F100" s="211" t="s">
        <v>989</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990</v>
      </c>
    </row>
    <row r="101" s="2" customFormat="1">
      <c r="A101" s="42"/>
      <c r="B101" s="43"/>
      <c r="C101" s="44"/>
      <c r="D101" s="222" t="s">
        <v>168</v>
      </c>
      <c r="E101" s="44"/>
      <c r="F101" s="223" t="s">
        <v>991</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992</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993</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402</v>
      </c>
      <c r="F105" s="211" t="s">
        <v>403</v>
      </c>
      <c r="G105" s="212" t="s">
        <v>310</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994</v>
      </c>
    </row>
    <row r="106" s="2" customFormat="1">
      <c r="A106" s="42"/>
      <c r="B106" s="43"/>
      <c r="C106" s="44"/>
      <c r="D106" s="222" t="s">
        <v>168</v>
      </c>
      <c r="E106" s="44"/>
      <c r="F106" s="223" t="s">
        <v>405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406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995</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409</v>
      </c>
      <c r="F110" s="211" t="s">
        <v>410</v>
      </c>
      <c r="G110" s="212" t="s">
        <v>310</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996</v>
      </c>
    </row>
    <row r="111" s="2" customFormat="1">
      <c r="A111" s="42"/>
      <c r="B111" s="43"/>
      <c r="C111" s="44"/>
      <c r="D111" s="222" t="s">
        <v>168</v>
      </c>
      <c r="E111" s="44"/>
      <c r="F111" s="223" t="s">
        <v>412</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997</v>
      </c>
      <c r="F112" s="211" t="s">
        <v>998</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999</v>
      </c>
    </row>
    <row r="113" s="2" customFormat="1">
      <c r="A113" s="42"/>
      <c r="B113" s="43"/>
      <c r="C113" s="44"/>
      <c r="D113" s="222" t="s">
        <v>168</v>
      </c>
      <c r="E113" s="44"/>
      <c r="F113" s="223" t="s">
        <v>1000</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1001</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1002</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1003</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1004</v>
      </c>
      <c r="F118" s="211" t="s">
        <v>1005</v>
      </c>
      <c r="G118" s="212" t="s">
        <v>594</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1006</v>
      </c>
    </row>
    <row r="119" s="2" customFormat="1">
      <c r="A119" s="42"/>
      <c r="B119" s="43"/>
      <c r="C119" s="44"/>
      <c r="D119" s="222" t="s">
        <v>168</v>
      </c>
      <c r="E119" s="44"/>
      <c r="F119" s="223" t="s">
        <v>1007</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1008</v>
      </c>
      <c r="F120" s="274" t="s">
        <v>1009</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1010</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875</v>
      </c>
      <c r="F122" s="211" t="s">
        <v>876</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1011</v>
      </c>
    </row>
    <row r="123" s="2" customFormat="1">
      <c r="A123" s="42"/>
      <c r="B123" s="43"/>
      <c r="C123" s="44"/>
      <c r="D123" s="222" t="s">
        <v>168</v>
      </c>
      <c r="E123" s="44"/>
      <c r="F123" s="223" t="s">
        <v>878</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ojFScdgchQVc0KXZIgLDz2Kazy5s7cXY3H1JiA7ORmduRPNtygdcJoRG3LWcfHj5MNCTnVVyMjH/m8MDwFi/IA==" hashValue="i+RiXnb82XhddQflAJVEJboGPY7JePCnzVIVHAgx3nkje6NW548La2n44znPpJnBTOH3On+tPKGHKWJpFCBMoA=="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1012</v>
      </c>
      <c r="BA2" s="132" t="s">
        <v>44</v>
      </c>
      <c r="BB2" s="132" t="s">
        <v>44</v>
      </c>
      <c r="BC2" s="132" t="s">
        <v>1013</v>
      </c>
      <c r="BD2" s="132" t="s">
        <v>92</v>
      </c>
    </row>
    <row r="3" s="1" customFormat="1" ht="6.96" customHeight="1">
      <c r="B3" s="133"/>
      <c r="C3" s="134"/>
      <c r="D3" s="134"/>
      <c r="E3" s="134"/>
      <c r="F3" s="134"/>
      <c r="G3" s="134"/>
      <c r="H3" s="134"/>
      <c r="I3" s="134"/>
      <c r="J3" s="134"/>
      <c r="K3" s="134"/>
      <c r="L3" s="23"/>
      <c r="AT3" s="20" t="s">
        <v>92</v>
      </c>
      <c r="AZ3" s="132" t="s">
        <v>1014</v>
      </c>
      <c r="BA3" s="132" t="s">
        <v>44</v>
      </c>
      <c r="BB3" s="132" t="s">
        <v>44</v>
      </c>
      <c r="BC3" s="132" t="s">
        <v>1015</v>
      </c>
      <c r="BD3" s="132" t="s">
        <v>92</v>
      </c>
    </row>
    <row r="4" s="1" customFormat="1" ht="24.96" customHeight="1">
      <c r="B4" s="23"/>
      <c r="D4" s="135" t="s">
        <v>130</v>
      </c>
      <c r="L4" s="23"/>
      <c r="M4" s="136" t="s">
        <v>10</v>
      </c>
      <c r="AT4" s="20" t="s">
        <v>4</v>
      </c>
      <c r="AZ4" s="132" t="s">
        <v>1016</v>
      </c>
      <c r="BA4" s="132" t="s">
        <v>44</v>
      </c>
      <c r="BB4" s="132" t="s">
        <v>44</v>
      </c>
      <c r="BC4" s="132" t="s">
        <v>1017</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1018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276</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1019</v>
      </c>
      <c r="F88" s="211" t="s">
        <v>1020</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1021</v>
      </c>
    </row>
    <row r="89" s="2" customFormat="1">
      <c r="A89" s="42"/>
      <c r="B89" s="43"/>
      <c r="C89" s="44"/>
      <c r="D89" s="222" t="s">
        <v>168</v>
      </c>
      <c r="E89" s="44"/>
      <c r="F89" s="223" t="s">
        <v>1022</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1023</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1024</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1025</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1026</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1027</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1028</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1029</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1030</v>
      </c>
      <c r="F98" s="211" t="s">
        <v>1031</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1032</v>
      </c>
    </row>
    <row r="99" s="2" customFormat="1">
      <c r="A99" s="42"/>
      <c r="B99" s="43"/>
      <c r="C99" s="44"/>
      <c r="D99" s="222" t="s">
        <v>168</v>
      </c>
      <c r="E99" s="44"/>
      <c r="F99" s="223" t="s">
        <v>1033</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1034</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1035</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1036</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1037</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1038</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1039</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1040</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1014</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366</v>
      </c>
      <c r="F109" s="211" t="s">
        <v>367</v>
      </c>
      <c r="G109" s="212" t="s">
        <v>310</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1041</v>
      </c>
    </row>
    <row r="110" s="2" customFormat="1">
      <c r="A110" s="42"/>
      <c r="B110" s="43"/>
      <c r="C110" s="44"/>
      <c r="D110" s="222" t="s">
        <v>168</v>
      </c>
      <c r="E110" s="44"/>
      <c r="F110" s="223" t="s">
        <v>369</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1042</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1024</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1043</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1026</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1044</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1028</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1045</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1035</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1046</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1037</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1047</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1039</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1048</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373</v>
      </c>
      <c r="F125" s="211" t="s">
        <v>374</v>
      </c>
      <c r="G125" s="212" t="s">
        <v>310</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1049</v>
      </c>
    </row>
    <row r="126" s="2" customFormat="1">
      <c r="A126" s="42"/>
      <c r="B126" s="43"/>
      <c r="C126" s="44"/>
      <c r="D126" s="222" t="s">
        <v>168</v>
      </c>
      <c r="E126" s="44"/>
      <c r="F126" s="223" t="s">
        <v>376</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378</v>
      </c>
      <c r="F127" s="211" t="s">
        <v>379</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1050</v>
      </c>
    </row>
    <row r="128" s="2" customFormat="1">
      <c r="A128" s="42"/>
      <c r="B128" s="43"/>
      <c r="C128" s="44"/>
      <c r="D128" s="222" t="s">
        <v>168</v>
      </c>
      <c r="E128" s="44"/>
      <c r="F128" s="223" t="s">
        <v>381</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1051</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1052</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1053</v>
      </c>
      <c r="F132" s="211" t="s">
        <v>1054</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1055</v>
      </c>
    </row>
    <row r="133" s="2" customFormat="1">
      <c r="A133" s="42"/>
      <c r="B133" s="43"/>
      <c r="C133" s="44"/>
      <c r="D133" s="227" t="s">
        <v>170</v>
      </c>
      <c r="E133" s="44"/>
      <c r="F133" s="228" t="s">
        <v>1056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1057</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1058</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1059</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1060</v>
      </c>
      <c r="F138" s="211" t="s">
        <v>1061</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1062</v>
      </c>
    </row>
    <row r="139" s="2" customFormat="1">
      <c r="A139" s="42"/>
      <c r="B139" s="43"/>
      <c r="C139" s="44"/>
      <c r="D139" s="227" t="s">
        <v>170</v>
      </c>
      <c r="E139" s="44"/>
      <c r="F139" s="228" t="s">
        <v>1056</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1063</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1064</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1065</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820</v>
      </c>
      <c r="F144" s="211" t="s">
        <v>821</v>
      </c>
      <c r="G144" s="212" t="s">
        <v>594</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1066</v>
      </c>
    </row>
    <row r="145" s="2" customFormat="1" ht="24.15" customHeight="1">
      <c r="A145" s="42"/>
      <c r="B145" s="43"/>
      <c r="C145" s="272" t="s">
        <v>227</v>
      </c>
      <c r="D145" s="272" t="s">
        <v>212</v>
      </c>
      <c r="E145" s="273" t="s">
        <v>1067</v>
      </c>
      <c r="F145" s="274" t="s">
        <v>1068</v>
      </c>
      <c r="G145" s="275" t="s">
        <v>594</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1069</v>
      </c>
    </row>
    <row r="146" s="2" customFormat="1" ht="16.5" customHeight="1">
      <c r="A146" s="42"/>
      <c r="B146" s="43"/>
      <c r="C146" s="272" t="s">
        <v>233</v>
      </c>
      <c r="D146" s="272" t="s">
        <v>212</v>
      </c>
      <c r="E146" s="273" t="s">
        <v>1070</v>
      </c>
      <c r="F146" s="274" t="s">
        <v>1071</v>
      </c>
      <c r="G146" s="275" t="s">
        <v>594</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1072</v>
      </c>
    </row>
    <row r="147" s="2" customFormat="1" ht="16.5" customHeight="1">
      <c r="A147" s="42"/>
      <c r="B147" s="43"/>
      <c r="C147" s="272" t="s">
        <v>239</v>
      </c>
      <c r="D147" s="272" t="s">
        <v>212</v>
      </c>
      <c r="E147" s="273" t="s">
        <v>1073</v>
      </c>
      <c r="F147" s="274" t="s">
        <v>1074</v>
      </c>
      <c r="G147" s="275" t="s">
        <v>594</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1075</v>
      </c>
    </row>
    <row r="148" s="12" customFormat="1" ht="22.8" customHeight="1">
      <c r="A148" s="12"/>
      <c r="B148" s="193"/>
      <c r="C148" s="194"/>
      <c r="D148" s="195" t="s">
        <v>81</v>
      </c>
      <c r="E148" s="207" t="s">
        <v>177</v>
      </c>
      <c r="F148" s="207" t="s">
        <v>728</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1076</v>
      </c>
      <c r="F149" s="211" t="s">
        <v>1077</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1078</v>
      </c>
    </row>
    <row r="150" s="13" customFormat="1">
      <c r="A150" s="13"/>
      <c r="B150" s="229"/>
      <c r="C150" s="230"/>
      <c r="D150" s="227" t="s">
        <v>172</v>
      </c>
      <c r="E150" s="231" t="s">
        <v>44</v>
      </c>
      <c r="F150" s="232" t="s">
        <v>1079</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1080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1013</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1012</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339</v>
      </c>
      <c r="D155" s="209" t="s">
        <v>161</v>
      </c>
      <c r="E155" s="210" t="s">
        <v>1081</v>
      </c>
      <c r="F155" s="211" t="s">
        <v>1082</v>
      </c>
      <c r="G155" s="212" t="s">
        <v>310</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1083</v>
      </c>
    </row>
    <row r="156" s="2" customFormat="1">
      <c r="A156" s="42"/>
      <c r="B156" s="43"/>
      <c r="C156" s="44"/>
      <c r="D156" s="222" t="s">
        <v>168</v>
      </c>
      <c r="E156" s="44"/>
      <c r="F156" s="223" t="s">
        <v>1084</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1085</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1086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1087</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1088</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1089</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1090</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1091</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1092</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1093</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1094</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1095</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1096</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1097</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1098</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1099</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1100</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1101</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1102</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1103</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1104</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1105</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1106</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1107</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1108</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346</v>
      </c>
      <c r="D182" s="209" t="s">
        <v>161</v>
      </c>
      <c r="E182" s="210" t="s">
        <v>1109</v>
      </c>
      <c r="F182" s="211" t="s">
        <v>1110</v>
      </c>
      <c r="G182" s="212" t="s">
        <v>310</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1111</v>
      </c>
    </row>
    <row r="183" s="2" customFormat="1">
      <c r="A183" s="42"/>
      <c r="B183" s="43"/>
      <c r="C183" s="44"/>
      <c r="D183" s="222" t="s">
        <v>168</v>
      </c>
      <c r="E183" s="44"/>
      <c r="F183" s="223" t="s">
        <v>1112</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351</v>
      </c>
      <c r="D184" s="209" t="s">
        <v>161</v>
      </c>
      <c r="E184" s="210" t="s">
        <v>1113</v>
      </c>
      <c r="F184" s="211" t="s">
        <v>1114</v>
      </c>
      <c r="G184" s="212" t="s">
        <v>310</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1115</v>
      </c>
    </row>
    <row r="185" s="13" customFormat="1">
      <c r="A185" s="13"/>
      <c r="B185" s="229"/>
      <c r="C185" s="230"/>
      <c r="D185" s="227" t="s">
        <v>172</v>
      </c>
      <c r="E185" s="231" t="s">
        <v>44</v>
      </c>
      <c r="F185" s="232" t="s">
        <v>1116</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1087</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1117</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1089</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1118</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1091</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1119</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1093</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1120</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1095</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1121</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1097</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1122</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1099</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1123</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1101</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1124</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1103</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1125</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1105</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1126</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1016</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358</v>
      </c>
      <c r="D208" s="209" t="s">
        <v>161</v>
      </c>
      <c r="E208" s="210" t="s">
        <v>1127</v>
      </c>
      <c r="F208" s="211" t="s">
        <v>1128</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1129</v>
      </c>
    </row>
    <row r="209" s="2" customFormat="1">
      <c r="A209" s="42"/>
      <c r="B209" s="43"/>
      <c r="C209" s="44"/>
      <c r="D209" s="222" t="s">
        <v>168</v>
      </c>
      <c r="E209" s="44"/>
      <c r="F209" s="223" t="s">
        <v>1130</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1051</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1131</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529</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365</v>
      </c>
      <c r="D214" s="209" t="s">
        <v>161</v>
      </c>
      <c r="E214" s="210" t="s">
        <v>1132</v>
      </c>
      <c r="F214" s="211" t="s">
        <v>1133</v>
      </c>
      <c r="G214" s="212" t="s">
        <v>310</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1134</v>
      </c>
    </row>
    <row r="215" s="2" customFormat="1">
      <c r="A215" s="42"/>
      <c r="B215" s="43"/>
      <c r="C215" s="44"/>
      <c r="D215" s="222" t="s">
        <v>168</v>
      </c>
      <c r="E215" s="44"/>
      <c r="F215" s="223" t="s">
        <v>1135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1136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1016</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566</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372</v>
      </c>
      <c r="D220" s="209" t="s">
        <v>161</v>
      </c>
      <c r="E220" s="210" t="s">
        <v>1137</v>
      </c>
      <c r="F220" s="211" t="s">
        <v>1138</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1139</v>
      </c>
    </row>
    <row r="221" s="2" customFormat="1">
      <c r="A221" s="42"/>
      <c r="B221" s="43"/>
      <c r="C221" s="44"/>
      <c r="D221" s="227" t="s">
        <v>170</v>
      </c>
      <c r="E221" s="44"/>
      <c r="F221" s="228" t="s">
        <v>1140</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1141</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1142</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377</v>
      </c>
      <c r="D225" s="209" t="s">
        <v>161</v>
      </c>
      <c r="E225" s="210" t="s">
        <v>1143</v>
      </c>
      <c r="F225" s="211" t="s">
        <v>1144</v>
      </c>
      <c r="G225" s="212" t="s">
        <v>594</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1145</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384</v>
      </c>
      <c r="D227" s="209" t="s">
        <v>161</v>
      </c>
      <c r="E227" s="210" t="s">
        <v>1146</v>
      </c>
      <c r="F227" s="211" t="s">
        <v>1147</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1148</v>
      </c>
    </row>
    <row r="228" s="2" customFormat="1">
      <c r="A228" s="42"/>
      <c r="B228" s="43"/>
      <c r="C228" s="44"/>
      <c r="D228" s="222" t="s">
        <v>168</v>
      </c>
      <c r="E228" s="44"/>
      <c r="F228" s="223" t="s">
        <v>1149</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zQxffrKxtXQTolzCgW+Bc2O9bltpix+Lad4tfzFge8vlxRmMjoJYUxtzRi7wFfLzNb5WLXM6b9JRbQs9oAQjsA==" hashValue="dWKJYtspSTZJtHe3yb1c5LsPvzeo0Im5wO6aEVGOGc4UzlQ38zhsm6rXz1FjFz0N5JHQIrKwFHKPcftHE7H0Fg=="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1150</v>
      </c>
      <c r="BA2" s="132" t="s">
        <v>44</v>
      </c>
      <c r="BB2" s="132" t="s">
        <v>44</v>
      </c>
      <c r="BC2" s="132" t="s">
        <v>1151</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1152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1153</v>
      </c>
      <c r="F91" s="211" t="s">
        <v>1154</v>
      </c>
      <c r="G91" s="212" t="s">
        <v>310</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1155</v>
      </c>
    </row>
    <row r="92" s="2" customFormat="1">
      <c r="A92" s="42"/>
      <c r="B92" s="43"/>
      <c r="C92" s="44"/>
      <c r="D92" s="222" t="s">
        <v>168</v>
      </c>
      <c r="E92" s="44"/>
      <c r="F92" s="223" t="s">
        <v>1156</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313</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1157</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1158</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1159</v>
      </c>
      <c r="F97" s="211" t="s">
        <v>1160</v>
      </c>
      <c r="G97" s="212" t="s">
        <v>310</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1161</v>
      </c>
    </row>
    <row r="98" s="2" customFormat="1">
      <c r="A98" s="42"/>
      <c r="B98" s="43"/>
      <c r="C98" s="44"/>
      <c r="D98" s="222" t="s">
        <v>168</v>
      </c>
      <c r="E98" s="44"/>
      <c r="F98" s="223" t="s">
        <v>1162</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1163</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1150</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1164</v>
      </c>
      <c r="F102" s="274" t="s">
        <v>1165</v>
      </c>
      <c r="G102" s="275" t="s">
        <v>1166</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1167</v>
      </c>
    </row>
    <row r="103" s="14" customFormat="1">
      <c r="A103" s="14"/>
      <c r="B103" s="239"/>
      <c r="C103" s="240"/>
      <c r="D103" s="227" t="s">
        <v>172</v>
      </c>
      <c r="E103" s="240"/>
      <c r="F103" s="242" t="s">
        <v>1168</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728</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1169</v>
      </c>
      <c r="F105" s="211" t="s">
        <v>1170</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1171</v>
      </c>
    </row>
    <row r="106" s="2" customFormat="1">
      <c r="A106" s="42"/>
      <c r="B106" s="43"/>
      <c r="C106" s="44"/>
      <c r="D106" s="222" t="s">
        <v>168</v>
      </c>
      <c r="E106" s="44"/>
      <c r="F106" s="223" t="s">
        <v>1172</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1173</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1174</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1175</v>
      </c>
      <c r="F110" s="274" t="s">
        <v>1176</v>
      </c>
      <c r="G110" s="275" t="s">
        <v>594</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1177</v>
      </c>
    </row>
    <row r="111" s="14" customFormat="1">
      <c r="A111" s="14"/>
      <c r="B111" s="239"/>
      <c r="C111" s="240"/>
      <c r="D111" s="227" t="s">
        <v>172</v>
      </c>
      <c r="E111" s="240"/>
      <c r="F111" s="242" t="s">
        <v>1178</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419</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1179</v>
      </c>
      <c r="F113" s="211" t="s">
        <v>1180</v>
      </c>
      <c r="G113" s="212" t="s">
        <v>310</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1181</v>
      </c>
    </row>
    <row r="114" s="2" customFormat="1">
      <c r="A114" s="42"/>
      <c r="B114" s="43"/>
      <c r="C114" s="44"/>
      <c r="D114" s="222" t="s">
        <v>168</v>
      </c>
      <c r="E114" s="44"/>
      <c r="F114" s="223" t="s">
        <v>1182</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1183</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1184</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1185</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1186</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1187</v>
      </c>
      <c r="F120" s="274" t="s">
        <v>1188</v>
      </c>
      <c r="G120" s="275" t="s">
        <v>310</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1189</v>
      </c>
    </row>
    <row r="121" s="14" customFormat="1">
      <c r="A121" s="14"/>
      <c r="B121" s="239"/>
      <c r="C121" s="240"/>
      <c r="D121" s="227" t="s">
        <v>172</v>
      </c>
      <c r="E121" s="240"/>
      <c r="F121" s="242" t="s">
        <v>1190</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854</v>
      </c>
      <c r="F122" s="211" t="s">
        <v>855</v>
      </c>
      <c r="G122" s="212" t="s">
        <v>310</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1191</v>
      </c>
    </row>
    <row r="123" s="2" customFormat="1">
      <c r="A123" s="42"/>
      <c r="B123" s="43"/>
      <c r="C123" s="44"/>
      <c r="D123" s="222" t="s">
        <v>168</v>
      </c>
      <c r="E123" s="44"/>
      <c r="F123" s="223" t="s">
        <v>857</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1192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1150</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1193</v>
      </c>
      <c r="F127" s="211" t="s">
        <v>1194</v>
      </c>
      <c r="G127" s="212" t="s">
        <v>310</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1195</v>
      </c>
    </row>
    <row r="128" s="2" customFormat="1">
      <c r="A128" s="42"/>
      <c r="B128" s="43"/>
      <c r="C128" s="44"/>
      <c r="D128" s="222" t="s">
        <v>168</v>
      </c>
      <c r="E128" s="44"/>
      <c r="F128" s="223" t="s">
        <v>1196</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1197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1198</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1151</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1150</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1199</v>
      </c>
      <c r="F134" s="274" t="s">
        <v>1200</v>
      </c>
      <c r="G134" s="275" t="s">
        <v>310</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1201</v>
      </c>
    </row>
    <row r="135" s="14" customFormat="1">
      <c r="A135" s="14"/>
      <c r="B135" s="239"/>
      <c r="C135" s="240"/>
      <c r="D135" s="227" t="s">
        <v>172</v>
      </c>
      <c r="E135" s="240"/>
      <c r="F135" s="242" t="s">
        <v>1202</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1203</v>
      </c>
      <c r="F136" s="274" t="s">
        <v>1204</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1205</v>
      </c>
    </row>
    <row r="137" s="13" customFormat="1">
      <c r="A137" s="13"/>
      <c r="B137" s="229"/>
      <c r="C137" s="230"/>
      <c r="D137" s="227" t="s">
        <v>172</v>
      </c>
      <c r="E137" s="231" t="s">
        <v>44</v>
      </c>
      <c r="F137" s="232" t="s">
        <v>1206</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1207</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1208</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1209</v>
      </c>
      <c r="F141" s="211" t="s">
        <v>1210</v>
      </c>
      <c r="G141" s="212" t="s">
        <v>310</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1211</v>
      </c>
    </row>
    <row r="142" s="2" customFormat="1">
      <c r="A142" s="42"/>
      <c r="B142" s="43"/>
      <c r="C142" s="44"/>
      <c r="D142" s="222" t="s">
        <v>168</v>
      </c>
      <c r="E142" s="44"/>
      <c r="F142" s="223" t="s">
        <v>1212</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1213</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1214</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1215</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339</v>
      </c>
      <c r="D147" s="272" t="s">
        <v>212</v>
      </c>
      <c r="E147" s="273" t="s">
        <v>1216</v>
      </c>
      <c r="F147" s="274" t="s">
        <v>1217</v>
      </c>
      <c r="G147" s="275" t="s">
        <v>310</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1218</v>
      </c>
    </row>
    <row r="148" s="14" customFormat="1">
      <c r="A148" s="14"/>
      <c r="B148" s="239"/>
      <c r="C148" s="240"/>
      <c r="D148" s="227" t="s">
        <v>172</v>
      </c>
      <c r="E148" s="240"/>
      <c r="F148" s="242" t="s">
        <v>1219</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346</v>
      </c>
      <c r="D149" s="209" t="s">
        <v>161</v>
      </c>
      <c r="E149" s="210" t="s">
        <v>1220</v>
      </c>
      <c r="F149" s="211" t="s">
        <v>1221</v>
      </c>
      <c r="G149" s="212" t="s">
        <v>310</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1222</v>
      </c>
    </row>
    <row r="150" s="2" customFormat="1">
      <c r="A150" s="42"/>
      <c r="B150" s="43"/>
      <c r="C150" s="44"/>
      <c r="D150" s="222" t="s">
        <v>168</v>
      </c>
      <c r="E150" s="44"/>
      <c r="F150" s="223" t="s">
        <v>1223</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862</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1224</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1225</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1226</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351</v>
      </c>
      <c r="D156" s="272" t="s">
        <v>212</v>
      </c>
      <c r="E156" s="273" t="s">
        <v>1227</v>
      </c>
      <c r="F156" s="274" t="s">
        <v>1228</v>
      </c>
      <c r="G156" s="275" t="s">
        <v>310</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1229</v>
      </c>
    </row>
    <row r="157" s="14" customFormat="1">
      <c r="A157" s="14"/>
      <c r="B157" s="239"/>
      <c r="C157" s="240"/>
      <c r="D157" s="227" t="s">
        <v>172</v>
      </c>
      <c r="E157" s="240"/>
      <c r="F157" s="242" t="s">
        <v>1230</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529</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358</v>
      </c>
      <c r="D159" s="209" t="s">
        <v>161</v>
      </c>
      <c r="E159" s="210" t="s">
        <v>568</v>
      </c>
      <c r="F159" s="211" t="s">
        <v>569</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1231</v>
      </c>
    </row>
    <row r="160" s="2" customFormat="1">
      <c r="A160" s="42"/>
      <c r="B160" s="43"/>
      <c r="C160" s="44"/>
      <c r="D160" s="222" t="s">
        <v>168</v>
      </c>
      <c r="E160" s="44"/>
      <c r="F160" s="223" t="s">
        <v>571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1232</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1233</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365</v>
      </c>
      <c r="D165" s="272" t="s">
        <v>212</v>
      </c>
      <c r="E165" s="273" t="s">
        <v>1234</v>
      </c>
      <c r="F165" s="274" t="s">
        <v>1235</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1236</v>
      </c>
    </row>
    <row r="166" s="14" customFormat="1">
      <c r="A166" s="14"/>
      <c r="B166" s="239"/>
      <c r="C166" s="240"/>
      <c r="D166" s="227" t="s">
        <v>172</v>
      </c>
      <c r="E166" s="240"/>
      <c r="F166" s="242" t="s">
        <v>1237</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566</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372</v>
      </c>
      <c r="D168" s="209" t="s">
        <v>161</v>
      </c>
      <c r="E168" s="210" t="s">
        <v>1238</v>
      </c>
      <c r="F168" s="211" t="s">
        <v>1239</v>
      </c>
      <c r="G168" s="212" t="s">
        <v>594</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1240</v>
      </c>
    </row>
    <row r="169" s="2" customFormat="1">
      <c r="A169" s="42"/>
      <c r="B169" s="43"/>
      <c r="C169" s="44"/>
      <c r="D169" s="222" t="s">
        <v>168</v>
      </c>
      <c r="E169" s="44"/>
      <c r="F169" s="223" t="s">
        <v>1241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377</v>
      </c>
      <c r="D170" s="272" t="s">
        <v>212</v>
      </c>
      <c r="E170" s="273" t="s">
        <v>1242</v>
      </c>
      <c r="F170" s="274" t="s">
        <v>1243</v>
      </c>
      <c r="G170" s="275" t="s">
        <v>594</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1244</v>
      </c>
    </row>
    <row r="171" s="2" customFormat="1" ht="16.5" customHeight="1">
      <c r="A171" s="42"/>
      <c r="B171" s="43"/>
      <c r="C171" s="209" t="s">
        <v>384</v>
      </c>
      <c r="D171" s="209" t="s">
        <v>161</v>
      </c>
      <c r="E171" s="210" t="s">
        <v>1245</v>
      </c>
      <c r="F171" s="211" t="s">
        <v>1246</v>
      </c>
      <c r="G171" s="212" t="s">
        <v>594</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1247</v>
      </c>
    </row>
    <row r="172" s="2" customFormat="1">
      <c r="A172" s="42"/>
      <c r="B172" s="43"/>
      <c r="C172" s="44"/>
      <c r="D172" s="222" t="s">
        <v>168</v>
      </c>
      <c r="E172" s="44"/>
      <c r="F172" s="223" t="s">
        <v>1248</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1249</v>
      </c>
      <c r="F173" s="274" t="s">
        <v>1250</v>
      </c>
      <c r="G173" s="275" t="s">
        <v>594</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1251</v>
      </c>
    </row>
    <row r="174" s="2" customFormat="1" ht="16.5" customHeight="1">
      <c r="A174" s="42"/>
      <c r="B174" s="43"/>
      <c r="C174" s="209" t="s">
        <v>401</v>
      </c>
      <c r="D174" s="209" t="s">
        <v>161</v>
      </c>
      <c r="E174" s="210" t="s">
        <v>605</v>
      </c>
      <c r="F174" s="211" t="s">
        <v>606</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1252</v>
      </c>
    </row>
    <row r="175" s="2" customFormat="1">
      <c r="A175" s="42"/>
      <c r="B175" s="43"/>
      <c r="C175" s="44"/>
      <c r="D175" s="222" t="s">
        <v>168</v>
      </c>
      <c r="E175" s="44"/>
      <c r="F175" s="223" t="s">
        <v>608</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613</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1253</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408</v>
      </c>
      <c r="D179" s="272" t="s">
        <v>212</v>
      </c>
      <c r="E179" s="273" t="s">
        <v>1254</v>
      </c>
      <c r="F179" s="274" t="s">
        <v>1255</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1256</v>
      </c>
    </row>
    <row r="180" s="2" customFormat="1" ht="16.5" customHeight="1">
      <c r="A180" s="42"/>
      <c r="B180" s="43"/>
      <c r="C180" s="272" t="s">
        <v>132</v>
      </c>
      <c r="D180" s="272" t="s">
        <v>212</v>
      </c>
      <c r="E180" s="273" t="s">
        <v>1257</v>
      </c>
      <c r="F180" s="274" t="s">
        <v>1258</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1259</v>
      </c>
    </row>
    <row r="181" s="2" customFormat="1" ht="16.5" customHeight="1">
      <c r="A181" s="42"/>
      <c r="B181" s="43"/>
      <c r="C181" s="272" t="s">
        <v>420</v>
      </c>
      <c r="D181" s="272" t="s">
        <v>212</v>
      </c>
      <c r="E181" s="273" t="s">
        <v>1260</v>
      </c>
      <c r="F181" s="274" t="s">
        <v>1261</v>
      </c>
      <c r="G181" s="275" t="s">
        <v>594</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1262</v>
      </c>
    </row>
    <row r="182" s="2" customFormat="1" ht="16.5" customHeight="1">
      <c r="A182" s="42"/>
      <c r="B182" s="43"/>
      <c r="C182" s="209" t="s">
        <v>426</v>
      </c>
      <c r="D182" s="209" t="s">
        <v>161</v>
      </c>
      <c r="E182" s="210" t="s">
        <v>632</v>
      </c>
      <c r="F182" s="211" t="s">
        <v>633</v>
      </c>
      <c r="G182" s="212" t="s">
        <v>594</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1263</v>
      </c>
    </row>
    <row r="183" s="2" customFormat="1">
      <c r="A183" s="42"/>
      <c r="B183" s="43"/>
      <c r="C183" s="44"/>
      <c r="D183" s="222" t="s">
        <v>168</v>
      </c>
      <c r="E183" s="44"/>
      <c r="F183" s="223" t="s">
        <v>635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431</v>
      </c>
      <c r="D184" s="272" t="s">
        <v>212</v>
      </c>
      <c r="E184" s="273" t="s">
        <v>1264</v>
      </c>
      <c r="F184" s="274" t="s">
        <v>1265</v>
      </c>
      <c r="G184" s="275" t="s">
        <v>594</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1266</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436</v>
      </c>
      <c r="D186" s="209" t="s">
        <v>161</v>
      </c>
      <c r="E186" s="210" t="s">
        <v>879</v>
      </c>
      <c r="F186" s="211" t="s">
        <v>880</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1267</v>
      </c>
    </row>
    <row r="187" s="2" customFormat="1">
      <c r="A187" s="42"/>
      <c r="B187" s="43"/>
      <c r="C187" s="44"/>
      <c r="D187" s="222" t="s">
        <v>168</v>
      </c>
      <c r="E187" s="44"/>
      <c r="F187" s="223" t="s">
        <v>882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654</v>
      </c>
      <c r="F188" s="196" t="s">
        <v>655</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656</v>
      </c>
      <c r="F189" s="207" t="s">
        <v>657</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441</v>
      </c>
      <c r="D190" s="209" t="s">
        <v>161</v>
      </c>
      <c r="E190" s="210" t="s">
        <v>1268</v>
      </c>
      <c r="F190" s="211" t="s">
        <v>1269</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358</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358</v>
      </c>
      <c r="BM190" s="220" t="s">
        <v>1270</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MNRvclv8phXfGGjqyOHFw4TUY0b1ryy2tMZ0+1wVF+WJBrYsgSH5hJJfC0Jqp+xovWe/zJctoY9ZctwTa6KPgg==" hashValue="zW4GFqrWl3mZx1TBKBrvPSstwmHarZh5vpXCjueodlOZGifK9Wz0GPbnZaaXXGq98NGBs7m25lL8g71aqYOktA=="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docProps/core.xml><?xml version="1.0" encoding="utf-8"?>
<cp:coreProperties xmlns:dc="http://purl.org/dc/elements/1.1/" xmlns:dcterms="http://purl.org/dc/terms/" xmlns:xsi="http://www.w3.org/2001/XMLSchema-instance" xmlns:cp="http://schemas.openxmlformats.org/package/2006/metadata/core-properties">
  <dc:creator>Vojtěch Biolek</dc:creator>
  <cp:lastModifiedBy>Vojtěch Biolek</cp:lastModifiedBy>
  <dcterms:created xsi:type="dcterms:W3CDTF">2025-03-04T13:26:27Z</dcterms:created>
  <dcterms:modified xsi:type="dcterms:W3CDTF">2025-03-04T13:26:38Z</dcterms:modified>
</cp:coreProperties>
</file>