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cnmuni.sharepoint.com/sites/mu-RECT-OVZ/Sdilene dokumenty/Verejne_zakazky/Celouniverzitni/02_Sluzby/MUNI_odpady_2026/01_ZD/vyhlášení/"/>
    </mc:Choice>
  </mc:AlternateContent>
  <xr:revisionPtr revIDLastSave="17" documentId="8_{33E288BD-043B-42E2-8CB4-95B56D86CC64}" xr6:coauthVersionLast="47" xr6:coauthVersionMax="47" xr10:uidLastSave="{F341398E-15E0-44DF-AC50-C0DA12FC8C08}"/>
  <bookViews>
    <workbookView xWindow="3510" yWindow="3510" windowWidth="23700" windowHeight="15345" tabRatio="787" firstSheet="11" activeTab="11" xr2:uid="{00000000-000D-0000-FFFF-FFFF00000000}"/>
  </bookViews>
  <sheets>
    <sheet name="Příloha 2 směsný" sheetId="6" state="hidden" r:id="rId1"/>
    <sheet name="List2 směsný" sheetId="7" state="hidden" r:id="rId2"/>
    <sheet name="Příloha 2 papír" sheetId="9" state="hidden" r:id="rId3"/>
    <sheet name="List2 papír" sheetId="10" state="hidden" r:id="rId4"/>
    <sheet name="Příloha 2 plasty" sheetId="11" state="hidden" r:id="rId5"/>
    <sheet name="List 2 plasty" sheetId="12" state="hidden" r:id="rId6"/>
    <sheet name="Příloha 2 sklo" sheetId="16" state="hidden" r:id="rId7"/>
    <sheet name="List 2 sklo" sheetId="8" state="hidden" r:id="rId8"/>
    <sheet name="Příloha 2 kovy" sheetId="18" state="hidden" r:id="rId9"/>
    <sheet name="List2 kovy" sheetId="19" state="hidden" r:id="rId10"/>
    <sheet name="Příloha 2 bio" sheetId="20" state="hidden" r:id="rId11"/>
    <sheet name="Příloha č.2" sheetId="21" r:id="rId12"/>
  </sheets>
  <definedNames>
    <definedName name="_xlnm._FilterDatabase" localSheetId="0" hidden="1">'Příloha 2 směsný'!$A$4:$H$4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9" l="1"/>
  <c r="C9" i="19"/>
  <c r="D9" i="19"/>
  <c r="B10" i="19"/>
  <c r="C10" i="19"/>
  <c r="D10" i="19"/>
  <c r="C8" i="19"/>
  <c r="D8" i="19"/>
  <c r="B8" i="19"/>
  <c r="B9" i="8"/>
  <c r="C9" i="8"/>
  <c r="D9" i="8"/>
  <c r="B10" i="8"/>
  <c r="C10" i="8"/>
  <c r="D10" i="8"/>
  <c r="C8" i="8"/>
  <c r="D8" i="8"/>
  <c r="B8" i="8"/>
  <c r="B8" i="12"/>
  <c r="B9" i="12"/>
  <c r="C9" i="12"/>
  <c r="D9" i="12"/>
  <c r="B10" i="12"/>
  <c r="C10" i="12"/>
  <c r="D10" i="12"/>
  <c r="C8" i="12"/>
  <c r="D8" i="12"/>
  <c r="B9" i="10"/>
  <c r="C9" i="10"/>
  <c r="D9" i="10"/>
  <c r="B10" i="10"/>
  <c r="C10" i="10"/>
  <c r="D10" i="10"/>
  <c r="C8" i="10"/>
  <c r="D8" i="10"/>
  <c r="B8" i="10"/>
  <c r="B9" i="7"/>
  <c r="C9" i="7"/>
  <c r="D9" i="7"/>
  <c r="B10" i="7"/>
  <c r="C10" i="7"/>
  <c r="D10" i="7"/>
  <c r="B11" i="7"/>
  <c r="C11" i="7"/>
  <c r="D11" i="7"/>
  <c r="C8" i="7"/>
  <c r="D8" i="7"/>
  <c r="E191" i="21"/>
  <c r="D191" i="21"/>
  <c r="C191" i="21"/>
  <c r="E118" i="21"/>
  <c r="D118" i="21"/>
  <c r="E83" i="21"/>
  <c r="E47" i="21"/>
  <c r="D47" i="21"/>
  <c r="C47" i="21"/>
  <c r="C40" i="20" l="1"/>
  <c r="D40" i="20"/>
  <c r="E40" i="20"/>
  <c r="B14" i="19"/>
  <c r="B20" i="19" s="1"/>
  <c r="C14" i="19"/>
  <c r="C20" i="19" s="1"/>
  <c r="D14" i="19"/>
  <c r="D20" i="19" s="1"/>
  <c r="B19" i="19"/>
  <c r="C19" i="19"/>
  <c r="D19" i="19"/>
  <c r="B21" i="19"/>
  <c r="C21" i="19"/>
  <c r="D21" i="19"/>
  <c r="D15" i="8"/>
  <c r="D21" i="8" s="1"/>
  <c r="C15" i="8"/>
  <c r="C21" i="8" s="1"/>
  <c r="B15" i="8"/>
  <c r="B21" i="8" s="1"/>
  <c r="D14" i="8"/>
  <c r="D20" i="8" s="1"/>
  <c r="C14" i="8"/>
  <c r="C20" i="8" s="1"/>
  <c r="B14" i="8"/>
  <c r="B20" i="8" s="1"/>
  <c r="D13" i="8"/>
  <c r="D19" i="8" s="1"/>
  <c r="C13" i="8"/>
  <c r="C19" i="8" s="1"/>
  <c r="B13" i="8"/>
  <c r="B19" i="8" s="1"/>
  <c r="D22" i="19" l="1"/>
  <c r="C22" i="19"/>
  <c r="B22" i="19"/>
  <c r="D22" i="8"/>
  <c r="B22" i="8"/>
  <c r="C22" i="8"/>
  <c r="D24" i="19" l="1"/>
  <c r="D24" i="8"/>
  <c r="B13" i="12" l="1"/>
  <c r="B19" i="12" s="1"/>
  <c r="C13" i="12"/>
  <c r="C19" i="12" s="1"/>
  <c r="D13" i="12"/>
  <c r="D19" i="12" s="1"/>
  <c r="B14" i="12"/>
  <c r="B20" i="12" s="1"/>
  <c r="C14" i="12"/>
  <c r="C20" i="12" s="1"/>
  <c r="D14" i="12"/>
  <c r="D20" i="12" s="1"/>
  <c r="B15" i="12"/>
  <c r="B21" i="12" s="1"/>
  <c r="C15" i="12"/>
  <c r="C21" i="12" s="1"/>
  <c r="D15" i="12"/>
  <c r="D21" i="12" s="1"/>
  <c r="D36" i="11"/>
  <c r="E36" i="11"/>
  <c r="D22" i="12" l="1"/>
  <c r="C22" i="12"/>
  <c r="B22" i="12"/>
  <c r="B13" i="10"/>
  <c r="B19" i="10" s="1"/>
  <c r="C13" i="10"/>
  <c r="C19" i="10" s="1"/>
  <c r="D13" i="10"/>
  <c r="D19" i="10" s="1"/>
  <c r="B14" i="10"/>
  <c r="B20" i="10" s="1"/>
  <c r="C14" i="10"/>
  <c r="C20" i="10" s="1"/>
  <c r="D14" i="10"/>
  <c r="D20" i="10" s="1"/>
  <c r="B15" i="10"/>
  <c r="B21" i="10" s="1"/>
  <c r="C15" i="10"/>
  <c r="C21" i="10" s="1"/>
  <c r="D15" i="10"/>
  <c r="D21" i="10" s="1"/>
  <c r="E37" i="9"/>
  <c r="C22" i="10" l="1"/>
  <c r="D24" i="12"/>
  <c r="B22" i="10"/>
  <c r="D22" i="10"/>
  <c r="B14" i="7"/>
  <c r="C14" i="7"/>
  <c r="C21" i="7" s="1"/>
  <c r="D14" i="7"/>
  <c r="D21" i="7" s="1"/>
  <c r="B15" i="7"/>
  <c r="B22" i="7" s="1"/>
  <c r="C15" i="7"/>
  <c r="C22" i="7" s="1"/>
  <c r="D15" i="7"/>
  <c r="D22" i="7" s="1"/>
  <c r="B16" i="7"/>
  <c r="B23" i="7" s="1"/>
  <c r="C16" i="7"/>
  <c r="C23" i="7" s="1"/>
  <c r="D16" i="7"/>
  <c r="D23" i="7" s="1"/>
  <c r="B17" i="7"/>
  <c r="B24" i="7" s="1"/>
  <c r="C17" i="7"/>
  <c r="D17" i="7"/>
  <c r="D24" i="7" s="1"/>
  <c r="C24" i="7"/>
  <c r="C47" i="6"/>
  <c r="D47" i="6"/>
  <c r="E47" i="6"/>
  <c r="D24" i="10" l="1"/>
  <c r="D25" i="7"/>
  <c r="C25" i="7"/>
  <c r="B8" i="7" l="1"/>
  <c r="B21" i="7" s="1"/>
  <c r="B25" i="7" s="1"/>
  <c r="D27" i="7" s="1"/>
</calcChain>
</file>

<file path=xl/sharedStrings.xml><?xml version="1.0" encoding="utf-8"?>
<sst xmlns="http://schemas.openxmlformats.org/spreadsheetml/2006/main" count="1398" uniqueCount="104">
  <si>
    <t>Celkem nádob</t>
  </si>
  <si>
    <t>pronájem</t>
  </si>
  <si>
    <t>1 x 7 dnů</t>
  </si>
  <si>
    <t>Rybkova 19</t>
  </si>
  <si>
    <t>Nakladatelství</t>
  </si>
  <si>
    <t>2 x 7 dnů</t>
  </si>
  <si>
    <t xml:space="preserve"> </t>
  </si>
  <si>
    <t>Studentská 6</t>
  </si>
  <si>
    <t>Biologypark</t>
  </si>
  <si>
    <t>Vinařská 5 (blok A3)</t>
  </si>
  <si>
    <t>Veveří 70</t>
  </si>
  <si>
    <t>Veveří 29</t>
  </si>
  <si>
    <t>Tvrdého 5/7</t>
  </si>
  <si>
    <t>Sladkého 13</t>
  </si>
  <si>
    <t>nám. Míru 4</t>
  </si>
  <si>
    <t>Moravské nám. 9</t>
  </si>
  <si>
    <t>od 1.9.25</t>
  </si>
  <si>
    <t>Kounicova 50</t>
  </si>
  <si>
    <t>Kotlářská 2</t>
  </si>
  <si>
    <t>Klácelova2</t>
  </si>
  <si>
    <t>Grohova 11</t>
  </si>
  <si>
    <t>Čejkova 21</t>
  </si>
  <si>
    <t>Bří Žůrků 5</t>
  </si>
  <si>
    <t>SKM</t>
  </si>
  <si>
    <t>Kamenice 3 - F37</t>
  </si>
  <si>
    <t>Kamenice 5 - B06</t>
  </si>
  <si>
    <t>Kamenice 5 - pav. Z</t>
  </si>
  <si>
    <t>Kamenice 3 pav. F1</t>
  </si>
  <si>
    <t>Kamenice 5 pav. E34</t>
  </si>
  <si>
    <t>SUKB</t>
  </si>
  <si>
    <t>Veslařská 181/183</t>
  </si>
  <si>
    <t>Údolní 3</t>
  </si>
  <si>
    <t>Heinrichova 24</t>
  </si>
  <si>
    <t>FSpS</t>
  </si>
  <si>
    <t>Joštova 10</t>
  </si>
  <si>
    <t>FSS</t>
  </si>
  <si>
    <t>Botanická 68a</t>
  </si>
  <si>
    <t>FI</t>
  </si>
  <si>
    <t>Vinohrady 100</t>
  </si>
  <si>
    <t>Poříčí 31</t>
  </si>
  <si>
    <t>Poříčí 7</t>
  </si>
  <si>
    <t>PdF</t>
  </si>
  <si>
    <t>P</t>
  </si>
  <si>
    <t>Lipová 41a</t>
  </si>
  <si>
    <t>ESF</t>
  </si>
  <si>
    <t>1 x 14 dnů</t>
  </si>
  <si>
    <t>Údolní 74</t>
  </si>
  <si>
    <t>LF</t>
  </si>
  <si>
    <t>Veveří 26</t>
  </si>
  <si>
    <t>Arna Nováka 1</t>
  </si>
  <si>
    <t>Gorkého 7</t>
  </si>
  <si>
    <t>FF</t>
  </si>
  <si>
    <t>Tvrdého 12</t>
  </si>
  <si>
    <t>PřF</t>
  </si>
  <si>
    <t>PrF</t>
  </si>
  <si>
    <t>Komenského nám. 2</t>
  </si>
  <si>
    <t>Žerotínovo nám. 9</t>
  </si>
  <si>
    <t>Rektorát</t>
  </si>
  <si>
    <t>vlastnictví</t>
  </si>
  <si>
    <t>četnost svozu</t>
  </si>
  <si>
    <t>5 m3</t>
  </si>
  <si>
    <t>1100 l</t>
  </si>
  <si>
    <t>240 l</t>
  </si>
  <si>
    <t xml:space="preserve"> 120 l</t>
  </si>
  <si>
    <t>adresa</t>
  </si>
  <si>
    <t>subjekt</t>
  </si>
  <si>
    <t>Směsný komunální odpad</t>
  </si>
  <si>
    <t>20 03 01</t>
  </si>
  <si>
    <t>celkem za 36 měsíců</t>
  </si>
  <si>
    <t>celkem za 12 měsíců</t>
  </si>
  <si>
    <t>120 l</t>
  </si>
  <si>
    <t>v Kč bez DPH)</t>
  </si>
  <si>
    <t xml:space="preserve">Modelové náklady na celkový počet svozů jednotlivých typů nádob při daných četnostech za 12 měsíců </t>
  </si>
  <si>
    <t>Předpokládaný počet svozů při jednotlivých četnostech za všechna hospodářská střediska za 12 měsíců</t>
  </si>
  <si>
    <t>Kč/svoz</t>
  </si>
  <si>
    <t>Ceny svozu</t>
  </si>
  <si>
    <t>Objem nádoby</t>
  </si>
  <si>
    <t>Druh odpadu</t>
  </si>
  <si>
    <t>kód odpadu</t>
  </si>
  <si>
    <t>celkem 1 rok</t>
  </si>
  <si>
    <t>cena za 1 svoz</t>
  </si>
  <si>
    <t>celk. svozy</t>
  </si>
  <si>
    <t>1x14</t>
  </si>
  <si>
    <t>1x7</t>
  </si>
  <si>
    <t>2x7</t>
  </si>
  <si>
    <t>Vinařská 5 (menza)</t>
  </si>
  <si>
    <t>Vinařská 5 (blok A1)</t>
  </si>
  <si>
    <t>Vinařská 5 (blok A2)</t>
  </si>
  <si>
    <t>Tvrdého 5</t>
  </si>
  <si>
    <t>pozn.</t>
  </si>
  <si>
    <t>Papírové a lepenkové obaly</t>
  </si>
  <si>
    <t>20 01 01</t>
  </si>
  <si>
    <t>Plasty</t>
  </si>
  <si>
    <t>20 01 39</t>
  </si>
  <si>
    <t>Sklo</t>
  </si>
  <si>
    <t>1 x měsíc</t>
  </si>
  <si>
    <t>20 01 02</t>
  </si>
  <si>
    <t>na výzvu</t>
  </si>
  <si>
    <t>Arne Nováka 1</t>
  </si>
  <si>
    <t>Kovy</t>
  </si>
  <si>
    <t>20 01 40</t>
  </si>
  <si>
    <t>BIO</t>
  </si>
  <si>
    <t>Příloha č. 2 – Rozmístění odpadních nádob na jednotlivá pracoviště, jejich velikosti a perioda svozů</t>
  </si>
  <si>
    <t>Příloha č. 2 – Rozmístění odpadních nádob na jednotlivá pracoviště, jejich velikosti a četnost svozů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</si>
</sst>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3" borderId="0" xfId="0" applyFill="1"/>
    <xf numFmtId="0" fontId="0" fillId="3" borderId="1" xfId="0" applyFill="1" applyBorder="1"/>
    <xf numFmtId="0" fontId="2" fillId="3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2" fillId="3" borderId="4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2" fillId="3" borderId="7" xfId="0" applyFont="1" applyFill="1" applyBorder="1"/>
    <xf numFmtId="0" fontId="0" fillId="3" borderId="8" xfId="0" applyFill="1" applyBorder="1"/>
    <xf numFmtId="0" fontId="3" fillId="2" borderId="9" xfId="0" applyFont="1" applyFill="1" applyBorder="1"/>
    <xf numFmtId="0" fontId="3" fillId="2" borderId="0" xfId="0" applyFont="1" applyFill="1" applyAlignment="1">
      <alignment horizontal="right"/>
    </xf>
    <xf numFmtId="0" fontId="2" fillId="3" borderId="8" xfId="0" applyFont="1" applyFill="1" applyBorder="1"/>
    <xf numFmtId="0" fontId="0" fillId="3" borderId="7" xfId="0" applyFill="1" applyBorder="1"/>
    <xf numFmtId="0" fontId="0" fillId="3" borderId="10" xfId="0" applyFill="1" applyBorder="1"/>
    <xf numFmtId="0" fontId="2" fillId="3" borderId="10" xfId="0" applyFont="1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2" fillId="3" borderId="13" xfId="0" applyFont="1" applyFill="1" applyBorder="1"/>
    <xf numFmtId="0" fontId="0" fillId="3" borderId="14" xfId="0" applyFill="1" applyBorder="1"/>
    <xf numFmtId="3" fontId="0" fillId="2" borderId="0" xfId="0" applyNumberFormat="1" applyFill="1"/>
    <xf numFmtId="3" fontId="0" fillId="2" borderId="0" xfId="0" applyNumberFormat="1" applyFill="1" applyAlignment="1">
      <alignment horizontal="right"/>
    </xf>
    <xf numFmtId="0" fontId="0" fillId="3" borderId="15" xfId="0" applyFill="1" applyBorder="1"/>
    <xf numFmtId="0" fontId="2" fillId="3" borderId="16" xfId="0" applyFont="1" applyFill="1" applyBorder="1"/>
    <xf numFmtId="0" fontId="0" fillId="0" borderId="4" xfId="0" applyBorder="1"/>
    <xf numFmtId="0" fontId="0" fillId="0" borderId="5" xfId="0" applyBorder="1"/>
    <xf numFmtId="0" fontId="0" fillId="0" borderId="12" xfId="0" applyBorder="1"/>
    <xf numFmtId="0" fontId="1" fillId="3" borderId="17" xfId="0" applyFont="1" applyFill="1" applyBorder="1"/>
    <xf numFmtId="0" fontId="1" fillId="3" borderId="18" xfId="0" applyFont="1" applyFill="1" applyBorder="1"/>
    <xf numFmtId="3" fontId="0" fillId="0" borderId="0" xfId="0" applyNumberFormat="1"/>
    <xf numFmtId="0" fontId="0" fillId="2" borderId="0" xfId="0" applyFill="1" applyAlignment="1">
      <alignment horizontal="center"/>
    </xf>
    <xf numFmtId="3" fontId="0" fillId="3" borderId="13" xfId="0" applyNumberFormat="1" applyFill="1" applyBorder="1"/>
    <xf numFmtId="0" fontId="0" fillId="3" borderId="14" xfId="0" applyFill="1" applyBorder="1" applyAlignment="1">
      <alignment horizontal="center"/>
    </xf>
    <xf numFmtId="3" fontId="0" fillId="3" borderId="19" xfId="0" applyNumberFormat="1" applyFill="1" applyBorder="1"/>
    <xf numFmtId="0" fontId="0" fillId="3" borderId="3" xfId="0" applyFill="1" applyBorder="1" applyAlignment="1">
      <alignment horizontal="center"/>
    </xf>
    <xf numFmtId="0" fontId="0" fillId="2" borderId="20" xfId="0" applyFill="1" applyBorder="1"/>
    <xf numFmtId="0" fontId="1" fillId="2" borderId="21" xfId="0" applyFont="1" applyFill="1" applyBorder="1"/>
    <xf numFmtId="0" fontId="1" fillId="2" borderId="22" xfId="0" applyFont="1" applyFill="1" applyBorder="1"/>
    <xf numFmtId="0" fontId="0" fillId="2" borderId="23" xfId="0" applyFill="1" applyBorder="1"/>
    <xf numFmtId="0" fontId="1" fillId="2" borderId="18" xfId="0" applyFont="1" applyFill="1" applyBorder="1"/>
    <xf numFmtId="0" fontId="0" fillId="3" borderId="25" xfId="0" applyFill="1" applyBorder="1"/>
    <xf numFmtId="0" fontId="0" fillId="3" borderId="26" xfId="0" applyFill="1" applyBorder="1"/>
    <xf numFmtId="0" fontId="0" fillId="0" borderId="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/>
    <xf numFmtId="0" fontId="1" fillId="3" borderId="27" xfId="0" applyFont="1" applyFill="1" applyBorder="1"/>
    <xf numFmtId="0" fontId="1" fillId="3" borderId="25" xfId="0" applyFont="1" applyFill="1" applyBorder="1"/>
    <xf numFmtId="0" fontId="0" fillId="0" borderId="17" xfId="0" applyBorder="1"/>
    <xf numFmtId="0" fontId="0" fillId="0" borderId="29" xfId="0" applyBorder="1"/>
    <xf numFmtId="0" fontId="0" fillId="0" borderId="0" xfId="0" applyAlignment="1">
      <alignment horizontal="right"/>
    </xf>
    <xf numFmtId="0" fontId="2" fillId="0" borderId="3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3" borderId="30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31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9" xfId="0" applyFont="1" applyFill="1" applyBorder="1"/>
    <xf numFmtId="0" fontId="2" fillId="3" borderId="0" xfId="0" applyFont="1" applyFill="1"/>
    <xf numFmtId="0" fontId="2" fillId="3" borderId="32" xfId="0" applyFont="1" applyFill="1" applyBorder="1"/>
    <xf numFmtId="0" fontId="2" fillId="3" borderId="22" xfId="0" applyFont="1" applyFill="1" applyBorder="1"/>
    <xf numFmtId="0" fontId="3" fillId="3" borderId="9" xfId="0" applyFont="1" applyFill="1" applyBorder="1"/>
    <xf numFmtId="0" fontId="2" fillId="3" borderId="33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3" borderId="34" xfId="0" applyFont="1" applyFill="1" applyBorder="1"/>
    <xf numFmtId="0" fontId="2" fillId="3" borderId="14" xfId="0" applyFont="1" applyFill="1" applyBorder="1"/>
    <xf numFmtId="0" fontId="2" fillId="3" borderId="35" xfId="0" applyFont="1" applyFill="1" applyBorder="1"/>
    <xf numFmtId="0" fontId="2" fillId="3" borderId="36" xfId="0" applyFont="1" applyFill="1" applyBorder="1"/>
    <xf numFmtId="0" fontId="2" fillId="3" borderId="37" xfId="0" applyFont="1" applyFill="1" applyBorder="1"/>
    <xf numFmtId="0" fontId="2" fillId="3" borderId="38" xfId="0" applyFont="1" applyFill="1" applyBorder="1"/>
    <xf numFmtId="0" fontId="2" fillId="3" borderId="39" xfId="0" applyFont="1" applyFill="1" applyBorder="1"/>
    <xf numFmtId="0" fontId="2" fillId="3" borderId="15" xfId="0" applyFont="1" applyFill="1" applyBorder="1"/>
    <xf numFmtId="0" fontId="1" fillId="0" borderId="0" xfId="0" applyFont="1"/>
    <xf numFmtId="0" fontId="0" fillId="0" borderId="0" xfId="0" applyAlignment="1">
      <alignment horizontal="center"/>
    </xf>
    <xf numFmtId="3" fontId="0" fillId="3" borderId="15" xfId="0" applyNumberFormat="1" applyFill="1" applyBorder="1"/>
    <xf numFmtId="3" fontId="0" fillId="3" borderId="1" xfId="0" applyNumberFormat="1" applyFill="1" applyBorder="1"/>
    <xf numFmtId="3" fontId="0" fillId="3" borderId="2" xfId="0" applyNumberFormat="1" applyFill="1" applyBorder="1"/>
    <xf numFmtId="3" fontId="0" fillId="3" borderId="16" xfId="0" applyNumberFormat="1" applyFill="1" applyBorder="1"/>
    <xf numFmtId="0" fontId="0" fillId="2" borderId="28" xfId="0" applyFill="1" applyBorder="1"/>
    <xf numFmtId="0" fontId="1" fillId="2" borderId="24" xfId="0" applyFont="1" applyFill="1" applyBorder="1"/>
    <xf numFmtId="0" fontId="0" fillId="0" borderId="30" xfId="0" applyBorder="1"/>
    <xf numFmtId="0" fontId="0" fillId="3" borderId="30" xfId="0" applyFill="1" applyBorder="1"/>
    <xf numFmtId="0" fontId="0" fillId="3" borderId="31" xfId="0" applyFill="1" applyBorder="1"/>
    <xf numFmtId="0" fontId="0" fillId="3" borderId="4" xfId="0" applyFill="1" applyBorder="1"/>
    <xf numFmtId="0" fontId="0" fillId="3" borderId="9" xfId="0" applyFill="1" applyBorder="1"/>
    <xf numFmtId="0" fontId="3" fillId="3" borderId="6" xfId="0" applyFont="1" applyFill="1" applyBorder="1"/>
    <xf numFmtId="0" fontId="0" fillId="3" borderId="33" xfId="0" applyFill="1" applyBorder="1"/>
    <xf numFmtId="0" fontId="0" fillId="3" borderId="34" xfId="0" applyFill="1" applyBorder="1"/>
    <xf numFmtId="0" fontId="0" fillId="0" borderId="32" xfId="0" applyBorder="1"/>
    <xf numFmtId="0" fontId="0" fillId="0" borderId="6" xfId="0" applyBorder="1"/>
    <xf numFmtId="0" fontId="1" fillId="3" borderId="24" xfId="0" applyFont="1" applyFill="1" applyBorder="1"/>
    <xf numFmtId="0" fontId="0" fillId="3" borderId="0" xfId="0" applyFill="1" applyAlignment="1">
      <alignment horizontal="center"/>
    </xf>
    <xf numFmtId="0" fontId="1" fillId="3" borderId="18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0" fillId="3" borderId="37" xfId="0" applyFill="1" applyBorder="1"/>
    <xf numFmtId="0" fontId="0" fillId="3" borderId="36" xfId="0" applyFill="1" applyBorder="1"/>
    <xf numFmtId="0" fontId="0" fillId="3" borderId="35" xfId="0" applyFill="1" applyBorder="1"/>
    <xf numFmtId="0" fontId="0" fillId="3" borderId="40" xfId="0" applyFill="1" applyBorder="1"/>
    <xf numFmtId="0" fontId="0" fillId="3" borderId="41" xfId="0" applyFill="1" applyBorder="1"/>
    <xf numFmtId="0" fontId="0" fillId="3" borderId="42" xfId="0" applyFill="1" applyBorder="1"/>
    <xf numFmtId="0" fontId="0" fillId="2" borderId="27" xfId="0" applyFill="1" applyBorder="1"/>
    <xf numFmtId="0" fontId="0" fillId="2" borderId="17" xfId="0" applyFill="1" applyBorder="1"/>
    <xf numFmtId="0" fontId="0" fillId="2" borderId="43" xfId="0" applyFill="1" applyBorder="1"/>
    <xf numFmtId="3" fontId="0" fillId="0" borderId="19" xfId="0" applyNumberFormat="1" applyBorder="1"/>
    <xf numFmtId="0" fontId="0" fillId="0" borderId="16" xfId="0" applyBorder="1"/>
    <xf numFmtId="0" fontId="0" fillId="0" borderId="13" xfId="0" applyBorder="1"/>
    <xf numFmtId="0" fontId="0" fillId="0" borderId="15" xfId="0" applyBorder="1"/>
    <xf numFmtId="3" fontId="0" fillId="0" borderId="13" xfId="0" applyNumberFormat="1" applyBorder="1"/>
    <xf numFmtId="0" fontId="0" fillId="0" borderId="11" xfId="0" applyBorder="1"/>
    <xf numFmtId="0" fontId="0" fillId="0" borderId="10" xfId="0" applyBorder="1"/>
    <xf numFmtId="0" fontId="2" fillId="0" borderId="10" xfId="0" applyFont="1" applyBorder="1"/>
    <xf numFmtId="0" fontId="2" fillId="0" borderId="7" xfId="0" applyFont="1" applyBorder="1"/>
    <xf numFmtId="0" fontId="0" fillId="0" borderId="14" xfId="0" applyBorder="1"/>
    <xf numFmtId="0" fontId="2" fillId="0" borderId="13" xfId="0" applyFont="1" applyBorder="1"/>
    <xf numFmtId="0" fontId="0" fillId="0" borderId="8" xfId="0" applyBorder="1"/>
    <xf numFmtId="0" fontId="0" fillId="0" borderId="7" xfId="0" applyBorder="1"/>
    <xf numFmtId="0" fontId="2" fillId="0" borderId="16" xfId="0" applyFont="1" applyBorder="1"/>
    <xf numFmtId="0" fontId="2" fillId="0" borderId="8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11" xfId="0" applyFont="1" applyBorder="1"/>
    <xf numFmtId="0" fontId="2" fillId="0" borderId="3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34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32" xfId="0" applyFont="1" applyBorder="1"/>
    <xf numFmtId="0" fontId="2" fillId="0" borderId="39" xfId="0" applyFont="1" applyBorder="1"/>
    <xf numFmtId="0" fontId="2" fillId="0" borderId="38" xfId="0" applyFont="1" applyBorder="1"/>
    <xf numFmtId="0" fontId="2" fillId="0" borderId="37" xfId="0" applyFont="1" applyBorder="1"/>
    <xf numFmtId="0" fontId="2" fillId="0" borderId="36" xfId="0" applyFont="1" applyBorder="1"/>
    <xf numFmtId="0" fontId="2" fillId="0" borderId="35" xfId="0" applyFont="1" applyBorder="1"/>
    <xf numFmtId="0" fontId="2" fillId="0" borderId="0" xfId="0" applyFont="1"/>
    <xf numFmtId="0" fontId="2" fillId="0" borderId="31" xfId="0" applyFont="1" applyBorder="1"/>
    <xf numFmtId="0" fontId="3" fillId="0" borderId="9" xfId="0" applyFont="1" applyBorder="1"/>
    <xf numFmtId="0" fontId="2" fillId="0" borderId="5" xfId="0" applyFont="1" applyBorder="1"/>
    <xf numFmtId="0" fontId="0" fillId="0" borderId="33" xfId="0" applyBorder="1"/>
    <xf numFmtId="0" fontId="0" fillId="0" borderId="34" xfId="0" applyBorder="1"/>
    <xf numFmtId="0" fontId="0" fillId="0" borderId="9" xfId="0" applyBorder="1"/>
    <xf numFmtId="0" fontId="3" fillId="0" borderId="6" xfId="0" applyFont="1" applyBorder="1"/>
    <xf numFmtId="0" fontId="0" fillId="0" borderId="31" xfId="0" applyBorder="1"/>
    <xf numFmtId="0" fontId="0" fillId="0" borderId="37" xfId="0" applyBorder="1"/>
    <xf numFmtId="0" fontId="0" fillId="0" borderId="36" xfId="0" applyBorder="1"/>
    <xf numFmtId="0" fontId="0" fillId="0" borderId="35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25" xfId="0" applyBorder="1"/>
    <xf numFmtId="0" fontId="0" fillId="0" borderId="47" xfId="0" applyBorder="1"/>
    <xf numFmtId="0" fontId="0" fillId="0" borderId="45" xfId="0" applyBorder="1"/>
    <xf numFmtId="0" fontId="0" fillId="0" borderId="46" xfId="0" applyBorder="1"/>
    <xf numFmtId="0" fontId="0" fillId="0" borderId="44" xfId="0" applyBorder="1"/>
    <xf numFmtId="0" fontId="2" fillId="0" borderId="44" xfId="0" applyFont="1" applyBorder="1"/>
    <xf numFmtId="0" fontId="2" fillId="0" borderId="48" xfId="0" applyFont="1" applyBorder="1"/>
    <xf numFmtId="0" fontId="2" fillId="0" borderId="49" xfId="0" applyFont="1" applyBorder="1"/>
    <xf numFmtId="0" fontId="2" fillId="0" borderId="50" xfId="0" applyFont="1" applyBorder="1"/>
    <xf numFmtId="0" fontId="2" fillId="0" borderId="51" xfId="0" applyFont="1" applyBorder="1"/>
    <xf numFmtId="0" fontId="1" fillId="5" borderId="27" xfId="0" applyFont="1" applyFill="1" applyBorder="1"/>
    <xf numFmtId="0" fontId="1" fillId="6" borderId="18" xfId="0" applyFont="1" applyFill="1" applyBorder="1"/>
    <xf numFmtId="0" fontId="1" fillId="6" borderId="17" xfId="0" applyFont="1" applyFill="1" applyBorder="1"/>
    <xf numFmtId="0" fontId="1" fillId="5" borderId="24" xfId="0" applyFont="1" applyFill="1" applyBorder="1"/>
    <xf numFmtId="0" fontId="1" fillId="7" borderId="24" xfId="0" applyFont="1" applyFill="1" applyBorder="1"/>
    <xf numFmtId="0" fontId="1" fillId="7" borderId="27" xfId="0" applyFont="1" applyFill="1" applyBorder="1"/>
    <xf numFmtId="0" fontId="1" fillId="4" borderId="18" xfId="0" applyFont="1" applyFill="1" applyBorder="1" applyAlignment="1">
      <alignment horizontal="left"/>
    </xf>
    <xf numFmtId="0" fontId="1" fillId="4" borderId="17" xfId="0" applyFont="1" applyFill="1" applyBorder="1" applyAlignment="1">
      <alignment horizontal="left"/>
    </xf>
    <xf numFmtId="0" fontId="1" fillId="8" borderId="18" xfId="0" applyFont="1" applyFill="1" applyBorder="1" applyAlignment="1">
      <alignment horizontal="left"/>
    </xf>
    <xf numFmtId="0" fontId="1" fillId="8" borderId="17" xfId="0" applyFont="1" applyFill="1" applyBorder="1"/>
    <xf numFmtId="0" fontId="1" fillId="9" borderId="18" xfId="0" applyFont="1" applyFill="1" applyBorder="1"/>
    <xf numFmtId="0" fontId="1" fillId="9" borderId="17" xfId="0" applyFont="1" applyFill="1" applyBorder="1"/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2" xfId="0" applyFont="1" applyBorder="1"/>
    <xf numFmtId="0" fontId="0" fillId="0" borderId="24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18" xfId="0" applyFont="1" applyBorder="1"/>
    <xf numFmtId="0" fontId="0" fillId="0" borderId="23" xfId="0" applyBorder="1"/>
    <xf numFmtId="0" fontId="1" fillId="0" borderId="21" xfId="0" applyFont="1" applyBorder="1"/>
    <xf numFmtId="0" fontId="0" fillId="0" borderId="20" xfId="0" applyBorder="1"/>
    <xf numFmtId="0" fontId="0" fillId="0" borderId="39" xfId="0" applyBorder="1"/>
    <xf numFmtId="0" fontId="1" fillId="2" borderId="24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9732A-81E5-480D-9A6D-35074727AA78}">
  <sheetPr codeName="List1"/>
  <dimension ref="A1:DQ47"/>
  <sheetViews>
    <sheetView topLeftCell="A9" workbookViewId="0">
      <selection activeCell="K31" sqref="K31"/>
    </sheetView>
  </sheetViews>
  <sheetFormatPr defaultRowHeight="15" x14ac:dyDescent="0.25"/>
  <cols>
    <col min="1" max="1" width="18.5703125" customWidth="1"/>
    <col min="2" max="2" width="29.140625" customWidth="1"/>
    <col min="5" max="5" width="9.140625" customWidth="1"/>
    <col min="6" max="6" width="9.5703125" customWidth="1"/>
    <col min="7" max="7" width="17.7109375" customWidth="1"/>
    <col min="8" max="8" width="14" customWidth="1"/>
    <col min="9" max="9" width="13.140625" style="1" customWidth="1"/>
    <col min="10" max="10" width="9.7109375" style="1" customWidth="1"/>
    <col min="11" max="13" width="8.7109375" style="1"/>
    <col min="14" max="14" width="11.42578125" style="1" customWidth="1"/>
    <col min="15" max="121" width="8.7109375" style="1"/>
  </cols>
  <sheetData>
    <row r="1" spans="1:121" x14ac:dyDescent="0.25">
      <c r="A1" t="s">
        <v>102</v>
      </c>
    </row>
    <row r="2" spans="1:121" ht="15.75" thickBot="1" x14ac:dyDescent="0.3"/>
    <row r="3" spans="1:121" ht="15.75" thickBot="1" x14ac:dyDescent="0.3">
      <c r="A3" s="35" t="s">
        <v>67</v>
      </c>
      <c r="B3" s="34" t="s">
        <v>66</v>
      </c>
    </row>
    <row r="4" spans="1:121" ht="17.25" customHeight="1" thickBot="1" x14ac:dyDescent="0.3">
      <c r="A4" s="33" t="s">
        <v>65</v>
      </c>
      <c r="B4" s="32" t="s">
        <v>64</v>
      </c>
      <c r="C4" s="31" t="s">
        <v>63</v>
      </c>
      <c r="D4" s="31" t="s">
        <v>62</v>
      </c>
      <c r="E4" s="31" t="s">
        <v>61</v>
      </c>
      <c r="F4" s="31" t="s">
        <v>60</v>
      </c>
      <c r="G4" s="31" t="s">
        <v>59</v>
      </c>
      <c r="H4" s="31" t="s">
        <v>58</v>
      </c>
      <c r="J4" s="2"/>
      <c r="K4" s="2"/>
      <c r="L4" s="2"/>
      <c r="M4" s="2"/>
      <c r="N4" s="2"/>
    </row>
    <row r="5" spans="1:121" s="6" customFormat="1" x14ac:dyDescent="0.25">
      <c r="A5" s="23" t="s">
        <v>57</v>
      </c>
      <c r="B5" s="22" t="s">
        <v>56</v>
      </c>
      <c r="C5" s="20"/>
      <c r="D5" s="20"/>
      <c r="E5" s="20">
        <v>2</v>
      </c>
      <c r="F5" s="20"/>
      <c r="G5" s="21" t="s">
        <v>5</v>
      </c>
      <c r="H5" s="20" t="s">
        <v>1</v>
      </c>
      <c r="I5" s="2"/>
      <c r="J5" s="2"/>
      <c r="K5" s="2"/>
      <c r="L5" s="2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</row>
    <row r="6" spans="1:121" s="6" customFormat="1" ht="15.75" thickBot="1" x14ac:dyDescent="0.3">
      <c r="A6" s="26"/>
      <c r="B6" s="29" t="s">
        <v>55</v>
      </c>
      <c r="C6" s="24"/>
      <c r="D6" s="24"/>
      <c r="E6" s="24">
        <v>5</v>
      </c>
      <c r="F6" s="24"/>
      <c r="G6" s="25" t="s">
        <v>2</v>
      </c>
      <c r="H6" s="24" t="s">
        <v>1</v>
      </c>
      <c r="I6" s="2"/>
      <c r="J6" s="28"/>
      <c r="K6" s="2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</row>
    <row r="7" spans="1:121" s="6" customFormat="1" ht="15.75" thickBot="1" x14ac:dyDescent="0.3">
      <c r="A7" s="10" t="s">
        <v>54</v>
      </c>
      <c r="B7" s="9" t="s">
        <v>10</v>
      </c>
      <c r="C7" s="7"/>
      <c r="D7" s="7"/>
      <c r="E7" s="7">
        <v>3</v>
      </c>
      <c r="F7" s="7"/>
      <c r="G7" s="8" t="s">
        <v>5</v>
      </c>
      <c r="H7" s="7" t="s">
        <v>1</v>
      </c>
      <c r="I7" s="2"/>
      <c r="J7" s="2"/>
      <c r="K7" s="2"/>
      <c r="L7" s="2"/>
      <c r="M7" s="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</row>
    <row r="8" spans="1:121" s="6" customFormat="1" x14ac:dyDescent="0.25">
      <c r="A8" s="23" t="s">
        <v>53</v>
      </c>
      <c r="B8" s="22" t="s">
        <v>18</v>
      </c>
      <c r="C8" s="20"/>
      <c r="D8" s="20"/>
      <c r="E8" s="20">
        <v>5</v>
      </c>
      <c r="F8" s="20"/>
      <c r="G8" s="21" t="s">
        <v>2</v>
      </c>
      <c r="H8" s="20" t="s">
        <v>1</v>
      </c>
      <c r="I8" s="2"/>
      <c r="J8" s="28"/>
      <c r="K8" s="28"/>
      <c r="L8" s="28"/>
      <c r="M8" s="2"/>
      <c r="N8" s="2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</row>
    <row r="9" spans="1:121" s="6" customFormat="1" x14ac:dyDescent="0.25">
      <c r="A9" s="13"/>
      <c r="B9" s="15" t="s">
        <v>18</v>
      </c>
      <c r="C9" s="19"/>
      <c r="D9" s="19"/>
      <c r="E9" s="19"/>
      <c r="F9" s="19">
        <v>2</v>
      </c>
      <c r="G9" s="14" t="s">
        <v>45</v>
      </c>
      <c r="H9" s="19" t="s">
        <v>1</v>
      </c>
      <c r="I9" s="2"/>
      <c r="J9" s="2"/>
      <c r="K9" s="2"/>
      <c r="L9" s="2"/>
      <c r="M9" s="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</row>
    <row r="10" spans="1:121" s="6" customFormat="1" ht="15.75" thickBot="1" x14ac:dyDescent="0.3">
      <c r="A10" s="26"/>
      <c r="B10" s="29" t="s">
        <v>52</v>
      </c>
      <c r="C10" s="24"/>
      <c r="D10" s="24">
        <v>3</v>
      </c>
      <c r="E10" s="24"/>
      <c r="F10" s="24"/>
      <c r="G10" s="30" t="s">
        <v>2</v>
      </c>
      <c r="H10" s="24" t="s">
        <v>1</v>
      </c>
      <c r="I10" s="2"/>
      <c r="J10" s="2"/>
      <c r="K10" s="2"/>
      <c r="L10" s="2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</row>
    <row r="11" spans="1:121" s="6" customFormat="1" x14ac:dyDescent="0.25">
      <c r="A11" s="23" t="s">
        <v>51</v>
      </c>
      <c r="B11" s="22" t="s">
        <v>50</v>
      </c>
      <c r="C11" s="20">
        <v>8</v>
      </c>
      <c r="D11" s="20"/>
      <c r="E11" s="20"/>
      <c r="F11" s="20"/>
      <c r="G11" s="21" t="s">
        <v>5</v>
      </c>
      <c r="H11" s="20" t="s">
        <v>1</v>
      </c>
      <c r="I11" s="2"/>
      <c r="J11" s="2"/>
      <c r="K11" s="2"/>
      <c r="L11" s="2"/>
      <c r="M11" s="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</row>
    <row r="12" spans="1:121" s="6" customFormat="1" x14ac:dyDescent="0.25">
      <c r="A12" s="13"/>
      <c r="B12" s="15" t="s">
        <v>49</v>
      </c>
      <c r="C12" s="19"/>
      <c r="D12" s="19"/>
      <c r="E12" s="19">
        <v>5</v>
      </c>
      <c r="F12" s="19"/>
      <c r="G12" s="14" t="s">
        <v>5</v>
      </c>
      <c r="H12" s="19" t="s">
        <v>1</v>
      </c>
      <c r="I12" s="2"/>
      <c r="J12" s="2"/>
      <c r="K12" s="2"/>
      <c r="L12" s="2"/>
      <c r="M12" s="2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</row>
    <row r="13" spans="1:121" s="6" customFormat="1" ht="15.75" thickBot="1" x14ac:dyDescent="0.3">
      <c r="A13" s="13"/>
      <c r="B13" s="15" t="s">
        <v>48</v>
      </c>
      <c r="C13" s="19"/>
      <c r="D13" s="19">
        <v>3</v>
      </c>
      <c r="E13" s="19"/>
      <c r="F13" s="19"/>
      <c r="G13" s="14" t="s">
        <v>5</v>
      </c>
      <c r="H13" s="19" t="s">
        <v>1</v>
      </c>
      <c r="I13" s="2"/>
      <c r="J13" s="28"/>
      <c r="K13" s="28"/>
      <c r="L13" s="2"/>
      <c r="M13" s="28"/>
      <c r="N13" s="27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</row>
    <row r="14" spans="1:121" s="6" customFormat="1" ht="15.75" thickBot="1" x14ac:dyDescent="0.3">
      <c r="A14" s="10" t="s">
        <v>47</v>
      </c>
      <c r="B14" s="9" t="s">
        <v>46</v>
      </c>
      <c r="C14" s="7">
        <v>1</v>
      </c>
      <c r="D14" s="7"/>
      <c r="E14" s="7"/>
      <c r="F14" s="7"/>
      <c r="G14" s="8" t="s">
        <v>45</v>
      </c>
      <c r="H14" s="7" t="s">
        <v>1</v>
      </c>
      <c r="I14" s="2"/>
      <c r="J14" s="2"/>
      <c r="K14" s="2"/>
      <c r="L14" s="2"/>
      <c r="M14" s="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</row>
    <row r="15" spans="1:121" s="6" customFormat="1" ht="15.75" thickBot="1" x14ac:dyDescent="0.3">
      <c r="A15" s="10" t="s">
        <v>44</v>
      </c>
      <c r="B15" s="9" t="s">
        <v>43</v>
      </c>
      <c r="C15" s="7"/>
      <c r="D15" s="7"/>
      <c r="E15" s="7">
        <v>3</v>
      </c>
      <c r="F15" s="7"/>
      <c r="G15" s="8" t="s">
        <v>5</v>
      </c>
      <c r="H15" s="7" t="s">
        <v>1</v>
      </c>
      <c r="I15" s="2" t="s">
        <v>42</v>
      </c>
      <c r="J15" s="2"/>
      <c r="K15" s="2"/>
      <c r="L15" s="2"/>
      <c r="M15" s="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</row>
    <row r="16" spans="1:121" s="6" customFormat="1" x14ac:dyDescent="0.25">
      <c r="A16" s="23" t="s">
        <v>41</v>
      </c>
      <c r="B16" s="22" t="s">
        <v>40</v>
      </c>
      <c r="C16" s="20"/>
      <c r="D16" s="20"/>
      <c r="E16" s="20">
        <v>4</v>
      </c>
      <c r="F16" s="20"/>
      <c r="G16" s="21" t="s">
        <v>5</v>
      </c>
      <c r="H16" s="20" t="s">
        <v>1</v>
      </c>
      <c r="I16" s="2"/>
      <c r="J16" s="2"/>
      <c r="K16" s="2"/>
      <c r="L16" s="2"/>
      <c r="M16" s="2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</row>
    <row r="17" spans="1:121" s="6" customFormat="1" x14ac:dyDescent="0.25">
      <c r="A17" s="13"/>
      <c r="B17" s="15" t="s">
        <v>39</v>
      </c>
      <c r="C17" s="19"/>
      <c r="D17" s="19"/>
      <c r="E17" s="19">
        <v>2</v>
      </c>
      <c r="F17" s="19"/>
      <c r="G17" s="14" t="s">
        <v>5</v>
      </c>
      <c r="H17" s="19" t="s">
        <v>1</v>
      </c>
      <c r="I17" s="2"/>
      <c r="J17" s="2"/>
      <c r="K17" s="2"/>
      <c r="L17" s="2"/>
      <c r="M17" s="2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</row>
    <row r="18" spans="1:121" s="6" customFormat="1" ht="15.75" thickBot="1" x14ac:dyDescent="0.3">
      <c r="A18" s="26"/>
      <c r="B18" s="29" t="s">
        <v>38</v>
      </c>
      <c r="C18" s="24">
        <v>2</v>
      </c>
      <c r="D18" s="24"/>
      <c r="E18" s="24"/>
      <c r="F18" s="24"/>
      <c r="G18" s="25" t="s">
        <v>2</v>
      </c>
      <c r="H18" s="24" t="s">
        <v>1</v>
      </c>
      <c r="I18" s="2"/>
      <c r="J18" s="28"/>
      <c r="K18" s="28"/>
      <c r="L18" s="2"/>
      <c r="M18" s="2"/>
      <c r="N18" s="2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</row>
    <row r="19" spans="1:121" s="6" customFormat="1" ht="15.75" thickBot="1" x14ac:dyDescent="0.3">
      <c r="A19" s="10" t="s">
        <v>37</v>
      </c>
      <c r="B19" s="9" t="s">
        <v>36</v>
      </c>
      <c r="C19" s="7"/>
      <c r="D19" s="7"/>
      <c r="E19" s="7">
        <v>4</v>
      </c>
      <c r="F19" s="7"/>
      <c r="G19" s="8" t="s">
        <v>5</v>
      </c>
      <c r="H19" s="7" t="s">
        <v>1</v>
      </c>
      <c r="I19" s="2"/>
      <c r="J19" s="2"/>
      <c r="K19" s="2"/>
      <c r="L19" s="2"/>
      <c r="M19" s="2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</row>
    <row r="20" spans="1:121" s="6" customFormat="1" ht="15.75" thickBot="1" x14ac:dyDescent="0.3">
      <c r="A20" s="10" t="s">
        <v>35</v>
      </c>
      <c r="B20" s="9" t="s">
        <v>34</v>
      </c>
      <c r="C20" s="7"/>
      <c r="D20" s="7">
        <v>10</v>
      </c>
      <c r="E20" s="7"/>
      <c r="F20" s="7"/>
      <c r="G20" s="8" t="s">
        <v>5</v>
      </c>
      <c r="H20" s="7" t="s">
        <v>1</v>
      </c>
      <c r="I20" s="2"/>
      <c r="J20" s="2"/>
      <c r="K20" s="2"/>
      <c r="L20" s="2"/>
      <c r="M20" s="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</row>
    <row r="21" spans="1:121" s="6" customFormat="1" x14ac:dyDescent="0.25">
      <c r="A21" s="23" t="s">
        <v>33</v>
      </c>
      <c r="B21" s="22" t="s">
        <v>32</v>
      </c>
      <c r="C21" s="20">
        <v>1</v>
      </c>
      <c r="D21" s="20"/>
      <c r="E21" s="20"/>
      <c r="F21" s="20"/>
      <c r="G21" s="21" t="s">
        <v>2</v>
      </c>
      <c r="H21" s="20" t="s">
        <v>1</v>
      </c>
      <c r="I21" s="2"/>
      <c r="J21" s="2"/>
      <c r="K21" s="2"/>
      <c r="L21" s="2"/>
      <c r="M21" s="2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</row>
    <row r="22" spans="1:121" s="6" customFormat="1" x14ac:dyDescent="0.25">
      <c r="A22" s="13"/>
      <c r="B22" s="15" t="s">
        <v>31</v>
      </c>
      <c r="C22" s="19"/>
      <c r="D22" s="19"/>
      <c r="E22" s="19">
        <v>1</v>
      </c>
      <c r="F22" s="19"/>
      <c r="G22" s="14" t="s">
        <v>2</v>
      </c>
      <c r="H22" s="19" t="s">
        <v>1</v>
      </c>
      <c r="I22" s="2"/>
      <c r="J22" s="2"/>
      <c r="K22" s="2"/>
      <c r="L22" s="2"/>
      <c r="M22" s="2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</row>
    <row r="23" spans="1:121" s="6" customFormat="1" ht="15.75" thickBot="1" x14ac:dyDescent="0.3">
      <c r="A23" s="26"/>
      <c r="B23" s="29" t="s">
        <v>30</v>
      </c>
      <c r="C23" s="24">
        <v>1</v>
      </c>
      <c r="D23" s="24"/>
      <c r="E23" s="24"/>
      <c r="F23" s="24"/>
      <c r="G23" s="25" t="s">
        <v>2</v>
      </c>
      <c r="H23" s="24" t="s">
        <v>1</v>
      </c>
      <c r="I23" s="2"/>
      <c r="J23" s="2"/>
      <c r="K23" s="2"/>
      <c r="L23" s="28"/>
      <c r="M23" s="2"/>
      <c r="N23" s="27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</row>
    <row r="24" spans="1:121" s="6" customFormat="1" ht="15.75" thickBot="1" x14ac:dyDescent="0.3">
      <c r="A24" s="23" t="s">
        <v>29</v>
      </c>
      <c r="B24" s="22" t="s">
        <v>28</v>
      </c>
      <c r="C24" s="20"/>
      <c r="D24" s="20"/>
      <c r="E24" s="20">
        <v>15</v>
      </c>
      <c r="F24" s="20"/>
      <c r="G24" s="21" t="s">
        <v>5</v>
      </c>
      <c r="H24" s="20" t="s">
        <v>1</v>
      </c>
      <c r="I24" s="2"/>
      <c r="J24" s="2"/>
      <c r="K24" s="2"/>
      <c r="L24" s="2"/>
      <c r="M24" s="2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</row>
    <row r="25" spans="1:121" s="6" customFormat="1" ht="15.75" thickBot="1" x14ac:dyDescent="0.3">
      <c r="A25" s="13"/>
      <c r="B25" s="22" t="s">
        <v>27</v>
      </c>
      <c r="C25" s="19"/>
      <c r="D25" s="19"/>
      <c r="E25" s="19">
        <v>4</v>
      </c>
      <c r="F25" s="19"/>
      <c r="G25" s="14" t="s">
        <v>5</v>
      </c>
      <c r="H25" s="19" t="s">
        <v>1</v>
      </c>
      <c r="I25" s="2"/>
      <c r="J25" s="2"/>
      <c r="K25" s="2"/>
      <c r="L25" s="2"/>
      <c r="M25" s="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</row>
    <row r="26" spans="1:121" s="6" customFormat="1" ht="15.75" thickBot="1" x14ac:dyDescent="0.3">
      <c r="A26" s="13"/>
      <c r="B26" s="22" t="s">
        <v>26</v>
      </c>
      <c r="C26" s="19"/>
      <c r="D26" s="19"/>
      <c r="E26" s="19">
        <v>1</v>
      </c>
      <c r="F26" s="19"/>
      <c r="G26" s="14" t="s">
        <v>5</v>
      </c>
      <c r="H26" s="19" t="s">
        <v>1</v>
      </c>
      <c r="I26" s="2"/>
      <c r="J26" s="2"/>
      <c r="K26" s="2"/>
      <c r="L26" s="2"/>
      <c r="M26" s="2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</row>
    <row r="27" spans="1:121" s="6" customFormat="1" ht="15.75" thickBot="1" x14ac:dyDescent="0.3">
      <c r="A27" s="13"/>
      <c r="B27" s="22" t="s">
        <v>25</v>
      </c>
      <c r="C27" s="19"/>
      <c r="D27" s="19"/>
      <c r="E27" s="19">
        <v>25</v>
      </c>
      <c r="F27" s="19"/>
      <c r="G27" s="14" t="s">
        <v>5</v>
      </c>
      <c r="H27" s="19" t="s">
        <v>1</v>
      </c>
      <c r="I27" s="2"/>
      <c r="J27" s="2"/>
      <c r="K27" s="2"/>
      <c r="L27" s="2"/>
      <c r="M27" s="2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</row>
    <row r="28" spans="1:121" s="6" customFormat="1" ht="15.75" thickBot="1" x14ac:dyDescent="0.3">
      <c r="A28" s="26"/>
      <c r="B28" s="22" t="s">
        <v>24</v>
      </c>
      <c r="C28" s="24"/>
      <c r="D28" s="24"/>
      <c r="E28" s="24">
        <v>4</v>
      </c>
      <c r="F28" s="24"/>
      <c r="G28" s="25" t="s">
        <v>5</v>
      </c>
      <c r="H28" s="24" t="s">
        <v>1</v>
      </c>
      <c r="I28" s="2"/>
      <c r="J28" s="2"/>
      <c r="K28" s="2"/>
      <c r="L28" s="2"/>
      <c r="M28" s="2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</row>
    <row r="29" spans="1:121" s="6" customFormat="1" x14ac:dyDescent="0.25">
      <c r="A29" s="23" t="s">
        <v>23</v>
      </c>
      <c r="B29" s="22" t="s">
        <v>22</v>
      </c>
      <c r="C29" s="20"/>
      <c r="D29" s="20"/>
      <c r="E29" s="20">
        <v>4</v>
      </c>
      <c r="F29" s="20"/>
      <c r="G29" s="21" t="s">
        <v>5</v>
      </c>
      <c r="H29" s="20" t="s">
        <v>1</v>
      </c>
      <c r="I29" s="2"/>
      <c r="J29" s="2"/>
      <c r="K29" s="2"/>
      <c r="L29" s="2"/>
      <c r="M29" s="2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</row>
    <row r="30" spans="1:121" s="6" customFormat="1" x14ac:dyDescent="0.25">
      <c r="A30" s="13"/>
      <c r="B30" s="15" t="s">
        <v>21</v>
      </c>
      <c r="C30" s="19">
        <v>5</v>
      </c>
      <c r="D30" s="19"/>
      <c r="E30" s="19"/>
      <c r="F30" s="19"/>
      <c r="G30" s="14" t="s">
        <v>2</v>
      </c>
      <c r="H30" s="19" t="s">
        <v>1</v>
      </c>
      <c r="I30" s="2"/>
      <c r="J30" s="2"/>
      <c r="K30" s="2"/>
      <c r="L30" s="2"/>
      <c r="M30" s="2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</row>
    <row r="31" spans="1:121" s="6" customFormat="1" x14ac:dyDescent="0.25">
      <c r="A31" s="13"/>
      <c r="B31" s="15" t="s">
        <v>20</v>
      </c>
      <c r="C31" s="19">
        <v>2</v>
      </c>
      <c r="D31" s="19"/>
      <c r="E31" s="19"/>
      <c r="F31" s="19"/>
      <c r="G31" s="14" t="s">
        <v>2</v>
      </c>
      <c r="H31" s="19" t="s">
        <v>1</v>
      </c>
      <c r="I31" s="2"/>
      <c r="J31" s="2"/>
      <c r="K31" s="2"/>
      <c r="L31" s="2"/>
      <c r="M31" s="2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</row>
    <row r="32" spans="1:121" s="6" customFormat="1" x14ac:dyDescent="0.25">
      <c r="A32" s="13"/>
      <c r="B32" s="15" t="s">
        <v>19</v>
      </c>
      <c r="C32" s="14"/>
      <c r="D32" s="14"/>
      <c r="E32" s="14">
        <v>5</v>
      </c>
      <c r="F32" s="14"/>
      <c r="G32" s="14" t="s">
        <v>2</v>
      </c>
      <c r="H32" s="14" t="s">
        <v>1</v>
      </c>
      <c r="I32" s="2"/>
      <c r="J32" s="2"/>
      <c r="K32" s="2"/>
      <c r="L32" s="2"/>
      <c r="M32" s="2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</row>
    <row r="33" spans="1:121" s="6" customFormat="1" x14ac:dyDescent="0.25">
      <c r="A33" s="13"/>
      <c r="B33" s="18" t="s">
        <v>18</v>
      </c>
      <c r="C33" s="14"/>
      <c r="D33" s="14"/>
      <c r="E33" s="14">
        <v>1</v>
      </c>
      <c r="F33" s="14"/>
      <c r="G33" s="14" t="s">
        <v>2</v>
      </c>
      <c r="H33" s="14" t="s">
        <v>1</v>
      </c>
      <c r="I33" s="17"/>
      <c r="J33" s="2"/>
      <c r="K33" s="2"/>
      <c r="L33" s="2"/>
      <c r="M33" s="2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</row>
    <row r="34" spans="1:121" s="6" customFormat="1" x14ac:dyDescent="0.25">
      <c r="A34" s="13"/>
      <c r="B34" s="15" t="s">
        <v>17</v>
      </c>
      <c r="C34" s="14"/>
      <c r="D34" s="14"/>
      <c r="E34" s="14">
        <v>7</v>
      </c>
      <c r="F34" s="14"/>
      <c r="G34" s="14" t="s">
        <v>5</v>
      </c>
      <c r="H34" s="14" t="s">
        <v>1</v>
      </c>
      <c r="I34" s="16" t="s">
        <v>16</v>
      </c>
      <c r="J34" s="2"/>
      <c r="K34" s="2"/>
      <c r="L34" s="2"/>
      <c r="M34" s="2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</row>
    <row r="35" spans="1:121" s="6" customFormat="1" x14ac:dyDescent="0.25">
      <c r="A35" s="13"/>
      <c r="B35" s="15" t="s">
        <v>15</v>
      </c>
      <c r="C35" s="14"/>
      <c r="D35" s="14"/>
      <c r="E35" s="14">
        <v>3</v>
      </c>
      <c r="F35" s="14"/>
      <c r="G35" s="14" t="s">
        <v>5</v>
      </c>
      <c r="H35" s="14" t="s">
        <v>1</v>
      </c>
      <c r="I35" s="2"/>
      <c r="J35" s="2"/>
      <c r="K35" s="2"/>
      <c r="L35" s="2"/>
      <c r="M35" s="2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</row>
    <row r="36" spans="1:121" s="6" customFormat="1" x14ac:dyDescent="0.25">
      <c r="A36" s="13"/>
      <c r="B36" s="15" t="s">
        <v>14</v>
      </c>
      <c r="C36" s="14"/>
      <c r="D36" s="14"/>
      <c r="E36" s="14">
        <v>4</v>
      </c>
      <c r="F36" s="14"/>
      <c r="G36" s="14" t="s">
        <v>2</v>
      </c>
      <c r="H36" s="14" t="s">
        <v>1</v>
      </c>
      <c r="I36" s="2"/>
      <c r="J36" s="2"/>
      <c r="K36" s="2"/>
      <c r="L36" s="2"/>
      <c r="M36" s="2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</row>
    <row r="37" spans="1:121" s="6" customFormat="1" x14ac:dyDescent="0.25">
      <c r="A37" s="13"/>
      <c r="B37" s="15" t="s">
        <v>13</v>
      </c>
      <c r="C37" s="14"/>
      <c r="D37" s="14"/>
      <c r="E37" s="14">
        <v>5</v>
      </c>
      <c r="F37" s="14"/>
      <c r="G37" s="14" t="s">
        <v>5</v>
      </c>
      <c r="H37" s="14" t="s">
        <v>1</v>
      </c>
      <c r="I37" s="2"/>
      <c r="J37" s="2"/>
      <c r="K37" s="2"/>
      <c r="L37" s="2"/>
      <c r="M37" s="2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</row>
    <row r="38" spans="1:121" s="6" customFormat="1" x14ac:dyDescent="0.25">
      <c r="A38" s="13"/>
      <c r="B38" s="15" t="s">
        <v>12</v>
      </c>
      <c r="C38" s="14">
        <v>14</v>
      </c>
      <c r="D38" s="14"/>
      <c r="E38" s="14"/>
      <c r="F38" s="14"/>
      <c r="G38" s="14" t="s">
        <v>5</v>
      </c>
      <c r="H38" s="14" t="s">
        <v>1</v>
      </c>
      <c r="I38" s="2"/>
      <c r="J38" s="2"/>
      <c r="K38" s="2"/>
      <c r="L38" s="2"/>
      <c r="M38" s="2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</row>
    <row r="39" spans="1:121" s="6" customFormat="1" ht="15.75" thickBot="1" x14ac:dyDescent="0.3">
      <c r="A39" s="13"/>
      <c r="B39" s="15" t="s">
        <v>11</v>
      </c>
      <c r="C39" s="14"/>
      <c r="D39" s="14">
        <v>9</v>
      </c>
      <c r="E39" s="14"/>
      <c r="F39" s="14"/>
      <c r="G39" s="14" t="s">
        <v>2</v>
      </c>
      <c r="H39" s="14" t="s">
        <v>1</v>
      </c>
      <c r="I39" s="2"/>
      <c r="J39" s="2"/>
      <c r="K39" s="2"/>
      <c r="L39" s="2"/>
      <c r="M39" s="2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</row>
    <row r="40" spans="1:121" s="6" customFormat="1" ht="15.75" thickBot="1" x14ac:dyDescent="0.3">
      <c r="A40" s="13"/>
      <c r="B40" s="9" t="s">
        <v>10</v>
      </c>
      <c r="C40" s="14"/>
      <c r="D40" s="14"/>
      <c r="E40" s="14">
        <v>2</v>
      </c>
      <c r="F40" s="14"/>
      <c r="G40" s="14" t="s">
        <v>5</v>
      </c>
      <c r="H40" s="14" t="s">
        <v>1</v>
      </c>
      <c r="I40" s="2"/>
      <c r="J40" s="2"/>
      <c r="K40" s="2"/>
      <c r="L40" s="2"/>
      <c r="M40" s="2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</row>
    <row r="41" spans="1:121" s="6" customFormat="1" x14ac:dyDescent="0.25">
      <c r="A41" s="13"/>
      <c r="B41" s="15" t="s">
        <v>9</v>
      </c>
      <c r="C41" s="14"/>
      <c r="D41" s="14"/>
      <c r="E41" s="14">
        <v>4</v>
      </c>
      <c r="F41" s="14"/>
      <c r="G41" s="14" t="s">
        <v>5</v>
      </c>
      <c r="H41" s="14" t="s">
        <v>1</v>
      </c>
      <c r="I41" s="2"/>
      <c r="J41" s="2"/>
      <c r="K41" s="2"/>
      <c r="L41" s="2"/>
      <c r="M41" s="2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</row>
    <row r="42" spans="1:121" s="6" customFormat="1" x14ac:dyDescent="0.25">
      <c r="A42" s="13"/>
      <c r="B42" s="15" t="s">
        <v>9</v>
      </c>
      <c r="C42" s="14"/>
      <c r="D42" s="14"/>
      <c r="E42" s="14">
        <v>4</v>
      </c>
      <c r="F42" s="14"/>
      <c r="G42" s="14" t="s">
        <v>5</v>
      </c>
      <c r="H42" s="14" t="s">
        <v>1</v>
      </c>
      <c r="I42" s="2"/>
      <c r="J42" s="2"/>
      <c r="K42" s="2"/>
      <c r="L42" s="2"/>
      <c r="M42" s="2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</row>
    <row r="43" spans="1:121" s="6" customFormat="1" x14ac:dyDescent="0.25">
      <c r="A43" s="13"/>
      <c r="B43" s="15" t="s">
        <v>9</v>
      </c>
      <c r="C43" s="14"/>
      <c r="D43" s="14"/>
      <c r="E43" s="14">
        <v>4</v>
      </c>
      <c r="F43" s="14"/>
      <c r="G43" s="14" t="s">
        <v>5</v>
      </c>
      <c r="H43" s="14" t="s">
        <v>1</v>
      </c>
      <c r="I43" s="2"/>
      <c r="J43" s="2"/>
      <c r="K43" s="2"/>
      <c r="L43" s="2"/>
      <c r="M43" s="2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</row>
    <row r="44" spans="1:121" s="6" customFormat="1" ht="15.75" thickBot="1" x14ac:dyDescent="0.3">
      <c r="A44" s="13"/>
      <c r="B44" s="12" t="s">
        <v>9</v>
      </c>
      <c r="C44" s="11"/>
      <c r="D44" s="11"/>
      <c r="E44" s="11">
        <v>5</v>
      </c>
      <c r="F44" s="11"/>
      <c r="G44" s="11" t="s">
        <v>5</v>
      </c>
      <c r="H44" s="11" t="s">
        <v>1</v>
      </c>
      <c r="I44" s="2"/>
      <c r="J44" s="2"/>
      <c r="K44" s="2"/>
      <c r="L44" s="2"/>
      <c r="M44" s="2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</row>
    <row r="45" spans="1:121" s="6" customFormat="1" ht="15.75" thickBot="1" x14ac:dyDescent="0.3">
      <c r="A45" s="10" t="s">
        <v>8</v>
      </c>
      <c r="B45" s="9" t="s">
        <v>7</v>
      </c>
      <c r="C45" s="8"/>
      <c r="D45" s="8"/>
      <c r="E45" s="8">
        <v>3</v>
      </c>
      <c r="F45" s="8" t="s">
        <v>6</v>
      </c>
      <c r="G45" s="8" t="s">
        <v>5</v>
      </c>
      <c r="H45" s="11" t="s">
        <v>1</v>
      </c>
      <c r="I45" s="2"/>
      <c r="J45" s="2"/>
      <c r="K45" s="2"/>
      <c r="L45" s="2"/>
      <c r="M45" s="2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</row>
    <row r="46" spans="1:121" s="6" customFormat="1" ht="15.75" thickBot="1" x14ac:dyDescent="0.3">
      <c r="A46" s="10" t="s">
        <v>4</v>
      </c>
      <c r="B46" s="9" t="s">
        <v>3</v>
      </c>
      <c r="C46" s="7">
        <v>2</v>
      </c>
      <c r="D46" s="7"/>
      <c r="E46" s="7"/>
      <c r="F46" s="7"/>
      <c r="G46" s="8" t="s">
        <v>2</v>
      </c>
      <c r="H46" s="7" t="s">
        <v>1</v>
      </c>
      <c r="I46" s="2"/>
      <c r="J46" s="2"/>
      <c r="K46" s="2"/>
      <c r="L46" s="2"/>
      <c r="M46" s="2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</row>
    <row r="47" spans="1:121" ht="15.75" thickBot="1" x14ac:dyDescent="0.3">
      <c r="A47" s="5" t="s">
        <v>0</v>
      </c>
      <c r="B47" s="4"/>
      <c r="C47" s="3">
        <f>SUM(C5:C46)</f>
        <v>36</v>
      </c>
      <c r="D47" s="3">
        <f>SUM(D5:D46)</f>
        <v>25</v>
      </c>
      <c r="E47" s="3">
        <f>SUM(E5:E46)</f>
        <v>134</v>
      </c>
      <c r="F47" s="3">
        <v>2</v>
      </c>
      <c r="G47" s="3"/>
      <c r="H47" s="3"/>
      <c r="I47" s="2"/>
      <c r="J47" s="2"/>
      <c r="K47" s="2"/>
      <c r="L47" s="2"/>
      <c r="M47" s="2"/>
    </row>
  </sheetData>
  <autoFilter ref="A4:H4" xr:uid="{00000000-0001-0000-0000-000000000000}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70F74-AF53-4CCE-9AA6-5A84BB2345B5}">
  <dimension ref="A1:D24"/>
  <sheetViews>
    <sheetView workbookViewId="0">
      <selection activeCell="D8" sqref="D8"/>
    </sheetView>
  </sheetViews>
  <sheetFormatPr defaultRowHeight="15" x14ac:dyDescent="0.25"/>
  <cols>
    <col min="1" max="1" width="18.5703125" customWidth="1"/>
    <col min="2" max="2" width="25.28515625" customWidth="1"/>
    <col min="3" max="3" width="21.140625" customWidth="1"/>
    <col min="4" max="4" width="19.28515625" customWidth="1"/>
  </cols>
  <sheetData>
    <row r="1" spans="1:4" ht="15.75" thickBot="1" x14ac:dyDescent="0.3"/>
    <row r="2" spans="1:4" ht="15.75" thickBot="1" x14ac:dyDescent="0.3">
      <c r="A2" s="56" t="s">
        <v>78</v>
      </c>
      <c r="B2" s="55" t="s">
        <v>77</v>
      </c>
    </row>
    <row r="3" spans="1:4" ht="15.75" thickBot="1" x14ac:dyDescent="0.3">
      <c r="A3" s="54" t="s">
        <v>100</v>
      </c>
      <c r="B3" s="53" t="s">
        <v>99</v>
      </c>
    </row>
    <row r="4" spans="1:4" ht="15.75" thickBot="1" x14ac:dyDescent="0.3">
      <c r="A4" s="52"/>
      <c r="B4" s="52"/>
      <c r="C4" s="1"/>
      <c r="D4" s="1"/>
    </row>
    <row r="5" spans="1:4" ht="15.75" thickBot="1" x14ac:dyDescent="0.3">
      <c r="A5" s="195" t="s">
        <v>76</v>
      </c>
      <c r="B5" s="192" t="s">
        <v>75</v>
      </c>
      <c r="C5" s="193"/>
      <c r="D5" s="194"/>
    </row>
    <row r="6" spans="1:4" ht="15.75" thickBot="1" x14ac:dyDescent="0.3">
      <c r="A6" s="196"/>
      <c r="B6" s="50">
        <v>2026</v>
      </c>
      <c r="C6" s="51">
        <v>2027</v>
      </c>
      <c r="D6" s="51">
        <v>2028</v>
      </c>
    </row>
    <row r="7" spans="1:4" ht="15.75" thickBot="1" x14ac:dyDescent="0.3">
      <c r="A7" s="197"/>
      <c r="B7" s="50" t="s">
        <v>74</v>
      </c>
      <c r="C7" s="49" t="s">
        <v>74</v>
      </c>
      <c r="D7" s="49" t="s">
        <v>74</v>
      </c>
    </row>
    <row r="8" spans="1:4" ht="15.75" thickBot="1" x14ac:dyDescent="0.3">
      <c r="A8" s="41" t="s">
        <v>70</v>
      </c>
      <c r="B8" s="9" t="e">
        <f>#REF!</f>
        <v>#REF!</v>
      </c>
      <c r="C8" s="9" t="e">
        <f>#REF!</f>
        <v>#REF!</v>
      </c>
      <c r="D8" s="9" t="e">
        <f>#REF!</f>
        <v>#REF!</v>
      </c>
    </row>
    <row r="9" spans="1:4" ht="15.75" thickBot="1" x14ac:dyDescent="0.3">
      <c r="A9" s="41" t="s">
        <v>62</v>
      </c>
      <c r="B9" s="9" t="e">
        <f>#REF!</f>
        <v>#REF!</v>
      </c>
      <c r="C9" s="9" t="e">
        <f>#REF!</f>
        <v>#REF!</v>
      </c>
      <c r="D9" s="9" t="e">
        <f>#REF!</f>
        <v>#REF!</v>
      </c>
    </row>
    <row r="10" spans="1:4" ht="15.75" thickBot="1" x14ac:dyDescent="0.3">
      <c r="A10" s="39" t="s">
        <v>61</v>
      </c>
      <c r="B10" s="9" t="e">
        <f>#REF!</f>
        <v>#REF!</v>
      </c>
      <c r="C10" s="9" t="e">
        <f>#REF!</f>
        <v>#REF!</v>
      </c>
      <c r="D10" s="9" t="e">
        <f>#REF!</f>
        <v>#REF!</v>
      </c>
    </row>
    <row r="11" spans="1:4" ht="15.75" thickBot="1" x14ac:dyDescent="0.3"/>
    <row r="12" spans="1:4" ht="15.75" thickBot="1" x14ac:dyDescent="0.3">
      <c r="A12" s="44"/>
      <c r="B12" s="91" t="s">
        <v>73</v>
      </c>
      <c r="C12" s="90"/>
      <c r="D12" s="90"/>
    </row>
    <row r="13" spans="1:4" ht="15.75" thickBot="1" x14ac:dyDescent="0.3">
      <c r="A13" s="41" t="s">
        <v>70</v>
      </c>
      <c r="B13" s="9"/>
      <c r="C13" s="7"/>
      <c r="D13" s="7"/>
    </row>
    <row r="14" spans="1:4" ht="15.75" thickBot="1" x14ac:dyDescent="0.3">
      <c r="A14" s="41" t="s">
        <v>62</v>
      </c>
      <c r="B14" s="9">
        <f>( SUMIF('Příloha 2 kovy'!G5:G46,"1 x měsíc",'Příloha 2 kovy'!D5:D46)*12)</f>
        <v>12</v>
      </c>
      <c r="C14" s="7">
        <f>( SUMIF('Příloha 2 kovy'!G5:G46,"1 x měsíc",'Příloha 2 kovy'!D5:D46)*12)</f>
        <v>12</v>
      </c>
      <c r="D14" s="7">
        <f>( SUMIF('Příloha 2 kovy'!G5:G46,"1 x měsíc",'Příloha 2 kovy'!D5:D46)*12)</f>
        <v>12</v>
      </c>
    </row>
    <row r="15" spans="1:4" ht="15.75" thickBot="1" x14ac:dyDescent="0.3">
      <c r="A15" s="39" t="s">
        <v>61</v>
      </c>
      <c r="B15" s="29"/>
      <c r="C15" s="38"/>
      <c r="D15" s="24"/>
    </row>
    <row r="16" spans="1:4" ht="15.75" thickBot="1" x14ac:dyDescent="0.3"/>
    <row r="17" spans="1:4" x14ac:dyDescent="0.25">
      <c r="A17" s="44"/>
      <c r="B17" s="46" t="s">
        <v>72</v>
      </c>
      <c r="C17" s="45"/>
      <c r="D17" s="45"/>
    </row>
    <row r="18" spans="1:4" ht="15.75" thickBot="1" x14ac:dyDescent="0.3">
      <c r="A18" s="44"/>
      <c r="B18" s="43" t="s">
        <v>71</v>
      </c>
      <c r="C18" s="42"/>
      <c r="D18" s="42"/>
    </row>
    <row r="19" spans="1:4" ht="15.75" thickBot="1" x14ac:dyDescent="0.3">
      <c r="A19" s="41" t="s">
        <v>70</v>
      </c>
      <c r="B19" s="40" t="e">
        <f t="shared" ref="B19:D21" si="0">B8*B13</f>
        <v>#REF!</v>
      </c>
      <c r="C19" s="89" t="e">
        <f t="shared" si="0"/>
        <v>#REF!</v>
      </c>
      <c r="D19" s="89" t="e">
        <f t="shared" si="0"/>
        <v>#REF!</v>
      </c>
    </row>
    <row r="20" spans="1:4" ht="15.75" thickBot="1" x14ac:dyDescent="0.3">
      <c r="A20" s="41" t="s">
        <v>62</v>
      </c>
      <c r="B20" s="88" t="e">
        <f t="shared" si="0"/>
        <v>#REF!</v>
      </c>
      <c r="C20" s="87" t="e">
        <f t="shared" si="0"/>
        <v>#REF!</v>
      </c>
      <c r="D20" s="87" t="e">
        <f t="shared" si="0"/>
        <v>#REF!</v>
      </c>
    </row>
    <row r="21" spans="1:4" ht="15.75" thickBot="1" x14ac:dyDescent="0.3">
      <c r="A21" s="39" t="s">
        <v>61</v>
      </c>
      <c r="B21" s="86" t="e">
        <f t="shared" si="0"/>
        <v>#REF!</v>
      </c>
      <c r="C21" s="38" t="e">
        <f t="shared" si="0"/>
        <v>#REF!</v>
      </c>
      <c r="D21" s="38" t="e">
        <f t="shared" si="0"/>
        <v>#REF!</v>
      </c>
    </row>
    <row r="22" spans="1:4" x14ac:dyDescent="0.25">
      <c r="A22" s="103" t="s">
        <v>69</v>
      </c>
      <c r="B22" s="36" t="e">
        <f>SUM(B19:B21)</f>
        <v>#REF!</v>
      </c>
      <c r="C22" s="36" t="e">
        <f>SUM(C19:C21)</f>
        <v>#REF!</v>
      </c>
      <c r="D22" s="36" t="e">
        <f>SUM(D19:D21)</f>
        <v>#REF!</v>
      </c>
    </row>
    <row r="24" spans="1:4" x14ac:dyDescent="0.25">
      <c r="A24" t="s">
        <v>68</v>
      </c>
      <c r="D24" s="36" t="e">
        <f>B22+C22+D22</f>
        <v>#REF!</v>
      </c>
    </row>
  </sheetData>
  <mergeCells count="2">
    <mergeCell ref="A5:A7"/>
    <mergeCell ref="B5:D5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74178-277E-4876-9786-A3D988FBE2EA}">
  <dimension ref="A1:FC40"/>
  <sheetViews>
    <sheetView topLeftCell="A5" workbookViewId="0">
      <selection activeCell="A3" sqref="A3:I40"/>
    </sheetView>
  </sheetViews>
  <sheetFormatPr defaultRowHeight="15" x14ac:dyDescent="0.25"/>
  <cols>
    <col min="1" max="1" width="18.5703125" customWidth="1"/>
    <col min="2" max="2" width="29.140625" customWidth="1"/>
    <col min="5" max="5" width="9.140625" customWidth="1"/>
    <col min="6" max="6" width="9.5703125" customWidth="1"/>
    <col min="7" max="7" width="17.7109375" customWidth="1"/>
    <col min="8" max="8" width="14" customWidth="1"/>
    <col min="10" max="10" width="13.140625" customWidth="1"/>
    <col min="11" max="11" width="9.7109375" customWidth="1"/>
    <col min="15" max="15" width="11.42578125" customWidth="1"/>
  </cols>
  <sheetData>
    <row r="1" spans="1:159" x14ac:dyDescent="0.25">
      <c r="A1" t="s">
        <v>102</v>
      </c>
    </row>
    <row r="2" spans="1:159" ht="15.75" thickBot="1" x14ac:dyDescent="0.3"/>
    <row r="3" spans="1:159" ht="15.75" thickBot="1" x14ac:dyDescent="0.3">
      <c r="A3" s="35">
        <v>200201</v>
      </c>
      <c r="B3" s="34" t="s">
        <v>101</v>
      </c>
    </row>
    <row r="4" spans="1:159" ht="17.25" customHeight="1" thickBot="1" x14ac:dyDescent="0.3">
      <c r="A4" s="33" t="s">
        <v>65</v>
      </c>
      <c r="B4" s="32" t="s">
        <v>64</v>
      </c>
      <c r="C4" s="31" t="s">
        <v>63</v>
      </c>
      <c r="D4" s="31" t="s">
        <v>62</v>
      </c>
      <c r="E4" s="31" t="s">
        <v>61</v>
      </c>
      <c r="F4" s="31" t="s">
        <v>60</v>
      </c>
      <c r="G4" s="31" t="s">
        <v>59</v>
      </c>
      <c r="H4" s="31" t="s">
        <v>58</v>
      </c>
      <c r="I4" s="31" t="s">
        <v>89</v>
      </c>
      <c r="K4" s="57"/>
      <c r="L4" s="57"/>
      <c r="M4" s="57"/>
      <c r="N4" s="57"/>
      <c r="O4" s="57"/>
    </row>
    <row r="5" spans="1:159" s="6" customFormat="1" x14ac:dyDescent="0.25">
      <c r="A5" s="23" t="s">
        <v>57</v>
      </c>
      <c r="B5" s="22" t="s">
        <v>56</v>
      </c>
      <c r="C5" s="20">
        <v>1</v>
      </c>
      <c r="D5" s="20"/>
      <c r="E5" s="20"/>
      <c r="F5" s="20"/>
      <c r="G5" s="20" t="s">
        <v>97</v>
      </c>
      <c r="H5" s="20" t="s">
        <v>1</v>
      </c>
      <c r="I5" s="98"/>
      <c r="J5" s="2"/>
      <c r="K5" s="2"/>
      <c r="L5" s="2"/>
      <c r="M5" s="2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</row>
    <row r="6" spans="1:159" s="6" customFormat="1" ht="15.75" thickBot="1" x14ac:dyDescent="0.3">
      <c r="A6" s="26"/>
      <c r="B6" s="29" t="s">
        <v>55</v>
      </c>
      <c r="C6" s="24">
        <v>1</v>
      </c>
      <c r="D6" s="24"/>
      <c r="E6" s="24"/>
      <c r="F6" s="24"/>
      <c r="G6" s="24" t="s">
        <v>97</v>
      </c>
      <c r="H6" s="24" t="s">
        <v>1</v>
      </c>
      <c r="I6" s="99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</row>
    <row r="7" spans="1:159" s="6" customFormat="1" ht="15.75" thickBot="1" x14ac:dyDescent="0.3">
      <c r="A7" s="10" t="s">
        <v>54</v>
      </c>
      <c r="B7" s="9" t="s">
        <v>10</v>
      </c>
      <c r="C7" s="7">
        <v>1</v>
      </c>
      <c r="D7" s="7"/>
      <c r="E7" s="7"/>
      <c r="F7" s="7"/>
      <c r="G7" s="20" t="s">
        <v>97</v>
      </c>
      <c r="H7" s="7" t="s">
        <v>1</v>
      </c>
      <c r="I7" s="93"/>
      <c r="J7" s="2"/>
      <c r="K7" s="2"/>
      <c r="L7" s="2"/>
      <c r="M7" s="2"/>
      <c r="N7" s="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</row>
    <row r="8" spans="1:159" s="6" customFormat="1" ht="15.75" thickBot="1" x14ac:dyDescent="0.3">
      <c r="A8" s="23" t="s">
        <v>53</v>
      </c>
      <c r="B8" s="22" t="s">
        <v>18</v>
      </c>
      <c r="C8" s="20">
        <v>1</v>
      </c>
      <c r="D8" s="20"/>
      <c r="E8" s="20"/>
      <c r="F8" s="20"/>
      <c r="G8" s="24" t="s">
        <v>97</v>
      </c>
      <c r="H8" s="20" t="s">
        <v>1</v>
      </c>
      <c r="I8" s="98"/>
      <c r="J8" s="2"/>
      <c r="K8" s="28"/>
      <c r="L8" s="28"/>
      <c r="M8" s="28"/>
      <c r="N8" s="2"/>
      <c r="O8" s="2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</row>
    <row r="9" spans="1:159" s="6" customFormat="1" ht="15.75" thickBot="1" x14ac:dyDescent="0.3">
      <c r="A9" s="13"/>
      <c r="B9" s="15" t="s">
        <v>18</v>
      </c>
      <c r="C9" s="19">
        <v>1</v>
      </c>
      <c r="D9" s="19"/>
      <c r="E9" s="19"/>
      <c r="F9" s="19">
        <v>2</v>
      </c>
      <c r="G9" s="24" t="s">
        <v>97</v>
      </c>
      <c r="H9" s="19" t="s">
        <v>1</v>
      </c>
      <c r="I9" s="96"/>
      <c r="J9" s="2"/>
      <c r="K9" s="2"/>
      <c r="L9" s="2"/>
      <c r="M9" s="2"/>
      <c r="N9" s="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</row>
    <row r="10" spans="1:159" s="6" customFormat="1" ht="15.75" thickBot="1" x14ac:dyDescent="0.3">
      <c r="A10" s="26"/>
      <c r="B10" s="29" t="s">
        <v>52</v>
      </c>
      <c r="C10" s="24">
        <v>1</v>
      </c>
      <c r="D10" s="24"/>
      <c r="E10" s="24"/>
      <c r="F10" s="24"/>
      <c r="G10" s="24" t="s">
        <v>97</v>
      </c>
      <c r="H10" s="24" t="s">
        <v>1</v>
      </c>
      <c r="I10" s="99"/>
      <c r="J10" s="2"/>
      <c r="K10" s="2"/>
      <c r="L10" s="2"/>
      <c r="M10" s="2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</row>
    <row r="11" spans="1:159" s="6" customFormat="1" ht="15.75" thickBot="1" x14ac:dyDescent="0.3">
      <c r="A11" s="13" t="s">
        <v>51</v>
      </c>
      <c r="B11" s="15" t="s">
        <v>49</v>
      </c>
      <c r="C11" s="19">
        <v>1</v>
      </c>
      <c r="D11" s="19"/>
      <c r="E11" s="19"/>
      <c r="F11" s="19"/>
      <c r="G11" s="19" t="s">
        <v>97</v>
      </c>
      <c r="H11" s="19" t="s">
        <v>1</v>
      </c>
      <c r="I11" s="96"/>
      <c r="J11" s="2"/>
      <c r="K11" s="2"/>
      <c r="L11" s="2"/>
      <c r="M11" s="2"/>
      <c r="N11" s="2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</row>
    <row r="12" spans="1:159" s="6" customFormat="1" ht="15.75" thickBot="1" x14ac:dyDescent="0.3">
      <c r="A12" s="10" t="s">
        <v>47</v>
      </c>
      <c r="B12" s="9" t="s">
        <v>46</v>
      </c>
      <c r="C12" s="7">
        <v>1</v>
      </c>
      <c r="D12" s="7"/>
      <c r="E12" s="7"/>
      <c r="F12" s="7"/>
      <c r="G12" s="7" t="s">
        <v>97</v>
      </c>
      <c r="H12" s="7" t="s">
        <v>1</v>
      </c>
      <c r="I12" s="93"/>
      <c r="J12" s="2"/>
      <c r="K12" s="2"/>
      <c r="L12" s="2"/>
      <c r="M12" s="2"/>
      <c r="N12" s="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</row>
    <row r="13" spans="1:159" s="6" customFormat="1" ht="15.75" thickBot="1" x14ac:dyDescent="0.3">
      <c r="A13" s="10" t="s">
        <v>44</v>
      </c>
      <c r="B13" s="9" t="s">
        <v>43</v>
      </c>
      <c r="C13" s="7">
        <v>1</v>
      </c>
      <c r="D13" s="7"/>
      <c r="E13" s="7"/>
      <c r="F13" s="7"/>
      <c r="G13" s="7" t="s">
        <v>97</v>
      </c>
      <c r="H13" s="7" t="s">
        <v>1</v>
      </c>
      <c r="I13" s="93"/>
      <c r="J13" s="2"/>
      <c r="K13" s="2"/>
      <c r="L13" s="2"/>
      <c r="M13" s="2"/>
      <c r="N13" s="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</row>
    <row r="14" spans="1:159" s="6" customFormat="1" x14ac:dyDescent="0.25">
      <c r="A14" s="23" t="s">
        <v>41</v>
      </c>
      <c r="B14" s="22" t="s">
        <v>40</v>
      </c>
      <c r="C14" s="20"/>
      <c r="D14" s="20">
        <v>1</v>
      </c>
      <c r="E14" s="20"/>
      <c r="F14" s="20"/>
      <c r="G14" s="20" t="s">
        <v>97</v>
      </c>
      <c r="H14" s="20" t="s">
        <v>1</v>
      </c>
      <c r="I14" s="98"/>
      <c r="J14" s="2"/>
      <c r="K14" s="2"/>
      <c r="L14" s="2"/>
      <c r="M14" s="2"/>
      <c r="N14" s="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</row>
    <row r="15" spans="1:159" s="6" customFormat="1" ht="15.75" thickBot="1" x14ac:dyDescent="0.3">
      <c r="A15" s="13"/>
      <c r="B15" s="15" t="s">
        <v>39</v>
      </c>
      <c r="C15" s="19"/>
      <c r="D15" s="19"/>
      <c r="E15" s="19">
        <v>1</v>
      </c>
      <c r="F15" s="19"/>
      <c r="G15" s="19" t="s">
        <v>97</v>
      </c>
      <c r="H15" s="19" t="s">
        <v>1</v>
      </c>
      <c r="I15" s="96"/>
      <c r="J15" s="2"/>
      <c r="K15" s="2"/>
      <c r="L15" s="2"/>
      <c r="M15" s="2"/>
      <c r="N15" s="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</row>
    <row r="16" spans="1:159" s="6" customFormat="1" ht="15.75" thickBot="1" x14ac:dyDescent="0.3">
      <c r="A16" s="10" t="s">
        <v>37</v>
      </c>
      <c r="B16" s="9" t="s">
        <v>36</v>
      </c>
      <c r="C16" s="7"/>
      <c r="D16" s="7"/>
      <c r="E16" s="7">
        <v>2</v>
      </c>
      <c r="F16" s="7"/>
      <c r="G16" s="7" t="s">
        <v>97</v>
      </c>
      <c r="H16" s="7" t="s">
        <v>1</v>
      </c>
      <c r="I16" s="93"/>
      <c r="J16" s="2"/>
      <c r="K16" s="2"/>
      <c r="L16" s="2"/>
      <c r="M16" s="2"/>
      <c r="N16" s="2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</row>
    <row r="17" spans="1:159" s="6" customFormat="1" ht="15.75" thickBot="1" x14ac:dyDescent="0.3">
      <c r="A17" s="10" t="s">
        <v>35</v>
      </c>
      <c r="B17" s="9" t="s">
        <v>34</v>
      </c>
      <c r="C17" s="7">
        <v>1</v>
      </c>
      <c r="D17" s="7"/>
      <c r="E17" s="7"/>
      <c r="F17" s="7"/>
      <c r="G17" s="7" t="s">
        <v>97</v>
      </c>
      <c r="H17" s="7" t="s">
        <v>1</v>
      </c>
      <c r="I17" s="93"/>
      <c r="J17" s="2"/>
      <c r="K17" s="2"/>
      <c r="L17" s="2"/>
      <c r="M17" s="2"/>
      <c r="N17" s="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</row>
    <row r="18" spans="1:159" s="6" customFormat="1" x14ac:dyDescent="0.25">
      <c r="A18" s="23" t="s">
        <v>33</v>
      </c>
      <c r="B18" s="22" t="s">
        <v>32</v>
      </c>
      <c r="C18" s="20">
        <v>1</v>
      </c>
      <c r="D18" s="20"/>
      <c r="E18" s="20"/>
      <c r="F18" s="20"/>
      <c r="G18" s="20" t="s">
        <v>97</v>
      </c>
      <c r="H18" s="20" t="s">
        <v>1</v>
      </c>
      <c r="I18" s="98"/>
      <c r="J18" s="2"/>
      <c r="K18" s="2"/>
      <c r="L18" s="2"/>
      <c r="M18" s="2"/>
      <c r="N18" s="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</row>
    <row r="19" spans="1:159" s="6" customFormat="1" x14ac:dyDescent="0.25">
      <c r="A19" s="13"/>
      <c r="B19" s="15" t="s">
        <v>31</v>
      </c>
      <c r="C19" s="19">
        <v>1</v>
      </c>
      <c r="D19" s="19"/>
      <c r="E19" s="19"/>
      <c r="F19" s="19"/>
      <c r="G19" s="19" t="s">
        <v>97</v>
      </c>
      <c r="H19" s="19" t="s">
        <v>1</v>
      </c>
      <c r="I19" s="96"/>
      <c r="J19" s="2"/>
      <c r="K19" s="2"/>
      <c r="L19" s="2"/>
      <c r="M19" s="2"/>
      <c r="N19" s="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</row>
    <row r="20" spans="1:159" s="6" customFormat="1" ht="15.75" thickBot="1" x14ac:dyDescent="0.3">
      <c r="A20" s="26"/>
      <c r="B20" s="29" t="s">
        <v>30</v>
      </c>
      <c r="C20" s="24">
        <v>1</v>
      </c>
      <c r="D20" s="24"/>
      <c r="E20" s="24"/>
      <c r="F20" s="24"/>
      <c r="G20" s="24" t="s">
        <v>97</v>
      </c>
      <c r="H20" s="24" t="s">
        <v>1</v>
      </c>
      <c r="I20" s="99"/>
      <c r="J20" s="2"/>
      <c r="K20" s="2"/>
      <c r="L20" s="2"/>
      <c r="M20" s="28"/>
      <c r="N20" s="2"/>
      <c r="O20" s="27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</row>
    <row r="21" spans="1:159" s="6" customFormat="1" ht="15.75" thickBot="1" x14ac:dyDescent="0.3">
      <c r="A21" s="23" t="s">
        <v>29</v>
      </c>
      <c r="B21" s="22" t="s">
        <v>28</v>
      </c>
      <c r="C21" s="20"/>
      <c r="D21" s="20"/>
      <c r="E21" s="20">
        <v>2</v>
      </c>
      <c r="F21" s="20"/>
      <c r="G21" s="20" t="s">
        <v>97</v>
      </c>
      <c r="H21" s="20" t="s">
        <v>1</v>
      </c>
      <c r="I21" s="98"/>
      <c r="J21" s="2"/>
      <c r="K21" s="2"/>
      <c r="L21" s="2"/>
      <c r="M21" s="2"/>
      <c r="N21" s="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</row>
    <row r="22" spans="1:159" s="6" customFormat="1" ht="15.75" thickBot="1" x14ac:dyDescent="0.3">
      <c r="A22" s="13"/>
      <c r="B22" s="22" t="s">
        <v>26</v>
      </c>
      <c r="C22" s="19"/>
      <c r="D22" s="19">
        <v>2</v>
      </c>
      <c r="E22" s="19">
        <v>4</v>
      </c>
      <c r="F22" s="19"/>
      <c r="G22" s="19" t="s">
        <v>97</v>
      </c>
      <c r="H22" s="19" t="s">
        <v>1</v>
      </c>
      <c r="I22" s="96"/>
      <c r="J22" s="2"/>
      <c r="K22" s="2"/>
      <c r="L22" s="2"/>
      <c r="M22" s="2"/>
      <c r="N22" s="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</row>
    <row r="23" spans="1:159" s="6" customFormat="1" x14ac:dyDescent="0.25">
      <c r="A23" s="23" t="s">
        <v>23</v>
      </c>
      <c r="B23" s="22" t="s">
        <v>22</v>
      </c>
      <c r="C23" s="20">
        <v>1</v>
      </c>
      <c r="D23" s="20"/>
      <c r="E23" s="20"/>
      <c r="F23" s="20"/>
      <c r="G23" s="20" t="s">
        <v>97</v>
      </c>
      <c r="H23" s="20" t="s">
        <v>1</v>
      </c>
      <c r="I23" s="98"/>
      <c r="J23" s="2"/>
      <c r="K23" s="2"/>
      <c r="L23" s="2"/>
      <c r="M23" s="2"/>
      <c r="N23" s="2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</row>
    <row r="24" spans="1:159" s="6" customFormat="1" x14ac:dyDescent="0.25">
      <c r="A24" s="13"/>
      <c r="B24" s="15" t="s">
        <v>21</v>
      </c>
      <c r="C24" s="19">
        <v>1</v>
      </c>
      <c r="D24" s="19"/>
      <c r="E24" s="19"/>
      <c r="F24" s="19"/>
      <c r="G24" s="19" t="s">
        <v>97</v>
      </c>
      <c r="H24" s="19" t="s">
        <v>1</v>
      </c>
      <c r="I24" s="96"/>
      <c r="J24" s="2"/>
      <c r="K24" s="2"/>
      <c r="L24" s="2"/>
      <c r="M24" s="2"/>
      <c r="N24" s="2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</row>
    <row r="25" spans="1:159" s="6" customFormat="1" x14ac:dyDescent="0.25">
      <c r="A25" s="13"/>
      <c r="B25" s="15" t="s">
        <v>20</v>
      </c>
      <c r="C25" s="19">
        <v>1</v>
      </c>
      <c r="D25" s="19"/>
      <c r="E25" s="19"/>
      <c r="F25" s="19"/>
      <c r="G25" s="19" t="s">
        <v>97</v>
      </c>
      <c r="H25" s="19" t="s">
        <v>1</v>
      </c>
      <c r="I25" s="96"/>
      <c r="J25" s="2"/>
      <c r="K25" s="2"/>
      <c r="L25" s="2"/>
      <c r="M25" s="2"/>
      <c r="N25" s="2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</row>
    <row r="26" spans="1:159" s="6" customFormat="1" x14ac:dyDescent="0.25">
      <c r="A26" s="13"/>
      <c r="B26" s="15" t="s">
        <v>19</v>
      </c>
      <c r="C26" s="19"/>
      <c r="D26" s="19"/>
      <c r="E26" s="19">
        <v>1</v>
      </c>
      <c r="F26" s="19"/>
      <c r="G26" s="19" t="s">
        <v>97</v>
      </c>
      <c r="H26" s="19" t="s">
        <v>1</v>
      </c>
      <c r="I26" s="96"/>
      <c r="J26" s="2"/>
      <c r="K26" s="2"/>
      <c r="L26" s="2"/>
      <c r="M26" s="2"/>
      <c r="N26" s="2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</row>
    <row r="27" spans="1:159" s="6" customFormat="1" x14ac:dyDescent="0.25">
      <c r="A27" s="13"/>
      <c r="B27" s="15" t="s">
        <v>18</v>
      </c>
      <c r="C27" s="19">
        <v>1</v>
      </c>
      <c r="D27" s="19"/>
      <c r="E27" s="19"/>
      <c r="F27" s="19"/>
      <c r="G27" s="19" t="s">
        <v>97</v>
      </c>
      <c r="H27" s="19" t="s">
        <v>1</v>
      </c>
      <c r="I27" s="96"/>
      <c r="J27" s="2"/>
      <c r="K27" s="2"/>
      <c r="L27" s="2"/>
      <c r="M27" s="2"/>
      <c r="N27" s="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</row>
    <row r="28" spans="1:159" s="6" customFormat="1" x14ac:dyDescent="0.25">
      <c r="A28" s="13"/>
      <c r="B28" s="15" t="s">
        <v>17</v>
      </c>
      <c r="C28" s="19">
        <v>1</v>
      </c>
      <c r="D28" s="19"/>
      <c r="E28" s="19"/>
      <c r="F28" s="19"/>
      <c r="G28" s="19" t="s">
        <v>97</v>
      </c>
      <c r="H28" s="19" t="s">
        <v>1</v>
      </c>
      <c r="I28" s="72" t="s">
        <v>16</v>
      </c>
      <c r="J28" s="2"/>
      <c r="K28" s="2"/>
      <c r="L28" s="2"/>
      <c r="M28" s="2"/>
      <c r="N28" s="2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</row>
    <row r="29" spans="1:159" s="6" customFormat="1" x14ac:dyDescent="0.25">
      <c r="A29" s="13"/>
      <c r="B29" s="15" t="s">
        <v>15</v>
      </c>
      <c r="C29" s="19">
        <v>1</v>
      </c>
      <c r="D29" s="19"/>
      <c r="E29" s="19"/>
      <c r="F29" s="19"/>
      <c r="G29" s="19" t="s">
        <v>97</v>
      </c>
      <c r="H29" s="19" t="s">
        <v>1</v>
      </c>
      <c r="I29" s="96"/>
      <c r="J29" s="2"/>
      <c r="K29" s="2"/>
      <c r="L29" s="2"/>
      <c r="M29" s="2"/>
      <c r="N29" s="2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</row>
    <row r="30" spans="1:159" s="6" customFormat="1" x14ac:dyDescent="0.25">
      <c r="A30" s="13"/>
      <c r="B30" s="15" t="s">
        <v>14</v>
      </c>
      <c r="C30" s="19">
        <v>1</v>
      </c>
      <c r="D30" s="19"/>
      <c r="E30" s="19"/>
      <c r="F30" s="19"/>
      <c r="G30" s="19" t="s">
        <v>97</v>
      </c>
      <c r="H30" s="19" t="s">
        <v>1</v>
      </c>
      <c r="I30" s="96"/>
      <c r="J30" s="2"/>
      <c r="K30" s="2"/>
      <c r="L30" s="2"/>
      <c r="M30" s="2"/>
      <c r="N30" s="2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</row>
    <row r="31" spans="1:159" s="6" customFormat="1" x14ac:dyDescent="0.25">
      <c r="A31" s="13"/>
      <c r="B31" s="15" t="s">
        <v>13</v>
      </c>
      <c r="C31" s="19">
        <v>1</v>
      </c>
      <c r="D31" s="19"/>
      <c r="E31" s="19"/>
      <c r="F31" s="19"/>
      <c r="G31" s="19" t="s">
        <v>97</v>
      </c>
      <c r="H31" s="19" t="s">
        <v>1</v>
      </c>
      <c r="I31" s="96"/>
      <c r="J31" s="2"/>
      <c r="K31" s="2"/>
      <c r="L31" s="2"/>
      <c r="M31" s="2"/>
      <c r="N31" s="2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</row>
    <row r="32" spans="1:159" s="6" customFormat="1" x14ac:dyDescent="0.25">
      <c r="A32" s="13"/>
      <c r="B32" s="15" t="s">
        <v>12</v>
      </c>
      <c r="C32" s="19">
        <v>1</v>
      </c>
      <c r="D32" s="19"/>
      <c r="E32" s="19"/>
      <c r="F32" s="19"/>
      <c r="G32" s="19" t="s">
        <v>97</v>
      </c>
      <c r="H32" s="19" t="s">
        <v>1</v>
      </c>
      <c r="I32" s="96"/>
      <c r="J32" s="2"/>
      <c r="K32" s="2"/>
      <c r="L32" s="2"/>
      <c r="M32" s="2"/>
      <c r="N32" s="2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</row>
    <row r="33" spans="1:159" s="6" customFormat="1" ht="15.75" thickBot="1" x14ac:dyDescent="0.3">
      <c r="A33" s="13"/>
      <c r="B33" s="15" t="s">
        <v>11</v>
      </c>
      <c r="C33" s="19">
        <v>1</v>
      </c>
      <c r="D33" s="19"/>
      <c r="E33" s="19"/>
      <c r="F33" s="19"/>
      <c r="G33" s="19" t="s">
        <v>97</v>
      </c>
      <c r="H33" s="19" t="s">
        <v>1</v>
      </c>
      <c r="I33" s="96"/>
      <c r="J33" s="2"/>
      <c r="K33" s="2"/>
      <c r="L33" s="2"/>
      <c r="M33" s="2"/>
      <c r="N33" s="2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</row>
    <row r="34" spans="1:159" s="6" customFormat="1" ht="15.75" thickBot="1" x14ac:dyDescent="0.3">
      <c r="A34" s="13"/>
      <c r="B34" s="9" t="s">
        <v>10</v>
      </c>
      <c r="C34" s="19">
        <v>1</v>
      </c>
      <c r="D34" s="19"/>
      <c r="E34" s="19"/>
      <c r="F34" s="19"/>
      <c r="G34" s="19" t="s">
        <v>97</v>
      </c>
      <c r="H34" s="19" t="s">
        <v>1</v>
      </c>
      <c r="I34" s="96"/>
      <c r="J34" s="2"/>
      <c r="K34" s="2"/>
      <c r="L34" s="2"/>
      <c r="M34" s="2"/>
      <c r="N34" s="2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</row>
    <row r="35" spans="1:159" s="6" customFormat="1" x14ac:dyDescent="0.25">
      <c r="A35" s="13"/>
      <c r="B35" s="15" t="s">
        <v>9</v>
      </c>
      <c r="C35" s="19"/>
      <c r="D35" s="19"/>
      <c r="E35" s="19">
        <v>1</v>
      </c>
      <c r="F35" s="19"/>
      <c r="G35" s="19" t="s">
        <v>97</v>
      </c>
      <c r="H35" s="19" t="s">
        <v>1</v>
      </c>
      <c r="I35" s="96"/>
      <c r="J35" s="2"/>
      <c r="K35" s="2"/>
      <c r="L35" s="2"/>
      <c r="M35" s="2"/>
      <c r="N35" s="2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</row>
    <row r="36" spans="1:159" s="6" customFormat="1" x14ac:dyDescent="0.25">
      <c r="A36" s="13"/>
      <c r="B36" s="15" t="s">
        <v>9</v>
      </c>
      <c r="C36" s="19"/>
      <c r="D36" s="19"/>
      <c r="E36" s="19">
        <v>1</v>
      </c>
      <c r="F36" s="19"/>
      <c r="G36" s="19" t="s">
        <v>97</v>
      </c>
      <c r="H36" s="19" t="s">
        <v>1</v>
      </c>
      <c r="I36" s="96"/>
      <c r="J36" s="2"/>
      <c r="K36" s="2"/>
      <c r="L36" s="2"/>
      <c r="M36" s="2"/>
      <c r="N36" s="2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</row>
    <row r="37" spans="1:159" s="6" customFormat="1" x14ac:dyDescent="0.25">
      <c r="A37" s="13"/>
      <c r="B37" s="15" t="s">
        <v>9</v>
      </c>
      <c r="C37" s="19"/>
      <c r="D37" s="19"/>
      <c r="E37" s="19">
        <v>1</v>
      </c>
      <c r="F37" s="19"/>
      <c r="G37" s="19" t="s">
        <v>97</v>
      </c>
      <c r="H37" s="19" t="s">
        <v>1</v>
      </c>
      <c r="I37" s="96"/>
      <c r="J37" s="2"/>
      <c r="K37" s="2"/>
      <c r="L37" s="2"/>
      <c r="M37" s="2"/>
      <c r="N37" s="2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</row>
    <row r="38" spans="1:159" s="6" customFormat="1" ht="15.75" thickBot="1" x14ac:dyDescent="0.3">
      <c r="A38" s="13"/>
      <c r="B38" s="15" t="s">
        <v>9</v>
      </c>
      <c r="C38" s="19">
        <v>1</v>
      </c>
      <c r="D38" s="19"/>
      <c r="E38" s="19"/>
      <c r="F38" s="19"/>
      <c r="G38" s="19" t="s">
        <v>97</v>
      </c>
      <c r="H38" s="19" t="s">
        <v>1</v>
      </c>
      <c r="I38" s="96"/>
      <c r="J38" s="2"/>
      <c r="K38" s="2"/>
      <c r="L38" s="2"/>
      <c r="M38" s="2"/>
      <c r="N38" s="2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</row>
    <row r="39" spans="1:159" s="6" customFormat="1" ht="15.75" thickBot="1" x14ac:dyDescent="0.3">
      <c r="A39" s="10" t="s">
        <v>4</v>
      </c>
      <c r="B39" s="9" t="s">
        <v>3</v>
      </c>
      <c r="C39" s="7">
        <v>1</v>
      </c>
      <c r="D39" s="7"/>
      <c r="E39" s="7"/>
      <c r="F39" s="7"/>
      <c r="G39" s="7" t="s">
        <v>97</v>
      </c>
      <c r="H39" s="7" t="s">
        <v>1</v>
      </c>
      <c r="I39" s="93"/>
      <c r="J39" s="2"/>
      <c r="K39" s="2"/>
      <c r="L39" s="2"/>
      <c r="M39" s="2"/>
      <c r="N39" s="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</row>
    <row r="40" spans="1:159" ht="15.75" thickBot="1" x14ac:dyDescent="0.3">
      <c r="A40" s="5" t="s">
        <v>0</v>
      </c>
      <c r="B40" s="4"/>
      <c r="C40" s="3">
        <f>SUM(C5:C39)</f>
        <v>26</v>
      </c>
      <c r="D40" s="3">
        <f>SUM(D5:D39)</f>
        <v>3</v>
      </c>
      <c r="E40" s="3">
        <f>SUM(E5:E39)</f>
        <v>13</v>
      </c>
      <c r="F40" s="3">
        <v>2</v>
      </c>
      <c r="G40" s="3"/>
      <c r="H40" s="3"/>
      <c r="I40" s="92"/>
      <c r="J40" s="57"/>
      <c r="K40" s="57"/>
      <c r="L40" s="57"/>
      <c r="M40" s="57"/>
      <c r="N40" s="57"/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F4C9A-21A1-49F5-9B97-1A1997EB054C}">
  <sheetPr>
    <pageSetUpPr fitToPage="1"/>
  </sheetPr>
  <dimension ref="A1:I191"/>
  <sheetViews>
    <sheetView tabSelected="1" workbookViewId="0">
      <selection sqref="A1:H1"/>
    </sheetView>
  </sheetViews>
  <sheetFormatPr defaultRowHeight="15" x14ac:dyDescent="0.25"/>
  <cols>
    <col min="1" max="1" width="16.85546875" customWidth="1"/>
    <col min="2" max="2" width="26.85546875" customWidth="1"/>
    <col min="3" max="3" width="5.42578125" bestFit="1" customWidth="1"/>
    <col min="4" max="4" width="5.7109375" customWidth="1"/>
    <col min="5" max="6" width="7.7109375" customWidth="1"/>
    <col min="7" max="7" width="13.140625" bestFit="1" customWidth="1"/>
    <col min="8" max="8" width="12.7109375" customWidth="1"/>
  </cols>
  <sheetData>
    <row r="1" spans="1:9" x14ac:dyDescent="0.25">
      <c r="A1" s="198" t="s">
        <v>103</v>
      </c>
      <c r="B1" s="198"/>
      <c r="C1" s="198"/>
      <c r="D1" s="198"/>
      <c r="E1" s="198"/>
      <c r="F1" s="198"/>
      <c r="G1" s="198"/>
      <c r="H1" s="198"/>
    </row>
    <row r="2" spans="1:9" ht="15.75" thickBot="1" x14ac:dyDescent="0.3"/>
    <row r="3" spans="1:9" ht="15.75" thickBot="1" x14ac:dyDescent="0.3">
      <c r="A3" s="171" t="s">
        <v>67</v>
      </c>
      <c r="B3" s="172" t="s">
        <v>66</v>
      </c>
    </row>
    <row r="4" spans="1:9" ht="15.75" thickBot="1" x14ac:dyDescent="0.3">
      <c r="A4" s="33" t="s">
        <v>65</v>
      </c>
      <c r="B4" s="32" t="s">
        <v>64</v>
      </c>
      <c r="C4" s="31" t="s">
        <v>63</v>
      </c>
      <c r="D4" s="31" t="s">
        <v>62</v>
      </c>
      <c r="E4" s="31" t="s">
        <v>61</v>
      </c>
      <c r="F4" s="31" t="s">
        <v>60</v>
      </c>
      <c r="G4" s="31" t="s">
        <v>59</v>
      </c>
      <c r="H4" s="31" t="s">
        <v>58</v>
      </c>
      <c r="I4" s="31" t="s">
        <v>89</v>
      </c>
    </row>
    <row r="5" spans="1:9" x14ac:dyDescent="0.25">
      <c r="A5" s="33" t="s">
        <v>57</v>
      </c>
      <c r="B5" s="120" t="s">
        <v>56</v>
      </c>
      <c r="C5" s="121"/>
      <c r="D5" s="121"/>
      <c r="E5" s="121">
        <v>2</v>
      </c>
      <c r="F5" s="121"/>
      <c r="G5" s="122" t="s">
        <v>5</v>
      </c>
      <c r="H5" s="161" t="s">
        <v>1</v>
      </c>
      <c r="I5" s="167"/>
    </row>
    <row r="6" spans="1:9" ht="15.75" thickBot="1" x14ac:dyDescent="0.3">
      <c r="A6" s="124"/>
      <c r="B6" s="118" t="s">
        <v>55</v>
      </c>
      <c r="C6" s="117"/>
      <c r="D6" s="117"/>
      <c r="E6" s="117">
        <v>5</v>
      </c>
      <c r="F6" s="117"/>
      <c r="G6" s="125" t="s">
        <v>2</v>
      </c>
      <c r="H6" s="162" t="s">
        <v>1</v>
      </c>
      <c r="I6" s="168"/>
    </row>
    <row r="7" spans="1:9" ht="15.75" thickBot="1" x14ac:dyDescent="0.3">
      <c r="A7" s="5" t="s">
        <v>54</v>
      </c>
      <c r="B7" s="4" t="s">
        <v>10</v>
      </c>
      <c r="C7" s="3"/>
      <c r="D7" s="3"/>
      <c r="E7" s="3">
        <v>3</v>
      </c>
      <c r="F7" s="3"/>
      <c r="G7" s="59" t="s">
        <v>5</v>
      </c>
      <c r="H7" s="163" t="s">
        <v>1</v>
      </c>
      <c r="I7" s="168"/>
    </row>
    <row r="8" spans="1:9" x14ac:dyDescent="0.25">
      <c r="A8" s="33" t="s">
        <v>53</v>
      </c>
      <c r="B8" s="120" t="s">
        <v>18</v>
      </c>
      <c r="C8" s="121"/>
      <c r="D8" s="121"/>
      <c r="E8" s="121">
        <v>5</v>
      </c>
      <c r="F8" s="121"/>
      <c r="G8" s="122" t="s">
        <v>2</v>
      </c>
      <c r="H8" s="161" t="s">
        <v>1</v>
      </c>
      <c r="I8" s="168"/>
    </row>
    <row r="9" spans="1:9" x14ac:dyDescent="0.25">
      <c r="A9" s="101"/>
      <c r="B9" s="126" t="s">
        <v>18</v>
      </c>
      <c r="C9" s="127"/>
      <c r="D9" s="127"/>
      <c r="E9" s="127"/>
      <c r="F9" s="127">
        <v>2</v>
      </c>
      <c r="G9" s="123" t="s">
        <v>45</v>
      </c>
      <c r="H9" s="164" t="s">
        <v>1</v>
      </c>
      <c r="I9" s="168"/>
    </row>
    <row r="10" spans="1:9" ht="15.75" thickBot="1" x14ac:dyDescent="0.3">
      <c r="A10" s="124"/>
      <c r="B10" s="118" t="s">
        <v>52</v>
      </c>
      <c r="C10" s="117"/>
      <c r="D10" s="117">
        <v>3</v>
      </c>
      <c r="E10" s="117"/>
      <c r="F10" s="117"/>
      <c r="G10" s="128" t="s">
        <v>2</v>
      </c>
      <c r="H10" s="162" t="s">
        <v>1</v>
      </c>
      <c r="I10" s="168"/>
    </row>
    <row r="11" spans="1:9" x14ac:dyDescent="0.25">
      <c r="A11" s="33" t="s">
        <v>51</v>
      </c>
      <c r="B11" s="120" t="s">
        <v>50</v>
      </c>
      <c r="C11" s="121">
        <v>8</v>
      </c>
      <c r="D11" s="121"/>
      <c r="E11" s="121"/>
      <c r="F11" s="121"/>
      <c r="G11" s="122" t="s">
        <v>5</v>
      </c>
      <c r="H11" s="161" t="s">
        <v>1</v>
      </c>
      <c r="I11" s="168"/>
    </row>
    <row r="12" spans="1:9" x14ac:dyDescent="0.25">
      <c r="A12" s="101"/>
      <c r="B12" s="126" t="s">
        <v>98</v>
      </c>
      <c r="C12" s="127"/>
      <c r="D12" s="127"/>
      <c r="E12" s="127">
        <v>5</v>
      </c>
      <c r="F12" s="127"/>
      <c r="G12" s="123" t="s">
        <v>5</v>
      </c>
      <c r="H12" s="164" t="s">
        <v>1</v>
      </c>
      <c r="I12" s="168"/>
    </row>
    <row r="13" spans="1:9" ht="15.75" thickBot="1" x14ac:dyDescent="0.3">
      <c r="A13" s="101"/>
      <c r="B13" s="126" t="s">
        <v>48</v>
      </c>
      <c r="C13" s="127"/>
      <c r="D13" s="127">
        <v>3</v>
      </c>
      <c r="E13" s="127"/>
      <c r="F13" s="127"/>
      <c r="G13" s="123" t="s">
        <v>5</v>
      </c>
      <c r="H13" s="164" t="s">
        <v>1</v>
      </c>
      <c r="I13" s="168"/>
    </row>
    <row r="14" spans="1:9" ht="15.75" thickBot="1" x14ac:dyDescent="0.3">
      <c r="A14" s="5" t="s">
        <v>47</v>
      </c>
      <c r="B14" s="4" t="s">
        <v>46</v>
      </c>
      <c r="C14" s="3">
        <v>1</v>
      </c>
      <c r="D14" s="3"/>
      <c r="E14" s="3"/>
      <c r="F14" s="3"/>
      <c r="G14" s="59" t="s">
        <v>45</v>
      </c>
      <c r="H14" s="163" t="s">
        <v>1</v>
      </c>
      <c r="I14" s="168"/>
    </row>
    <row r="15" spans="1:9" ht="15.75" thickBot="1" x14ac:dyDescent="0.3">
      <c r="A15" s="5" t="s">
        <v>44</v>
      </c>
      <c r="B15" s="4" t="s">
        <v>43</v>
      </c>
      <c r="C15" s="3"/>
      <c r="D15" s="3"/>
      <c r="E15" s="3">
        <v>3</v>
      </c>
      <c r="F15" s="3"/>
      <c r="G15" s="59" t="s">
        <v>5</v>
      </c>
      <c r="H15" s="163" t="s">
        <v>1</v>
      </c>
      <c r="I15" s="168"/>
    </row>
    <row r="16" spans="1:9" x14ac:dyDescent="0.25">
      <c r="A16" s="33" t="s">
        <v>41</v>
      </c>
      <c r="B16" s="120" t="s">
        <v>40</v>
      </c>
      <c r="C16" s="121"/>
      <c r="D16" s="121"/>
      <c r="E16" s="121">
        <v>4</v>
      </c>
      <c r="F16" s="121"/>
      <c r="G16" s="122" t="s">
        <v>5</v>
      </c>
      <c r="H16" s="161" t="s">
        <v>1</v>
      </c>
      <c r="I16" s="168"/>
    </row>
    <row r="17" spans="1:9" x14ac:dyDescent="0.25">
      <c r="A17" s="101"/>
      <c r="B17" s="126" t="s">
        <v>39</v>
      </c>
      <c r="C17" s="127"/>
      <c r="D17" s="127"/>
      <c r="E17" s="127">
        <v>2</v>
      </c>
      <c r="F17" s="127"/>
      <c r="G17" s="123" t="s">
        <v>5</v>
      </c>
      <c r="H17" s="164" t="s">
        <v>1</v>
      </c>
      <c r="I17" s="168"/>
    </row>
    <row r="18" spans="1:9" ht="15.75" thickBot="1" x14ac:dyDescent="0.3">
      <c r="A18" s="124"/>
      <c r="B18" s="118" t="s">
        <v>38</v>
      </c>
      <c r="C18" s="117">
        <v>2</v>
      </c>
      <c r="D18" s="117"/>
      <c r="E18" s="117"/>
      <c r="F18" s="117"/>
      <c r="G18" s="125" t="s">
        <v>2</v>
      </c>
      <c r="H18" s="162" t="s">
        <v>1</v>
      </c>
      <c r="I18" s="168"/>
    </row>
    <row r="19" spans="1:9" ht="15.75" thickBot="1" x14ac:dyDescent="0.3">
      <c r="A19" s="5" t="s">
        <v>37</v>
      </c>
      <c r="B19" s="4" t="s">
        <v>36</v>
      </c>
      <c r="C19" s="3"/>
      <c r="D19" s="3"/>
      <c r="E19" s="3">
        <v>4</v>
      </c>
      <c r="F19" s="3"/>
      <c r="G19" s="59" t="s">
        <v>5</v>
      </c>
      <c r="H19" s="163" t="s">
        <v>1</v>
      </c>
      <c r="I19" s="168"/>
    </row>
    <row r="20" spans="1:9" ht="15.75" thickBot="1" x14ac:dyDescent="0.3">
      <c r="A20" s="5" t="s">
        <v>35</v>
      </c>
      <c r="B20" s="4" t="s">
        <v>34</v>
      </c>
      <c r="C20" s="3"/>
      <c r="D20" s="3">
        <v>10</v>
      </c>
      <c r="E20" s="3"/>
      <c r="F20" s="3"/>
      <c r="G20" s="59" t="s">
        <v>5</v>
      </c>
      <c r="H20" s="163" t="s">
        <v>1</v>
      </c>
      <c r="I20" s="168"/>
    </row>
    <row r="21" spans="1:9" x14ac:dyDescent="0.25">
      <c r="A21" s="33" t="s">
        <v>33</v>
      </c>
      <c r="B21" s="120" t="s">
        <v>32</v>
      </c>
      <c r="C21" s="121">
        <v>1</v>
      </c>
      <c r="D21" s="121"/>
      <c r="E21" s="121"/>
      <c r="F21" s="121"/>
      <c r="G21" s="122" t="s">
        <v>2</v>
      </c>
      <c r="H21" s="161" t="s">
        <v>1</v>
      </c>
      <c r="I21" s="168"/>
    </row>
    <row r="22" spans="1:9" x14ac:dyDescent="0.25">
      <c r="A22" s="101"/>
      <c r="B22" s="126" t="s">
        <v>31</v>
      </c>
      <c r="C22" s="127"/>
      <c r="D22" s="127"/>
      <c r="E22" s="127">
        <v>1</v>
      </c>
      <c r="F22" s="127"/>
      <c r="G22" s="123" t="s">
        <v>2</v>
      </c>
      <c r="H22" s="164" t="s">
        <v>1</v>
      </c>
      <c r="I22" s="168"/>
    </row>
    <row r="23" spans="1:9" ht="15.75" thickBot="1" x14ac:dyDescent="0.3">
      <c r="A23" s="124"/>
      <c r="B23" s="118" t="s">
        <v>30</v>
      </c>
      <c r="C23" s="117">
        <v>1</v>
      </c>
      <c r="D23" s="117"/>
      <c r="E23" s="117"/>
      <c r="F23" s="117"/>
      <c r="G23" s="125" t="s">
        <v>2</v>
      </c>
      <c r="H23" s="162" t="s">
        <v>1</v>
      </c>
      <c r="I23" s="168"/>
    </row>
    <row r="24" spans="1:9" ht="15.75" thickBot="1" x14ac:dyDescent="0.3">
      <c r="A24" s="33" t="s">
        <v>29</v>
      </c>
      <c r="B24" s="120" t="s">
        <v>28</v>
      </c>
      <c r="C24" s="121"/>
      <c r="D24" s="121"/>
      <c r="E24" s="121">
        <v>15</v>
      </c>
      <c r="F24" s="121"/>
      <c r="G24" s="122" t="s">
        <v>5</v>
      </c>
      <c r="H24" s="161" t="s">
        <v>1</v>
      </c>
      <c r="I24" s="168"/>
    </row>
    <row r="25" spans="1:9" ht="15.75" thickBot="1" x14ac:dyDescent="0.3">
      <c r="A25" s="101"/>
      <c r="B25" s="120" t="s">
        <v>27</v>
      </c>
      <c r="C25" s="127"/>
      <c r="D25" s="127"/>
      <c r="E25" s="127">
        <v>4</v>
      </c>
      <c r="F25" s="127"/>
      <c r="G25" s="123" t="s">
        <v>5</v>
      </c>
      <c r="H25" s="164" t="s">
        <v>1</v>
      </c>
      <c r="I25" s="168"/>
    </row>
    <row r="26" spans="1:9" ht="15.75" thickBot="1" x14ac:dyDescent="0.3">
      <c r="A26" s="101"/>
      <c r="B26" s="120" t="s">
        <v>26</v>
      </c>
      <c r="C26" s="127"/>
      <c r="D26" s="127"/>
      <c r="E26" s="127">
        <v>1</v>
      </c>
      <c r="F26" s="127"/>
      <c r="G26" s="123" t="s">
        <v>5</v>
      </c>
      <c r="H26" s="164" t="s">
        <v>1</v>
      </c>
      <c r="I26" s="168"/>
    </row>
    <row r="27" spans="1:9" ht="15.75" thickBot="1" x14ac:dyDescent="0.3">
      <c r="A27" s="101"/>
      <c r="B27" s="120" t="s">
        <v>25</v>
      </c>
      <c r="C27" s="127"/>
      <c r="D27" s="127"/>
      <c r="E27" s="127">
        <v>25</v>
      </c>
      <c r="F27" s="127"/>
      <c r="G27" s="123" t="s">
        <v>5</v>
      </c>
      <c r="H27" s="164" t="s">
        <v>1</v>
      </c>
      <c r="I27" s="168"/>
    </row>
    <row r="28" spans="1:9" ht="15.75" thickBot="1" x14ac:dyDescent="0.3">
      <c r="A28" s="124"/>
      <c r="B28" s="120" t="s">
        <v>24</v>
      </c>
      <c r="C28" s="117"/>
      <c r="D28" s="117"/>
      <c r="E28" s="117">
        <v>4</v>
      </c>
      <c r="F28" s="117"/>
      <c r="G28" s="125" t="s">
        <v>5</v>
      </c>
      <c r="H28" s="162" t="s">
        <v>1</v>
      </c>
      <c r="I28" s="168"/>
    </row>
    <row r="29" spans="1:9" x14ac:dyDescent="0.25">
      <c r="A29" s="33" t="s">
        <v>23</v>
      </c>
      <c r="B29" s="120" t="s">
        <v>22</v>
      </c>
      <c r="C29" s="121"/>
      <c r="D29" s="121"/>
      <c r="E29" s="121">
        <v>4</v>
      </c>
      <c r="F29" s="121"/>
      <c r="G29" s="122" t="s">
        <v>5</v>
      </c>
      <c r="H29" s="161" t="s">
        <v>1</v>
      </c>
      <c r="I29" s="168"/>
    </row>
    <row r="30" spans="1:9" x14ac:dyDescent="0.25">
      <c r="A30" s="101"/>
      <c r="B30" s="126" t="s">
        <v>21</v>
      </c>
      <c r="C30" s="127">
        <v>5</v>
      </c>
      <c r="D30" s="127"/>
      <c r="E30" s="127"/>
      <c r="F30" s="127"/>
      <c r="G30" s="123" t="s">
        <v>2</v>
      </c>
      <c r="H30" s="164" t="s">
        <v>1</v>
      </c>
      <c r="I30" s="168"/>
    </row>
    <row r="31" spans="1:9" x14ac:dyDescent="0.25">
      <c r="A31" s="101"/>
      <c r="B31" s="126" t="s">
        <v>20</v>
      </c>
      <c r="C31" s="127">
        <v>2</v>
      </c>
      <c r="D31" s="127"/>
      <c r="E31" s="127"/>
      <c r="F31" s="127"/>
      <c r="G31" s="123" t="s">
        <v>2</v>
      </c>
      <c r="H31" s="164" t="s">
        <v>1</v>
      </c>
      <c r="I31" s="168"/>
    </row>
    <row r="32" spans="1:9" x14ac:dyDescent="0.25">
      <c r="A32" s="101"/>
      <c r="B32" s="126" t="s">
        <v>19</v>
      </c>
      <c r="C32" s="123"/>
      <c r="D32" s="123"/>
      <c r="E32" s="123">
        <v>5</v>
      </c>
      <c r="F32" s="123"/>
      <c r="G32" s="123" t="s">
        <v>2</v>
      </c>
      <c r="H32" s="165" t="s">
        <v>1</v>
      </c>
      <c r="I32" s="168"/>
    </row>
    <row r="33" spans="1:9" x14ac:dyDescent="0.25">
      <c r="A33" s="101"/>
      <c r="B33" s="129" t="s">
        <v>18</v>
      </c>
      <c r="C33" s="123"/>
      <c r="D33" s="123"/>
      <c r="E33" s="123">
        <v>1</v>
      </c>
      <c r="F33" s="123"/>
      <c r="G33" s="123" t="s">
        <v>2</v>
      </c>
      <c r="H33" s="165" t="s">
        <v>1</v>
      </c>
      <c r="I33" s="168"/>
    </row>
    <row r="34" spans="1:9" x14ac:dyDescent="0.25">
      <c r="A34" s="101"/>
      <c r="B34" s="126" t="s">
        <v>17</v>
      </c>
      <c r="C34" s="123"/>
      <c r="D34" s="123"/>
      <c r="E34" s="123">
        <v>7</v>
      </c>
      <c r="F34" s="123"/>
      <c r="G34" s="123" t="s">
        <v>5</v>
      </c>
      <c r="H34" s="165" t="s">
        <v>1</v>
      </c>
      <c r="I34" s="168"/>
    </row>
    <row r="35" spans="1:9" x14ac:dyDescent="0.25">
      <c r="A35" s="101"/>
      <c r="B35" s="126" t="s">
        <v>15</v>
      </c>
      <c r="C35" s="123"/>
      <c r="D35" s="123"/>
      <c r="E35" s="123">
        <v>3</v>
      </c>
      <c r="F35" s="123"/>
      <c r="G35" s="123" t="s">
        <v>5</v>
      </c>
      <c r="H35" s="165" t="s">
        <v>1</v>
      </c>
      <c r="I35" s="168"/>
    </row>
    <row r="36" spans="1:9" x14ac:dyDescent="0.25">
      <c r="A36" s="101"/>
      <c r="B36" s="126" t="s">
        <v>14</v>
      </c>
      <c r="C36" s="123"/>
      <c r="D36" s="123"/>
      <c r="E36" s="123">
        <v>4</v>
      </c>
      <c r="F36" s="123"/>
      <c r="G36" s="123" t="s">
        <v>2</v>
      </c>
      <c r="H36" s="165" t="s">
        <v>1</v>
      </c>
      <c r="I36" s="168"/>
    </row>
    <row r="37" spans="1:9" x14ac:dyDescent="0.25">
      <c r="A37" s="101"/>
      <c r="B37" s="126" t="s">
        <v>13</v>
      </c>
      <c r="C37" s="123"/>
      <c r="D37" s="123"/>
      <c r="E37" s="123">
        <v>5</v>
      </c>
      <c r="F37" s="123"/>
      <c r="G37" s="123" t="s">
        <v>5</v>
      </c>
      <c r="H37" s="165" t="s">
        <v>1</v>
      </c>
      <c r="I37" s="168"/>
    </row>
    <row r="38" spans="1:9" x14ac:dyDescent="0.25">
      <c r="A38" s="101"/>
      <c r="B38" s="126" t="s">
        <v>12</v>
      </c>
      <c r="C38" s="123">
        <v>14</v>
      </c>
      <c r="D38" s="123"/>
      <c r="E38" s="123"/>
      <c r="F38" s="123"/>
      <c r="G38" s="123" t="s">
        <v>5</v>
      </c>
      <c r="H38" s="165" t="s">
        <v>1</v>
      </c>
      <c r="I38" s="168"/>
    </row>
    <row r="39" spans="1:9" x14ac:dyDescent="0.25">
      <c r="A39" s="101"/>
      <c r="B39" s="126" t="s">
        <v>11</v>
      </c>
      <c r="C39" s="123"/>
      <c r="D39" s="123">
        <v>9</v>
      </c>
      <c r="E39" s="123"/>
      <c r="F39" s="123"/>
      <c r="G39" s="123" t="s">
        <v>2</v>
      </c>
      <c r="H39" s="165" t="s">
        <v>1</v>
      </c>
      <c r="I39" s="168"/>
    </row>
    <row r="40" spans="1:9" x14ac:dyDescent="0.25">
      <c r="A40" s="101"/>
      <c r="B40" s="126" t="s">
        <v>10</v>
      </c>
      <c r="C40" s="123"/>
      <c r="D40" s="123"/>
      <c r="E40" s="123">
        <v>2</v>
      </c>
      <c r="F40" s="123"/>
      <c r="G40" s="123" t="s">
        <v>5</v>
      </c>
      <c r="H40" s="165" t="s">
        <v>1</v>
      </c>
      <c r="I40" s="168"/>
    </row>
    <row r="41" spans="1:9" x14ac:dyDescent="0.25">
      <c r="A41" s="101"/>
      <c r="B41" s="126" t="s">
        <v>9</v>
      </c>
      <c r="C41" s="123"/>
      <c r="D41" s="123"/>
      <c r="E41" s="123">
        <v>4</v>
      </c>
      <c r="F41" s="123"/>
      <c r="G41" s="123" t="s">
        <v>5</v>
      </c>
      <c r="H41" s="165" t="s">
        <v>1</v>
      </c>
      <c r="I41" s="168"/>
    </row>
    <row r="42" spans="1:9" x14ac:dyDescent="0.25">
      <c r="A42" s="101"/>
      <c r="B42" s="126" t="s">
        <v>9</v>
      </c>
      <c r="C42" s="123"/>
      <c r="D42" s="123"/>
      <c r="E42" s="123">
        <v>4</v>
      </c>
      <c r="F42" s="123"/>
      <c r="G42" s="123" t="s">
        <v>5</v>
      </c>
      <c r="H42" s="165" t="s">
        <v>1</v>
      </c>
      <c r="I42" s="168"/>
    </row>
    <row r="43" spans="1:9" x14ac:dyDescent="0.25">
      <c r="A43" s="101"/>
      <c r="B43" s="126" t="s">
        <v>9</v>
      </c>
      <c r="C43" s="123"/>
      <c r="D43" s="123"/>
      <c r="E43" s="123">
        <v>4</v>
      </c>
      <c r="F43" s="123"/>
      <c r="G43" s="123" t="s">
        <v>5</v>
      </c>
      <c r="H43" s="165" t="s">
        <v>1</v>
      </c>
      <c r="I43" s="168"/>
    </row>
    <row r="44" spans="1:9" ht="15.75" thickBot="1" x14ac:dyDescent="0.3">
      <c r="A44" s="101"/>
      <c r="B44" s="32" t="s">
        <v>9</v>
      </c>
      <c r="C44" s="130"/>
      <c r="D44" s="130"/>
      <c r="E44" s="130">
        <v>5</v>
      </c>
      <c r="F44" s="130"/>
      <c r="G44" s="130" t="s">
        <v>5</v>
      </c>
      <c r="H44" s="166" t="s">
        <v>1</v>
      </c>
      <c r="I44" s="168"/>
    </row>
    <row r="45" spans="1:9" ht="15.75" thickBot="1" x14ac:dyDescent="0.3">
      <c r="A45" s="5" t="s">
        <v>8</v>
      </c>
      <c r="B45" s="4" t="s">
        <v>7</v>
      </c>
      <c r="C45" s="59"/>
      <c r="D45" s="59"/>
      <c r="E45" s="59">
        <v>3</v>
      </c>
      <c r="F45" s="59" t="s">
        <v>6</v>
      </c>
      <c r="G45" s="59" t="s">
        <v>5</v>
      </c>
      <c r="H45" s="166" t="s">
        <v>1</v>
      </c>
      <c r="I45" s="168"/>
    </row>
    <row r="46" spans="1:9" ht="15.75" thickBot="1" x14ac:dyDescent="0.3">
      <c r="A46" s="5" t="s">
        <v>4</v>
      </c>
      <c r="B46" s="4" t="s">
        <v>3</v>
      </c>
      <c r="C46" s="3">
        <v>2</v>
      </c>
      <c r="D46" s="3"/>
      <c r="E46" s="3"/>
      <c r="F46" s="3"/>
      <c r="G46" s="59" t="s">
        <v>2</v>
      </c>
      <c r="H46" s="163" t="s">
        <v>1</v>
      </c>
      <c r="I46" s="169"/>
    </row>
    <row r="47" spans="1:9" ht="15.75" thickBot="1" x14ac:dyDescent="0.3">
      <c r="A47" s="5" t="s">
        <v>0</v>
      </c>
      <c r="B47" s="4"/>
      <c r="C47" s="3">
        <f>SUM(C5:C46)</f>
        <v>36</v>
      </c>
      <c r="D47" s="3">
        <f>SUM(D5:D46)</f>
        <v>25</v>
      </c>
      <c r="E47" s="3">
        <f>SUM(E5:E46)</f>
        <v>134</v>
      </c>
      <c r="F47" s="3">
        <v>2</v>
      </c>
      <c r="G47" s="3"/>
      <c r="H47" s="3"/>
    </row>
    <row r="48" spans="1:9" ht="15.75" thickBot="1" x14ac:dyDescent="0.3"/>
    <row r="49" spans="1:9" ht="15.75" thickBot="1" x14ac:dyDescent="0.3">
      <c r="A49" s="173" t="s">
        <v>91</v>
      </c>
      <c r="B49" s="170" t="s">
        <v>90</v>
      </c>
    </row>
    <row r="50" spans="1:9" ht="15.75" thickBot="1" x14ac:dyDescent="0.3">
      <c r="A50" s="101" t="s">
        <v>65</v>
      </c>
      <c r="B50" s="100" t="s">
        <v>64</v>
      </c>
      <c r="C50" s="31" t="s">
        <v>63</v>
      </c>
      <c r="D50" s="31" t="s">
        <v>62</v>
      </c>
      <c r="E50" s="31" t="s">
        <v>61</v>
      </c>
      <c r="F50" s="31" t="s">
        <v>60</v>
      </c>
      <c r="G50" s="31" t="s">
        <v>59</v>
      </c>
      <c r="H50" s="31" t="s">
        <v>58</v>
      </c>
      <c r="I50" s="31" t="s">
        <v>89</v>
      </c>
    </row>
    <row r="51" spans="1:9" x14ac:dyDescent="0.25">
      <c r="A51" s="131" t="s">
        <v>57</v>
      </c>
      <c r="B51" s="132" t="s">
        <v>56</v>
      </c>
      <c r="C51" s="122"/>
      <c r="D51" s="122"/>
      <c r="E51" s="122">
        <v>1</v>
      </c>
      <c r="F51" s="122"/>
      <c r="G51" s="122" t="s">
        <v>5</v>
      </c>
      <c r="H51" s="122" t="s">
        <v>1</v>
      </c>
      <c r="I51" s="133"/>
    </row>
    <row r="52" spans="1:9" ht="15.75" thickBot="1" x14ac:dyDescent="0.3">
      <c r="A52" s="134"/>
      <c r="B52" s="135" t="s">
        <v>55</v>
      </c>
      <c r="C52" s="125"/>
      <c r="D52" s="125"/>
      <c r="E52" s="125">
        <v>1</v>
      </c>
      <c r="F52" s="125"/>
      <c r="G52" s="125" t="s">
        <v>45</v>
      </c>
      <c r="H52" s="125" t="s">
        <v>1</v>
      </c>
      <c r="I52" s="136"/>
    </row>
    <row r="53" spans="1:9" ht="15.75" thickBot="1" x14ac:dyDescent="0.3">
      <c r="A53" s="61" t="s">
        <v>54</v>
      </c>
      <c r="B53" s="60" t="s">
        <v>10</v>
      </c>
      <c r="C53" s="59"/>
      <c r="D53" s="59"/>
      <c r="E53" s="59">
        <v>1</v>
      </c>
      <c r="F53" s="59"/>
      <c r="G53" s="59" t="s">
        <v>2</v>
      </c>
      <c r="H53" s="59" t="s">
        <v>1</v>
      </c>
      <c r="I53" s="58"/>
    </row>
    <row r="54" spans="1:9" ht="15.75" thickBot="1" x14ac:dyDescent="0.3">
      <c r="A54" s="131" t="s">
        <v>53</v>
      </c>
      <c r="B54" s="132" t="s">
        <v>18</v>
      </c>
      <c r="C54" s="122"/>
      <c r="D54" s="122"/>
      <c r="E54" s="122">
        <v>6</v>
      </c>
      <c r="F54" s="122"/>
      <c r="G54" s="128" t="s">
        <v>2</v>
      </c>
      <c r="H54" s="122" t="s">
        <v>1</v>
      </c>
      <c r="I54" s="133"/>
    </row>
    <row r="55" spans="1:9" x14ac:dyDescent="0.25">
      <c r="A55" s="131" t="s">
        <v>51</v>
      </c>
      <c r="B55" s="132" t="s">
        <v>50</v>
      </c>
      <c r="C55" s="122"/>
      <c r="D55" s="122">
        <v>1</v>
      </c>
      <c r="E55" s="122"/>
      <c r="F55" s="122"/>
      <c r="G55" s="122" t="s">
        <v>2</v>
      </c>
      <c r="H55" s="122" t="s">
        <v>1</v>
      </c>
      <c r="I55" s="133"/>
    </row>
    <row r="56" spans="1:9" x14ac:dyDescent="0.25">
      <c r="A56" s="137"/>
      <c r="B56" s="129" t="s">
        <v>98</v>
      </c>
      <c r="C56" s="123"/>
      <c r="D56" s="123"/>
      <c r="E56" s="123">
        <v>1</v>
      </c>
      <c r="F56" s="123"/>
      <c r="G56" s="123" t="s">
        <v>5</v>
      </c>
      <c r="H56" s="123" t="s">
        <v>1</v>
      </c>
      <c r="I56" s="138"/>
    </row>
    <row r="57" spans="1:9" ht="15.75" thickBot="1" x14ac:dyDescent="0.3">
      <c r="A57" s="137"/>
      <c r="B57" s="139" t="s">
        <v>48</v>
      </c>
      <c r="C57" s="140"/>
      <c r="D57" s="140">
        <v>1</v>
      </c>
      <c r="E57" s="140"/>
      <c r="F57" s="140"/>
      <c r="G57" s="140" t="s">
        <v>2</v>
      </c>
      <c r="H57" s="140" t="s">
        <v>1</v>
      </c>
      <c r="I57" s="141"/>
    </row>
    <row r="58" spans="1:9" ht="15.75" thickBot="1" x14ac:dyDescent="0.3">
      <c r="A58" s="61" t="s">
        <v>44</v>
      </c>
      <c r="B58" s="60" t="s">
        <v>43</v>
      </c>
      <c r="C58" s="59"/>
      <c r="D58" s="59"/>
      <c r="E58" s="59">
        <v>1</v>
      </c>
      <c r="F58" s="59"/>
      <c r="G58" s="59" t="s">
        <v>2</v>
      </c>
      <c r="H58" s="59" t="s">
        <v>1</v>
      </c>
      <c r="I58" s="58"/>
    </row>
    <row r="59" spans="1:9" ht="15.75" thickBot="1" x14ac:dyDescent="0.3">
      <c r="A59" s="131" t="s">
        <v>35</v>
      </c>
      <c r="B59" s="142" t="s">
        <v>34</v>
      </c>
      <c r="C59" s="143"/>
      <c r="D59" s="143">
        <v>4</v>
      </c>
      <c r="E59" s="143"/>
      <c r="F59" s="143"/>
      <c r="G59" s="59" t="s">
        <v>2</v>
      </c>
      <c r="H59" s="59" t="s">
        <v>1</v>
      </c>
      <c r="I59" s="144"/>
    </row>
    <row r="60" spans="1:9" x14ac:dyDescent="0.25">
      <c r="A60" s="131" t="s">
        <v>41</v>
      </c>
      <c r="B60" s="132" t="s">
        <v>40</v>
      </c>
      <c r="C60" s="122"/>
      <c r="D60" s="122"/>
      <c r="E60" s="122">
        <v>1</v>
      </c>
      <c r="F60" s="122"/>
      <c r="G60" s="122" t="s">
        <v>5</v>
      </c>
      <c r="H60" s="122" t="s">
        <v>1</v>
      </c>
      <c r="I60" s="133"/>
    </row>
    <row r="61" spans="1:9" ht="15.75" thickBot="1" x14ac:dyDescent="0.3">
      <c r="A61" s="137"/>
      <c r="B61" s="129" t="s">
        <v>39</v>
      </c>
      <c r="C61" s="123"/>
      <c r="D61" s="123"/>
      <c r="E61" s="123">
        <v>1</v>
      </c>
      <c r="F61" s="123"/>
      <c r="G61" s="123" t="s">
        <v>5</v>
      </c>
      <c r="H61" s="123" t="s">
        <v>1</v>
      </c>
      <c r="I61" s="138"/>
    </row>
    <row r="62" spans="1:9" ht="15.75" thickBot="1" x14ac:dyDescent="0.3">
      <c r="A62" s="61" t="s">
        <v>37</v>
      </c>
      <c r="B62" s="60" t="s">
        <v>36</v>
      </c>
      <c r="C62" s="59"/>
      <c r="D62" s="59"/>
      <c r="E62" s="59">
        <v>4</v>
      </c>
      <c r="F62" s="59"/>
      <c r="G62" s="59" t="s">
        <v>2</v>
      </c>
      <c r="H62" s="59" t="s">
        <v>1</v>
      </c>
      <c r="I62" s="58"/>
    </row>
    <row r="63" spans="1:9" ht="15.75" thickBot="1" x14ac:dyDescent="0.3">
      <c r="A63" s="131" t="s">
        <v>29</v>
      </c>
      <c r="B63" s="132" t="s">
        <v>28</v>
      </c>
      <c r="C63" s="122"/>
      <c r="D63" s="122"/>
      <c r="E63" s="122">
        <v>7</v>
      </c>
      <c r="F63" s="122"/>
      <c r="G63" s="122" t="s">
        <v>2</v>
      </c>
      <c r="H63" s="122" t="s">
        <v>1</v>
      </c>
      <c r="I63" s="133"/>
    </row>
    <row r="64" spans="1:9" ht="15.75" thickBot="1" x14ac:dyDescent="0.3">
      <c r="A64" s="137"/>
      <c r="B64" s="132" t="s">
        <v>27</v>
      </c>
      <c r="C64" s="123"/>
      <c r="D64" s="145">
        <v>1</v>
      </c>
      <c r="E64" s="123">
        <v>1</v>
      </c>
      <c r="F64" s="123"/>
      <c r="G64" s="123" t="s">
        <v>2</v>
      </c>
      <c r="H64" s="123" t="s">
        <v>1</v>
      </c>
      <c r="I64" s="138"/>
    </row>
    <row r="65" spans="1:9" ht="15.75" thickBot="1" x14ac:dyDescent="0.3">
      <c r="A65" s="137"/>
      <c r="B65" s="132" t="s">
        <v>25</v>
      </c>
      <c r="C65" s="130">
        <v>2</v>
      </c>
      <c r="D65" s="130"/>
      <c r="E65" s="130">
        <v>3</v>
      </c>
      <c r="F65" s="130"/>
      <c r="G65" s="123" t="s">
        <v>2</v>
      </c>
      <c r="H65" s="123" t="s">
        <v>1</v>
      </c>
      <c r="I65" s="146"/>
    </row>
    <row r="66" spans="1:9" ht="15.75" thickBot="1" x14ac:dyDescent="0.3">
      <c r="A66" s="134"/>
      <c r="B66" s="132" t="s">
        <v>24</v>
      </c>
      <c r="C66" s="125"/>
      <c r="D66" s="125"/>
      <c r="E66" s="125">
        <v>1</v>
      </c>
      <c r="F66" s="125"/>
      <c r="G66" s="125" t="s">
        <v>2</v>
      </c>
      <c r="H66" s="125" t="s">
        <v>1</v>
      </c>
      <c r="I66" s="136"/>
    </row>
    <row r="67" spans="1:9" x14ac:dyDescent="0.25">
      <c r="A67" s="131" t="s">
        <v>23</v>
      </c>
      <c r="B67" s="132" t="s">
        <v>22</v>
      </c>
      <c r="C67" s="122"/>
      <c r="D67" s="122"/>
      <c r="E67" s="122">
        <v>1</v>
      </c>
      <c r="F67" s="122"/>
      <c r="G67" s="122" t="s">
        <v>2</v>
      </c>
      <c r="H67" s="122" t="s">
        <v>1</v>
      </c>
      <c r="I67" s="133"/>
    </row>
    <row r="68" spans="1:9" x14ac:dyDescent="0.25">
      <c r="A68" s="137"/>
      <c r="B68" s="129" t="s">
        <v>19</v>
      </c>
      <c r="C68" s="123"/>
      <c r="D68" s="123"/>
      <c r="E68" s="123">
        <v>2</v>
      </c>
      <c r="F68" s="123"/>
      <c r="G68" s="123" t="s">
        <v>2</v>
      </c>
      <c r="H68" s="123" t="s">
        <v>1</v>
      </c>
      <c r="I68" s="138"/>
    </row>
    <row r="69" spans="1:9" x14ac:dyDescent="0.25">
      <c r="A69" s="137"/>
      <c r="B69" s="129" t="s">
        <v>18</v>
      </c>
      <c r="C69" s="123"/>
      <c r="D69" s="123">
        <v>1</v>
      </c>
      <c r="E69" s="123"/>
      <c r="F69" s="123"/>
      <c r="G69" s="123" t="s">
        <v>2</v>
      </c>
      <c r="H69" s="123" t="s">
        <v>1</v>
      </c>
      <c r="I69" s="138"/>
    </row>
    <row r="70" spans="1:9" x14ac:dyDescent="0.25">
      <c r="A70" s="137"/>
      <c r="B70" s="129" t="s">
        <v>17</v>
      </c>
      <c r="C70" s="123"/>
      <c r="D70" s="123"/>
      <c r="E70" s="123">
        <v>2</v>
      </c>
      <c r="F70" s="123"/>
      <c r="G70" s="123" t="s">
        <v>2</v>
      </c>
      <c r="H70" s="123" t="s">
        <v>1</v>
      </c>
      <c r="I70" s="147"/>
    </row>
    <row r="71" spans="1:9" x14ac:dyDescent="0.25">
      <c r="A71" s="137"/>
      <c r="B71" s="129" t="s">
        <v>15</v>
      </c>
      <c r="C71" s="123"/>
      <c r="D71" s="123"/>
      <c r="E71" s="123">
        <v>1</v>
      </c>
      <c r="F71" s="123"/>
      <c r="G71" s="123" t="s">
        <v>45</v>
      </c>
      <c r="H71" s="123" t="s">
        <v>1</v>
      </c>
      <c r="I71" s="138"/>
    </row>
    <row r="72" spans="1:9" x14ac:dyDescent="0.25">
      <c r="A72" s="137"/>
      <c r="B72" s="129" t="s">
        <v>14</v>
      </c>
      <c r="C72" s="123"/>
      <c r="D72" s="123"/>
      <c r="E72" s="123">
        <v>1</v>
      </c>
      <c r="F72" s="123"/>
      <c r="G72" s="123" t="s">
        <v>2</v>
      </c>
      <c r="H72" s="123" t="s">
        <v>1</v>
      </c>
      <c r="I72" s="138"/>
    </row>
    <row r="73" spans="1:9" x14ac:dyDescent="0.25">
      <c r="A73" s="137"/>
      <c r="B73" s="129" t="s">
        <v>13</v>
      </c>
      <c r="C73" s="123"/>
      <c r="D73" s="123"/>
      <c r="E73" s="123">
        <v>1</v>
      </c>
      <c r="F73" s="123"/>
      <c r="G73" s="123" t="s">
        <v>2</v>
      </c>
      <c r="H73" s="123" t="s">
        <v>1</v>
      </c>
      <c r="I73" s="138"/>
    </row>
    <row r="74" spans="1:9" x14ac:dyDescent="0.25">
      <c r="A74" s="137"/>
      <c r="B74" s="129" t="s">
        <v>88</v>
      </c>
      <c r="C74" s="123">
        <v>2</v>
      </c>
      <c r="D74" s="123"/>
      <c r="E74" s="123"/>
      <c r="F74" s="123"/>
      <c r="G74" s="123" t="s">
        <v>2</v>
      </c>
      <c r="H74" s="123" t="s">
        <v>1</v>
      </c>
      <c r="I74" s="138"/>
    </row>
    <row r="75" spans="1:9" x14ac:dyDescent="0.25">
      <c r="A75" s="137"/>
      <c r="B75" s="129" t="s">
        <v>11</v>
      </c>
      <c r="C75" s="123"/>
      <c r="D75" s="123">
        <v>1</v>
      </c>
      <c r="E75" s="123"/>
      <c r="F75" s="123"/>
      <c r="G75" s="123" t="s">
        <v>2</v>
      </c>
      <c r="H75" s="123" t="s">
        <v>1</v>
      </c>
      <c r="I75" s="138"/>
    </row>
    <row r="76" spans="1:9" x14ac:dyDescent="0.25">
      <c r="A76" s="137"/>
      <c r="B76" s="129" t="s">
        <v>10</v>
      </c>
      <c r="C76" s="123"/>
      <c r="D76" s="123"/>
      <c r="E76" s="123">
        <v>2</v>
      </c>
      <c r="F76" s="123"/>
      <c r="G76" s="123" t="s">
        <v>2</v>
      </c>
      <c r="H76" s="123" t="s">
        <v>1</v>
      </c>
      <c r="I76" s="138"/>
    </row>
    <row r="77" spans="1:9" x14ac:dyDescent="0.25">
      <c r="A77" s="137"/>
      <c r="B77" s="129" t="s">
        <v>9</v>
      </c>
      <c r="C77" s="123"/>
      <c r="D77" s="123"/>
      <c r="E77" s="145">
        <v>1</v>
      </c>
      <c r="F77" s="123"/>
      <c r="G77" s="123" t="s">
        <v>45</v>
      </c>
      <c r="H77" s="123" t="s">
        <v>1</v>
      </c>
      <c r="I77" s="138"/>
    </row>
    <row r="78" spans="1:9" x14ac:dyDescent="0.25">
      <c r="A78" s="137"/>
      <c r="B78" s="129" t="s">
        <v>87</v>
      </c>
      <c r="C78" s="123"/>
      <c r="D78" s="123"/>
      <c r="E78" s="123">
        <v>1</v>
      </c>
      <c r="F78" s="123"/>
      <c r="G78" s="123" t="s">
        <v>45</v>
      </c>
      <c r="H78" s="123" t="s">
        <v>1</v>
      </c>
      <c r="I78" s="138"/>
    </row>
    <row r="79" spans="1:9" x14ac:dyDescent="0.25">
      <c r="A79" s="137"/>
      <c r="B79" s="129" t="s">
        <v>86</v>
      </c>
      <c r="C79" s="123"/>
      <c r="D79" s="123"/>
      <c r="E79" s="123">
        <v>1</v>
      </c>
      <c r="F79" s="123"/>
      <c r="G79" s="123" t="s">
        <v>45</v>
      </c>
      <c r="H79" s="123" t="s">
        <v>1</v>
      </c>
      <c r="I79" s="138"/>
    </row>
    <row r="80" spans="1:9" ht="15.75" thickBot="1" x14ac:dyDescent="0.3">
      <c r="A80" s="137"/>
      <c r="B80" s="148" t="s">
        <v>85</v>
      </c>
      <c r="C80" s="130"/>
      <c r="D80" s="130">
        <v>1</v>
      </c>
      <c r="E80" s="130"/>
      <c r="F80" s="130"/>
      <c r="G80" s="130" t="s">
        <v>45</v>
      </c>
      <c r="H80" s="130" t="s">
        <v>1</v>
      </c>
      <c r="I80" s="146"/>
    </row>
    <row r="81" spans="1:9" ht="15.75" thickBot="1" x14ac:dyDescent="0.3">
      <c r="A81" s="61" t="s">
        <v>8</v>
      </c>
      <c r="B81" s="60" t="s">
        <v>7</v>
      </c>
      <c r="C81" s="59"/>
      <c r="D81" s="59"/>
      <c r="E81" s="59">
        <v>2</v>
      </c>
      <c r="F81" s="59"/>
      <c r="G81" s="59" t="s">
        <v>2</v>
      </c>
      <c r="H81" s="59" t="s">
        <v>1</v>
      </c>
      <c r="I81" s="58"/>
    </row>
    <row r="82" spans="1:9" ht="15.75" thickBot="1" x14ac:dyDescent="0.3">
      <c r="A82" s="61" t="s">
        <v>4</v>
      </c>
      <c r="B82" s="60" t="s">
        <v>3</v>
      </c>
      <c r="C82" s="59">
        <v>1</v>
      </c>
      <c r="D82" s="59"/>
      <c r="E82" s="59"/>
      <c r="F82" s="59"/>
      <c r="G82" s="59" t="s">
        <v>45</v>
      </c>
      <c r="H82" s="59" t="s">
        <v>1</v>
      </c>
      <c r="I82" s="58"/>
    </row>
    <row r="83" spans="1:9" ht="15.75" thickBot="1" x14ac:dyDescent="0.3">
      <c r="A83" s="61" t="s">
        <v>0</v>
      </c>
      <c r="B83" s="60"/>
      <c r="C83" s="59">
        <v>5</v>
      </c>
      <c r="D83" s="59">
        <v>6</v>
      </c>
      <c r="E83" s="59">
        <f>SUM(E51:E82)</f>
        <v>44</v>
      </c>
      <c r="F83" s="59"/>
      <c r="G83" s="59"/>
      <c r="H83" s="59"/>
      <c r="I83" s="58"/>
    </row>
    <row r="84" spans="1:9" ht="15.75" thickBot="1" x14ac:dyDescent="0.3"/>
    <row r="85" spans="1:9" ht="15.75" thickBot="1" x14ac:dyDescent="0.3">
      <c r="A85" s="174" t="s">
        <v>93</v>
      </c>
      <c r="B85" s="175" t="s">
        <v>92</v>
      </c>
    </row>
    <row r="86" spans="1:9" ht="15.75" thickBot="1" x14ac:dyDescent="0.3">
      <c r="A86" s="101" t="s">
        <v>65</v>
      </c>
      <c r="B86" s="100" t="s">
        <v>64</v>
      </c>
      <c r="C86" s="31" t="s">
        <v>63</v>
      </c>
      <c r="D86" s="31" t="s">
        <v>62</v>
      </c>
      <c r="E86" s="31" t="s">
        <v>61</v>
      </c>
      <c r="F86" s="31" t="s">
        <v>60</v>
      </c>
      <c r="G86" s="31" t="s">
        <v>59</v>
      </c>
      <c r="H86" s="31" t="s">
        <v>58</v>
      </c>
      <c r="I86" s="31" t="s">
        <v>89</v>
      </c>
    </row>
    <row r="87" spans="1:9" x14ac:dyDescent="0.25">
      <c r="A87" s="33" t="s">
        <v>57</v>
      </c>
      <c r="B87" s="120" t="s">
        <v>56</v>
      </c>
      <c r="C87" s="121"/>
      <c r="D87" s="121"/>
      <c r="E87" s="121">
        <v>1</v>
      </c>
      <c r="F87" s="121"/>
      <c r="G87" s="121" t="s">
        <v>45</v>
      </c>
      <c r="H87" s="121" t="s">
        <v>1</v>
      </c>
      <c r="I87" s="149"/>
    </row>
    <row r="88" spans="1:9" ht="15.75" thickBot="1" x14ac:dyDescent="0.3">
      <c r="A88" s="124"/>
      <c r="B88" s="118" t="s">
        <v>55</v>
      </c>
      <c r="C88" s="117"/>
      <c r="D88" s="117"/>
      <c r="E88" s="117">
        <v>1</v>
      </c>
      <c r="F88" s="117"/>
      <c r="G88" s="117" t="s">
        <v>45</v>
      </c>
      <c r="H88" s="117" t="s">
        <v>1</v>
      </c>
      <c r="I88" s="150"/>
    </row>
    <row r="89" spans="1:9" ht="15.75" thickBot="1" x14ac:dyDescent="0.3">
      <c r="A89" s="5" t="s">
        <v>54</v>
      </c>
      <c r="B89" s="4" t="s">
        <v>10</v>
      </c>
      <c r="C89" s="3"/>
      <c r="D89" s="3"/>
      <c r="E89" s="3">
        <v>1</v>
      </c>
      <c r="F89" s="3"/>
      <c r="G89" s="121" t="s">
        <v>2</v>
      </c>
      <c r="H89" s="3" t="s">
        <v>1</v>
      </c>
      <c r="I89" s="92"/>
    </row>
    <row r="90" spans="1:9" ht="15.75" thickBot="1" x14ac:dyDescent="0.3">
      <c r="A90" s="33" t="s">
        <v>53</v>
      </c>
      <c r="B90" s="120" t="s">
        <v>18</v>
      </c>
      <c r="C90" s="121"/>
      <c r="D90" s="121"/>
      <c r="E90" s="121">
        <v>3</v>
      </c>
      <c r="F90" s="121"/>
      <c r="G90" s="117" t="s">
        <v>45</v>
      </c>
      <c r="H90" s="121" t="s">
        <v>1</v>
      </c>
      <c r="I90" s="149"/>
    </row>
    <row r="91" spans="1:9" x14ac:dyDescent="0.25">
      <c r="A91" s="131" t="s">
        <v>51</v>
      </c>
      <c r="B91" s="132" t="s">
        <v>50</v>
      </c>
      <c r="C91" s="122"/>
      <c r="D91" s="122">
        <v>1</v>
      </c>
      <c r="E91" s="122"/>
      <c r="F91" s="122"/>
      <c r="G91" s="122" t="s">
        <v>2</v>
      </c>
      <c r="H91" s="122" t="s">
        <v>1</v>
      </c>
      <c r="I91" s="133"/>
    </row>
    <row r="92" spans="1:9" x14ac:dyDescent="0.25">
      <c r="A92" s="137"/>
      <c r="B92" s="129" t="s">
        <v>98</v>
      </c>
      <c r="C92" s="123"/>
      <c r="D92" s="123"/>
      <c r="E92" s="123">
        <v>1</v>
      </c>
      <c r="F92" s="123"/>
      <c r="G92" s="123" t="s">
        <v>2</v>
      </c>
      <c r="H92" s="123" t="s">
        <v>1</v>
      </c>
      <c r="I92" s="138"/>
    </row>
    <row r="93" spans="1:9" ht="15.75" thickBot="1" x14ac:dyDescent="0.3">
      <c r="A93" s="137"/>
      <c r="B93" s="129" t="s">
        <v>48</v>
      </c>
      <c r="C93" s="123"/>
      <c r="D93" s="123">
        <v>1</v>
      </c>
      <c r="E93" s="123"/>
      <c r="F93" s="123"/>
      <c r="G93" s="123" t="s">
        <v>2</v>
      </c>
      <c r="H93" s="123" t="s">
        <v>1</v>
      </c>
      <c r="I93" s="138"/>
    </row>
    <row r="94" spans="1:9" ht="15.75" thickBot="1" x14ac:dyDescent="0.3">
      <c r="A94" s="5" t="s">
        <v>44</v>
      </c>
      <c r="B94" s="4" t="s">
        <v>43</v>
      </c>
      <c r="C94" s="3"/>
      <c r="D94" s="3"/>
      <c r="E94" s="3">
        <v>1</v>
      </c>
      <c r="F94" s="3"/>
      <c r="G94" s="3" t="s">
        <v>45</v>
      </c>
      <c r="H94" s="3" t="s">
        <v>1</v>
      </c>
      <c r="I94" s="92"/>
    </row>
    <row r="95" spans="1:9" x14ac:dyDescent="0.25">
      <c r="A95" s="33" t="s">
        <v>41</v>
      </c>
      <c r="B95" s="120" t="s">
        <v>40</v>
      </c>
      <c r="C95" s="121"/>
      <c r="D95" s="121"/>
      <c r="E95" s="121">
        <v>1</v>
      </c>
      <c r="F95" s="121"/>
      <c r="G95" s="121" t="s">
        <v>2</v>
      </c>
      <c r="H95" s="121" t="s">
        <v>1</v>
      </c>
      <c r="I95" s="149"/>
    </row>
    <row r="96" spans="1:9" ht="15.75" thickBot="1" x14ac:dyDescent="0.3">
      <c r="A96" s="101"/>
      <c r="B96" s="126" t="s">
        <v>39</v>
      </c>
      <c r="C96" s="127"/>
      <c r="D96" s="127"/>
      <c r="E96" s="127">
        <v>1</v>
      </c>
      <c r="F96" s="127"/>
      <c r="G96" s="127" t="s">
        <v>2</v>
      </c>
      <c r="H96" s="127" t="s">
        <v>1</v>
      </c>
      <c r="I96" s="151"/>
    </row>
    <row r="97" spans="1:9" ht="15.75" thickBot="1" x14ac:dyDescent="0.3">
      <c r="A97" s="5" t="s">
        <v>37</v>
      </c>
      <c r="B97" s="4" t="s">
        <v>36</v>
      </c>
      <c r="C97" s="3"/>
      <c r="D97" s="3"/>
      <c r="E97" s="3">
        <v>3</v>
      </c>
      <c r="F97" s="3"/>
      <c r="G97" s="3" t="s">
        <v>2</v>
      </c>
      <c r="H97" s="3" t="s">
        <v>1</v>
      </c>
      <c r="I97" s="92"/>
    </row>
    <row r="98" spans="1:9" ht="15.75" thickBot="1" x14ac:dyDescent="0.3">
      <c r="A98" s="5" t="s">
        <v>35</v>
      </c>
      <c r="B98" s="4" t="s">
        <v>34</v>
      </c>
      <c r="C98" s="3"/>
      <c r="D98" s="3">
        <v>2</v>
      </c>
      <c r="E98" s="3"/>
      <c r="F98" s="3"/>
      <c r="G98" s="3" t="s">
        <v>2</v>
      </c>
      <c r="H98" s="3" t="s">
        <v>1</v>
      </c>
      <c r="I98" s="92"/>
    </row>
    <row r="99" spans="1:9" ht="15.75" thickBot="1" x14ac:dyDescent="0.3">
      <c r="A99" s="33" t="s">
        <v>29</v>
      </c>
      <c r="B99" s="120" t="s">
        <v>28</v>
      </c>
      <c r="C99" s="121"/>
      <c r="D99" s="121">
        <v>2</v>
      </c>
      <c r="E99" s="121">
        <v>2</v>
      </c>
      <c r="F99" s="121"/>
      <c r="G99" s="121" t="s">
        <v>2</v>
      </c>
      <c r="H99" s="121" t="s">
        <v>1</v>
      </c>
      <c r="I99" s="149"/>
    </row>
    <row r="100" spans="1:9" ht="15.75" thickBot="1" x14ac:dyDescent="0.3">
      <c r="A100" s="101"/>
      <c r="B100" s="120" t="s">
        <v>27</v>
      </c>
      <c r="C100" s="127"/>
      <c r="D100" s="127">
        <v>1</v>
      </c>
      <c r="E100" s="127">
        <v>1</v>
      </c>
      <c r="F100" s="127"/>
      <c r="G100" s="127" t="s">
        <v>2</v>
      </c>
      <c r="H100" s="127" t="s">
        <v>1</v>
      </c>
      <c r="I100" s="151"/>
    </row>
    <row r="101" spans="1:9" ht="15.75" thickBot="1" x14ac:dyDescent="0.3">
      <c r="A101" s="101"/>
      <c r="B101" s="120" t="s">
        <v>25</v>
      </c>
      <c r="C101" s="127"/>
      <c r="D101" s="127">
        <v>2</v>
      </c>
      <c r="E101" s="127">
        <v>2</v>
      </c>
      <c r="F101" s="127"/>
      <c r="G101" s="127" t="s">
        <v>2</v>
      </c>
      <c r="H101" s="127" t="s">
        <v>1</v>
      </c>
      <c r="I101" s="151"/>
    </row>
    <row r="102" spans="1:9" ht="15.75" thickBot="1" x14ac:dyDescent="0.3">
      <c r="A102" s="124"/>
      <c r="B102" s="120" t="s">
        <v>24</v>
      </c>
      <c r="C102" s="117"/>
      <c r="D102" s="117"/>
      <c r="E102" s="117">
        <v>1</v>
      </c>
      <c r="F102" s="117"/>
      <c r="G102" s="117" t="s">
        <v>2</v>
      </c>
      <c r="H102" s="117" t="s">
        <v>1</v>
      </c>
      <c r="I102" s="150"/>
    </row>
    <row r="103" spans="1:9" ht="15.75" thickBot="1" x14ac:dyDescent="0.3">
      <c r="A103" s="33" t="s">
        <v>23</v>
      </c>
      <c r="B103" s="120" t="s">
        <v>22</v>
      </c>
      <c r="C103" s="121"/>
      <c r="D103" s="121"/>
      <c r="E103" s="121">
        <v>2</v>
      </c>
      <c r="F103" s="121"/>
      <c r="G103" s="117" t="s">
        <v>2</v>
      </c>
      <c r="H103" s="121" t="s">
        <v>1</v>
      </c>
      <c r="I103" s="149"/>
    </row>
    <row r="104" spans="1:9" x14ac:dyDescent="0.25">
      <c r="A104" s="101"/>
      <c r="B104" s="126" t="s">
        <v>19</v>
      </c>
      <c r="C104" s="127"/>
      <c r="D104" s="127"/>
      <c r="E104" s="127">
        <v>2</v>
      </c>
      <c r="F104" s="127"/>
      <c r="G104" s="127" t="s">
        <v>2</v>
      </c>
      <c r="H104" s="127" t="s">
        <v>1</v>
      </c>
      <c r="I104" s="151"/>
    </row>
    <row r="105" spans="1:9" x14ac:dyDescent="0.25">
      <c r="A105" s="101"/>
      <c r="B105" s="126" t="s">
        <v>18</v>
      </c>
      <c r="C105" s="127"/>
      <c r="D105" s="127">
        <v>1</v>
      </c>
      <c r="E105" s="127"/>
      <c r="F105" s="127"/>
      <c r="G105" s="127" t="s">
        <v>45</v>
      </c>
      <c r="H105" s="127" t="s">
        <v>1</v>
      </c>
      <c r="I105" s="151"/>
    </row>
    <row r="106" spans="1:9" x14ac:dyDescent="0.25">
      <c r="A106" s="152"/>
      <c r="B106" s="129" t="s">
        <v>17</v>
      </c>
      <c r="C106" s="123"/>
      <c r="D106" s="123"/>
      <c r="E106" s="123">
        <v>2</v>
      </c>
      <c r="F106" s="123"/>
      <c r="G106" s="123" t="s">
        <v>2</v>
      </c>
      <c r="H106" s="123" t="s">
        <v>1</v>
      </c>
      <c r="I106" s="147"/>
    </row>
    <row r="107" spans="1:9" x14ac:dyDescent="0.25">
      <c r="A107" s="101"/>
      <c r="B107" s="126" t="s">
        <v>15</v>
      </c>
      <c r="C107" s="127"/>
      <c r="D107" s="127">
        <v>1</v>
      </c>
      <c r="E107" s="127"/>
      <c r="F107" s="127"/>
      <c r="G107" s="127" t="s">
        <v>2</v>
      </c>
      <c r="H107" s="127" t="s">
        <v>1</v>
      </c>
      <c r="I107" s="151"/>
    </row>
    <row r="108" spans="1:9" x14ac:dyDescent="0.25">
      <c r="A108" s="101"/>
      <c r="B108" s="126" t="s">
        <v>14</v>
      </c>
      <c r="C108" s="127"/>
      <c r="D108" s="127"/>
      <c r="E108" s="127">
        <v>1</v>
      </c>
      <c r="F108" s="127"/>
      <c r="G108" s="127" t="s">
        <v>2</v>
      </c>
      <c r="H108" s="127" t="s">
        <v>1</v>
      </c>
      <c r="I108" s="151"/>
    </row>
    <row r="109" spans="1:9" x14ac:dyDescent="0.25">
      <c r="A109" s="101"/>
      <c r="B109" s="126" t="s">
        <v>13</v>
      </c>
      <c r="C109" s="127"/>
      <c r="D109" s="127"/>
      <c r="E109" s="127">
        <v>2</v>
      </c>
      <c r="F109" s="127"/>
      <c r="G109" s="127" t="s">
        <v>2</v>
      </c>
      <c r="H109" s="127" t="s">
        <v>1</v>
      </c>
      <c r="I109" s="151"/>
    </row>
    <row r="110" spans="1:9" x14ac:dyDescent="0.25">
      <c r="A110" s="101"/>
      <c r="B110" s="126" t="s">
        <v>12</v>
      </c>
      <c r="C110" s="127">
        <v>7</v>
      </c>
      <c r="D110" s="127"/>
      <c r="E110" s="127"/>
      <c r="F110" s="127"/>
      <c r="G110" s="127" t="s">
        <v>45</v>
      </c>
      <c r="H110" s="127" t="s">
        <v>1</v>
      </c>
      <c r="I110" s="151"/>
    </row>
    <row r="111" spans="1:9" x14ac:dyDescent="0.25">
      <c r="A111" s="101"/>
      <c r="B111" s="126" t="s">
        <v>11</v>
      </c>
      <c r="C111" s="127">
        <v>2</v>
      </c>
      <c r="D111" s="127"/>
      <c r="E111" s="127"/>
      <c r="F111" s="127"/>
      <c r="G111" s="127" t="s">
        <v>2</v>
      </c>
      <c r="H111" s="127" t="s">
        <v>1</v>
      </c>
      <c r="I111" s="151"/>
    </row>
    <row r="112" spans="1:9" x14ac:dyDescent="0.25">
      <c r="A112" s="101"/>
      <c r="B112" s="126" t="s">
        <v>10</v>
      </c>
      <c r="C112" s="127"/>
      <c r="D112" s="127"/>
      <c r="E112" s="127">
        <v>1</v>
      </c>
      <c r="F112" s="127"/>
      <c r="G112" s="127" t="s">
        <v>2</v>
      </c>
      <c r="H112" s="127" t="s">
        <v>1</v>
      </c>
      <c r="I112" s="151"/>
    </row>
    <row r="113" spans="1:9" x14ac:dyDescent="0.25">
      <c r="A113" s="101"/>
      <c r="B113" s="126" t="s">
        <v>9</v>
      </c>
      <c r="C113" s="127"/>
      <c r="D113" s="127"/>
      <c r="E113" s="127">
        <v>2</v>
      </c>
      <c r="F113" s="127"/>
      <c r="G113" s="127" t="s">
        <v>2</v>
      </c>
      <c r="H113" s="127" t="s">
        <v>1</v>
      </c>
      <c r="I113" s="151"/>
    </row>
    <row r="114" spans="1:9" x14ac:dyDescent="0.25">
      <c r="A114" s="101"/>
      <c r="B114" s="126" t="s">
        <v>86</v>
      </c>
      <c r="C114" s="127"/>
      <c r="D114" s="127"/>
      <c r="E114" s="127">
        <v>2</v>
      </c>
      <c r="F114" s="127"/>
      <c r="G114" s="127" t="s">
        <v>2</v>
      </c>
      <c r="H114" s="127" t="s">
        <v>1</v>
      </c>
      <c r="I114" s="151"/>
    </row>
    <row r="115" spans="1:9" ht="15.75" thickBot="1" x14ac:dyDescent="0.3">
      <c r="A115" s="101"/>
      <c r="B115" s="32" t="s">
        <v>85</v>
      </c>
      <c r="C115" s="31"/>
      <c r="D115" s="31">
        <v>1</v>
      </c>
      <c r="E115" s="31"/>
      <c r="F115" s="31"/>
      <c r="G115" s="31" t="s">
        <v>45</v>
      </c>
      <c r="H115" s="31" t="s">
        <v>1</v>
      </c>
      <c r="I115" s="153"/>
    </row>
    <row r="116" spans="1:9" ht="15.75" thickBot="1" x14ac:dyDescent="0.3">
      <c r="A116" s="5" t="s">
        <v>8</v>
      </c>
      <c r="B116" s="4" t="s">
        <v>7</v>
      </c>
      <c r="C116" s="3"/>
      <c r="D116" s="3"/>
      <c r="E116" s="3">
        <v>1</v>
      </c>
      <c r="F116" s="3"/>
      <c r="G116" s="3" t="s">
        <v>2</v>
      </c>
      <c r="H116" s="3" t="s">
        <v>1</v>
      </c>
      <c r="I116" s="92"/>
    </row>
    <row r="117" spans="1:9" ht="15.75" thickBot="1" x14ac:dyDescent="0.3">
      <c r="A117" s="5" t="s">
        <v>4</v>
      </c>
      <c r="B117" s="4" t="s">
        <v>3</v>
      </c>
      <c r="C117" s="3">
        <v>2</v>
      </c>
      <c r="D117" s="3"/>
      <c r="E117" s="3"/>
      <c r="F117" s="3"/>
      <c r="G117" s="3" t="s">
        <v>45</v>
      </c>
      <c r="H117" s="3" t="s">
        <v>1</v>
      </c>
      <c r="I117" s="92"/>
    </row>
    <row r="118" spans="1:9" ht="15.75" thickBot="1" x14ac:dyDescent="0.3">
      <c r="A118" s="5" t="s">
        <v>0</v>
      </c>
      <c r="B118" s="4"/>
      <c r="C118" s="3">
        <v>11</v>
      </c>
      <c r="D118" s="3">
        <f>SUM(D87:D117)</f>
        <v>12</v>
      </c>
      <c r="E118" s="3">
        <f>SUM(E87:E117)</f>
        <v>34</v>
      </c>
      <c r="F118" s="3"/>
      <c r="G118" s="3"/>
      <c r="H118" s="3"/>
      <c r="I118" s="92"/>
    </row>
    <row r="119" spans="1:9" ht="15.75" thickBot="1" x14ac:dyDescent="0.3"/>
    <row r="120" spans="1:9" ht="15.75" thickBot="1" x14ac:dyDescent="0.3">
      <c r="A120" s="176">
        <v>200102</v>
      </c>
      <c r="B120" s="177" t="s">
        <v>94</v>
      </c>
    </row>
    <row r="121" spans="1:9" ht="15.75" thickBot="1" x14ac:dyDescent="0.3">
      <c r="A121" s="33" t="s">
        <v>65</v>
      </c>
      <c r="B121" s="32" t="s">
        <v>64</v>
      </c>
      <c r="C121" s="31" t="s">
        <v>63</v>
      </c>
      <c r="D121" s="31" t="s">
        <v>62</v>
      </c>
      <c r="E121" s="31" t="s">
        <v>61</v>
      </c>
      <c r="F121" s="31" t="s">
        <v>60</v>
      </c>
      <c r="G121" s="31" t="s">
        <v>59</v>
      </c>
      <c r="H121" s="31" t="s">
        <v>58</v>
      </c>
      <c r="I121" s="31" t="s">
        <v>89</v>
      </c>
    </row>
    <row r="122" spans="1:9" x14ac:dyDescent="0.25">
      <c r="A122" s="33" t="s">
        <v>57</v>
      </c>
      <c r="B122" s="120" t="s">
        <v>56</v>
      </c>
      <c r="C122" s="121"/>
      <c r="D122" s="121">
        <v>1</v>
      </c>
      <c r="E122" s="121"/>
      <c r="F122" s="121"/>
      <c r="G122" s="121" t="s">
        <v>45</v>
      </c>
      <c r="H122" s="121" t="s">
        <v>1</v>
      </c>
      <c r="I122" s="149"/>
    </row>
    <row r="123" spans="1:9" ht="15.75" thickBot="1" x14ac:dyDescent="0.3">
      <c r="A123" s="124"/>
      <c r="B123" s="118" t="s">
        <v>55</v>
      </c>
      <c r="C123" s="117"/>
      <c r="D123" s="117">
        <v>1</v>
      </c>
      <c r="E123" s="117"/>
      <c r="F123" s="117"/>
      <c r="G123" s="117" t="s">
        <v>95</v>
      </c>
      <c r="H123" s="117" t="s">
        <v>1</v>
      </c>
      <c r="I123" s="150"/>
    </row>
    <row r="124" spans="1:9" ht="15.75" thickBot="1" x14ac:dyDescent="0.3">
      <c r="A124" s="101" t="s">
        <v>51</v>
      </c>
      <c r="B124" s="100" t="s">
        <v>98</v>
      </c>
      <c r="C124" s="191"/>
      <c r="D124" s="191">
        <v>1</v>
      </c>
      <c r="E124" s="191"/>
      <c r="F124" s="191"/>
      <c r="G124" s="117" t="s">
        <v>95</v>
      </c>
      <c r="H124" s="117" t="s">
        <v>1</v>
      </c>
      <c r="I124" s="150"/>
    </row>
    <row r="125" spans="1:9" ht="15.75" thickBot="1" x14ac:dyDescent="0.3">
      <c r="A125" s="33" t="s">
        <v>54</v>
      </c>
      <c r="B125" s="154" t="s">
        <v>10</v>
      </c>
      <c r="C125" s="155"/>
      <c r="D125" s="155">
        <v>1</v>
      </c>
      <c r="E125" s="155"/>
      <c r="F125" s="155"/>
      <c r="G125" s="155" t="s">
        <v>95</v>
      </c>
      <c r="H125" s="155" t="s">
        <v>1</v>
      </c>
      <c r="I125" s="156"/>
    </row>
    <row r="126" spans="1:9" ht="15.75" thickBot="1" x14ac:dyDescent="0.3">
      <c r="A126" s="5" t="s">
        <v>53</v>
      </c>
      <c r="B126" s="4" t="s">
        <v>18</v>
      </c>
      <c r="C126" s="3"/>
      <c r="D126" s="3">
        <v>2</v>
      </c>
      <c r="E126" s="3"/>
      <c r="F126" s="3"/>
      <c r="G126" s="3" t="s">
        <v>2</v>
      </c>
      <c r="H126" s="3" t="s">
        <v>1</v>
      </c>
      <c r="I126" s="92"/>
    </row>
    <row r="127" spans="1:9" x14ac:dyDescent="0.25">
      <c r="A127" s="101" t="s">
        <v>41</v>
      </c>
      <c r="B127" s="157" t="s">
        <v>40</v>
      </c>
      <c r="C127" s="158"/>
      <c r="D127" s="158"/>
      <c r="E127" s="158">
        <v>1</v>
      </c>
      <c r="F127" s="158"/>
      <c r="G127" s="158" t="s">
        <v>95</v>
      </c>
      <c r="H127" s="158" t="s">
        <v>1</v>
      </c>
      <c r="I127" s="159"/>
    </row>
    <row r="128" spans="1:9" ht="15.75" thickBot="1" x14ac:dyDescent="0.3">
      <c r="A128" s="101"/>
      <c r="B128" s="126" t="s">
        <v>39</v>
      </c>
      <c r="C128" s="127"/>
      <c r="D128" s="127"/>
      <c r="E128" s="127">
        <v>1</v>
      </c>
      <c r="F128" s="127"/>
      <c r="G128" s="127" t="s">
        <v>95</v>
      </c>
      <c r="H128" s="127" t="s">
        <v>1</v>
      </c>
      <c r="I128" s="151"/>
    </row>
    <row r="129" spans="1:9" ht="15.75" thickBot="1" x14ac:dyDescent="0.3">
      <c r="A129" s="33" t="s">
        <v>29</v>
      </c>
      <c r="B129" s="120" t="s">
        <v>28</v>
      </c>
      <c r="C129" s="121">
        <v>1</v>
      </c>
      <c r="D129" s="121">
        <v>3</v>
      </c>
      <c r="E129" s="121"/>
      <c r="F129" s="121"/>
      <c r="G129" s="121" t="s">
        <v>2</v>
      </c>
      <c r="H129" s="121" t="s">
        <v>1</v>
      </c>
      <c r="I129" s="149"/>
    </row>
    <row r="130" spans="1:9" ht="15.75" thickBot="1" x14ac:dyDescent="0.3">
      <c r="A130" s="101"/>
      <c r="B130" s="120" t="s">
        <v>27</v>
      </c>
      <c r="C130" s="127"/>
      <c r="D130" s="127">
        <v>1</v>
      </c>
      <c r="E130" s="127"/>
      <c r="F130" s="127"/>
      <c r="G130" s="127" t="s">
        <v>2</v>
      </c>
      <c r="H130" s="127" t="s">
        <v>1</v>
      </c>
      <c r="I130" s="151"/>
    </row>
    <row r="131" spans="1:9" ht="15.75" thickBot="1" x14ac:dyDescent="0.3">
      <c r="A131" s="101"/>
      <c r="B131" s="120" t="s">
        <v>25</v>
      </c>
      <c r="C131" s="127">
        <v>3</v>
      </c>
      <c r="D131" s="127"/>
      <c r="E131" s="127"/>
      <c r="F131" s="127"/>
      <c r="G131" s="127" t="s">
        <v>45</v>
      </c>
      <c r="H131" s="127" t="s">
        <v>1</v>
      </c>
      <c r="I131" s="151"/>
    </row>
    <row r="132" spans="1:9" ht="15.75" thickBot="1" x14ac:dyDescent="0.3">
      <c r="A132" s="124"/>
      <c r="B132" s="160" t="s">
        <v>24</v>
      </c>
      <c r="C132" s="117"/>
      <c r="D132" s="117">
        <v>1</v>
      </c>
      <c r="E132" s="117"/>
      <c r="F132" s="117"/>
      <c r="G132" s="117" t="s">
        <v>45</v>
      </c>
      <c r="H132" s="117" t="s">
        <v>1</v>
      </c>
      <c r="I132" s="150"/>
    </row>
    <row r="133" spans="1:9" x14ac:dyDescent="0.25">
      <c r="A133" s="101" t="s">
        <v>23</v>
      </c>
      <c r="B133" s="157" t="s">
        <v>19</v>
      </c>
      <c r="C133" s="127"/>
      <c r="D133" s="127"/>
      <c r="E133" s="127">
        <v>1</v>
      </c>
      <c r="F133" s="127"/>
      <c r="G133" s="127" t="s">
        <v>2</v>
      </c>
      <c r="H133" s="127" t="s">
        <v>1</v>
      </c>
      <c r="I133" s="151"/>
    </row>
    <row r="134" spans="1:9" x14ac:dyDescent="0.25">
      <c r="A134" s="101"/>
      <c r="B134" s="126" t="s">
        <v>18</v>
      </c>
      <c r="C134" s="127"/>
      <c r="D134" s="127">
        <v>1</v>
      </c>
      <c r="E134" s="127"/>
      <c r="F134" s="127"/>
      <c r="G134" s="127" t="s">
        <v>45</v>
      </c>
      <c r="H134" s="127" t="s">
        <v>1</v>
      </c>
      <c r="I134" s="151"/>
    </row>
    <row r="135" spans="1:9" x14ac:dyDescent="0.25">
      <c r="A135" s="101"/>
      <c r="B135" s="129" t="s">
        <v>17</v>
      </c>
      <c r="C135" s="123"/>
      <c r="D135" s="123"/>
      <c r="E135" s="123">
        <v>1</v>
      </c>
      <c r="F135" s="123"/>
      <c r="G135" s="123" t="s">
        <v>45</v>
      </c>
      <c r="H135" s="123" t="s">
        <v>1</v>
      </c>
      <c r="I135" s="147"/>
    </row>
    <row r="136" spans="1:9" x14ac:dyDescent="0.25">
      <c r="A136" s="101"/>
      <c r="B136" s="126" t="s">
        <v>15</v>
      </c>
      <c r="C136" s="127"/>
      <c r="D136" s="127">
        <v>1</v>
      </c>
      <c r="E136" s="127"/>
      <c r="F136" s="127"/>
      <c r="G136" s="127" t="s">
        <v>45</v>
      </c>
      <c r="H136" s="127" t="s">
        <v>1</v>
      </c>
      <c r="I136" s="151"/>
    </row>
    <row r="137" spans="1:9" x14ac:dyDescent="0.25">
      <c r="A137" s="101"/>
      <c r="B137" s="126" t="s">
        <v>14</v>
      </c>
      <c r="C137" s="127"/>
      <c r="D137" s="127">
        <v>1</v>
      </c>
      <c r="E137" s="127"/>
      <c r="F137" s="127"/>
      <c r="G137" s="127" t="s">
        <v>2</v>
      </c>
      <c r="H137" s="127" t="s">
        <v>1</v>
      </c>
      <c r="I137" s="151"/>
    </row>
    <row r="138" spans="1:9" x14ac:dyDescent="0.25">
      <c r="A138" s="101"/>
      <c r="B138" s="126" t="s">
        <v>12</v>
      </c>
      <c r="C138" s="127">
        <v>2</v>
      </c>
      <c r="D138" s="127"/>
      <c r="E138" s="127"/>
      <c r="F138" s="127"/>
      <c r="G138" s="127" t="s">
        <v>45</v>
      </c>
      <c r="H138" s="127" t="s">
        <v>1</v>
      </c>
      <c r="I138" s="151"/>
    </row>
    <row r="139" spans="1:9" x14ac:dyDescent="0.25">
      <c r="A139" s="101"/>
      <c r="B139" s="126" t="s">
        <v>11</v>
      </c>
      <c r="C139" s="127">
        <v>1</v>
      </c>
      <c r="D139" s="127"/>
      <c r="E139" s="127"/>
      <c r="F139" s="127"/>
      <c r="G139" s="127" t="s">
        <v>45</v>
      </c>
      <c r="H139" s="127" t="s">
        <v>1</v>
      </c>
      <c r="I139" s="151"/>
    </row>
    <row r="140" spans="1:9" x14ac:dyDescent="0.25">
      <c r="A140" s="101"/>
      <c r="B140" s="126" t="s">
        <v>9</v>
      </c>
      <c r="C140" s="127"/>
      <c r="D140" s="127"/>
      <c r="E140" s="127">
        <v>1</v>
      </c>
      <c r="F140" s="127"/>
      <c r="G140" s="127" t="s">
        <v>45</v>
      </c>
      <c r="H140" s="127" t="s">
        <v>1</v>
      </c>
      <c r="I140" s="151"/>
    </row>
    <row r="141" spans="1:9" x14ac:dyDescent="0.25">
      <c r="A141" s="101"/>
      <c r="B141" s="126" t="s">
        <v>9</v>
      </c>
      <c r="C141" s="127"/>
      <c r="D141" s="127"/>
      <c r="E141" s="127">
        <v>1</v>
      </c>
      <c r="F141" s="127"/>
      <c r="G141" s="127" t="s">
        <v>45</v>
      </c>
      <c r="H141" s="127" t="s">
        <v>1</v>
      </c>
      <c r="I141" s="151"/>
    </row>
    <row r="142" spans="1:9" x14ac:dyDescent="0.25">
      <c r="A142" s="101"/>
      <c r="B142" s="126" t="s">
        <v>9</v>
      </c>
      <c r="C142" s="127"/>
      <c r="D142" s="127"/>
      <c r="E142" s="127">
        <v>1</v>
      </c>
      <c r="F142" s="127"/>
      <c r="G142" s="127" t="s">
        <v>45</v>
      </c>
      <c r="H142" s="127" t="s">
        <v>1</v>
      </c>
      <c r="I142" s="151"/>
    </row>
    <row r="143" spans="1:9" ht="15.75" thickBot="1" x14ac:dyDescent="0.3">
      <c r="A143" s="101"/>
      <c r="B143" s="32" t="s">
        <v>9</v>
      </c>
      <c r="C143" s="31"/>
      <c r="D143" s="31"/>
      <c r="E143" s="31">
        <v>1</v>
      </c>
      <c r="F143" s="31"/>
      <c r="G143" s="31" t="s">
        <v>45</v>
      </c>
      <c r="H143" s="31" t="s">
        <v>1</v>
      </c>
      <c r="I143" s="153"/>
    </row>
    <row r="144" spans="1:9" ht="15.75" thickBot="1" x14ac:dyDescent="0.3">
      <c r="A144" s="5" t="s">
        <v>8</v>
      </c>
      <c r="B144" s="4" t="s">
        <v>7</v>
      </c>
      <c r="C144" s="3"/>
      <c r="D144" s="3">
        <v>1</v>
      </c>
      <c r="E144" s="3"/>
      <c r="F144" s="3"/>
      <c r="G144" s="3" t="s">
        <v>45</v>
      </c>
      <c r="H144" s="3" t="s">
        <v>1</v>
      </c>
      <c r="I144" s="92"/>
    </row>
    <row r="145" spans="1:9" ht="15.75" thickBot="1" x14ac:dyDescent="0.3">
      <c r="A145" s="5" t="s">
        <v>4</v>
      </c>
      <c r="B145" s="4" t="s">
        <v>3</v>
      </c>
      <c r="C145" s="3">
        <v>1</v>
      </c>
      <c r="D145" s="3"/>
      <c r="E145" s="3"/>
      <c r="F145" s="3"/>
      <c r="G145" s="3" t="s">
        <v>95</v>
      </c>
      <c r="H145" s="3" t="s">
        <v>1</v>
      </c>
      <c r="I145" s="92"/>
    </row>
    <row r="146" spans="1:9" ht="15.75" thickBot="1" x14ac:dyDescent="0.3">
      <c r="A146" s="5" t="s">
        <v>0</v>
      </c>
      <c r="B146" s="4"/>
      <c r="C146" s="3">
        <v>8</v>
      </c>
      <c r="D146" s="3">
        <v>15</v>
      </c>
      <c r="E146" s="3">
        <v>8</v>
      </c>
      <c r="F146" s="3"/>
      <c r="G146" s="3"/>
      <c r="H146" s="3"/>
      <c r="I146" s="92"/>
    </row>
    <row r="147" spans="1:9" ht="15.75" thickBot="1" x14ac:dyDescent="0.3"/>
    <row r="148" spans="1:9" ht="15.75" thickBot="1" x14ac:dyDescent="0.3">
      <c r="A148" s="178">
        <v>200140</v>
      </c>
      <c r="B148" s="179" t="s">
        <v>99</v>
      </c>
    </row>
    <row r="149" spans="1:9" ht="15.75" thickBot="1" x14ac:dyDescent="0.3">
      <c r="A149" s="33" t="s">
        <v>65</v>
      </c>
      <c r="B149" s="32" t="s">
        <v>64</v>
      </c>
      <c r="C149" s="31" t="s">
        <v>63</v>
      </c>
      <c r="D149" s="31" t="s">
        <v>62</v>
      </c>
      <c r="E149" s="31" t="s">
        <v>61</v>
      </c>
      <c r="F149" s="31" t="s">
        <v>60</v>
      </c>
      <c r="G149" s="31" t="s">
        <v>59</v>
      </c>
      <c r="H149" s="31" t="s">
        <v>58</v>
      </c>
      <c r="I149" s="31" t="s">
        <v>89</v>
      </c>
    </row>
    <row r="150" spans="1:9" ht="15.75" thickBot="1" x14ac:dyDescent="0.3">
      <c r="A150" s="5" t="s">
        <v>54</v>
      </c>
      <c r="B150" s="4" t="s">
        <v>10</v>
      </c>
      <c r="C150" s="3"/>
      <c r="D150" s="3">
        <v>1</v>
      </c>
      <c r="E150" s="3"/>
      <c r="F150" s="3"/>
      <c r="G150" s="121" t="s">
        <v>95</v>
      </c>
      <c r="H150" s="3" t="s">
        <v>1</v>
      </c>
      <c r="I150" s="92"/>
    </row>
    <row r="151" spans="1:9" ht="15.75" thickBot="1" x14ac:dyDescent="0.3">
      <c r="A151" s="5" t="s">
        <v>51</v>
      </c>
      <c r="B151" s="4" t="s">
        <v>98</v>
      </c>
      <c r="C151" s="3"/>
      <c r="D151" s="3">
        <v>1</v>
      </c>
      <c r="E151" s="3"/>
      <c r="F151" s="3"/>
      <c r="G151" s="155" t="s">
        <v>97</v>
      </c>
      <c r="H151" s="3" t="s">
        <v>1</v>
      </c>
      <c r="I151" s="92"/>
    </row>
    <row r="152" spans="1:9" ht="15.75" thickBot="1" x14ac:dyDescent="0.3">
      <c r="A152" s="5" t="s">
        <v>0</v>
      </c>
      <c r="B152" s="4"/>
      <c r="C152" s="3"/>
      <c r="D152" s="3">
        <v>2</v>
      </c>
      <c r="E152" s="3"/>
      <c r="F152" s="3"/>
      <c r="G152" s="3"/>
      <c r="H152" s="3"/>
      <c r="I152" s="92"/>
    </row>
    <row r="153" spans="1:9" ht="15.75" thickBot="1" x14ac:dyDescent="0.3"/>
    <row r="154" spans="1:9" ht="15.75" thickBot="1" x14ac:dyDescent="0.3">
      <c r="A154" s="180">
        <v>200201</v>
      </c>
      <c r="B154" s="181" t="s">
        <v>101</v>
      </c>
    </row>
    <row r="155" spans="1:9" ht="15.75" thickBot="1" x14ac:dyDescent="0.3">
      <c r="A155" s="33" t="s">
        <v>65</v>
      </c>
      <c r="B155" s="32" t="s">
        <v>64</v>
      </c>
      <c r="C155" s="31" t="s">
        <v>63</v>
      </c>
      <c r="D155" s="31" t="s">
        <v>62</v>
      </c>
      <c r="E155" s="31" t="s">
        <v>61</v>
      </c>
      <c r="F155" s="31" t="s">
        <v>60</v>
      </c>
      <c r="G155" s="31" t="s">
        <v>59</v>
      </c>
      <c r="H155" s="31" t="s">
        <v>58</v>
      </c>
      <c r="I155" s="31" t="s">
        <v>89</v>
      </c>
    </row>
    <row r="156" spans="1:9" x14ac:dyDescent="0.25">
      <c r="A156" s="33" t="s">
        <v>57</v>
      </c>
      <c r="B156" s="120" t="s">
        <v>56</v>
      </c>
      <c r="C156" s="121">
        <v>1</v>
      </c>
      <c r="D156" s="121"/>
      <c r="E156" s="121"/>
      <c r="F156" s="121"/>
      <c r="G156" s="121" t="s">
        <v>97</v>
      </c>
      <c r="H156" s="121" t="s">
        <v>1</v>
      </c>
      <c r="I156" s="149"/>
    </row>
    <row r="157" spans="1:9" ht="15.75" thickBot="1" x14ac:dyDescent="0.3">
      <c r="A157" s="124"/>
      <c r="B157" s="118" t="s">
        <v>55</v>
      </c>
      <c r="C157" s="117">
        <v>1</v>
      </c>
      <c r="D157" s="117"/>
      <c r="E157" s="117"/>
      <c r="F157" s="117"/>
      <c r="G157" s="117" t="s">
        <v>97</v>
      </c>
      <c r="H157" s="117" t="s">
        <v>1</v>
      </c>
      <c r="I157" s="150"/>
    </row>
    <row r="158" spans="1:9" ht="15.75" thickBot="1" x14ac:dyDescent="0.3">
      <c r="A158" s="5" t="s">
        <v>54</v>
      </c>
      <c r="B158" s="4" t="s">
        <v>10</v>
      </c>
      <c r="C158" s="3">
        <v>1</v>
      </c>
      <c r="D158" s="3"/>
      <c r="E158" s="3"/>
      <c r="F158" s="3"/>
      <c r="G158" s="121" t="s">
        <v>97</v>
      </c>
      <c r="H158" s="3" t="s">
        <v>1</v>
      </c>
      <c r="I158" s="92"/>
    </row>
    <row r="159" spans="1:9" ht="15.75" thickBot="1" x14ac:dyDescent="0.3">
      <c r="A159" s="33" t="s">
        <v>53</v>
      </c>
      <c r="B159" s="120" t="s">
        <v>18</v>
      </c>
      <c r="C159" s="121">
        <v>1</v>
      </c>
      <c r="D159" s="121"/>
      <c r="E159" s="121"/>
      <c r="F159" s="121"/>
      <c r="G159" s="117" t="s">
        <v>97</v>
      </c>
      <c r="H159" s="121" t="s">
        <v>1</v>
      </c>
      <c r="I159" s="149"/>
    </row>
    <row r="160" spans="1:9" ht="15.75" thickBot="1" x14ac:dyDescent="0.3">
      <c r="A160" s="101"/>
      <c r="B160" s="126" t="s">
        <v>18</v>
      </c>
      <c r="C160" s="127">
        <v>1</v>
      </c>
      <c r="D160" s="127"/>
      <c r="E160" s="127"/>
      <c r="F160" s="127">
        <v>2</v>
      </c>
      <c r="G160" s="117" t="s">
        <v>97</v>
      </c>
      <c r="H160" s="127" t="s">
        <v>1</v>
      </c>
      <c r="I160" s="151"/>
    </row>
    <row r="161" spans="1:9" ht="15.75" thickBot="1" x14ac:dyDescent="0.3">
      <c r="A161" s="124"/>
      <c r="B161" s="118" t="s">
        <v>52</v>
      </c>
      <c r="C161" s="117">
        <v>1</v>
      </c>
      <c r="D161" s="117"/>
      <c r="E161" s="117"/>
      <c r="F161" s="117"/>
      <c r="G161" s="117" t="s">
        <v>97</v>
      </c>
      <c r="H161" s="117" t="s">
        <v>1</v>
      </c>
      <c r="I161" s="150"/>
    </row>
    <row r="162" spans="1:9" ht="15.75" thickBot="1" x14ac:dyDescent="0.3">
      <c r="A162" s="101" t="s">
        <v>51</v>
      </c>
      <c r="B162" s="126" t="s">
        <v>49</v>
      </c>
      <c r="C162" s="127">
        <v>1</v>
      </c>
      <c r="D162" s="127"/>
      <c r="E162" s="127"/>
      <c r="F162" s="127"/>
      <c r="G162" s="127" t="s">
        <v>97</v>
      </c>
      <c r="H162" s="127" t="s">
        <v>1</v>
      </c>
      <c r="I162" s="151"/>
    </row>
    <row r="163" spans="1:9" ht="15.75" thickBot="1" x14ac:dyDescent="0.3">
      <c r="A163" s="5" t="s">
        <v>47</v>
      </c>
      <c r="B163" s="4" t="s">
        <v>46</v>
      </c>
      <c r="C163" s="3">
        <v>1</v>
      </c>
      <c r="D163" s="3"/>
      <c r="E163" s="3"/>
      <c r="F163" s="3"/>
      <c r="G163" s="3" t="s">
        <v>97</v>
      </c>
      <c r="H163" s="3" t="s">
        <v>1</v>
      </c>
      <c r="I163" s="92"/>
    </row>
    <row r="164" spans="1:9" ht="15.75" thickBot="1" x14ac:dyDescent="0.3">
      <c r="A164" s="5" t="s">
        <v>44</v>
      </c>
      <c r="B164" s="4" t="s">
        <v>43</v>
      </c>
      <c r="C164" s="3">
        <v>1</v>
      </c>
      <c r="D164" s="3"/>
      <c r="E164" s="3"/>
      <c r="F164" s="3"/>
      <c r="G164" s="3" t="s">
        <v>97</v>
      </c>
      <c r="H164" s="3" t="s">
        <v>1</v>
      </c>
      <c r="I164" s="92"/>
    </row>
    <row r="165" spans="1:9" x14ac:dyDescent="0.25">
      <c r="A165" s="33" t="s">
        <v>41</v>
      </c>
      <c r="B165" s="120" t="s">
        <v>40</v>
      </c>
      <c r="C165" s="121"/>
      <c r="D165" s="121">
        <v>1</v>
      </c>
      <c r="E165" s="121"/>
      <c r="F165" s="121"/>
      <c r="G165" s="121" t="s">
        <v>97</v>
      </c>
      <c r="H165" s="121" t="s">
        <v>1</v>
      </c>
      <c r="I165" s="149"/>
    </row>
    <row r="166" spans="1:9" ht="15.75" thickBot="1" x14ac:dyDescent="0.3">
      <c r="A166" s="101"/>
      <c r="B166" s="126" t="s">
        <v>39</v>
      </c>
      <c r="C166" s="127"/>
      <c r="D166" s="127"/>
      <c r="E166" s="127">
        <v>1</v>
      </c>
      <c r="F166" s="127"/>
      <c r="G166" s="127" t="s">
        <v>97</v>
      </c>
      <c r="H166" s="127" t="s">
        <v>1</v>
      </c>
      <c r="I166" s="151"/>
    </row>
    <row r="167" spans="1:9" ht="15.75" thickBot="1" x14ac:dyDescent="0.3">
      <c r="A167" s="5" t="s">
        <v>37</v>
      </c>
      <c r="B167" s="4" t="s">
        <v>36</v>
      </c>
      <c r="C167" s="3"/>
      <c r="D167" s="3"/>
      <c r="E167" s="3">
        <v>2</v>
      </c>
      <c r="F167" s="3"/>
      <c r="G167" s="3" t="s">
        <v>97</v>
      </c>
      <c r="H167" s="3" t="s">
        <v>1</v>
      </c>
      <c r="I167" s="92"/>
    </row>
    <row r="168" spans="1:9" ht="15.75" thickBot="1" x14ac:dyDescent="0.3">
      <c r="A168" s="5" t="s">
        <v>35</v>
      </c>
      <c r="B168" s="4" t="s">
        <v>34</v>
      </c>
      <c r="C168" s="3">
        <v>1</v>
      </c>
      <c r="D168" s="3"/>
      <c r="E168" s="3"/>
      <c r="F168" s="3"/>
      <c r="G168" s="3" t="s">
        <v>97</v>
      </c>
      <c r="H168" s="3" t="s">
        <v>1</v>
      </c>
      <c r="I168" s="92"/>
    </row>
    <row r="169" spans="1:9" x14ac:dyDescent="0.25">
      <c r="A169" s="33" t="s">
        <v>33</v>
      </c>
      <c r="B169" s="120" t="s">
        <v>32</v>
      </c>
      <c r="C169" s="121">
        <v>1</v>
      </c>
      <c r="D169" s="121"/>
      <c r="E169" s="121"/>
      <c r="F169" s="121"/>
      <c r="G169" s="121" t="s">
        <v>97</v>
      </c>
      <c r="H169" s="121" t="s">
        <v>1</v>
      </c>
      <c r="I169" s="149"/>
    </row>
    <row r="170" spans="1:9" x14ac:dyDescent="0.25">
      <c r="A170" s="101"/>
      <c r="B170" s="126" t="s">
        <v>31</v>
      </c>
      <c r="C170" s="127">
        <v>1</v>
      </c>
      <c r="D170" s="127"/>
      <c r="E170" s="127"/>
      <c r="F170" s="127"/>
      <c r="G170" s="127" t="s">
        <v>97</v>
      </c>
      <c r="H170" s="127" t="s">
        <v>1</v>
      </c>
      <c r="I170" s="151"/>
    </row>
    <row r="171" spans="1:9" ht="15.75" thickBot="1" x14ac:dyDescent="0.3">
      <c r="A171" s="124"/>
      <c r="B171" s="118" t="s">
        <v>30</v>
      </c>
      <c r="C171" s="117">
        <v>1</v>
      </c>
      <c r="D171" s="117"/>
      <c r="E171" s="117"/>
      <c r="F171" s="117"/>
      <c r="G171" s="117" t="s">
        <v>97</v>
      </c>
      <c r="H171" s="117" t="s">
        <v>1</v>
      </c>
      <c r="I171" s="150"/>
    </row>
    <row r="172" spans="1:9" ht="15.75" thickBot="1" x14ac:dyDescent="0.3">
      <c r="A172" s="33" t="s">
        <v>29</v>
      </c>
      <c r="B172" s="120" t="s">
        <v>28</v>
      </c>
      <c r="C172" s="121"/>
      <c r="D172" s="121"/>
      <c r="E172" s="121">
        <v>2</v>
      </c>
      <c r="F172" s="121"/>
      <c r="G172" s="121" t="s">
        <v>97</v>
      </c>
      <c r="H172" s="121" t="s">
        <v>1</v>
      </c>
      <c r="I172" s="149"/>
    </row>
    <row r="173" spans="1:9" ht="15.75" thickBot="1" x14ac:dyDescent="0.3">
      <c r="A173" s="101"/>
      <c r="B173" s="120" t="s">
        <v>26</v>
      </c>
      <c r="C173" s="127"/>
      <c r="D173" s="127">
        <v>2</v>
      </c>
      <c r="E173" s="127">
        <v>4</v>
      </c>
      <c r="F173" s="127"/>
      <c r="G173" s="127" t="s">
        <v>97</v>
      </c>
      <c r="H173" s="127" t="s">
        <v>1</v>
      </c>
      <c r="I173" s="151"/>
    </row>
    <row r="174" spans="1:9" x14ac:dyDescent="0.25">
      <c r="A174" s="33" t="s">
        <v>23</v>
      </c>
      <c r="B174" s="120" t="s">
        <v>22</v>
      </c>
      <c r="C174" s="121">
        <v>1</v>
      </c>
      <c r="D174" s="121"/>
      <c r="E174" s="121"/>
      <c r="F174" s="121"/>
      <c r="G174" s="121" t="s">
        <v>97</v>
      </c>
      <c r="H174" s="121" t="s">
        <v>1</v>
      </c>
      <c r="I174" s="149"/>
    </row>
    <row r="175" spans="1:9" x14ac:dyDescent="0.25">
      <c r="A175" s="101"/>
      <c r="B175" s="126" t="s">
        <v>21</v>
      </c>
      <c r="C175" s="127">
        <v>1</v>
      </c>
      <c r="D175" s="127"/>
      <c r="E175" s="127"/>
      <c r="F175" s="127"/>
      <c r="G175" s="127" t="s">
        <v>97</v>
      </c>
      <c r="H175" s="127" t="s">
        <v>1</v>
      </c>
      <c r="I175" s="151"/>
    </row>
    <row r="176" spans="1:9" x14ac:dyDescent="0.25">
      <c r="A176" s="101"/>
      <c r="B176" s="126" t="s">
        <v>20</v>
      </c>
      <c r="C176" s="127">
        <v>1</v>
      </c>
      <c r="D176" s="127"/>
      <c r="E176" s="127"/>
      <c r="F176" s="127"/>
      <c r="G176" s="127" t="s">
        <v>97</v>
      </c>
      <c r="H176" s="127" t="s">
        <v>1</v>
      </c>
      <c r="I176" s="151"/>
    </row>
    <row r="177" spans="1:9" x14ac:dyDescent="0.25">
      <c r="A177" s="101"/>
      <c r="B177" s="126" t="s">
        <v>19</v>
      </c>
      <c r="C177" s="127"/>
      <c r="D177" s="127"/>
      <c r="E177" s="127">
        <v>1</v>
      </c>
      <c r="F177" s="127"/>
      <c r="G177" s="127" t="s">
        <v>97</v>
      </c>
      <c r="H177" s="127" t="s">
        <v>1</v>
      </c>
      <c r="I177" s="151"/>
    </row>
    <row r="178" spans="1:9" x14ac:dyDescent="0.25">
      <c r="A178" s="101"/>
      <c r="B178" s="126" t="s">
        <v>18</v>
      </c>
      <c r="C178" s="127">
        <v>1</v>
      </c>
      <c r="D178" s="127"/>
      <c r="E178" s="127"/>
      <c r="F178" s="127"/>
      <c r="G178" s="127" t="s">
        <v>97</v>
      </c>
      <c r="H178" s="127" t="s">
        <v>1</v>
      </c>
      <c r="I178" s="151"/>
    </row>
    <row r="179" spans="1:9" x14ac:dyDescent="0.25">
      <c r="A179" s="101"/>
      <c r="B179" s="126" t="s">
        <v>17</v>
      </c>
      <c r="C179" s="127">
        <v>1</v>
      </c>
      <c r="D179" s="127"/>
      <c r="E179" s="127"/>
      <c r="F179" s="127"/>
      <c r="G179" s="127" t="s">
        <v>97</v>
      </c>
      <c r="H179" s="127" t="s">
        <v>1</v>
      </c>
      <c r="I179" s="147"/>
    </row>
    <row r="180" spans="1:9" x14ac:dyDescent="0.25">
      <c r="A180" s="101"/>
      <c r="B180" s="126" t="s">
        <v>15</v>
      </c>
      <c r="C180" s="127">
        <v>1</v>
      </c>
      <c r="D180" s="127"/>
      <c r="E180" s="127"/>
      <c r="F180" s="127"/>
      <c r="G180" s="127" t="s">
        <v>97</v>
      </c>
      <c r="H180" s="127" t="s">
        <v>1</v>
      </c>
      <c r="I180" s="151"/>
    </row>
    <row r="181" spans="1:9" x14ac:dyDescent="0.25">
      <c r="A181" s="101"/>
      <c r="B181" s="126" t="s">
        <v>14</v>
      </c>
      <c r="C181" s="127">
        <v>1</v>
      </c>
      <c r="D181" s="127"/>
      <c r="E181" s="127"/>
      <c r="F181" s="127"/>
      <c r="G181" s="127" t="s">
        <v>97</v>
      </c>
      <c r="H181" s="127" t="s">
        <v>1</v>
      </c>
      <c r="I181" s="151"/>
    </row>
    <row r="182" spans="1:9" x14ac:dyDescent="0.25">
      <c r="A182" s="101"/>
      <c r="B182" s="126" t="s">
        <v>13</v>
      </c>
      <c r="C182" s="127">
        <v>1</v>
      </c>
      <c r="D182" s="127"/>
      <c r="E182" s="127"/>
      <c r="F182" s="127"/>
      <c r="G182" s="127" t="s">
        <v>97</v>
      </c>
      <c r="H182" s="127" t="s">
        <v>1</v>
      </c>
      <c r="I182" s="151"/>
    </row>
    <row r="183" spans="1:9" x14ac:dyDescent="0.25">
      <c r="A183" s="101"/>
      <c r="B183" s="126" t="s">
        <v>12</v>
      </c>
      <c r="C183" s="127">
        <v>1</v>
      </c>
      <c r="D183" s="127"/>
      <c r="E183" s="127"/>
      <c r="F183" s="127"/>
      <c r="G183" s="127" t="s">
        <v>97</v>
      </c>
      <c r="H183" s="127" t="s">
        <v>1</v>
      </c>
      <c r="I183" s="151"/>
    </row>
    <row r="184" spans="1:9" x14ac:dyDescent="0.25">
      <c r="A184" s="101"/>
      <c r="B184" s="126" t="s">
        <v>11</v>
      </c>
      <c r="C184" s="127">
        <v>1</v>
      </c>
      <c r="D184" s="127"/>
      <c r="E184" s="127"/>
      <c r="F184" s="127"/>
      <c r="G184" s="127" t="s">
        <v>97</v>
      </c>
      <c r="H184" s="127" t="s">
        <v>1</v>
      </c>
      <c r="I184" s="151"/>
    </row>
    <row r="185" spans="1:9" x14ac:dyDescent="0.25">
      <c r="A185" s="101"/>
      <c r="B185" s="126" t="s">
        <v>10</v>
      </c>
      <c r="C185" s="127">
        <v>1</v>
      </c>
      <c r="D185" s="127"/>
      <c r="E185" s="127"/>
      <c r="F185" s="127"/>
      <c r="G185" s="127" t="s">
        <v>97</v>
      </c>
      <c r="H185" s="127" t="s">
        <v>1</v>
      </c>
      <c r="I185" s="151"/>
    </row>
    <row r="186" spans="1:9" x14ac:dyDescent="0.25">
      <c r="A186" s="101"/>
      <c r="B186" s="126" t="s">
        <v>9</v>
      </c>
      <c r="C186" s="127"/>
      <c r="D186" s="127"/>
      <c r="E186" s="127">
        <v>1</v>
      </c>
      <c r="F186" s="127"/>
      <c r="G186" s="127" t="s">
        <v>97</v>
      </c>
      <c r="H186" s="127" t="s">
        <v>1</v>
      </c>
      <c r="I186" s="151"/>
    </row>
    <row r="187" spans="1:9" x14ac:dyDescent="0.25">
      <c r="A187" s="101"/>
      <c r="B187" s="126" t="s">
        <v>9</v>
      </c>
      <c r="C187" s="127"/>
      <c r="D187" s="127"/>
      <c r="E187" s="127">
        <v>1</v>
      </c>
      <c r="F187" s="127"/>
      <c r="G187" s="127" t="s">
        <v>97</v>
      </c>
      <c r="H187" s="127" t="s">
        <v>1</v>
      </c>
      <c r="I187" s="151"/>
    </row>
    <row r="188" spans="1:9" x14ac:dyDescent="0.25">
      <c r="A188" s="101"/>
      <c r="B188" s="126" t="s">
        <v>9</v>
      </c>
      <c r="C188" s="127"/>
      <c r="D188" s="127"/>
      <c r="E188" s="127">
        <v>1</v>
      </c>
      <c r="F188" s="127"/>
      <c r="G188" s="127" t="s">
        <v>97</v>
      </c>
      <c r="H188" s="127" t="s">
        <v>1</v>
      </c>
      <c r="I188" s="151"/>
    </row>
    <row r="189" spans="1:9" ht="15.75" thickBot="1" x14ac:dyDescent="0.3">
      <c r="A189" s="101"/>
      <c r="B189" s="126" t="s">
        <v>9</v>
      </c>
      <c r="C189" s="127">
        <v>1</v>
      </c>
      <c r="D189" s="127"/>
      <c r="E189" s="127"/>
      <c r="F189" s="127"/>
      <c r="G189" s="127" t="s">
        <v>97</v>
      </c>
      <c r="H189" s="127" t="s">
        <v>1</v>
      </c>
      <c r="I189" s="151"/>
    </row>
    <row r="190" spans="1:9" ht="15.75" thickBot="1" x14ac:dyDescent="0.3">
      <c r="A190" s="5" t="s">
        <v>4</v>
      </c>
      <c r="B190" s="4" t="s">
        <v>3</v>
      </c>
      <c r="C190" s="3">
        <v>1</v>
      </c>
      <c r="D190" s="3"/>
      <c r="E190" s="3"/>
      <c r="F190" s="3"/>
      <c r="G190" s="3" t="s">
        <v>97</v>
      </c>
      <c r="H190" s="3" t="s">
        <v>1</v>
      </c>
      <c r="I190" s="92"/>
    </row>
    <row r="191" spans="1:9" ht="15.75" thickBot="1" x14ac:dyDescent="0.3">
      <c r="A191" s="5" t="s">
        <v>0</v>
      </c>
      <c r="B191" s="4"/>
      <c r="C191" s="3">
        <f>SUM(C156:C190)</f>
        <v>26</v>
      </c>
      <c r="D191" s="3">
        <f>SUM(D156:D190)</f>
        <v>3</v>
      </c>
      <c r="E191" s="3">
        <f>SUM(E156:E190)</f>
        <v>13</v>
      </c>
      <c r="F191" s="3">
        <v>2</v>
      </c>
      <c r="G191" s="3"/>
      <c r="H191" s="3"/>
      <c r="I191" s="92"/>
    </row>
  </sheetData>
  <sheetProtection algorithmName="SHA-512" hashValue="9iXfK3W6TSnuO4Br7swHsfos9eYTWO3i0kLvxHVUrQSWymtfcwnDisgD22JQ9CunQbuNxUedHVMSK85hNmLqDg==" saltValue="xi3jX1ylMBt1Q7YWw9Od/Q==" spinCount="100000" sheet="1" formatCells="0" formatColumns="0" formatRows="0" insertColumns="0" insertRows="0" insertHyperlinks="0" deleteColumns="0" deleteRows="0" sort="0" autoFilter="0" pivotTables="0"/>
  <mergeCells count="1">
    <mergeCell ref="A1:H1"/>
  </mergeCells>
  <phoneticPr fontId="4" type="noConversion"/>
  <pageMargins left="0.70866141732283472" right="0.70866141732283472" top="0.78740157480314965" bottom="0.78740157480314965" header="0.31496062992125984" footer="0.31496062992125984"/>
  <pageSetup paperSize="9" scale="25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F1E2-A427-45BB-94B4-5DBE0FAFA74C}">
  <sheetPr codeName="List2"/>
  <dimension ref="A1:F27"/>
  <sheetViews>
    <sheetView workbookViewId="0">
      <selection activeCell="J24" sqref="J24"/>
    </sheetView>
  </sheetViews>
  <sheetFormatPr defaultRowHeight="15" x14ac:dyDescent="0.25"/>
  <cols>
    <col min="1" max="1" width="26.5703125" customWidth="1"/>
    <col min="2" max="2" width="23.42578125" customWidth="1"/>
    <col min="3" max="3" width="21.42578125" customWidth="1"/>
    <col min="4" max="4" width="19.42578125" customWidth="1"/>
    <col min="5" max="5" width="8.7109375" customWidth="1"/>
  </cols>
  <sheetData>
    <row r="1" spans="1:6" ht="15.75" thickBot="1" x14ac:dyDescent="0.3"/>
    <row r="2" spans="1:6" ht="15.75" thickBot="1" x14ac:dyDescent="0.3">
      <c r="A2" s="56" t="s">
        <v>78</v>
      </c>
      <c r="B2" s="55" t="s">
        <v>77</v>
      </c>
    </row>
    <row r="3" spans="1:6" ht="15.75" thickBot="1" x14ac:dyDescent="0.3">
      <c r="A3" s="54" t="s">
        <v>67</v>
      </c>
      <c r="B3" s="53" t="s">
        <v>66</v>
      </c>
    </row>
    <row r="4" spans="1:6" ht="15.75" thickBot="1" x14ac:dyDescent="0.3">
      <c r="A4" s="52"/>
      <c r="B4" s="52"/>
      <c r="C4" s="52"/>
      <c r="D4" s="52"/>
    </row>
    <row r="5" spans="1:6" ht="15.75" thickBot="1" x14ac:dyDescent="0.3">
      <c r="A5" s="195" t="s">
        <v>76</v>
      </c>
      <c r="B5" s="192" t="s">
        <v>75</v>
      </c>
      <c r="C5" s="193"/>
      <c r="D5" s="194"/>
    </row>
    <row r="6" spans="1:6" ht="15.75" thickBot="1" x14ac:dyDescent="0.3">
      <c r="A6" s="196"/>
      <c r="B6" s="50">
        <v>2026</v>
      </c>
      <c r="C6" s="51">
        <v>2027</v>
      </c>
      <c r="D6" s="51">
        <v>2028</v>
      </c>
    </row>
    <row r="7" spans="1:6" ht="15.75" thickBot="1" x14ac:dyDescent="0.3">
      <c r="A7" s="197"/>
      <c r="B7" s="50" t="s">
        <v>74</v>
      </c>
      <c r="C7" s="49" t="s">
        <v>74</v>
      </c>
      <c r="D7" s="49" t="s">
        <v>74</v>
      </c>
    </row>
    <row r="8" spans="1:6" ht="15.75" thickBot="1" x14ac:dyDescent="0.3">
      <c r="A8" s="182" t="s">
        <v>70</v>
      </c>
      <c r="B8" s="48" t="e">
        <f>#REF!</f>
        <v>#REF!</v>
      </c>
      <c r="C8" s="48" t="e">
        <f>#REF!</f>
        <v>#REF!</v>
      </c>
      <c r="D8" s="48" t="e">
        <f>#REF!</f>
        <v>#REF!</v>
      </c>
    </row>
    <row r="9" spans="1:6" ht="15.75" thickBot="1" x14ac:dyDescent="0.3">
      <c r="A9" s="183" t="s">
        <v>62</v>
      </c>
      <c r="B9" s="48" t="e">
        <f>#REF!</f>
        <v>#REF!</v>
      </c>
      <c r="C9" s="48" t="e">
        <f>#REF!</f>
        <v>#REF!</v>
      </c>
      <c r="D9" s="48" t="e">
        <f>#REF!</f>
        <v>#REF!</v>
      </c>
    </row>
    <row r="10" spans="1:6" ht="15.75" thickBot="1" x14ac:dyDescent="0.3">
      <c r="A10" s="182" t="s">
        <v>61</v>
      </c>
      <c r="B10" s="48" t="e">
        <f>#REF!</f>
        <v>#REF!</v>
      </c>
      <c r="C10" s="48" t="e">
        <f>#REF!</f>
        <v>#REF!</v>
      </c>
      <c r="D10" s="48" t="e">
        <f>#REF!</f>
        <v>#REF!</v>
      </c>
      <c r="E10" s="36"/>
      <c r="F10" s="36"/>
    </row>
    <row r="11" spans="1:6" ht="15.75" thickBot="1" x14ac:dyDescent="0.3">
      <c r="A11" s="182" t="s">
        <v>60</v>
      </c>
      <c r="B11" s="48" t="e">
        <f>#REF!</f>
        <v>#REF!</v>
      </c>
      <c r="C11" s="48" t="e">
        <f>#REF!</f>
        <v>#REF!</v>
      </c>
      <c r="D11" s="48" t="e">
        <f>#REF!</f>
        <v>#REF!</v>
      </c>
    </row>
    <row r="12" spans="1:6" ht="15.75" thickBot="1" x14ac:dyDescent="0.3"/>
    <row r="13" spans="1:6" ht="15.75" thickBot="1" x14ac:dyDescent="0.3">
      <c r="A13" s="184"/>
      <c r="B13" s="46" t="s">
        <v>73</v>
      </c>
      <c r="C13" s="45"/>
      <c r="D13" s="45"/>
    </row>
    <row r="14" spans="1:6" ht="15.75" thickBot="1" x14ac:dyDescent="0.3">
      <c r="A14" s="185" t="s">
        <v>70</v>
      </c>
      <c r="B14" s="127">
        <f>(SUMIF('Příloha 2 směsný'!G5:G46,"1 x 7 dnů",'Příloha 2 směsný'!C5:C46)*52) + (SUMIF('Příloha 2 směsný'!G5:G46,"2 x 7 dnů",'Příloha 2 směsný'!C5:C46)*104) + (SUMIF('Příloha 2 směsný'!G5:G46,"1 x 14 dnů",'Příloha 2 směsný'!C5:C46)*26)</f>
        <v>2990</v>
      </c>
      <c r="C14" s="127">
        <f>(SUMIF('Příloha 2 směsný'!G5:G46,"1 x 7 dnů",'Příloha 2 směsný'!C5:C46)*52) + (SUMIF('Příloha 2 směsný'!G5:G46,"2 x 7 dnů",'Příloha 2 směsný'!C5:C46)*104) + (SUMIF('Příloha 2 směsný'!G5:G46,"1 x 14 dnů",'Příloha 2 směsný'!C5:C46)*26)</f>
        <v>2990</v>
      </c>
      <c r="D14" s="127">
        <f>(SUMIF('Příloha 2 směsný'!G5:G46,"1 x 7 dnů",'Příloha 2 směsný'!C5:C46)*52) + (SUMIF('Příloha 2 směsný'!G5:G46,"2 x 7 dnů",'Příloha 2 směsný'!C5:C46)*104) + (SUMIF('Příloha 2 směsný'!G5:G46,"1 x 14 dnů",'Příloha 2 směsný'!C5:C46)*26)</f>
        <v>2990</v>
      </c>
    </row>
    <row r="15" spans="1:6" ht="15.75" thickBot="1" x14ac:dyDescent="0.3">
      <c r="A15" s="185" t="s">
        <v>62</v>
      </c>
      <c r="B15" s="127">
        <f>(SUMIF('Příloha 2 směsný'!G5:G46,"1 x 7 dnů",'Příloha 2 směsný'!D5:D46)*52)+( SUMIF('Příloha 2 směsný'!G5:G46,"2 x 7 dnů",'Příloha 2 směsný'!D5:D46)*104)+( SUMIF('Příloha 2 směsný'!G5:G46,"1 x 14 dnů",'Příloha 2 směsný'!D5:D46)*26)</f>
        <v>1976</v>
      </c>
      <c r="C15" s="127">
        <f>(SUMIF('Příloha 2 směsný'!G5:G46,"1 x 7 dnů",'Příloha 2 směsný'!D5:D46)*52)+( SUMIF('Příloha 2 směsný'!G5:G46,"2 x 7 dnů",'Příloha 2 směsný'!D5:D46)*104)+( SUMIF('Příloha 2 směsný'!G5:G46,"1 x 14 dnů",'Příloha 2 směsný'!D5:D46)*26)</f>
        <v>1976</v>
      </c>
      <c r="D15" s="127">
        <f>(SUMIF('Příloha 2 směsný'!G5:G46,"1 x 7 dnů",'Příloha 2 směsný'!D5:D46)*52)+( SUMIF('Příloha 2 směsný'!G5:G46,"2 x 7 dnů",'Příloha 2 směsný'!D5:D46)*104)+( SUMIF('Příloha 2 směsný'!G5:G46,"1 x 14 dnů",'Příloha 2 směsný'!D5:D46)*26)</f>
        <v>1976</v>
      </c>
    </row>
    <row r="16" spans="1:6" ht="15.75" thickBot="1" x14ac:dyDescent="0.3">
      <c r="A16" s="186" t="s">
        <v>61</v>
      </c>
      <c r="B16" s="127">
        <f>(SUMIF('Příloha 2 směsný'!G5:G46,"1 x 7 dnů",'Příloha 2 směsný'!E5:E46)*52) + (SUMIF('Příloha 2 směsný'!G5:G46,"2 x 7 dnů",'Příloha 2 směsný'!E5:E46)*104) + (SUMIF('Příloha 2 směsný'!G5:G46,"1 x 14 dnů",'Příloha 2 směsný'!E5:E46)*26)</f>
        <v>12844</v>
      </c>
      <c r="C16" s="127">
        <f>(SUMIF('Příloha 2 směsný'!G5:G46,"1 x 7 dnů",'Příloha 2 směsný'!E5:E46)*52) + (SUMIF('Příloha 2 směsný'!G5:G46,"2 x 7 dnů",'Příloha 2 směsný'!E5:E46)*104) + (SUMIF('Příloha 2 směsný'!G5:G46,"1 x 14 dnů",'Příloha 2 směsný'!E5:E46)*26)</f>
        <v>12844</v>
      </c>
      <c r="D16" s="127">
        <f>(SUMIF('Příloha 2 směsný'!G5:G46,"1 x 7 dnů",'Příloha 2 směsný'!E5:E46)*52) + (SUMIF('Příloha 2 směsný'!G5:G46,"2 x 7 dnů",'Příloha 2 směsný'!E5:E46)*104) + (SUMIF('Příloha 2 směsný'!G5:G46,"1 x 14 dnů",'Příloha 2 směsný'!E5:E46)*26)</f>
        <v>12844</v>
      </c>
    </row>
    <row r="17" spans="1:4" ht="15.75" thickBot="1" x14ac:dyDescent="0.3">
      <c r="A17" s="186" t="s">
        <v>60</v>
      </c>
      <c r="B17" s="127">
        <f>SUMIF('Příloha 2 směsný'!G5:G46,"1 x 14 dnů",'Příloha 2 směsný'!F5:F46)*26</f>
        <v>52</v>
      </c>
      <c r="C17" s="127">
        <f>SUMIF('Příloha 2 směsný'!G5:G46,"1 x 14 dnů",'Příloha 2 směsný'!F5:F46)*26</f>
        <v>52</v>
      </c>
      <c r="D17" s="127">
        <f>SUMIF('Příloha 2 směsný'!G5:G46,"1 x 14 dnů",'Příloha 2 směsný'!F5:F46)*26</f>
        <v>52</v>
      </c>
    </row>
    <row r="18" spans="1:4" ht="15.75" thickBot="1" x14ac:dyDescent="0.3"/>
    <row r="19" spans="1:4" x14ac:dyDescent="0.25">
      <c r="A19" s="184"/>
      <c r="B19" s="187" t="s">
        <v>72</v>
      </c>
      <c r="C19" s="188"/>
      <c r="D19" s="188"/>
    </row>
    <row r="20" spans="1:4" ht="15.75" thickBot="1" x14ac:dyDescent="0.3">
      <c r="A20" s="184"/>
      <c r="B20" s="189" t="s">
        <v>71</v>
      </c>
      <c r="C20" s="190"/>
      <c r="D20" s="190"/>
    </row>
    <row r="21" spans="1:4" ht="15.75" thickBot="1" x14ac:dyDescent="0.3">
      <c r="A21" s="183" t="s">
        <v>70</v>
      </c>
      <c r="B21" s="115" t="e">
        <f>PRODUCT(B8,B14)</f>
        <v>#REF!</v>
      </c>
      <c r="C21" s="115" t="e">
        <f t="shared" ref="C21:D24" si="0">C8*C14</f>
        <v>#REF!</v>
      </c>
      <c r="D21" s="116" t="e">
        <f t="shared" si="0"/>
        <v>#REF!</v>
      </c>
    </row>
    <row r="22" spans="1:4" ht="15.75" thickBot="1" x14ac:dyDescent="0.3">
      <c r="A22" s="183" t="s">
        <v>62</v>
      </c>
      <c r="B22" s="115" t="e">
        <f>PRODUCT(B9,B15)</f>
        <v>#REF!</v>
      </c>
      <c r="C22" s="115" t="e">
        <f t="shared" si="0"/>
        <v>#REF!</v>
      </c>
      <c r="D22" s="3" t="e">
        <f t="shared" si="0"/>
        <v>#REF!</v>
      </c>
    </row>
    <row r="23" spans="1:4" ht="15.75" thickBot="1" x14ac:dyDescent="0.3">
      <c r="A23" s="182" t="s">
        <v>61</v>
      </c>
      <c r="B23" s="115" t="e">
        <f>PRODUCT(B10,B16)</f>
        <v>#REF!</v>
      </c>
      <c r="C23" s="115" t="e">
        <f t="shared" si="0"/>
        <v>#REF!</v>
      </c>
      <c r="D23" s="117" t="e">
        <f t="shared" si="0"/>
        <v>#REF!</v>
      </c>
    </row>
    <row r="24" spans="1:4" ht="15.75" thickBot="1" x14ac:dyDescent="0.3">
      <c r="A24" s="182" t="s">
        <v>60</v>
      </c>
      <c r="B24" s="118" t="e">
        <f>PRODUCT(B11,B17)</f>
        <v>#REF!</v>
      </c>
      <c r="C24" s="117" t="e">
        <f t="shared" si="0"/>
        <v>#REF!</v>
      </c>
      <c r="D24" s="119" t="e">
        <f t="shared" si="0"/>
        <v>#REF!</v>
      </c>
    </row>
    <row r="25" spans="1:4" x14ac:dyDescent="0.25">
      <c r="A25" s="37" t="s">
        <v>69</v>
      </c>
      <c r="B25" s="27" t="e">
        <f>B21+B22+B23+B24</f>
        <v>#REF!</v>
      </c>
      <c r="C25" s="27" t="e">
        <f>SUM(C21:C24)</f>
        <v>#REF!</v>
      </c>
      <c r="D25" s="1" t="e">
        <f>SUM(D21:D24)</f>
        <v>#REF!</v>
      </c>
    </row>
    <row r="26" spans="1:4" x14ac:dyDescent="0.25">
      <c r="B26" s="36"/>
    </row>
    <row r="27" spans="1:4" x14ac:dyDescent="0.25">
      <c r="A27" t="s">
        <v>68</v>
      </c>
      <c r="D27" s="36" t="e">
        <f>B25+C25+D25</f>
        <v>#REF!</v>
      </c>
    </row>
  </sheetData>
  <protectedRanges>
    <protectedRange sqref="B8:D11" name="Oblast1"/>
  </protectedRanges>
  <mergeCells count="2">
    <mergeCell ref="B5:D5"/>
    <mergeCell ref="A5:A7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F5DB1-A122-4BCC-917C-351295D8A6FE}">
  <sheetPr codeName="List3"/>
  <dimension ref="A1:BS55"/>
  <sheetViews>
    <sheetView workbookViewId="0">
      <selection activeCell="A3" sqref="A3:I37"/>
    </sheetView>
  </sheetViews>
  <sheetFormatPr defaultRowHeight="15" x14ac:dyDescent="0.25"/>
  <cols>
    <col min="1" max="1" width="18.5703125" customWidth="1"/>
    <col min="2" max="2" width="29.140625" customWidth="1"/>
    <col min="5" max="5" width="9.140625" customWidth="1"/>
    <col min="6" max="6" width="9.5703125" customWidth="1"/>
    <col min="7" max="7" width="17.7109375" customWidth="1"/>
    <col min="8" max="8" width="14" customWidth="1"/>
    <col min="10" max="10" width="13.140625" customWidth="1"/>
    <col min="11" max="11" width="9.7109375" customWidth="1"/>
    <col min="15" max="15" width="11.42578125" customWidth="1"/>
  </cols>
  <sheetData>
    <row r="1" spans="1:71" x14ac:dyDescent="0.25">
      <c r="A1" t="s">
        <v>102</v>
      </c>
    </row>
    <row r="2" spans="1:71" ht="15.75" thickBot="1" x14ac:dyDescent="0.3"/>
    <row r="3" spans="1:71" ht="15.75" thickBot="1" x14ac:dyDescent="0.3">
      <c r="A3" s="35" t="s">
        <v>91</v>
      </c>
      <c r="B3" s="34" t="s">
        <v>90</v>
      </c>
    </row>
    <row r="4" spans="1:71" ht="17.25" customHeight="1" thickBot="1" x14ac:dyDescent="0.3">
      <c r="A4" s="33" t="s">
        <v>65</v>
      </c>
      <c r="B4" s="32" t="s">
        <v>64</v>
      </c>
      <c r="C4" s="31" t="s">
        <v>63</v>
      </c>
      <c r="D4" s="31" t="s">
        <v>62</v>
      </c>
      <c r="E4" s="31" t="s">
        <v>61</v>
      </c>
      <c r="F4" s="31" t="s">
        <v>60</v>
      </c>
      <c r="G4" s="31" t="s">
        <v>59</v>
      </c>
      <c r="H4" s="31" t="s">
        <v>58</v>
      </c>
      <c r="I4" s="31" t="s">
        <v>89</v>
      </c>
      <c r="J4" s="1"/>
      <c r="K4" s="2"/>
      <c r="L4" s="2"/>
      <c r="M4" s="2"/>
      <c r="N4" s="2"/>
      <c r="O4" s="2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s="6" customFormat="1" x14ac:dyDescent="0.25">
      <c r="A5" s="75" t="s">
        <v>57</v>
      </c>
      <c r="B5" s="74" t="s">
        <v>56</v>
      </c>
      <c r="C5" s="21"/>
      <c r="D5" s="21"/>
      <c r="E5" s="21">
        <v>1</v>
      </c>
      <c r="F5" s="21"/>
      <c r="G5" s="21" t="s">
        <v>5</v>
      </c>
      <c r="H5" s="21" t="s">
        <v>1</v>
      </c>
      <c r="I5" s="73"/>
      <c r="J5" s="2"/>
      <c r="K5" s="2"/>
      <c r="L5" s="2"/>
      <c r="M5" s="2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s="6" customFormat="1" ht="15.75" thickBot="1" x14ac:dyDescent="0.3">
      <c r="A6" s="77"/>
      <c r="B6" s="83" t="s">
        <v>55</v>
      </c>
      <c r="C6" s="25"/>
      <c r="D6" s="25"/>
      <c r="E6" s="25">
        <v>1</v>
      </c>
      <c r="F6" s="25"/>
      <c r="G6" s="25" t="s">
        <v>45</v>
      </c>
      <c r="H6" s="25" t="s">
        <v>1</v>
      </c>
      <c r="I6" s="76"/>
      <c r="J6" s="2"/>
      <c r="K6" s="17"/>
      <c r="L6" s="17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s="6" customFormat="1" ht="15.75" thickBot="1" x14ac:dyDescent="0.3">
      <c r="A7" s="64" t="s">
        <v>54</v>
      </c>
      <c r="B7" s="63" t="s">
        <v>10</v>
      </c>
      <c r="C7" s="8"/>
      <c r="D7" s="8"/>
      <c r="E7" s="8">
        <v>1</v>
      </c>
      <c r="F7" s="8"/>
      <c r="G7" s="21" t="s">
        <v>2</v>
      </c>
      <c r="H7" s="8" t="s">
        <v>1</v>
      </c>
      <c r="I7" s="62"/>
      <c r="J7" s="2"/>
      <c r="K7" s="2"/>
      <c r="L7" s="2"/>
      <c r="M7" s="2"/>
      <c r="N7" s="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s="6" customFormat="1" ht="15.75" thickBot="1" x14ac:dyDescent="0.3">
      <c r="A8" s="75" t="s">
        <v>53</v>
      </c>
      <c r="B8" s="74" t="s">
        <v>18</v>
      </c>
      <c r="C8" s="21"/>
      <c r="D8" s="21"/>
      <c r="E8" s="21">
        <v>6</v>
      </c>
      <c r="F8" s="21"/>
      <c r="G8" s="25" t="s">
        <v>2</v>
      </c>
      <c r="H8" s="21" t="s">
        <v>1</v>
      </c>
      <c r="I8" s="73"/>
      <c r="J8" s="2"/>
      <c r="K8" s="28"/>
      <c r="L8" s="28"/>
      <c r="M8" s="28"/>
      <c r="N8" s="2"/>
      <c r="O8" s="2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</row>
    <row r="9" spans="1:71" s="6" customFormat="1" x14ac:dyDescent="0.25">
      <c r="A9" s="75" t="s">
        <v>51</v>
      </c>
      <c r="B9" s="74" t="s">
        <v>50</v>
      </c>
      <c r="C9" s="21"/>
      <c r="D9" s="21">
        <v>1</v>
      </c>
      <c r="E9" s="21"/>
      <c r="F9" s="21"/>
      <c r="G9" s="21" t="s">
        <v>2</v>
      </c>
      <c r="H9" s="21" t="s">
        <v>1</v>
      </c>
      <c r="I9" s="73"/>
      <c r="J9" s="2"/>
      <c r="K9" s="17"/>
      <c r="L9" s="17"/>
      <c r="M9" s="17"/>
      <c r="N9" s="1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</row>
    <row r="10" spans="1:71" s="6" customFormat="1" x14ac:dyDescent="0.25">
      <c r="A10" s="67"/>
      <c r="B10" s="18" t="s">
        <v>49</v>
      </c>
      <c r="C10" s="14"/>
      <c r="D10" s="14"/>
      <c r="E10" s="14">
        <v>1</v>
      </c>
      <c r="F10" s="14"/>
      <c r="G10" s="14" t="s">
        <v>5</v>
      </c>
      <c r="H10" s="14" t="s">
        <v>1</v>
      </c>
      <c r="I10" s="68"/>
      <c r="J10" s="2"/>
      <c r="K10" s="2"/>
      <c r="L10" s="2"/>
      <c r="M10" s="2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</row>
    <row r="11" spans="1:71" s="6" customFormat="1" ht="15.75" thickBot="1" x14ac:dyDescent="0.3">
      <c r="A11" s="67"/>
      <c r="B11" s="70" t="s">
        <v>48</v>
      </c>
      <c r="C11" s="82"/>
      <c r="D11" s="82">
        <v>1</v>
      </c>
      <c r="E11" s="82"/>
      <c r="F11" s="82"/>
      <c r="G11" s="82" t="s">
        <v>2</v>
      </c>
      <c r="H11" s="82" t="s">
        <v>1</v>
      </c>
      <c r="I11" s="81"/>
      <c r="J11" s="2"/>
      <c r="K11" s="2"/>
      <c r="L11" s="2"/>
      <c r="M11" s="2"/>
      <c r="N11" s="2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</row>
    <row r="12" spans="1:71" s="6" customFormat="1" ht="15.75" thickBot="1" x14ac:dyDescent="0.3">
      <c r="A12" s="64" t="s">
        <v>44</v>
      </c>
      <c r="B12" s="63" t="s">
        <v>43</v>
      </c>
      <c r="C12" s="8"/>
      <c r="D12" s="8"/>
      <c r="E12" s="8">
        <v>1</v>
      </c>
      <c r="F12" s="8"/>
      <c r="G12" s="8" t="s">
        <v>2</v>
      </c>
      <c r="H12" s="8" t="s">
        <v>1</v>
      </c>
      <c r="I12" s="62"/>
      <c r="J12" s="2"/>
      <c r="K12" s="2"/>
      <c r="L12" s="2"/>
      <c r="M12" s="2"/>
      <c r="N12" s="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</row>
    <row r="13" spans="1:71" s="6" customFormat="1" ht="15.75" thickBot="1" x14ac:dyDescent="0.3">
      <c r="A13" s="75" t="s">
        <v>35</v>
      </c>
      <c r="B13" s="80" t="s">
        <v>34</v>
      </c>
      <c r="C13" s="79"/>
      <c r="D13" s="79">
        <v>4</v>
      </c>
      <c r="E13" s="79"/>
      <c r="F13" s="79"/>
      <c r="G13" s="8" t="s">
        <v>2</v>
      </c>
      <c r="H13" s="8" t="s">
        <v>1</v>
      </c>
      <c r="I13" s="78"/>
      <c r="J13" s="2"/>
      <c r="K13" s="2"/>
      <c r="L13" s="2"/>
      <c r="M13" s="2"/>
      <c r="N13" s="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</row>
    <row r="14" spans="1:71" s="6" customFormat="1" x14ac:dyDescent="0.25">
      <c r="A14" s="75" t="s">
        <v>41</v>
      </c>
      <c r="B14" s="74" t="s">
        <v>40</v>
      </c>
      <c r="C14" s="21"/>
      <c r="D14" s="21"/>
      <c r="E14" s="21">
        <v>1</v>
      </c>
      <c r="F14" s="21"/>
      <c r="G14" s="21" t="s">
        <v>5</v>
      </c>
      <c r="H14" s="21" t="s">
        <v>1</v>
      </c>
      <c r="I14" s="73"/>
      <c r="J14" s="2"/>
      <c r="K14" s="17"/>
      <c r="L14" s="17"/>
      <c r="M14" s="17"/>
      <c r="N14" s="1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s="6" customFormat="1" ht="15.75" thickBot="1" x14ac:dyDescent="0.3">
      <c r="A15" s="67"/>
      <c r="B15" s="18" t="s">
        <v>39</v>
      </c>
      <c r="C15" s="14"/>
      <c r="D15" s="14"/>
      <c r="E15" s="14">
        <v>1</v>
      </c>
      <c r="F15" s="14"/>
      <c r="G15" s="14" t="s">
        <v>5</v>
      </c>
      <c r="H15" s="14" t="s">
        <v>1</v>
      </c>
      <c r="I15" s="68"/>
      <c r="J15" s="2"/>
      <c r="K15" s="2"/>
      <c r="L15" s="2"/>
      <c r="M15" s="2"/>
      <c r="N15" s="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s="6" customFormat="1" ht="15.75" thickBot="1" x14ac:dyDescent="0.3">
      <c r="A16" s="64" t="s">
        <v>37</v>
      </c>
      <c r="B16" s="63" t="s">
        <v>36</v>
      </c>
      <c r="C16" s="8"/>
      <c r="D16" s="8"/>
      <c r="E16" s="8">
        <v>4</v>
      </c>
      <c r="F16" s="8"/>
      <c r="G16" s="8" t="s">
        <v>2</v>
      </c>
      <c r="H16" s="8" t="s">
        <v>1</v>
      </c>
      <c r="I16" s="62"/>
      <c r="J16" s="2"/>
      <c r="K16" s="2"/>
      <c r="L16" s="2"/>
      <c r="M16" s="2"/>
      <c r="N16" s="2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s="6" customFormat="1" ht="15.75" thickBot="1" x14ac:dyDescent="0.3">
      <c r="A17" s="75" t="s">
        <v>29</v>
      </c>
      <c r="B17" s="74" t="s">
        <v>28</v>
      </c>
      <c r="C17" s="21"/>
      <c r="D17" s="21"/>
      <c r="E17" s="21">
        <v>7</v>
      </c>
      <c r="F17" s="21"/>
      <c r="G17" s="21" t="s">
        <v>2</v>
      </c>
      <c r="H17" s="21" t="s">
        <v>1</v>
      </c>
      <c r="I17" s="73"/>
      <c r="J17" s="2"/>
      <c r="K17" s="2"/>
      <c r="L17" s="2"/>
      <c r="M17" s="2"/>
      <c r="N17" s="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</row>
    <row r="18" spans="1:71" s="6" customFormat="1" ht="15.75" thickBot="1" x14ac:dyDescent="0.3">
      <c r="A18" s="67"/>
      <c r="B18" s="74" t="s">
        <v>27</v>
      </c>
      <c r="C18" s="14"/>
      <c r="D18" s="69">
        <v>1</v>
      </c>
      <c r="E18" s="14">
        <v>1</v>
      </c>
      <c r="F18" s="14"/>
      <c r="G18" s="14" t="s">
        <v>2</v>
      </c>
      <c r="H18" s="14" t="s">
        <v>1</v>
      </c>
      <c r="I18" s="68"/>
      <c r="J18" s="2"/>
      <c r="K18" s="2"/>
      <c r="L18" s="2"/>
      <c r="M18" s="2"/>
      <c r="N18" s="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</row>
    <row r="19" spans="1:71" s="6" customFormat="1" ht="15.75" thickBot="1" x14ac:dyDescent="0.3">
      <c r="A19" s="67"/>
      <c r="B19" s="74" t="s">
        <v>25</v>
      </c>
      <c r="C19" s="11">
        <v>2</v>
      </c>
      <c r="D19" s="11"/>
      <c r="E19" s="11">
        <v>3</v>
      </c>
      <c r="F19" s="11"/>
      <c r="G19" s="14" t="s">
        <v>2</v>
      </c>
      <c r="H19" s="14" t="s">
        <v>1</v>
      </c>
      <c r="I19" s="65"/>
      <c r="J19" s="2"/>
      <c r="K19" s="2"/>
      <c r="L19" s="2"/>
      <c r="M19" s="2"/>
      <c r="N19" s="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</row>
    <row r="20" spans="1:71" s="6" customFormat="1" ht="15.75" thickBot="1" x14ac:dyDescent="0.3">
      <c r="A20" s="77"/>
      <c r="B20" s="74" t="s">
        <v>24</v>
      </c>
      <c r="C20" s="25"/>
      <c r="D20" s="25"/>
      <c r="E20" s="25">
        <v>1</v>
      </c>
      <c r="F20" s="25"/>
      <c r="G20" s="25" t="s">
        <v>2</v>
      </c>
      <c r="H20" s="25" t="s">
        <v>1</v>
      </c>
      <c r="I20" s="76"/>
      <c r="J20" s="2"/>
      <c r="K20" s="2"/>
      <c r="L20" s="2"/>
      <c r="M20" s="2"/>
      <c r="N20" s="2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</row>
    <row r="21" spans="1:71" s="6" customFormat="1" x14ac:dyDescent="0.25">
      <c r="A21" s="75" t="s">
        <v>23</v>
      </c>
      <c r="B21" s="74" t="s">
        <v>22</v>
      </c>
      <c r="C21" s="21"/>
      <c r="D21" s="21"/>
      <c r="E21" s="21">
        <v>1</v>
      </c>
      <c r="F21" s="21"/>
      <c r="G21" s="21" t="s">
        <v>2</v>
      </c>
      <c r="H21" s="21" t="s">
        <v>1</v>
      </c>
      <c r="I21" s="73"/>
      <c r="J21" s="2"/>
      <c r="K21" s="2"/>
      <c r="L21" s="2"/>
      <c r="M21" s="2"/>
      <c r="N21" s="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</row>
    <row r="22" spans="1:71" s="6" customFormat="1" x14ac:dyDescent="0.25">
      <c r="A22" s="67"/>
      <c r="B22" s="18" t="s">
        <v>19</v>
      </c>
      <c r="C22" s="14"/>
      <c r="D22" s="14"/>
      <c r="E22" s="14">
        <v>2</v>
      </c>
      <c r="F22" s="14"/>
      <c r="G22" s="14" t="s">
        <v>2</v>
      </c>
      <c r="H22" s="14" t="s">
        <v>1</v>
      </c>
      <c r="I22" s="68"/>
      <c r="J22" s="2"/>
      <c r="K22" s="2"/>
      <c r="L22" s="2"/>
      <c r="M22" s="2"/>
      <c r="N22" s="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</row>
    <row r="23" spans="1:71" s="6" customFormat="1" x14ac:dyDescent="0.25">
      <c r="A23" s="67"/>
      <c r="B23" s="18" t="s">
        <v>18</v>
      </c>
      <c r="C23" s="14"/>
      <c r="D23" s="14">
        <v>1</v>
      </c>
      <c r="E23" s="14"/>
      <c r="F23" s="14"/>
      <c r="G23" s="14" t="s">
        <v>2</v>
      </c>
      <c r="H23" s="14" t="s">
        <v>1</v>
      </c>
      <c r="I23" s="68"/>
      <c r="J23" s="2"/>
      <c r="K23" s="2"/>
      <c r="L23" s="2"/>
      <c r="M23" s="2"/>
      <c r="N23" s="2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</row>
    <row r="24" spans="1:71" s="6" customFormat="1" x14ac:dyDescent="0.25">
      <c r="A24" s="67"/>
      <c r="B24" s="18" t="s">
        <v>17</v>
      </c>
      <c r="C24" s="14"/>
      <c r="D24" s="14"/>
      <c r="E24" s="14">
        <v>2</v>
      </c>
      <c r="F24" s="14"/>
      <c r="G24" s="14" t="s">
        <v>2</v>
      </c>
      <c r="H24" s="14" t="s">
        <v>1</v>
      </c>
      <c r="I24" s="72" t="s">
        <v>16</v>
      </c>
      <c r="J24" s="17"/>
      <c r="K24" s="2"/>
      <c r="L24" s="2"/>
      <c r="M24" s="2"/>
      <c r="N24" s="2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</row>
    <row r="25" spans="1:71" s="6" customFormat="1" x14ac:dyDescent="0.25">
      <c r="A25" s="67"/>
      <c r="B25" s="18" t="s">
        <v>15</v>
      </c>
      <c r="C25" s="14"/>
      <c r="D25" s="14"/>
      <c r="E25" s="14">
        <v>1</v>
      </c>
      <c r="F25" s="14"/>
      <c r="G25" s="14" t="s">
        <v>45</v>
      </c>
      <c r="H25" s="14" t="s">
        <v>1</v>
      </c>
      <c r="I25" s="68"/>
      <c r="J25" s="2"/>
      <c r="K25" s="2"/>
      <c r="L25" s="2"/>
      <c r="M25" s="2"/>
      <c r="N25" s="2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</row>
    <row r="26" spans="1:71" s="6" customFormat="1" x14ac:dyDescent="0.25">
      <c r="A26" s="67"/>
      <c r="B26" s="18" t="s">
        <v>14</v>
      </c>
      <c r="C26" s="14"/>
      <c r="D26" s="14"/>
      <c r="E26" s="14">
        <v>1</v>
      </c>
      <c r="F26" s="14"/>
      <c r="G26" s="14" t="s">
        <v>2</v>
      </c>
      <c r="H26" s="14" t="s">
        <v>1</v>
      </c>
      <c r="I26" s="68"/>
      <c r="J26" s="2"/>
      <c r="K26" s="2"/>
      <c r="L26" s="2"/>
      <c r="M26" s="2"/>
      <c r="N26" s="2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</row>
    <row r="27" spans="1:71" s="6" customFormat="1" x14ac:dyDescent="0.25">
      <c r="A27" s="71"/>
      <c r="B27" s="14" t="s">
        <v>13</v>
      </c>
      <c r="C27" s="14"/>
      <c r="D27" s="14"/>
      <c r="E27" s="14">
        <v>1</v>
      </c>
      <c r="F27" s="14"/>
      <c r="G27" s="14" t="s">
        <v>2</v>
      </c>
      <c r="H27" s="14" t="s">
        <v>1</v>
      </c>
      <c r="I27" s="68"/>
      <c r="J27" s="2"/>
      <c r="K27" s="2"/>
      <c r="L27" s="2"/>
      <c r="M27" s="2"/>
      <c r="N27" s="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</row>
    <row r="28" spans="1:71" s="6" customFormat="1" x14ac:dyDescent="0.25">
      <c r="A28" s="71"/>
      <c r="B28" s="14" t="s">
        <v>88</v>
      </c>
      <c r="C28" s="14">
        <v>2</v>
      </c>
      <c r="D28" s="14"/>
      <c r="E28" s="14"/>
      <c r="F28" s="14"/>
      <c r="G28" s="14" t="s">
        <v>2</v>
      </c>
      <c r="H28" s="14" t="s">
        <v>1</v>
      </c>
      <c r="I28" s="68"/>
      <c r="J28" s="2"/>
      <c r="K28" s="2"/>
      <c r="L28" s="2"/>
      <c r="M28" s="2"/>
      <c r="N28" s="2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</row>
    <row r="29" spans="1:71" s="6" customFormat="1" ht="15.75" thickBot="1" x14ac:dyDescent="0.3">
      <c r="A29" s="67"/>
      <c r="B29" s="70" t="s">
        <v>11</v>
      </c>
      <c r="C29" s="14"/>
      <c r="D29" s="14">
        <v>1</v>
      </c>
      <c r="E29" s="14"/>
      <c r="F29" s="14"/>
      <c r="G29" s="14" t="s">
        <v>2</v>
      </c>
      <c r="H29" s="14" t="s">
        <v>1</v>
      </c>
      <c r="I29" s="68"/>
      <c r="J29" s="2"/>
      <c r="K29" s="2"/>
      <c r="L29" s="2"/>
      <c r="M29" s="2"/>
      <c r="N29" s="2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</row>
    <row r="30" spans="1:71" s="6" customFormat="1" ht="15.75" thickBot="1" x14ac:dyDescent="0.3">
      <c r="A30" s="67"/>
      <c r="B30" s="63" t="s">
        <v>10</v>
      </c>
      <c r="C30" s="14"/>
      <c r="D30" s="14"/>
      <c r="E30" s="14">
        <v>2</v>
      </c>
      <c r="F30" s="14"/>
      <c r="G30" s="14" t="s">
        <v>2</v>
      </c>
      <c r="H30" s="14" t="s">
        <v>1</v>
      </c>
      <c r="I30" s="68"/>
      <c r="J30" s="2"/>
      <c r="K30" s="2"/>
      <c r="L30" s="2"/>
      <c r="M30" s="2"/>
      <c r="N30" s="2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</row>
    <row r="31" spans="1:71" s="6" customFormat="1" x14ac:dyDescent="0.25">
      <c r="A31" s="67"/>
      <c r="B31" s="18" t="s">
        <v>9</v>
      </c>
      <c r="C31" s="14"/>
      <c r="D31" s="14"/>
      <c r="E31" s="69">
        <v>1</v>
      </c>
      <c r="F31" s="14"/>
      <c r="G31" s="14" t="s">
        <v>45</v>
      </c>
      <c r="H31" s="14" t="s">
        <v>1</v>
      </c>
      <c r="I31" s="68"/>
      <c r="J31" s="2"/>
      <c r="K31" s="2"/>
      <c r="L31" s="2"/>
      <c r="M31" s="2"/>
      <c r="N31" s="2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</row>
    <row r="32" spans="1:71" s="6" customFormat="1" x14ac:dyDescent="0.25">
      <c r="A32" s="67"/>
      <c r="B32" s="18" t="s">
        <v>87</v>
      </c>
      <c r="C32" s="14"/>
      <c r="D32" s="14"/>
      <c r="E32" s="14">
        <v>1</v>
      </c>
      <c r="F32" s="14"/>
      <c r="G32" s="14" t="s">
        <v>45</v>
      </c>
      <c r="H32" s="14" t="s">
        <v>1</v>
      </c>
      <c r="I32" s="68"/>
      <c r="J32" s="2"/>
      <c r="K32" s="2"/>
      <c r="L32" s="2"/>
      <c r="M32" s="2"/>
      <c r="N32" s="2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</row>
    <row r="33" spans="1:71" s="6" customFormat="1" x14ac:dyDescent="0.25">
      <c r="A33" s="67"/>
      <c r="B33" s="18" t="s">
        <v>86</v>
      </c>
      <c r="C33" s="14"/>
      <c r="D33" s="14"/>
      <c r="E33" s="14">
        <v>1</v>
      </c>
      <c r="F33" s="14"/>
      <c r="G33" s="14" t="s">
        <v>45</v>
      </c>
      <c r="H33" s="14" t="s">
        <v>1</v>
      </c>
      <c r="I33" s="68"/>
      <c r="J33" s="2"/>
      <c r="K33" s="2"/>
      <c r="L33" s="2"/>
      <c r="M33" s="2"/>
      <c r="N33" s="2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</row>
    <row r="34" spans="1:71" s="6" customFormat="1" ht="15.75" thickBot="1" x14ac:dyDescent="0.3">
      <c r="A34" s="67"/>
      <c r="B34" s="66" t="s">
        <v>85</v>
      </c>
      <c r="C34" s="11"/>
      <c r="D34" s="11">
        <v>1</v>
      </c>
      <c r="E34" s="11"/>
      <c r="F34" s="11"/>
      <c r="G34" s="11" t="s">
        <v>45</v>
      </c>
      <c r="H34" s="11" t="s">
        <v>1</v>
      </c>
      <c r="I34" s="65"/>
      <c r="J34" s="2"/>
      <c r="K34" s="2"/>
      <c r="L34" s="2"/>
      <c r="M34" s="2"/>
      <c r="N34" s="2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</row>
    <row r="35" spans="1:71" s="6" customFormat="1" ht="15.75" thickBot="1" x14ac:dyDescent="0.3">
      <c r="A35" s="64" t="s">
        <v>8</v>
      </c>
      <c r="B35" s="63" t="s">
        <v>7</v>
      </c>
      <c r="C35" s="8"/>
      <c r="D35" s="8"/>
      <c r="E35" s="8">
        <v>2</v>
      </c>
      <c r="F35" s="8"/>
      <c r="G35" s="8" t="s">
        <v>2</v>
      </c>
      <c r="H35" s="8" t="s">
        <v>1</v>
      </c>
      <c r="I35" s="62"/>
      <c r="J35" s="2"/>
      <c r="K35" s="2"/>
      <c r="L35" s="2"/>
      <c r="M35" s="2"/>
      <c r="N35" s="2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</row>
    <row r="36" spans="1:71" s="6" customFormat="1" ht="15.75" thickBot="1" x14ac:dyDescent="0.3">
      <c r="A36" s="64" t="s">
        <v>4</v>
      </c>
      <c r="B36" s="63" t="s">
        <v>3</v>
      </c>
      <c r="C36" s="8">
        <v>1</v>
      </c>
      <c r="D36" s="8"/>
      <c r="E36" s="8"/>
      <c r="F36" s="8"/>
      <c r="G36" s="8" t="s">
        <v>45</v>
      </c>
      <c r="H36" s="8" t="s">
        <v>1</v>
      </c>
      <c r="I36" s="62"/>
      <c r="J36" s="2"/>
      <c r="K36" s="2"/>
      <c r="L36" s="2"/>
      <c r="M36" s="2"/>
      <c r="N36" s="2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</row>
    <row r="37" spans="1:71" ht="15.75" thickBot="1" x14ac:dyDescent="0.3">
      <c r="A37" s="61" t="s">
        <v>0</v>
      </c>
      <c r="B37" s="60"/>
      <c r="C37" s="59">
        <v>5</v>
      </c>
      <c r="D37" s="59">
        <v>6</v>
      </c>
      <c r="E37" s="59">
        <f>SUM(E5:E36)</f>
        <v>44</v>
      </c>
      <c r="F37" s="59"/>
      <c r="G37" s="59"/>
      <c r="H37" s="59"/>
      <c r="I37" s="58"/>
      <c r="J37" s="57"/>
      <c r="K37" s="57"/>
      <c r="L37" s="57"/>
      <c r="M37" s="57"/>
      <c r="N37" s="57"/>
    </row>
    <row r="42" spans="1:71" x14ac:dyDescent="0.25">
      <c r="K42" t="s">
        <v>84</v>
      </c>
      <c r="L42" t="s">
        <v>83</v>
      </c>
      <c r="M42" t="s">
        <v>82</v>
      </c>
    </row>
    <row r="43" spans="1:71" x14ac:dyDescent="0.25">
      <c r="J43">
        <v>1100</v>
      </c>
      <c r="K43">
        <v>3</v>
      </c>
      <c r="L43">
        <v>26</v>
      </c>
      <c r="M43">
        <v>9</v>
      </c>
    </row>
    <row r="44" spans="1:71" x14ac:dyDescent="0.25">
      <c r="J44" t="s">
        <v>81</v>
      </c>
      <c r="K44">
        <v>312</v>
      </c>
      <c r="L44">
        <v>1352</v>
      </c>
      <c r="M44">
        <v>234</v>
      </c>
    </row>
    <row r="45" spans="1:71" x14ac:dyDescent="0.25">
      <c r="J45" t="s">
        <v>80</v>
      </c>
      <c r="K45">
        <v>180</v>
      </c>
      <c r="L45">
        <v>180</v>
      </c>
      <c r="M45">
        <v>180</v>
      </c>
    </row>
    <row r="46" spans="1:71" x14ac:dyDescent="0.25">
      <c r="J46" t="s">
        <v>79</v>
      </c>
      <c r="K46">
        <v>56160</v>
      </c>
      <c r="L46">
        <v>243360</v>
      </c>
      <c r="M46">
        <v>42120</v>
      </c>
    </row>
    <row r="47" spans="1:71" x14ac:dyDescent="0.25">
      <c r="J47">
        <v>240</v>
      </c>
      <c r="L47">
        <v>2</v>
      </c>
      <c r="M47">
        <v>1</v>
      </c>
    </row>
    <row r="48" spans="1:71" x14ac:dyDescent="0.25">
      <c r="J48" t="s">
        <v>81</v>
      </c>
      <c r="L48">
        <v>104</v>
      </c>
      <c r="M48">
        <v>26</v>
      </c>
    </row>
    <row r="49" spans="10:13" x14ac:dyDescent="0.25">
      <c r="J49" t="s">
        <v>80</v>
      </c>
      <c r="K49">
        <v>80</v>
      </c>
      <c r="L49">
        <v>80</v>
      </c>
      <c r="M49">
        <v>80</v>
      </c>
    </row>
    <row r="50" spans="10:13" x14ac:dyDescent="0.25">
      <c r="J50" t="s">
        <v>79</v>
      </c>
      <c r="L50">
        <v>8320</v>
      </c>
      <c r="M50">
        <v>2080</v>
      </c>
    </row>
    <row r="52" spans="10:13" x14ac:dyDescent="0.25">
      <c r="J52">
        <v>120</v>
      </c>
      <c r="M52">
        <v>1</v>
      </c>
    </row>
    <row r="53" spans="10:13" x14ac:dyDescent="0.25">
      <c r="J53" t="s">
        <v>81</v>
      </c>
      <c r="M53">
        <v>26</v>
      </c>
    </row>
    <row r="54" spans="10:13" x14ac:dyDescent="0.25">
      <c r="J54" t="s">
        <v>80</v>
      </c>
      <c r="K54">
        <v>70</v>
      </c>
      <c r="L54">
        <v>70</v>
      </c>
      <c r="M54">
        <v>70</v>
      </c>
    </row>
    <row r="55" spans="10:13" x14ac:dyDescent="0.25">
      <c r="J55" t="s">
        <v>79</v>
      </c>
      <c r="M55">
        <v>1820</v>
      </c>
    </row>
  </sheetData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4565C-154C-4505-8442-D652D375BC12}">
  <sheetPr codeName="List4"/>
  <dimension ref="A1:G24"/>
  <sheetViews>
    <sheetView workbookViewId="0">
      <selection activeCell="B9" sqref="B9"/>
    </sheetView>
  </sheetViews>
  <sheetFormatPr defaultRowHeight="15" x14ac:dyDescent="0.25"/>
  <cols>
    <col min="1" max="1" width="18.28515625" customWidth="1"/>
    <col min="2" max="2" width="23.5703125" customWidth="1"/>
    <col min="3" max="3" width="21.140625" customWidth="1"/>
    <col min="4" max="4" width="27.7109375" customWidth="1"/>
  </cols>
  <sheetData>
    <row r="1" spans="1:7" ht="15.75" thickBot="1" x14ac:dyDescent="0.3"/>
    <row r="2" spans="1:7" ht="15.75" thickBot="1" x14ac:dyDescent="0.3">
      <c r="A2" s="56" t="s">
        <v>78</v>
      </c>
      <c r="B2" s="55" t="s">
        <v>77</v>
      </c>
    </row>
    <row r="3" spans="1:7" ht="15.75" thickBot="1" x14ac:dyDescent="0.3">
      <c r="A3" s="54" t="s">
        <v>91</v>
      </c>
      <c r="B3" s="53" t="s">
        <v>90</v>
      </c>
    </row>
    <row r="4" spans="1:7" ht="15.75" thickBot="1" x14ac:dyDescent="0.3">
      <c r="A4" s="52"/>
      <c r="B4" s="52"/>
      <c r="C4" s="1"/>
      <c r="D4" s="1"/>
    </row>
    <row r="5" spans="1:7" ht="15.75" thickBot="1" x14ac:dyDescent="0.3">
      <c r="A5" s="195" t="s">
        <v>76</v>
      </c>
      <c r="B5" s="192" t="s">
        <v>75</v>
      </c>
      <c r="C5" s="193"/>
      <c r="D5" s="194"/>
    </row>
    <row r="6" spans="1:7" ht="15.75" thickBot="1" x14ac:dyDescent="0.3">
      <c r="A6" s="196"/>
      <c r="B6" s="50">
        <v>2026</v>
      </c>
      <c r="C6" s="51">
        <v>2027</v>
      </c>
      <c r="D6" s="51">
        <v>2028</v>
      </c>
    </row>
    <row r="7" spans="1:7" ht="15.75" thickBot="1" x14ac:dyDescent="0.3">
      <c r="A7" s="197"/>
      <c r="B7" s="50" t="s">
        <v>74</v>
      </c>
      <c r="C7" s="49" t="s">
        <v>74</v>
      </c>
      <c r="D7" s="49" t="s">
        <v>74</v>
      </c>
    </row>
    <row r="8" spans="1:7" ht="15.75" thickBot="1" x14ac:dyDescent="0.3">
      <c r="A8" s="41" t="s">
        <v>70</v>
      </c>
      <c r="B8" s="9" t="e">
        <f>#REF!</f>
        <v>#REF!</v>
      </c>
      <c r="C8" s="7" t="e">
        <f>#REF!</f>
        <v>#REF!</v>
      </c>
      <c r="D8" s="7" t="e">
        <f>#REF!</f>
        <v>#REF!</v>
      </c>
    </row>
    <row r="9" spans="1:7" ht="15.75" thickBot="1" x14ac:dyDescent="0.3">
      <c r="A9" s="41" t="s">
        <v>62</v>
      </c>
      <c r="B9" s="9" t="e">
        <f>#REF!</f>
        <v>#REF!</v>
      </c>
      <c r="C9" s="7" t="e">
        <f>#REF!</f>
        <v>#REF!</v>
      </c>
      <c r="D9" s="7" t="e">
        <f>#REF!</f>
        <v>#REF!</v>
      </c>
    </row>
    <row r="10" spans="1:7" ht="15.75" thickBot="1" x14ac:dyDescent="0.3">
      <c r="A10" s="39" t="s">
        <v>61</v>
      </c>
      <c r="B10" s="29" t="e">
        <f>#REF!</f>
        <v>#REF!</v>
      </c>
      <c r="C10" s="24" t="e">
        <f>#REF!</f>
        <v>#REF!</v>
      </c>
      <c r="D10" s="24" t="e">
        <f>#REF!</f>
        <v>#REF!</v>
      </c>
    </row>
    <row r="11" spans="1:7" ht="15.75" thickBot="1" x14ac:dyDescent="0.3"/>
    <row r="12" spans="1:7" ht="15.75" thickBot="1" x14ac:dyDescent="0.3">
      <c r="A12" s="44"/>
      <c r="B12" s="91" t="s">
        <v>73</v>
      </c>
      <c r="C12" s="90"/>
      <c r="D12" s="90"/>
    </row>
    <row r="13" spans="1:7" ht="15.75" thickBot="1" x14ac:dyDescent="0.3">
      <c r="A13" s="41" t="s">
        <v>70</v>
      </c>
      <c r="B13" s="9">
        <f>(SUMIF('Příloha 2 papír'!G5:G47,"1 x 7 dnů",'Příloha 2 papír'!C5:C47)*52) + (SUMIF('Příloha 2 papír'!G5:G47,"2 x 7 dnů",'Příloha 2 papír'!C5:C47)*104) + (SUMIF('Příloha 2 papír'!G5:G47,"1 x 14 dnů",'Příloha 2 papír'!C5:C47)*26)</f>
        <v>234</v>
      </c>
      <c r="C13" s="7">
        <f>(SUMIF('Příloha 2 papír'!G5:G47,"1 x 7 dnů",'Příloha 2 papír'!C5:C47)*52) + (SUMIF('Příloha 2 papír'!G5:G47,"2 x 7 dnů",'Příloha 2 papír'!C5:C47)*104) + (SUMIF('Příloha 2 papír'!G5:G47,"1 x 14 dnů",'Příloha 2 papír'!C5:C47)*26)</f>
        <v>234</v>
      </c>
      <c r="D13" s="7">
        <f>(SUMIF('Příloha 2 papír'!G5:G47,"1 x 7 dnů",'Příloha 2 papír'!C5:C47)*52) + (SUMIF('Příloha 2 papír'!G5:G47,"2 x 7 dnů",'Příloha 2 papír'!C5:C47)*104) + (SUMIF('Příloha 2 papír'!G5:G47,"1 x 14 dnů",'Příloha 2 papír'!C5:C47)*26)</f>
        <v>234</v>
      </c>
      <c r="G13" s="36"/>
    </row>
    <row r="14" spans="1:7" ht="15.75" thickBot="1" x14ac:dyDescent="0.3">
      <c r="A14" s="41" t="s">
        <v>62</v>
      </c>
      <c r="B14" s="9">
        <f>(SUMIF('Příloha 2 papír'!G5:G47,"1 x 7 dnů",'Příloha 2 papír'!D5:D47)*52)+( SUMIF('Příloha 2 papír'!G5:G47,"1 x 14 dnů",'Příloha 2 papír'!D5:D47)*26)+( SUMIF('Příloha 2 papír'!G5:G47,"1 x měsíc",'Příloha 2 papír'!D5:D47)*12)</f>
        <v>494</v>
      </c>
      <c r="C14" s="7">
        <f>(SUMIF('Příloha 2 papír'!G5:G47,"1 x 7 dnů",'Příloha 2 papír'!D5:D47)*52)+( SUMIF('Příloha 2 papír'!G5:G47,"2 x 7 dnů",'Příloha 2 papír'!D5:D47)*104)+( SUMIF('Příloha 2 papír'!G5:G47,"1 x 14 dnů",'Příloha 2 papír'!D5:D47)*26)</f>
        <v>494</v>
      </c>
      <c r="D14" s="7">
        <f>(SUMIF('Příloha 2 papír'!G5:G47,"1 x 7 dnů",'Příloha 2 papír'!D5:D47)*52)+( SUMIF('Příloha 2 papír'!G5:G47,"2 x 7 dnů",'Příloha 2 papír'!D5:D47)*104)+( SUMIF('Příloha 2 papír'!G5:G47,"1 x 14 dnů",'Příloha 2 papír'!D5:D47)*26)</f>
        <v>494</v>
      </c>
    </row>
    <row r="15" spans="1:7" ht="15.75" thickBot="1" x14ac:dyDescent="0.3">
      <c r="A15" s="39" t="s">
        <v>61</v>
      </c>
      <c r="B15" s="29">
        <f>(SUMIF('Příloha 2 papír'!G5:G47,"1 x 7 dnů",'Příloha 2 papír'!E5:E47)*52) + (SUMIF('Příloha 2 papír'!G5:G47,"1 x 14 dnů",'Příloha 2 papír'!E5:E47)*26) + (SUMIF('Příloha 2 papír'!G5:G47,"2 x 7 dnů",'Příloha 2 papír'!E5:E47)*104)</f>
        <v>2366</v>
      </c>
      <c r="C15" s="38">
        <f>(SUMIF('Příloha 2 papír'!G5:G47,"1 x 7 dnů",'Příloha 2 papír'!E5:E47)*52) + (SUMIF('Příloha 2 papír'!G5:G47,"1 x 14 dnů",'Příloha 2 papír'!E5:E47)*26) + (SUMIF('Příloha 2 papír'!G5:G47,"2 x 7 dnů",'Příloha 2 papír'!E5:E47)*104)</f>
        <v>2366</v>
      </c>
      <c r="D15" s="24">
        <f>(SUMIF('Příloha 2 papír'!G5:G47,"1 x 7 dnů",'Příloha 2 papír'!E5:E47)*52) + (SUMIF('Příloha 2 papír'!G5:G47,"1 x 14 dnů",'Příloha 2 papír'!E5:E47)*26) + (SUMIF('Příloha 2 papír'!G5:G47,"2 x 7 dnů",'Příloha 2 papír'!E5:E47)*104)</f>
        <v>2366</v>
      </c>
    </row>
    <row r="16" spans="1:7" ht="15.75" thickBot="1" x14ac:dyDescent="0.3"/>
    <row r="17" spans="1:6" x14ac:dyDescent="0.25">
      <c r="A17" s="44"/>
      <c r="B17" s="46" t="s">
        <v>72</v>
      </c>
      <c r="C17" s="45"/>
      <c r="D17" s="45"/>
    </row>
    <row r="18" spans="1:6" ht="15.75" thickBot="1" x14ac:dyDescent="0.3">
      <c r="A18" s="44"/>
      <c r="B18" s="43" t="s">
        <v>71</v>
      </c>
      <c r="C18" s="42"/>
      <c r="D18" s="42"/>
    </row>
    <row r="19" spans="1:6" ht="15.75" thickBot="1" x14ac:dyDescent="0.3">
      <c r="A19" s="41" t="s">
        <v>70</v>
      </c>
      <c r="B19" s="40" t="e">
        <f>PRODUCT(B8*B13)</f>
        <v>#REF!</v>
      </c>
      <c r="C19" s="89" t="e">
        <f>C8*C13</f>
        <v>#REF!</v>
      </c>
      <c r="D19" s="89" t="e">
        <f>D8*D13</f>
        <v>#REF!</v>
      </c>
      <c r="F19" s="36"/>
    </row>
    <row r="20" spans="1:6" ht="15.75" thickBot="1" x14ac:dyDescent="0.3">
      <c r="A20" s="41" t="s">
        <v>62</v>
      </c>
      <c r="B20" s="88" t="e">
        <f>PRODUCT(B9*B14)</f>
        <v>#REF!</v>
      </c>
      <c r="C20" s="87" t="e">
        <f>C9*C14</f>
        <v>#REF!</v>
      </c>
      <c r="D20" s="87" t="e">
        <f>D9*D14</f>
        <v>#REF!</v>
      </c>
      <c r="F20" s="36"/>
    </row>
    <row r="21" spans="1:6" ht="15.75" thickBot="1" x14ac:dyDescent="0.3">
      <c r="A21" s="39" t="s">
        <v>61</v>
      </c>
      <c r="B21" s="86" t="e">
        <f>PRODUCT(B10*B15)</f>
        <v>#REF!</v>
      </c>
      <c r="C21" s="38" t="e">
        <f>C10*C15</f>
        <v>#REF!</v>
      </c>
      <c r="D21" s="38" t="e">
        <f>PRODUCT(D10*D15)</f>
        <v>#REF!</v>
      </c>
      <c r="F21" s="36"/>
    </row>
    <row r="22" spans="1:6" x14ac:dyDescent="0.25">
      <c r="A22" s="85" t="s">
        <v>69</v>
      </c>
      <c r="B22" s="36" t="e">
        <f>SUM(B19:B21)</f>
        <v>#REF!</v>
      </c>
      <c r="C22" s="36" t="e">
        <f>SUM(C19:C21)</f>
        <v>#REF!</v>
      </c>
      <c r="D22" s="36" t="e">
        <f>SUM(D19:D21)</f>
        <v>#REF!</v>
      </c>
    </row>
    <row r="23" spans="1:6" x14ac:dyDescent="0.25">
      <c r="A23" s="85"/>
      <c r="B23" s="36"/>
      <c r="C23" s="36"/>
      <c r="D23" s="36"/>
    </row>
    <row r="24" spans="1:6" x14ac:dyDescent="0.25">
      <c r="A24" s="84" t="s">
        <v>68</v>
      </c>
      <c r="D24" s="36" t="e">
        <f>B22+C22+D22</f>
        <v>#REF!</v>
      </c>
    </row>
  </sheetData>
  <sheetProtection algorithmName="SHA-512" hashValue="RS25sRvRT3DCRySo6jKBTykl99Sp9UC7DvwvOwqRoCY8U/zyvkl+Q/wjtAhphcVCjWswkKOQLGz/L3Or0g7r4g==" saltValue="T5F3DWc0QC1HkyoXytGosQ==" spinCount="100000" sheet="1" objects="1" scenarios="1"/>
  <protectedRanges>
    <protectedRange sqref="B8:D10" name="Oblast1"/>
  </protectedRanges>
  <mergeCells count="2">
    <mergeCell ref="A5:A7"/>
    <mergeCell ref="B5:D5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3F8D1-604E-4298-A970-8796C857B4CC}">
  <sheetPr codeName="List5"/>
  <dimension ref="A1:Z36"/>
  <sheetViews>
    <sheetView workbookViewId="0">
      <selection activeCell="A3" sqref="A3:I36"/>
    </sheetView>
  </sheetViews>
  <sheetFormatPr defaultRowHeight="15" x14ac:dyDescent="0.25"/>
  <cols>
    <col min="1" max="1" width="18.5703125" customWidth="1"/>
    <col min="2" max="2" width="29.140625" customWidth="1"/>
    <col min="5" max="5" width="9.140625" customWidth="1"/>
    <col min="6" max="6" width="9.5703125" customWidth="1"/>
    <col min="7" max="7" width="17.7109375" customWidth="1"/>
    <col min="8" max="8" width="14" customWidth="1"/>
  </cols>
  <sheetData>
    <row r="1" spans="1:26" x14ac:dyDescent="0.25">
      <c r="A1" t="s">
        <v>102</v>
      </c>
    </row>
    <row r="2" spans="1:26" ht="15.75" thickBot="1" x14ac:dyDescent="0.3"/>
    <row r="3" spans="1:26" ht="15.75" thickBot="1" x14ac:dyDescent="0.3">
      <c r="A3" s="102" t="s">
        <v>93</v>
      </c>
      <c r="B3" s="53" t="s">
        <v>92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25" customHeight="1" thickBot="1" x14ac:dyDescent="0.3">
      <c r="A4" s="101" t="s">
        <v>65</v>
      </c>
      <c r="B4" s="100" t="s">
        <v>64</v>
      </c>
      <c r="C4" s="31" t="s">
        <v>63</v>
      </c>
      <c r="D4" s="31" t="s">
        <v>62</v>
      </c>
      <c r="E4" s="31" t="s">
        <v>61</v>
      </c>
      <c r="F4" s="31" t="s">
        <v>60</v>
      </c>
      <c r="G4" s="31" t="s">
        <v>59</v>
      </c>
      <c r="H4" s="31" t="s">
        <v>58</v>
      </c>
      <c r="I4" s="31" t="s">
        <v>89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6" customFormat="1" x14ac:dyDescent="0.25">
      <c r="A5" s="23" t="s">
        <v>57</v>
      </c>
      <c r="B5" s="22" t="s">
        <v>56</v>
      </c>
      <c r="C5" s="20"/>
      <c r="D5" s="20"/>
      <c r="E5" s="20">
        <v>1</v>
      </c>
      <c r="F5" s="20"/>
      <c r="G5" s="20" t="s">
        <v>45</v>
      </c>
      <c r="H5" s="20" t="s">
        <v>1</v>
      </c>
      <c r="I5" s="9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6" customFormat="1" ht="15.75" thickBot="1" x14ac:dyDescent="0.3">
      <c r="A6" s="26"/>
      <c r="B6" s="29" t="s">
        <v>55</v>
      </c>
      <c r="C6" s="24"/>
      <c r="D6" s="24"/>
      <c r="E6" s="24">
        <v>1</v>
      </c>
      <c r="F6" s="24"/>
      <c r="G6" s="24" t="s">
        <v>45</v>
      </c>
      <c r="H6" s="24" t="s">
        <v>1</v>
      </c>
      <c r="I6" s="9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s="6" customFormat="1" ht="15.75" thickBot="1" x14ac:dyDescent="0.3">
      <c r="A7" s="10" t="s">
        <v>54</v>
      </c>
      <c r="B7" s="9" t="s">
        <v>10</v>
      </c>
      <c r="C7" s="7"/>
      <c r="D7" s="7"/>
      <c r="E7" s="7">
        <v>1</v>
      </c>
      <c r="F7" s="7"/>
      <c r="G7" s="20" t="s">
        <v>2</v>
      </c>
      <c r="H7" s="7" t="s">
        <v>1</v>
      </c>
      <c r="I7" s="9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s="6" customFormat="1" ht="15.75" thickBot="1" x14ac:dyDescent="0.3">
      <c r="A8" s="23" t="s">
        <v>53</v>
      </c>
      <c r="B8" s="22" t="s">
        <v>18</v>
      </c>
      <c r="C8" s="20"/>
      <c r="D8" s="20"/>
      <c r="E8" s="20">
        <v>3</v>
      </c>
      <c r="F8" s="20"/>
      <c r="G8" s="24" t="s">
        <v>45</v>
      </c>
      <c r="H8" s="20" t="s">
        <v>1</v>
      </c>
      <c r="I8" s="9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s="6" customFormat="1" x14ac:dyDescent="0.25">
      <c r="A9" s="75" t="s">
        <v>51</v>
      </c>
      <c r="B9" s="74" t="s">
        <v>50</v>
      </c>
      <c r="C9" s="21"/>
      <c r="D9" s="21">
        <v>1</v>
      </c>
      <c r="E9" s="21"/>
      <c r="F9" s="21"/>
      <c r="G9" s="21" t="s">
        <v>2</v>
      </c>
      <c r="H9" s="21" t="s">
        <v>1</v>
      </c>
      <c r="I9" s="7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6" customFormat="1" x14ac:dyDescent="0.25">
      <c r="A10" s="67"/>
      <c r="B10" s="18" t="s">
        <v>49</v>
      </c>
      <c r="C10" s="14"/>
      <c r="D10" s="14"/>
      <c r="E10" s="14">
        <v>1</v>
      </c>
      <c r="F10" s="14"/>
      <c r="G10" s="14" t="s">
        <v>2</v>
      </c>
      <c r="H10" s="14" t="s">
        <v>1</v>
      </c>
      <c r="I10" s="6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6" customFormat="1" ht="15.75" thickBot="1" x14ac:dyDescent="0.3">
      <c r="A11" s="67"/>
      <c r="B11" s="18" t="s">
        <v>48</v>
      </c>
      <c r="C11" s="14"/>
      <c r="D11" s="14">
        <v>1</v>
      </c>
      <c r="E11" s="14"/>
      <c r="F11" s="14"/>
      <c r="G11" s="14" t="s">
        <v>2</v>
      </c>
      <c r="H11" s="14" t="s">
        <v>1</v>
      </c>
      <c r="I11" s="6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6" customFormat="1" ht="15.75" thickBot="1" x14ac:dyDescent="0.3">
      <c r="A12" s="10" t="s">
        <v>44</v>
      </c>
      <c r="B12" s="9" t="s">
        <v>43</v>
      </c>
      <c r="C12" s="7"/>
      <c r="D12" s="7"/>
      <c r="E12" s="7">
        <v>1</v>
      </c>
      <c r="F12" s="7"/>
      <c r="G12" s="7" t="s">
        <v>45</v>
      </c>
      <c r="H12" s="7" t="s">
        <v>1</v>
      </c>
      <c r="I12" s="9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6" customFormat="1" x14ac:dyDescent="0.25">
      <c r="A13" s="23" t="s">
        <v>41</v>
      </c>
      <c r="B13" s="22" t="s">
        <v>40</v>
      </c>
      <c r="C13" s="20"/>
      <c r="D13" s="20"/>
      <c r="E13" s="20">
        <v>1</v>
      </c>
      <c r="F13" s="20"/>
      <c r="G13" s="20" t="s">
        <v>2</v>
      </c>
      <c r="H13" s="20" t="s">
        <v>1</v>
      </c>
      <c r="I13" s="9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s="6" customFormat="1" ht="15.75" thickBot="1" x14ac:dyDescent="0.3">
      <c r="A14" s="13"/>
      <c r="B14" s="15" t="s">
        <v>39</v>
      </c>
      <c r="C14" s="19"/>
      <c r="D14" s="19"/>
      <c r="E14" s="19">
        <v>1</v>
      </c>
      <c r="F14" s="19"/>
      <c r="G14" s="19" t="s">
        <v>2</v>
      </c>
      <c r="H14" s="19" t="s">
        <v>1</v>
      </c>
      <c r="I14" s="9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s="6" customFormat="1" ht="15.75" thickBot="1" x14ac:dyDescent="0.3">
      <c r="A15" s="10" t="s">
        <v>37</v>
      </c>
      <c r="B15" s="9" t="s">
        <v>36</v>
      </c>
      <c r="C15" s="7"/>
      <c r="D15" s="7"/>
      <c r="E15" s="7">
        <v>3</v>
      </c>
      <c r="F15" s="7"/>
      <c r="G15" s="7" t="s">
        <v>2</v>
      </c>
      <c r="H15" s="7" t="s">
        <v>1</v>
      </c>
      <c r="I15" s="9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s="6" customFormat="1" ht="15.75" thickBot="1" x14ac:dyDescent="0.3">
      <c r="A16" s="10" t="s">
        <v>35</v>
      </c>
      <c r="B16" s="9" t="s">
        <v>34</v>
      </c>
      <c r="C16" s="7"/>
      <c r="D16" s="7">
        <v>2</v>
      </c>
      <c r="E16" s="7"/>
      <c r="F16" s="7"/>
      <c r="G16" s="7" t="s">
        <v>2</v>
      </c>
      <c r="H16" s="7" t="s">
        <v>1</v>
      </c>
      <c r="I16" s="9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6" customFormat="1" ht="15.75" thickBot="1" x14ac:dyDescent="0.3">
      <c r="A17" s="23" t="s">
        <v>29</v>
      </c>
      <c r="B17" s="22" t="s">
        <v>28</v>
      </c>
      <c r="C17" s="20"/>
      <c r="D17" s="20">
        <v>2</v>
      </c>
      <c r="E17" s="20">
        <v>2</v>
      </c>
      <c r="F17" s="20"/>
      <c r="G17" s="20" t="s">
        <v>2</v>
      </c>
      <c r="H17" s="20" t="s">
        <v>1</v>
      </c>
      <c r="I17" s="9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s="6" customFormat="1" ht="15.75" thickBot="1" x14ac:dyDescent="0.3">
      <c r="A18" s="13"/>
      <c r="B18" s="22" t="s">
        <v>27</v>
      </c>
      <c r="C18" s="19"/>
      <c r="D18" s="19">
        <v>1</v>
      </c>
      <c r="E18" s="19">
        <v>1</v>
      </c>
      <c r="F18" s="19"/>
      <c r="G18" s="19" t="s">
        <v>2</v>
      </c>
      <c r="H18" s="19" t="s">
        <v>1</v>
      </c>
      <c r="I18" s="9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s="6" customFormat="1" ht="15.75" thickBot="1" x14ac:dyDescent="0.3">
      <c r="A19" s="13"/>
      <c r="B19" s="22" t="s">
        <v>25</v>
      </c>
      <c r="C19" s="19"/>
      <c r="D19" s="19">
        <v>2</v>
      </c>
      <c r="E19" s="19">
        <v>2</v>
      </c>
      <c r="F19" s="19"/>
      <c r="G19" s="19" t="s">
        <v>2</v>
      </c>
      <c r="H19" s="19" t="s">
        <v>1</v>
      </c>
      <c r="I19" s="9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s="6" customFormat="1" ht="15.75" thickBot="1" x14ac:dyDescent="0.3">
      <c r="A20" s="26"/>
      <c r="B20" s="22" t="s">
        <v>24</v>
      </c>
      <c r="C20" s="24"/>
      <c r="D20" s="24"/>
      <c r="E20" s="24">
        <v>1</v>
      </c>
      <c r="F20" s="24"/>
      <c r="G20" s="24" t="s">
        <v>2</v>
      </c>
      <c r="H20" s="24" t="s">
        <v>1</v>
      </c>
      <c r="I20" s="9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s="6" customFormat="1" ht="15.75" thickBot="1" x14ac:dyDescent="0.3">
      <c r="A21" s="23" t="s">
        <v>23</v>
      </c>
      <c r="B21" s="22" t="s">
        <v>22</v>
      </c>
      <c r="C21" s="20"/>
      <c r="D21" s="20"/>
      <c r="E21" s="20">
        <v>2</v>
      </c>
      <c r="F21" s="20"/>
      <c r="G21" s="24" t="s">
        <v>2</v>
      </c>
      <c r="H21" s="20" t="s">
        <v>1</v>
      </c>
      <c r="I21" s="9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s="6" customFormat="1" x14ac:dyDescent="0.25">
      <c r="A22" s="13"/>
      <c r="B22" s="15" t="s">
        <v>19</v>
      </c>
      <c r="C22" s="19"/>
      <c r="D22" s="19"/>
      <c r="E22" s="19">
        <v>2</v>
      </c>
      <c r="F22" s="19"/>
      <c r="G22" s="19" t="s">
        <v>2</v>
      </c>
      <c r="H22" s="19" t="s">
        <v>1</v>
      </c>
      <c r="I22" s="9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s="6" customFormat="1" x14ac:dyDescent="0.25">
      <c r="A23" s="13"/>
      <c r="B23" s="15" t="s">
        <v>18</v>
      </c>
      <c r="C23" s="19"/>
      <c r="D23" s="19">
        <v>1</v>
      </c>
      <c r="E23" s="19"/>
      <c r="F23" s="19"/>
      <c r="G23" s="19" t="s">
        <v>45</v>
      </c>
      <c r="H23" s="19" t="s">
        <v>1</v>
      </c>
      <c r="I23" s="9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s="6" customFormat="1" x14ac:dyDescent="0.25">
      <c r="A24" s="97"/>
      <c r="B24" s="18" t="s">
        <v>17</v>
      </c>
      <c r="C24" s="14"/>
      <c r="D24" s="14"/>
      <c r="E24" s="14">
        <v>2</v>
      </c>
      <c r="F24" s="14"/>
      <c r="G24" s="14" t="s">
        <v>2</v>
      </c>
      <c r="H24" s="14" t="s">
        <v>1</v>
      </c>
      <c r="I24" s="72" t="s">
        <v>16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s="6" customFormat="1" x14ac:dyDescent="0.25">
      <c r="A25" s="13"/>
      <c r="B25" s="15" t="s">
        <v>15</v>
      </c>
      <c r="C25" s="19"/>
      <c r="D25" s="19">
        <v>1</v>
      </c>
      <c r="E25" s="19"/>
      <c r="F25" s="19"/>
      <c r="G25" s="19" t="s">
        <v>2</v>
      </c>
      <c r="H25" s="19" t="s">
        <v>1</v>
      </c>
      <c r="I25" s="9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6" customFormat="1" x14ac:dyDescent="0.25">
      <c r="A26" s="13"/>
      <c r="B26" s="15" t="s">
        <v>14</v>
      </c>
      <c r="C26" s="19"/>
      <c r="D26" s="19"/>
      <c r="E26" s="19">
        <v>1</v>
      </c>
      <c r="F26" s="19"/>
      <c r="G26" s="19" t="s">
        <v>2</v>
      </c>
      <c r="H26" s="19" t="s">
        <v>1</v>
      </c>
      <c r="I26" s="9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s="6" customFormat="1" x14ac:dyDescent="0.25">
      <c r="A27" s="13"/>
      <c r="B27" s="15" t="s">
        <v>13</v>
      </c>
      <c r="C27" s="19"/>
      <c r="D27" s="19"/>
      <c r="E27" s="19">
        <v>2</v>
      </c>
      <c r="F27" s="19"/>
      <c r="G27" s="19" t="s">
        <v>2</v>
      </c>
      <c r="H27" s="19" t="s">
        <v>1</v>
      </c>
      <c r="I27" s="9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6" customFormat="1" x14ac:dyDescent="0.25">
      <c r="A28" s="13"/>
      <c r="B28" s="15" t="s">
        <v>12</v>
      </c>
      <c r="C28" s="19">
        <v>7</v>
      </c>
      <c r="D28" s="19"/>
      <c r="E28" s="19"/>
      <c r="F28" s="19"/>
      <c r="G28" s="19" t="s">
        <v>45</v>
      </c>
      <c r="H28" s="19" t="s">
        <v>1</v>
      </c>
      <c r="I28" s="9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s="6" customFormat="1" ht="15.75" thickBot="1" x14ac:dyDescent="0.3">
      <c r="A29" s="13"/>
      <c r="B29" s="15" t="s">
        <v>11</v>
      </c>
      <c r="C29" s="19">
        <v>2</v>
      </c>
      <c r="D29" s="19"/>
      <c r="E29" s="19"/>
      <c r="F29" s="19"/>
      <c r="G29" s="19" t="s">
        <v>2</v>
      </c>
      <c r="H29" s="19" t="s">
        <v>1</v>
      </c>
      <c r="I29" s="9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s="6" customFormat="1" ht="15.75" thickBot="1" x14ac:dyDescent="0.3">
      <c r="A30" s="13"/>
      <c r="B30" s="9" t="s">
        <v>10</v>
      </c>
      <c r="C30" s="19"/>
      <c r="D30" s="19"/>
      <c r="E30" s="19">
        <v>1</v>
      </c>
      <c r="F30" s="19"/>
      <c r="G30" s="19" t="s">
        <v>2</v>
      </c>
      <c r="H30" s="19" t="s">
        <v>1</v>
      </c>
      <c r="I30" s="9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s="6" customFormat="1" x14ac:dyDescent="0.25">
      <c r="A31" s="13"/>
      <c r="B31" s="15" t="s">
        <v>9</v>
      </c>
      <c r="C31" s="19"/>
      <c r="D31" s="19"/>
      <c r="E31" s="19">
        <v>2</v>
      </c>
      <c r="F31" s="19"/>
      <c r="G31" s="19" t="s">
        <v>2</v>
      </c>
      <c r="H31" s="19" t="s">
        <v>1</v>
      </c>
      <c r="I31" s="9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s="6" customFormat="1" x14ac:dyDescent="0.25">
      <c r="A32" s="13"/>
      <c r="B32" s="15" t="s">
        <v>86</v>
      </c>
      <c r="C32" s="19"/>
      <c r="D32" s="19"/>
      <c r="E32" s="19">
        <v>2</v>
      </c>
      <c r="F32" s="19"/>
      <c r="G32" s="19" t="s">
        <v>2</v>
      </c>
      <c r="H32" s="19" t="s">
        <v>1</v>
      </c>
      <c r="I32" s="9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s="6" customFormat="1" ht="15.75" thickBot="1" x14ac:dyDescent="0.3">
      <c r="A33" s="13"/>
      <c r="B33" s="12" t="s">
        <v>85</v>
      </c>
      <c r="C33" s="95"/>
      <c r="D33" s="95">
        <v>1</v>
      </c>
      <c r="E33" s="95"/>
      <c r="F33" s="95"/>
      <c r="G33" s="95" t="s">
        <v>45</v>
      </c>
      <c r="H33" s="95" t="s">
        <v>1</v>
      </c>
      <c r="I33" s="9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s="6" customFormat="1" ht="15.75" thickBot="1" x14ac:dyDescent="0.3">
      <c r="A34" s="10" t="s">
        <v>8</v>
      </c>
      <c r="B34" s="9" t="s">
        <v>7</v>
      </c>
      <c r="C34" s="7"/>
      <c r="D34" s="7"/>
      <c r="E34" s="7">
        <v>1</v>
      </c>
      <c r="F34" s="7"/>
      <c r="G34" s="7" t="s">
        <v>2</v>
      </c>
      <c r="H34" s="7" t="s">
        <v>1</v>
      </c>
      <c r="I34" s="9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s="6" customFormat="1" ht="15.75" thickBot="1" x14ac:dyDescent="0.3">
      <c r="A35" s="10" t="s">
        <v>4</v>
      </c>
      <c r="B35" s="9" t="s">
        <v>3</v>
      </c>
      <c r="C35" s="7">
        <v>2</v>
      </c>
      <c r="D35" s="7"/>
      <c r="E35" s="7"/>
      <c r="F35" s="7"/>
      <c r="G35" s="7" t="s">
        <v>45</v>
      </c>
      <c r="H35" s="7" t="s">
        <v>1</v>
      </c>
      <c r="I35" s="9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thickBot="1" x14ac:dyDescent="0.3">
      <c r="A36" s="5" t="s">
        <v>0</v>
      </c>
      <c r="B36" s="4"/>
      <c r="C36" s="3">
        <v>11</v>
      </c>
      <c r="D36" s="3">
        <f>SUM(D5:D35)</f>
        <v>12</v>
      </c>
      <c r="E36" s="3">
        <f>SUM(E5:E35)</f>
        <v>34</v>
      </c>
      <c r="F36" s="3"/>
      <c r="G36" s="3"/>
      <c r="H36" s="3"/>
      <c r="I36" s="9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</sheetData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71F8B-CDD6-4313-B228-DC9B709F22F1}">
  <sheetPr codeName="List6"/>
  <dimension ref="A1:E24"/>
  <sheetViews>
    <sheetView workbookViewId="0">
      <selection activeCell="B8" sqref="B8"/>
    </sheetView>
  </sheetViews>
  <sheetFormatPr defaultRowHeight="15" x14ac:dyDescent="0.25"/>
  <cols>
    <col min="1" max="1" width="17.85546875" customWidth="1"/>
    <col min="2" max="2" width="22.7109375" customWidth="1"/>
    <col min="3" max="3" width="20.5703125" customWidth="1"/>
    <col min="4" max="4" width="21.7109375" customWidth="1"/>
  </cols>
  <sheetData>
    <row r="1" spans="1:4" ht="15.75" thickBot="1" x14ac:dyDescent="0.3"/>
    <row r="2" spans="1:4" ht="15.75" thickBot="1" x14ac:dyDescent="0.3">
      <c r="A2" s="56" t="s">
        <v>78</v>
      </c>
      <c r="B2" s="55" t="s">
        <v>77</v>
      </c>
    </row>
    <row r="3" spans="1:4" ht="15.75" thickBot="1" x14ac:dyDescent="0.3">
      <c r="A3" s="54" t="s">
        <v>93</v>
      </c>
      <c r="B3" s="53" t="s">
        <v>92</v>
      </c>
    </row>
    <row r="4" spans="1:4" ht="15.75" thickBot="1" x14ac:dyDescent="0.3">
      <c r="A4" s="52"/>
      <c r="B4" s="52"/>
      <c r="C4" s="1"/>
      <c r="D4" s="1"/>
    </row>
    <row r="5" spans="1:4" ht="15.75" thickBot="1" x14ac:dyDescent="0.3">
      <c r="A5" s="195" t="s">
        <v>76</v>
      </c>
      <c r="B5" s="192" t="s">
        <v>75</v>
      </c>
      <c r="C5" s="193"/>
      <c r="D5" s="194"/>
    </row>
    <row r="6" spans="1:4" ht="15.75" thickBot="1" x14ac:dyDescent="0.3">
      <c r="A6" s="196"/>
      <c r="B6" s="50">
        <v>2026</v>
      </c>
      <c r="C6" s="51">
        <v>2027</v>
      </c>
      <c r="D6" s="51">
        <v>2028</v>
      </c>
    </row>
    <row r="7" spans="1:4" ht="15.75" thickBot="1" x14ac:dyDescent="0.3">
      <c r="A7" s="197"/>
      <c r="B7" s="50" t="s">
        <v>74</v>
      </c>
      <c r="C7" s="49" t="s">
        <v>74</v>
      </c>
      <c r="D7" s="49" t="s">
        <v>74</v>
      </c>
    </row>
    <row r="8" spans="1:4" ht="15.75" thickBot="1" x14ac:dyDescent="0.3">
      <c r="A8" s="41" t="s">
        <v>70</v>
      </c>
      <c r="B8" s="9" t="e">
        <f>#REF!</f>
        <v>#REF!</v>
      </c>
      <c r="C8" s="7" t="e">
        <f>#REF!</f>
        <v>#REF!</v>
      </c>
      <c r="D8" s="7" t="e">
        <f>#REF!</f>
        <v>#REF!</v>
      </c>
    </row>
    <row r="9" spans="1:4" ht="15.75" thickBot="1" x14ac:dyDescent="0.3">
      <c r="A9" s="41" t="s">
        <v>62</v>
      </c>
      <c r="B9" s="9" t="e">
        <f>#REF!</f>
        <v>#REF!</v>
      </c>
      <c r="C9" s="7" t="e">
        <f>#REF!</f>
        <v>#REF!</v>
      </c>
      <c r="D9" s="7" t="e">
        <f>#REF!</f>
        <v>#REF!</v>
      </c>
    </row>
    <row r="10" spans="1:4" ht="15.75" thickBot="1" x14ac:dyDescent="0.3">
      <c r="A10" s="39" t="s">
        <v>61</v>
      </c>
      <c r="B10" s="29" t="e">
        <f>#REF!</f>
        <v>#REF!</v>
      </c>
      <c r="C10" s="24" t="e">
        <f>#REF!</f>
        <v>#REF!</v>
      </c>
      <c r="D10" s="24" t="e">
        <f>#REF!</f>
        <v>#REF!</v>
      </c>
    </row>
    <row r="11" spans="1:4" ht="15.75" thickBot="1" x14ac:dyDescent="0.3"/>
    <row r="12" spans="1:4" ht="15.75" thickBot="1" x14ac:dyDescent="0.3">
      <c r="A12" s="44"/>
      <c r="B12" s="91" t="s">
        <v>73</v>
      </c>
      <c r="C12" s="90"/>
      <c r="D12" s="90"/>
    </row>
    <row r="13" spans="1:4" ht="15.75" thickBot="1" x14ac:dyDescent="0.3">
      <c r="A13" s="41" t="s">
        <v>70</v>
      </c>
      <c r="B13" s="9">
        <f>(SUMIF('Příloha 2 plasty'!G5:G46,"1 x 7 dnů",'Příloha 2 plasty'!C5:C46)*52) + (SUMIF('Příloha 2 plasty'!G5:G46,"2 x 7 dnů",'Příloha 2 plasty'!C5:C46)*104) + (SUMIF('Příloha 2 plasty'!G5:G46,"1 x 14 dnů",'Příloha 2 plasty'!C5:C46)*26)</f>
        <v>338</v>
      </c>
      <c r="C13" s="7">
        <f>(SUMIF('Příloha 2 plasty'!G5:G46,"1 x 7 dnů",'Příloha 2 plasty'!C5:C46)*52) + (SUMIF('Příloha 2 plasty'!G5:G46,"2 x 7 dnů",'Příloha 2 plasty'!C5:C46)*104) + (SUMIF('Příloha 2 plasty'!G5:G46,"1 x 14 dnů",'Příloha 2 plasty'!C5:C46)*26)</f>
        <v>338</v>
      </c>
      <c r="D13" s="7">
        <f>(SUMIF('Příloha 2 plasty'!G5:G46,"1 x 7 dnů",'Příloha 2 plasty'!C5:C46)*52) + (SUMIF('Příloha 2 plasty'!G5:G46,"2 x 7 dnů",'Příloha 2 plasty'!C5:C46)*104) + (SUMIF('Příloha 2 plasty'!G5:G46,"1 x 14 dnů",'Příloha 2 plasty'!C5:C46)*26)</f>
        <v>338</v>
      </c>
    </row>
    <row r="14" spans="1:4" ht="15.75" thickBot="1" x14ac:dyDescent="0.3">
      <c r="A14" s="41" t="s">
        <v>62</v>
      </c>
      <c r="B14" s="9">
        <f>(SUMIF('Příloha 2 plasty'!G5:G46,"1 x 7 dnů",'Příloha 2 plasty'!D5:D46)*52)+( SUMIF('Příloha 2 plasty'!G5:G46,"2 x 7 dnů",'Příloha 2 plasty'!D5:D46)*104)+( SUMIF('Příloha 2 plasty'!G5:G46,"1 x 14 dnů",'Příloha 2 plasty'!D5:D46)*26)</f>
        <v>572</v>
      </c>
      <c r="C14" s="7">
        <f>(SUMIF('Příloha 2 plasty'!G5:G46,"1 x 7 dnů",'Příloha 2 plasty'!D5:D46)*52)+( SUMIF('Příloha 2 plasty'!G5:G46,"2 x 7 dnů",'Příloha 2 plasty'!D5:D46)*104)+( SUMIF('Příloha 2 plasty'!G5:G46,"1 x 14 dnů",'Příloha 2 plasty'!D5:D46)*26)</f>
        <v>572</v>
      </c>
      <c r="D14" s="7">
        <f>(SUMIF('Příloha 2 plasty'!G5:G46,"1 x 7 dnů",'Příloha 2 plasty'!D5:D46)*52)+( SUMIF('Příloha 2 plasty'!G5:G46,"2 x 7 dnů",'Příloha 2 plasty'!D5:D46)*104)+( SUMIF('Příloha 2 plasty'!G5:G46,"1 x 14 dnů",'Příloha 2 plasty'!D5:D46)*26)</f>
        <v>572</v>
      </c>
    </row>
    <row r="15" spans="1:4" ht="15.75" thickBot="1" x14ac:dyDescent="0.3">
      <c r="A15" s="39" t="s">
        <v>61</v>
      </c>
      <c r="B15" s="29">
        <f>(SUMIF('Příloha 2 plasty'!G5:G46,"1 x 7 dnů",'Příloha 2 plasty'!E5:E46)*52) + (SUMIF('Příloha 2 plasty'!G5:G46,"1 x 14 dnů",'Příloha 2 plasty'!E5:E46)*26) + (SUMIF('Příloha 2 plasty'!G5:G46,"2 x 7 dnů",'Příloha 2 plasty'!E5:E46)*104)</f>
        <v>1612</v>
      </c>
      <c r="C15" s="38">
        <f>(SUMIF('Příloha 2 plasty'!G5:G46,"1 x 7 dnů",'Příloha 2 plasty'!E5:E46)*52) + (SUMIF('Příloha 2 plasty'!G5:G46,"1 x 14 dnů",'Příloha 2 plasty'!E5:E46)*26) + (SUMIF('Příloha 2 plasty'!G5:G46,"2 x 7 dnů",'Příloha 2 plasty'!E5:E46)*104)</f>
        <v>1612</v>
      </c>
      <c r="D15" s="24">
        <f>(SUMIF('Příloha 2 plasty'!G5:G46,"1 x 7 dnů",'Příloha 2 plasty'!E5:E46)*52) + (SUMIF('Příloha 2 plasty'!G5:G46,"1 x 14 dnů",'Příloha 2 plasty'!E5:E46)*26) + (SUMIF('Příloha 2 plasty'!G5:G46,"2 x 7 dnů",'Příloha 2 plasty'!E5:E46)*104)</f>
        <v>1612</v>
      </c>
    </row>
    <row r="16" spans="1:4" ht="15.75" thickBot="1" x14ac:dyDescent="0.3"/>
    <row r="17" spans="1:5" x14ac:dyDescent="0.25">
      <c r="A17" s="44"/>
      <c r="B17" s="46" t="s">
        <v>72</v>
      </c>
      <c r="C17" s="45"/>
      <c r="D17" s="45"/>
    </row>
    <row r="18" spans="1:5" ht="15.75" thickBot="1" x14ac:dyDescent="0.3">
      <c r="A18" s="44"/>
      <c r="B18" s="43" t="s">
        <v>71</v>
      </c>
      <c r="C18" s="42"/>
      <c r="D18" s="42"/>
    </row>
    <row r="19" spans="1:5" ht="15.75" thickBot="1" x14ac:dyDescent="0.3">
      <c r="A19" s="41" t="s">
        <v>70</v>
      </c>
      <c r="B19" s="40" t="e">
        <f>PRODUCT(B8*B13)</f>
        <v>#REF!</v>
      </c>
      <c r="C19" s="89" t="e">
        <f>C8*C13</f>
        <v>#REF!</v>
      </c>
      <c r="D19" s="89" t="e">
        <f>PRODUCT(D8*D13)</f>
        <v>#REF!</v>
      </c>
    </row>
    <row r="20" spans="1:5" ht="15.75" thickBot="1" x14ac:dyDescent="0.3">
      <c r="A20" s="41" t="s">
        <v>62</v>
      </c>
      <c r="B20" s="88" t="e">
        <f>PRODUCT(B9*B14)</f>
        <v>#REF!</v>
      </c>
      <c r="C20" s="87" t="e">
        <f>C9*C14</f>
        <v>#REF!</v>
      </c>
      <c r="D20" s="7" t="e">
        <f>PRODUCT(D9*D14)</f>
        <v>#REF!</v>
      </c>
    </row>
    <row r="21" spans="1:5" ht="15.75" thickBot="1" x14ac:dyDescent="0.3">
      <c r="A21" s="39" t="s">
        <v>61</v>
      </c>
      <c r="B21" s="86" t="e">
        <f>PRODUCT(B10*B15)</f>
        <v>#REF!</v>
      </c>
      <c r="C21" s="38" t="e">
        <f>C10*C15</f>
        <v>#REF!</v>
      </c>
      <c r="D21" s="38" t="e">
        <f>PRODUCT(D10*D15)</f>
        <v>#REF!</v>
      </c>
    </row>
    <row r="22" spans="1:5" x14ac:dyDescent="0.25">
      <c r="A22" s="103" t="s">
        <v>69</v>
      </c>
      <c r="B22" s="36" t="e">
        <f>SUM(B19:B21)</f>
        <v>#REF!</v>
      </c>
      <c r="C22" s="36" t="e">
        <f>SUM(C19:C21)</f>
        <v>#REF!</v>
      </c>
      <c r="D22" s="36" t="e">
        <f>SUM(D19:D21)</f>
        <v>#REF!</v>
      </c>
      <c r="E22" s="36"/>
    </row>
    <row r="24" spans="1:5" x14ac:dyDescent="0.25">
      <c r="A24" t="s">
        <v>68</v>
      </c>
      <c r="D24" s="36" t="e">
        <f>B22+C22+D22</f>
        <v>#REF!</v>
      </c>
      <c r="E24" s="36"/>
    </row>
  </sheetData>
  <sheetProtection algorithmName="SHA-512" hashValue="QdHEUVgxXTsINHFLl6Qn0C0qsKf2koHXDEm6b6VNMHhGFEBpmsaSeaNp+xZQLUghBTNe/KSQfqMFwd3Ou5YTMg==" saltValue="72L6wSa7EPlbnR1AH3E5SQ==" spinCount="100000" sheet="1" objects="1" scenarios="1"/>
  <protectedRanges>
    <protectedRange sqref="B8:D10" name="Oblast1"/>
  </protectedRanges>
  <mergeCells count="2">
    <mergeCell ref="A5:A7"/>
    <mergeCell ref="B5:D5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A33D3-C455-44CD-8B34-C4232A76DB7E}">
  <dimension ref="A1:I28"/>
  <sheetViews>
    <sheetView workbookViewId="0">
      <selection activeCell="A3" sqref="A3:I28"/>
    </sheetView>
  </sheetViews>
  <sheetFormatPr defaultRowHeight="15" x14ac:dyDescent="0.25"/>
  <cols>
    <col min="1" max="1" width="13.85546875" bestFit="1" customWidth="1"/>
    <col min="2" max="2" width="19.140625" bestFit="1" customWidth="1"/>
    <col min="3" max="3" width="12.42578125" customWidth="1"/>
    <col min="7" max="7" width="13.140625" bestFit="1" customWidth="1"/>
    <col min="8" max="8" width="14.85546875" customWidth="1"/>
    <col min="9" max="9" width="14.5703125" customWidth="1"/>
  </cols>
  <sheetData>
    <row r="1" spans="1:9" x14ac:dyDescent="0.25">
      <c r="A1" t="s">
        <v>102</v>
      </c>
    </row>
    <row r="2" spans="1:9" ht="15.75" thickBot="1" x14ac:dyDescent="0.3"/>
    <row r="3" spans="1:9" ht="15.75" thickBot="1" x14ac:dyDescent="0.3">
      <c r="A3" s="104">
        <v>200102</v>
      </c>
      <c r="B3" s="105" t="s">
        <v>94</v>
      </c>
    </row>
    <row r="4" spans="1:9" ht="15.75" thickBot="1" x14ac:dyDescent="0.3">
      <c r="A4" s="33" t="s">
        <v>65</v>
      </c>
      <c r="B4" s="32" t="s">
        <v>64</v>
      </c>
      <c r="C4" s="31" t="s">
        <v>63</v>
      </c>
      <c r="D4" s="31" t="s">
        <v>62</v>
      </c>
      <c r="E4" s="31" t="s">
        <v>61</v>
      </c>
      <c r="F4" s="31" t="s">
        <v>60</v>
      </c>
      <c r="G4" s="31" t="s">
        <v>59</v>
      </c>
      <c r="H4" s="31" t="s">
        <v>58</v>
      </c>
      <c r="I4" s="31" t="s">
        <v>89</v>
      </c>
    </row>
    <row r="5" spans="1:9" x14ac:dyDescent="0.25">
      <c r="A5" s="23" t="s">
        <v>57</v>
      </c>
      <c r="B5" s="22" t="s">
        <v>56</v>
      </c>
      <c r="C5" s="20"/>
      <c r="D5" s="20">
        <v>1</v>
      </c>
      <c r="E5" s="20"/>
      <c r="F5" s="20"/>
      <c r="G5" s="20" t="s">
        <v>45</v>
      </c>
      <c r="H5" s="20" t="s">
        <v>1</v>
      </c>
      <c r="I5" s="98"/>
    </row>
    <row r="6" spans="1:9" ht="15.75" thickBot="1" x14ac:dyDescent="0.3">
      <c r="A6" s="26"/>
      <c r="B6" s="29" t="s">
        <v>55</v>
      </c>
      <c r="C6" s="24"/>
      <c r="D6" s="24">
        <v>1</v>
      </c>
      <c r="E6" s="24"/>
      <c r="F6" s="24"/>
      <c r="G6" s="24" t="s">
        <v>95</v>
      </c>
      <c r="H6" s="24" t="s">
        <v>1</v>
      </c>
      <c r="I6" s="99"/>
    </row>
    <row r="7" spans="1:9" ht="15.75" thickBot="1" x14ac:dyDescent="0.3">
      <c r="A7" s="23" t="s">
        <v>54</v>
      </c>
      <c r="B7" s="106" t="s">
        <v>10</v>
      </c>
      <c r="C7" s="107"/>
      <c r="D7" s="107">
        <v>1</v>
      </c>
      <c r="E7" s="107"/>
      <c r="F7" s="107"/>
      <c r="G7" s="107" t="s">
        <v>95</v>
      </c>
      <c r="H7" s="107" t="s">
        <v>1</v>
      </c>
      <c r="I7" s="108"/>
    </row>
    <row r="8" spans="1:9" ht="15.75" thickBot="1" x14ac:dyDescent="0.3">
      <c r="A8" s="10" t="s">
        <v>53</v>
      </c>
      <c r="B8" s="9" t="s">
        <v>18</v>
      </c>
      <c r="C8" s="7"/>
      <c r="D8" s="7">
        <v>2</v>
      </c>
      <c r="E8" s="7"/>
      <c r="F8" s="7"/>
      <c r="G8" s="7" t="s">
        <v>2</v>
      </c>
      <c r="H8" s="7" t="s">
        <v>1</v>
      </c>
      <c r="I8" s="93"/>
    </row>
    <row r="9" spans="1:9" x14ac:dyDescent="0.25">
      <c r="A9" s="13" t="s">
        <v>41</v>
      </c>
      <c r="B9" s="109" t="s">
        <v>40</v>
      </c>
      <c r="C9" s="110"/>
      <c r="D9" s="110"/>
      <c r="E9" s="110">
        <v>1</v>
      </c>
      <c r="F9" s="110"/>
      <c r="G9" s="110" t="s">
        <v>95</v>
      </c>
      <c r="H9" s="110" t="s">
        <v>1</v>
      </c>
      <c r="I9" s="111"/>
    </row>
    <row r="10" spans="1:9" ht="15.75" thickBot="1" x14ac:dyDescent="0.3">
      <c r="A10" s="13"/>
      <c r="B10" s="15" t="s">
        <v>39</v>
      </c>
      <c r="C10" s="19"/>
      <c r="D10" s="19"/>
      <c r="E10" s="19">
        <v>1</v>
      </c>
      <c r="F10" s="19"/>
      <c r="G10" s="19" t="s">
        <v>95</v>
      </c>
      <c r="H10" s="19" t="s">
        <v>1</v>
      </c>
      <c r="I10" s="96"/>
    </row>
    <row r="11" spans="1:9" ht="15.75" thickBot="1" x14ac:dyDescent="0.3">
      <c r="A11" s="23" t="s">
        <v>29</v>
      </c>
      <c r="B11" s="22" t="s">
        <v>28</v>
      </c>
      <c r="C11" s="20">
        <v>1</v>
      </c>
      <c r="D11" s="20">
        <v>3</v>
      </c>
      <c r="E11" s="20"/>
      <c r="F11" s="20"/>
      <c r="G11" s="20" t="s">
        <v>2</v>
      </c>
      <c r="H11" s="20" t="s">
        <v>1</v>
      </c>
      <c r="I11" s="98"/>
    </row>
    <row r="12" spans="1:9" ht="15.75" thickBot="1" x14ac:dyDescent="0.3">
      <c r="A12" s="13"/>
      <c r="B12" s="22" t="s">
        <v>27</v>
      </c>
      <c r="C12" s="19"/>
      <c r="D12" s="19">
        <v>1</v>
      </c>
      <c r="E12" s="19"/>
      <c r="F12" s="19"/>
      <c r="G12" s="19" t="s">
        <v>2</v>
      </c>
      <c r="H12" s="19" t="s">
        <v>1</v>
      </c>
      <c r="I12" s="96"/>
    </row>
    <row r="13" spans="1:9" ht="15.75" thickBot="1" x14ac:dyDescent="0.3">
      <c r="A13" s="13"/>
      <c r="B13" s="22" t="s">
        <v>25</v>
      </c>
      <c r="C13" s="19">
        <v>3</v>
      </c>
      <c r="D13" s="19"/>
      <c r="E13" s="19"/>
      <c r="F13" s="19"/>
      <c r="G13" s="19" t="s">
        <v>45</v>
      </c>
      <c r="H13" s="19" t="s">
        <v>1</v>
      </c>
      <c r="I13" s="96"/>
    </row>
    <row r="14" spans="1:9" ht="15.75" thickBot="1" x14ac:dyDescent="0.3">
      <c r="A14" s="26"/>
      <c r="B14" s="47" t="s">
        <v>24</v>
      </c>
      <c r="C14" s="24"/>
      <c r="D14" s="24">
        <v>1</v>
      </c>
      <c r="E14" s="24"/>
      <c r="F14" s="24"/>
      <c r="G14" s="24" t="s">
        <v>45</v>
      </c>
      <c r="H14" s="24" t="s">
        <v>1</v>
      </c>
      <c r="I14" s="99"/>
    </row>
    <row r="15" spans="1:9" x14ac:dyDescent="0.25">
      <c r="A15" s="13" t="s">
        <v>23</v>
      </c>
      <c r="B15" s="109" t="s">
        <v>19</v>
      </c>
      <c r="C15" s="19"/>
      <c r="D15" s="19"/>
      <c r="E15" s="19">
        <v>1</v>
      </c>
      <c r="F15" s="19"/>
      <c r="G15" s="19" t="s">
        <v>2</v>
      </c>
      <c r="H15" s="19" t="s">
        <v>1</v>
      </c>
      <c r="I15" s="96"/>
    </row>
    <row r="16" spans="1:9" x14ac:dyDescent="0.25">
      <c r="A16" s="13"/>
      <c r="B16" s="15" t="s">
        <v>18</v>
      </c>
      <c r="C16" s="19"/>
      <c r="D16" s="19">
        <v>1</v>
      </c>
      <c r="E16" s="19"/>
      <c r="F16" s="19"/>
      <c r="G16" s="19" t="s">
        <v>45</v>
      </c>
      <c r="H16" s="19" t="s">
        <v>1</v>
      </c>
      <c r="I16" s="96"/>
    </row>
    <row r="17" spans="1:9" x14ac:dyDescent="0.25">
      <c r="A17" s="13"/>
      <c r="B17" s="18" t="s">
        <v>17</v>
      </c>
      <c r="C17" s="14"/>
      <c r="D17" s="14"/>
      <c r="E17" s="14">
        <v>1</v>
      </c>
      <c r="F17" s="14"/>
      <c r="G17" s="14" t="s">
        <v>45</v>
      </c>
      <c r="H17" s="14" t="s">
        <v>1</v>
      </c>
      <c r="I17" s="72" t="s">
        <v>16</v>
      </c>
    </row>
    <row r="18" spans="1:9" x14ac:dyDescent="0.25">
      <c r="A18" s="13"/>
      <c r="B18" s="15" t="s">
        <v>15</v>
      </c>
      <c r="C18" s="19"/>
      <c r="D18" s="19">
        <v>1</v>
      </c>
      <c r="E18" s="19"/>
      <c r="F18" s="19"/>
      <c r="G18" s="19" t="s">
        <v>45</v>
      </c>
      <c r="H18" s="19" t="s">
        <v>1</v>
      </c>
      <c r="I18" s="96"/>
    </row>
    <row r="19" spans="1:9" x14ac:dyDescent="0.25">
      <c r="A19" s="13"/>
      <c r="B19" s="15" t="s">
        <v>14</v>
      </c>
      <c r="C19" s="19"/>
      <c r="D19" s="19">
        <v>1</v>
      </c>
      <c r="E19" s="19"/>
      <c r="F19" s="19"/>
      <c r="G19" s="19" t="s">
        <v>2</v>
      </c>
      <c r="H19" s="19" t="s">
        <v>1</v>
      </c>
      <c r="I19" s="96"/>
    </row>
    <row r="20" spans="1:9" x14ac:dyDescent="0.25">
      <c r="A20" s="13"/>
      <c r="B20" s="15" t="s">
        <v>12</v>
      </c>
      <c r="C20" s="19">
        <v>2</v>
      </c>
      <c r="D20" s="19"/>
      <c r="E20" s="19"/>
      <c r="F20" s="19"/>
      <c r="G20" s="19" t="s">
        <v>45</v>
      </c>
      <c r="H20" s="19" t="s">
        <v>1</v>
      </c>
      <c r="I20" s="96"/>
    </row>
    <row r="21" spans="1:9" x14ac:dyDescent="0.25">
      <c r="A21" s="13"/>
      <c r="B21" s="15" t="s">
        <v>11</v>
      </c>
      <c r="C21" s="19">
        <v>1</v>
      </c>
      <c r="D21" s="19"/>
      <c r="E21" s="19"/>
      <c r="F21" s="19"/>
      <c r="G21" s="19" t="s">
        <v>45</v>
      </c>
      <c r="H21" s="19" t="s">
        <v>1</v>
      </c>
      <c r="I21" s="96"/>
    </row>
    <row r="22" spans="1:9" x14ac:dyDescent="0.25">
      <c r="A22" s="13"/>
      <c r="B22" s="15" t="s">
        <v>9</v>
      </c>
      <c r="C22" s="19"/>
      <c r="D22" s="19"/>
      <c r="E22" s="19">
        <v>1</v>
      </c>
      <c r="F22" s="19"/>
      <c r="G22" s="19" t="s">
        <v>45</v>
      </c>
      <c r="H22" s="19" t="s">
        <v>1</v>
      </c>
      <c r="I22" s="96"/>
    </row>
    <row r="23" spans="1:9" x14ac:dyDescent="0.25">
      <c r="A23" s="13"/>
      <c r="B23" s="15" t="s">
        <v>9</v>
      </c>
      <c r="C23" s="19"/>
      <c r="D23" s="19"/>
      <c r="E23" s="19">
        <v>1</v>
      </c>
      <c r="F23" s="19"/>
      <c r="G23" s="19" t="s">
        <v>45</v>
      </c>
      <c r="H23" s="19" t="s">
        <v>1</v>
      </c>
      <c r="I23" s="96"/>
    </row>
    <row r="24" spans="1:9" x14ac:dyDescent="0.25">
      <c r="A24" s="13"/>
      <c r="B24" s="15" t="s">
        <v>9</v>
      </c>
      <c r="C24" s="19"/>
      <c r="D24" s="19"/>
      <c r="E24" s="19">
        <v>1</v>
      </c>
      <c r="F24" s="19"/>
      <c r="G24" s="19" t="s">
        <v>45</v>
      </c>
      <c r="H24" s="19" t="s">
        <v>1</v>
      </c>
      <c r="I24" s="96"/>
    </row>
    <row r="25" spans="1:9" ht="15.75" thickBot="1" x14ac:dyDescent="0.3">
      <c r="A25" s="13"/>
      <c r="B25" s="12" t="s">
        <v>9</v>
      </c>
      <c r="C25" s="95"/>
      <c r="D25" s="95"/>
      <c r="E25" s="95">
        <v>1</v>
      </c>
      <c r="F25" s="95"/>
      <c r="G25" s="95" t="s">
        <v>45</v>
      </c>
      <c r="H25" s="95" t="s">
        <v>1</v>
      </c>
      <c r="I25" s="94"/>
    </row>
    <row r="26" spans="1:9" ht="15.75" thickBot="1" x14ac:dyDescent="0.3">
      <c r="A26" s="10" t="s">
        <v>8</v>
      </c>
      <c r="B26" s="9" t="s">
        <v>7</v>
      </c>
      <c r="C26" s="7"/>
      <c r="D26" s="7">
        <v>1</v>
      </c>
      <c r="E26" s="7"/>
      <c r="F26" s="7"/>
      <c r="G26" s="7" t="s">
        <v>45</v>
      </c>
      <c r="H26" s="7" t="s">
        <v>1</v>
      </c>
      <c r="I26" s="93"/>
    </row>
    <row r="27" spans="1:9" ht="15.75" thickBot="1" x14ac:dyDescent="0.3">
      <c r="A27" s="10" t="s">
        <v>4</v>
      </c>
      <c r="B27" s="9" t="s">
        <v>3</v>
      </c>
      <c r="C27" s="7">
        <v>1</v>
      </c>
      <c r="D27" s="7"/>
      <c r="E27" s="7"/>
      <c r="F27" s="7"/>
      <c r="G27" s="7" t="s">
        <v>95</v>
      </c>
      <c r="H27" s="7" t="s">
        <v>1</v>
      </c>
      <c r="I27" s="93"/>
    </row>
    <row r="28" spans="1:9" ht="15.75" thickBot="1" x14ac:dyDescent="0.3">
      <c r="A28" s="5" t="s">
        <v>0</v>
      </c>
      <c r="B28" s="4"/>
      <c r="C28" s="3">
        <v>8</v>
      </c>
      <c r="D28" s="3">
        <v>14</v>
      </c>
      <c r="E28" s="3">
        <v>8</v>
      </c>
      <c r="F28" s="3"/>
      <c r="G28" s="3"/>
      <c r="H28" s="3"/>
      <c r="I28" s="92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FE506-5AAD-4D8C-8182-AE7E832DA848}">
  <sheetPr codeName="List7"/>
  <dimension ref="A1:D24"/>
  <sheetViews>
    <sheetView workbookViewId="0">
      <selection activeCell="B8" sqref="B8:D10"/>
    </sheetView>
  </sheetViews>
  <sheetFormatPr defaultRowHeight="15" x14ac:dyDescent="0.25"/>
  <cols>
    <col min="1" max="1" width="19" bestFit="1" customWidth="1"/>
    <col min="2" max="2" width="27.7109375" customWidth="1"/>
    <col min="3" max="3" width="28.28515625" customWidth="1"/>
    <col min="4" max="4" width="34.85546875" customWidth="1"/>
  </cols>
  <sheetData>
    <row r="1" spans="1:4" ht="15.75" thickBot="1" x14ac:dyDescent="0.3"/>
    <row r="2" spans="1:4" ht="15.75" thickBot="1" x14ac:dyDescent="0.3">
      <c r="A2" s="56" t="s">
        <v>78</v>
      </c>
      <c r="B2" s="55" t="s">
        <v>77</v>
      </c>
    </row>
    <row r="3" spans="1:4" ht="15.75" thickBot="1" x14ac:dyDescent="0.3">
      <c r="A3" s="54" t="s">
        <v>96</v>
      </c>
      <c r="B3" s="53" t="s">
        <v>94</v>
      </c>
    </row>
    <row r="4" spans="1:4" ht="15.75" thickBot="1" x14ac:dyDescent="0.3">
      <c r="A4" s="52"/>
      <c r="B4" s="52"/>
      <c r="C4" s="1"/>
      <c r="D4" s="1"/>
    </row>
    <row r="5" spans="1:4" ht="15.75" thickBot="1" x14ac:dyDescent="0.3">
      <c r="A5" s="195" t="s">
        <v>76</v>
      </c>
      <c r="B5" s="192" t="s">
        <v>75</v>
      </c>
      <c r="C5" s="193"/>
      <c r="D5" s="194"/>
    </row>
    <row r="6" spans="1:4" ht="15.75" thickBot="1" x14ac:dyDescent="0.3">
      <c r="A6" s="196"/>
      <c r="B6" s="50">
        <v>2026</v>
      </c>
      <c r="C6" s="51">
        <v>2027</v>
      </c>
      <c r="D6" s="51">
        <v>2028</v>
      </c>
    </row>
    <row r="7" spans="1:4" ht="15.75" thickBot="1" x14ac:dyDescent="0.3">
      <c r="A7" s="197"/>
      <c r="B7" s="50" t="s">
        <v>74</v>
      </c>
      <c r="C7" s="49" t="s">
        <v>74</v>
      </c>
      <c r="D7" s="49" t="s">
        <v>74</v>
      </c>
    </row>
    <row r="8" spans="1:4" ht="15.75" thickBot="1" x14ac:dyDescent="0.3">
      <c r="A8" s="41" t="s">
        <v>70</v>
      </c>
      <c r="B8" s="9" t="e">
        <f>#REF!</f>
        <v>#REF!</v>
      </c>
      <c r="C8" s="9" t="e">
        <f>#REF!</f>
        <v>#REF!</v>
      </c>
      <c r="D8" s="9" t="e">
        <f>#REF!</f>
        <v>#REF!</v>
      </c>
    </row>
    <row r="9" spans="1:4" ht="15.75" thickBot="1" x14ac:dyDescent="0.3">
      <c r="A9" s="41" t="s">
        <v>62</v>
      </c>
      <c r="B9" s="9" t="e">
        <f>#REF!</f>
        <v>#REF!</v>
      </c>
      <c r="C9" s="9" t="e">
        <f>#REF!</f>
        <v>#REF!</v>
      </c>
      <c r="D9" s="9" t="e">
        <f>#REF!</f>
        <v>#REF!</v>
      </c>
    </row>
    <row r="10" spans="1:4" ht="15.75" thickBot="1" x14ac:dyDescent="0.3">
      <c r="A10" s="39" t="s">
        <v>61</v>
      </c>
      <c r="B10" s="9" t="e">
        <f>#REF!</f>
        <v>#REF!</v>
      </c>
      <c r="C10" s="9" t="e">
        <f>#REF!</f>
        <v>#REF!</v>
      </c>
      <c r="D10" s="9" t="e">
        <f>#REF!</f>
        <v>#REF!</v>
      </c>
    </row>
    <row r="11" spans="1:4" ht="15.75" thickBot="1" x14ac:dyDescent="0.3"/>
    <row r="12" spans="1:4" ht="15.75" thickBot="1" x14ac:dyDescent="0.3">
      <c r="A12" s="44"/>
      <c r="B12" s="91" t="s">
        <v>73</v>
      </c>
      <c r="C12" s="90"/>
      <c r="D12" s="112"/>
    </row>
    <row r="13" spans="1:4" ht="15.75" thickBot="1" x14ac:dyDescent="0.3">
      <c r="A13" s="41" t="s">
        <v>70</v>
      </c>
      <c r="B13" s="9">
        <f>(SUMIF('Příloha 2 sklo'!G5:G27,"1 x 7 dnů",'Příloha 2 sklo'!C5:C27)*52) + (SUMIF('Příloha 2 sklo'!G5:G27,"1 x 14 dnů",'Příloha 2 sklo'!C5:C27)*26) + (SUMIF('Příloha 2 sklo'!G5:G27,"1 x měsíc",'Příloha 2 sklo'!C5:C27)*12)</f>
        <v>220</v>
      </c>
      <c r="C13" s="7">
        <f>(SUMIF('Příloha 2 sklo'!G5:G27,"1 x 7 dnů",'Příloha 2 sklo'!C5:C27)*52) + (SUMIF('Příloha 2 sklo'!G5:G27,"1 x 14 dnů",'Příloha 2 sklo'!C5:C27)*26) + (SUMIF('Příloha 2 sklo'!G5:G27,"1 x měsíc",'Příloha 2 sklo'!C5:C27)*12)</f>
        <v>220</v>
      </c>
      <c r="D13" s="7">
        <f>(SUMIF('Příloha 2 sklo'!G5:G27,"1 x 7 dnů",'Příloha 2 sklo'!C5:C27)*52) + (SUMIF('Příloha 2 sklo'!G5:G27,"1 x 14 dnů",'Příloha 2 sklo'!C5:C27)*26) + (SUMIF('Příloha 2 sklo'!G5:G27,"1 x měsíc",'Příloha 2 sklo'!C5:C27)*12)</f>
        <v>220</v>
      </c>
    </row>
    <row r="14" spans="1:4" ht="15.75" thickBot="1" x14ac:dyDescent="0.3">
      <c r="A14" s="41" t="s">
        <v>62</v>
      </c>
      <c r="B14" s="9">
        <f>(SUMIF('Příloha 2 sklo'!G5:G27,"1 x 7 dnů",'Příloha 2 sklo'!D5:D27)*52)+( SUMIF('Příloha 2 sklo'!G5:G27,"1 x 14 dnů",'Příloha 2 sklo'!D5:D27)*26)+( SUMIF('Příloha 2 sklo'!G5:G27,"1 x měsíc",'Příloha 2 sklo'!D5:D27)*12)</f>
        <v>518</v>
      </c>
      <c r="C14" s="7">
        <f>(SUMIF('Příloha 2 sklo'!G5:G27,"1 x 7 dnů",'Příloha 2 sklo'!D5:D27)*52)+( SUMIF('Příloha 2 sklo'!G5:G27,"1 x 14 dnů",'Příloha 2 sklo'!D5:D27)*26)+( SUMIF('Příloha 2 sklo'!G5:G27,"1 x měsíc",'Příloha 2 sklo'!D5:D27)*12)</f>
        <v>518</v>
      </c>
      <c r="D14" s="7">
        <f>(SUMIF('Příloha 2 sklo'!G5:G27,"1 x 7 dnů",'Příloha 2 sklo'!D5:D27)*52)+( SUMIF('Příloha 2 sklo'!G5:G27,"1 x 14 dnů",'Příloha 2 sklo'!D5:D27)*26)+( SUMIF('Příloha 2 sklo'!G5:G27,"1 x měsíc",'Příloha 2 sklo'!D5:D27)*12)</f>
        <v>518</v>
      </c>
    </row>
    <row r="15" spans="1:4" ht="15.75" thickBot="1" x14ac:dyDescent="0.3">
      <c r="A15" s="39" t="s">
        <v>61</v>
      </c>
      <c r="B15" s="29">
        <f>(SUMIF('Příloha 2 sklo'!G5:G27,"1 x 7 dnů",'Příloha 2 sklo'!E5:E27)*52) + (SUMIF('Příloha 2 sklo'!G5:G27,"1 x 14 dnů",'Příloha 2 sklo'!E5:E27)*26) + (SUMIF('Příloha 2 sklo'!G5:G27,"1 x měsíc",'Příloha 2 sklo'!E5:E27)*12)</f>
        <v>206</v>
      </c>
      <c r="C15" s="24">
        <f>(SUMIF('Příloha 2 sklo'!G5:G27,"1 x 7 dnů",'Příloha 2 sklo'!E5:E27)*52) + (SUMIF('Příloha 2 sklo'!G5:G27,"1 x 14 dnů",'Příloha 2 sklo'!E5:E27)*26) + (SUMIF('Příloha 2 sklo'!G5:G27,"1 x měsíc",'Příloha 2 sklo'!E5:E27)*12)</f>
        <v>206</v>
      </c>
      <c r="D15" s="24">
        <f>(SUMIF('Příloha 2 sklo'!G5:G27,"1 x 7 dnů",'Příloha 2 sklo'!E5:E27)*52) + (SUMIF('Příloha 2 sklo'!G5:G27,"1 x 14 dnů",'Příloha 2 sklo'!E5:E27)*26) + (SUMIF('Příloha 2 sklo'!G5:G27,"1 x měsíc",'Příloha 2 sklo'!E5:E27)*12)</f>
        <v>206</v>
      </c>
    </row>
    <row r="16" spans="1:4" ht="15.75" thickBot="1" x14ac:dyDescent="0.3"/>
    <row r="17" spans="1:4" x14ac:dyDescent="0.25">
      <c r="A17" s="44"/>
      <c r="B17" s="46" t="s">
        <v>72</v>
      </c>
      <c r="C17" s="45"/>
      <c r="D17" s="113"/>
    </row>
    <row r="18" spans="1:4" ht="15.75" thickBot="1" x14ac:dyDescent="0.3">
      <c r="A18" s="44"/>
      <c r="B18" s="43" t="s">
        <v>71</v>
      </c>
      <c r="C18" s="42"/>
      <c r="D18" s="114"/>
    </row>
    <row r="19" spans="1:4" ht="15.75" thickBot="1" x14ac:dyDescent="0.3">
      <c r="A19" s="41" t="s">
        <v>70</v>
      </c>
      <c r="B19" s="40" t="e">
        <f t="shared" ref="B19:D21" si="0">PRODUCT(B8*B13)</f>
        <v>#REF!</v>
      </c>
      <c r="C19" s="89" t="e">
        <f t="shared" si="0"/>
        <v>#REF!</v>
      </c>
      <c r="D19" s="89" t="e">
        <f t="shared" si="0"/>
        <v>#REF!</v>
      </c>
    </row>
    <row r="20" spans="1:4" ht="15.75" thickBot="1" x14ac:dyDescent="0.3">
      <c r="A20" s="41" t="s">
        <v>62</v>
      </c>
      <c r="B20" s="88" t="e">
        <f t="shared" si="0"/>
        <v>#REF!</v>
      </c>
      <c r="C20" s="87" t="e">
        <f t="shared" si="0"/>
        <v>#REF!</v>
      </c>
      <c r="D20" s="87" t="e">
        <f t="shared" si="0"/>
        <v>#REF!</v>
      </c>
    </row>
    <row r="21" spans="1:4" ht="15.75" thickBot="1" x14ac:dyDescent="0.3">
      <c r="A21" s="39" t="s">
        <v>61</v>
      </c>
      <c r="B21" s="86" t="e">
        <f t="shared" si="0"/>
        <v>#REF!</v>
      </c>
      <c r="C21" s="38" t="e">
        <f t="shared" si="0"/>
        <v>#REF!</v>
      </c>
      <c r="D21" s="38" t="e">
        <f t="shared" si="0"/>
        <v>#REF!</v>
      </c>
    </row>
    <row r="22" spans="1:4" x14ac:dyDescent="0.25">
      <c r="A22" s="103" t="s">
        <v>69</v>
      </c>
      <c r="B22" s="36" t="e">
        <f>SUM(B19:B21)</f>
        <v>#REF!</v>
      </c>
      <c r="C22" s="36" t="e">
        <f>SUM(C19:C21)</f>
        <v>#REF!</v>
      </c>
      <c r="D22" s="36" t="e">
        <f>SUM(D19:D21)</f>
        <v>#REF!</v>
      </c>
    </row>
    <row r="23" spans="1:4" x14ac:dyDescent="0.25">
      <c r="D23" s="36"/>
    </row>
    <row r="24" spans="1:4" x14ac:dyDescent="0.25">
      <c r="A24" t="s">
        <v>68</v>
      </c>
      <c r="D24" s="36" t="e">
        <f>B22+C22+D22</f>
        <v>#REF!</v>
      </c>
    </row>
  </sheetData>
  <protectedRanges>
    <protectedRange sqref="B8:D10" name="Oblast1"/>
  </protectedRanges>
  <mergeCells count="2">
    <mergeCell ref="A5:A7"/>
    <mergeCell ref="B5:D5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93AF6-793D-46F7-89AB-B7C2D5675BF1}">
  <dimension ref="A1:BQW8"/>
  <sheetViews>
    <sheetView workbookViewId="0">
      <selection activeCell="F27" sqref="F27"/>
    </sheetView>
  </sheetViews>
  <sheetFormatPr defaultRowHeight="15" x14ac:dyDescent="0.25"/>
  <cols>
    <col min="1" max="1" width="18.5703125" customWidth="1"/>
    <col min="2" max="2" width="27.5703125" customWidth="1"/>
    <col min="5" max="5" width="9.140625" customWidth="1"/>
    <col min="6" max="6" width="9.5703125" customWidth="1"/>
    <col min="7" max="7" width="17.7109375" customWidth="1"/>
    <col min="8" max="8" width="14" customWidth="1"/>
    <col min="10" max="10" width="13.140625" customWidth="1"/>
    <col min="11" max="11" width="9.7109375" customWidth="1"/>
    <col min="15" max="15" width="11.42578125" customWidth="1"/>
  </cols>
  <sheetData>
    <row r="1" spans="1:1817" x14ac:dyDescent="0.25">
      <c r="A1" t="s">
        <v>102</v>
      </c>
    </row>
    <row r="2" spans="1:1817" ht="15.75" thickBot="1" x14ac:dyDescent="0.3"/>
    <row r="3" spans="1:1817" ht="15.75" thickBot="1" x14ac:dyDescent="0.3">
      <c r="A3" s="104">
        <v>200140</v>
      </c>
      <c r="B3" s="34" t="s">
        <v>99</v>
      </c>
    </row>
    <row r="4" spans="1:1817" ht="17.25" customHeight="1" thickBot="1" x14ac:dyDescent="0.3">
      <c r="A4" s="33" t="s">
        <v>65</v>
      </c>
      <c r="B4" s="32" t="s">
        <v>64</v>
      </c>
      <c r="C4" s="31" t="s">
        <v>63</v>
      </c>
      <c r="D4" s="31" t="s">
        <v>62</v>
      </c>
      <c r="E4" s="31" t="s">
        <v>61</v>
      </c>
      <c r="F4" s="31" t="s">
        <v>60</v>
      </c>
      <c r="G4" s="31" t="s">
        <v>59</v>
      </c>
      <c r="H4" s="31" t="s">
        <v>58</v>
      </c>
      <c r="I4" s="31" t="s">
        <v>89</v>
      </c>
      <c r="J4" s="1"/>
      <c r="K4" s="2"/>
      <c r="L4" s="2"/>
      <c r="M4" s="2"/>
      <c r="N4" s="2"/>
      <c r="O4" s="2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</row>
    <row r="5" spans="1:1817" s="6" customFormat="1" ht="15.75" thickBot="1" x14ac:dyDescent="0.3">
      <c r="A5" s="10" t="s">
        <v>54</v>
      </c>
      <c r="B5" s="9" t="s">
        <v>10</v>
      </c>
      <c r="C5" s="7"/>
      <c r="D5" s="7">
        <v>1</v>
      </c>
      <c r="E5" s="7"/>
      <c r="F5" s="7"/>
      <c r="G5" s="20" t="s">
        <v>95</v>
      </c>
      <c r="H5" s="7" t="s">
        <v>1</v>
      </c>
      <c r="I5" s="93"/>
      <c r="J5" s="2"/>
      <c r="K5" s="2"/>
      <c r="L5" s="2"/>
      <c r="M5" s="2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</row>
    <row r="6" spans="1:1817" s="6" customFormat="1" ht="15.75" thickBot="1" x14ac:dyDescent="0.3">
      <c r="A6" s="10" t="s">
        <v>51</v>
      </c>
      <c r="B6" s="9" t="s">
        <v>98</v>
      </c>
      <c r="C6" s="7"/>
      <c r="D6" s="7">
        <v>1</v>
      </c>
      <c r="E6" s="7"/>
      <c r="F6" s="7"/>
      <c r="G6" s="107" t="s">
        <v>97</v>
      </c>
      <c r="H6" s="7" t="s">
        <v>1</v>
      </c>
      <c r="I6" s="93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</row>
    <row r="7" spans="1:1817" ht="15.75" thickBot="1" x14ac:dyDescent="0.3">
      <c r="A7" s="5" t="s">
        <v>0</v>
      </c>
      <c r="B7" s="4"/>
      <c r="C7" s="3"/>
      <c r="D7" s="3">
        <v>2</v>
      </c>
      <c r="E7" s="3"/>
      <c r="F7" s="3"/>
      <c r="G7" s="3"/>
      <c r="H7" s="3"/>
      <c r="I7" s="92"/>
      <c r="J7" s="2"/>
      <c r="K7" s="2"/>
      <c r="L7" s="2"/>
      <c r="M7" s="2"/>
      <c r="N7" s="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</row>
    <row r="8" spans="1:1817" x14ac:dyDescent="0.25"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67FE34967BE34AA1C2910CD8452E2D" ma:contentTypeVersion="15" ma:contentTypeDescription="Vytvoří nový dokument" ma:contentTypeScope="" ma:versionID="19544547465c62a1384639bfb8523264">
  <xsd:schema xmlns:xsd="http://www.w3.org/2001/XMLSchema" xmlns:xs="http://www.w3.org/2001/XMLSchema" xmlns:p="http://schemas.microsoft.com/office/2006/metadata/properties" xmlns:ns2="42aeb5e0-4d8c-495b-8ac8-9c7e0f9108af" xmlns:ns3="1c1cfe40-64e6-48a4-a923-d8a21d9bc96d" targetNamespace="http://schemas.microsoft.com/office/2006/metadata/properties" ma:root="true" ma:fieldsID="ec50c24212fe8b47600ee8a5c952b3e6" ns2:_="" ns3:_="">
    <xsd:import namespace="42aeb5e0-4d8c-495b-8ac8-9c7e0f9108af"/>
    <xsd:import namespace="1c1cfe40-64e6-48a4-a923-d8a21d9bc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eb5e0-4d8c-495b-8ac8-9c7e0f910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5144c32-5194-445f-8fa8-b47f4d440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cfe40-64e6-48a4-a923-d8a21d9bc9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1ba7402-a552-47a9-ad5f-5f8c4461a637}" ma:internalName="TaxCatchAll" ma:showField="CatchAllData" ma:web="1c1cfe40-64e6-48a4-a923-d8a21d9bc9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1cfe40-64e6-48a4-a923-d8a21d9bc96d" xsi:nil="true"/>
    <lcf76f155ced4ddcb4097134ff3c332f xmlns="42aeb5e0-4d8c-495b-8ac8-9c7e0f9108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2360BA-07EA-45E3-80EE-70BACE59F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eb5e0-4d8c-495b-8ac8-9c7e0f9108af"/>
    <ds:schemaRef ds:uri="1c1cfe40-64e6-48a4-a923-d8a21d9bc9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8630FF-10C6-4AD3-9FE0-1E916C42A3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D6062E-B9F9-4F2C-B96F-601CF8E6A8A1}">
  <ds:schemaRefs>
    <ds:schemaRef ds:uri="http://schemas.microsoft.com/office/2006/metadata/properties"/>
    <ds:schemaRef ds:uri="http://schemas.microsoft.com/office/infopath/2007/PartnerControls"/>
    <ds:schemaRef ds:uri="9490f072-ce54-463d-b110-3d52d9809304"/>
    <ds:schemaRef ds:uri="7576dac3-7cc8-49be-868e-e1f664dc6fd2"/>
    <ds:schemaRef ds:uri="1c1cfe40-64e6-48a4-a923-d8a21d9bc96d"/>
    <ds:schemaRef ds:uri="42aeb5e0-4d8c-495b-8ac8-9c7e0f9108af"/>
  </ds:schemaRefs>
</ds:datastoreItem>
</file>

<file path=docMetadata/LabelInfo.xml><?xml version="1.0" encoding="utf-8"?>
<clbl:labelList xmlns:clbl="http://schemas.microsoft.com/office/2020/mipLabelMetadata">
  <clbl:label id="{11904f23-f0db-4cdc-96f7-390bd55fcee8}" enabled="0" method="" siteId="{11904f23-f0db-4cdc-96f7-390bd55fce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Příloha 2 směsný</vt:lpstr>
      <vt:lpstr>List2 směsný</vt:lpstr>
      <vt:lpstr>Příloha 2 papír</vt:lpstr>
      <vt:lpstr>List2 papír</vt:lpstr>
      <vt:lpstr>Příloha 2 plasty</vt:lpstr>
      <vt:lpstr>List 2 plasty</vt:lpstr>
      <vt:lpstr>Příloha 2 sklo</vt:lpstr>
      <vt:lpstr>List 2 sklo</vt:lpstr>
      <vt:lpstr>Příloha 2 kovy</vt:lpstr>
      <vt:lpstr>List2 kovy</vt:lpstr>
      <vt:lpstr>Příloha 2 bio</vt:lpstr>
      <vt:lpstr>Příloha č.2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Brabec</dc:creator>
  <cp:lastModifiedBy>Pavel Přikryl</cp:lastModifiedBy>
  <cp:lastPrinted>2025-09-15T09:41:03Z</cp:lastPrinted>
  <dcterms:created xsi:type="dcterms:W3CDTF">2015-06-05T18:19:34Z</dcterms:created>
  <dcterms:modified xsi:type="dcterms:W3CDTF">2025-09-30T09:03:38Z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0x010100C267FE34967BE34AA1C2910CD8452E2D</vt:lpwstr>
  </property>
  <property fmtid="{D5CDD505-2E9C-101B-9397-08002B2CF9AE}" pid="3" name="MediaServiceImageTags">
    <vt:lpwstr/>
  </property>
</Properties>
</file>