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170" windowHeight="12255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<sst xmlns="http://schemas.openxmlformats.org/spreadsheetml/2006/main" count="1318" uniqueCount="406">
  <si>
    <t>Kategorie: AVT 003-2012 - Audiovizuální technika, sběr do: 30.06.2012, dodání od: 11.08.2012, vygenerováno: 13.08.2012 09:50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</si>
  <si>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</si>
  <si>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</si>
  <si>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</si>
  <si>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</si>
  <si>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</si>
  <si>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</si>
  <si>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</si>
  <si>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</si>
  <si>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</si>
  <si>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</si>
  <si>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</si>
  <si>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</si>
  <si>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</si>
  <si>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</si>
  <si>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</si>
  <si>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</si>
  <si>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</si>
  <si>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</si>
  <si>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</si>
  <si>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</si>
  <si>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</si>
  <si>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</si>
  <si>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</si>
  <si>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</si>
  <si>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</si>
  <si>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</si>
  <si>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</si>
  <si>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</si>
  <si>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</si>
  <si>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</si>
  <si>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</si>
  <si>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</si>
  <si>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</si>
  <si>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</si>
  <si>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</si>
  <si>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</si>
  <si>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</si>
  <si>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</si>
  <si>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</si>
  <si>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Repro k PC</t>
  </si>
  <si>
    <t>32342000-2</t>
  </si>
  <si>
    <t>32342000-2-2</t>
  </si>
  <si>
    <t>Stolní reproduktory k PC</t>
  </si>
  <si>
    <t>Stolní reproduktory k PC, frekvenční rozsah min. 160 Hz -16 kHz +- 3 dB;  odstup signálu od šumu min. 75 dB; THD &lt;1%, výkon minimálně 2 x 2 W, vstup: jack 3,5 mm, výstup jack 3,5 mm, ovládací prvky na reproduktorech</t>
  </si>
  <si>
    <t>ks</t>
  </si>
  <si>
    <t>S</t>
  </si>
  <si>
    <t>Centrum informačních technologií</t>
  </si>
  <si>
    <t>FF, Arna Nováka 1, budova D</t>
  </si>
  <si>
    <t>Arna Nováka 1/1, 60200 Brno</t>
  </si>
  <si>
    <t/>
  </si>
  <si>
    <t>Boráková Petra</t>
  </si>
  <si>
    <t>2539@mail.muni.cz</t>
  </si>
  <si>
    <t>9830</t>
  </si>
  <si>
    <t>219830</t>
  </si>
  <si>
    <t>1111</t>
  </si>
  <si>
    <t>OBJ/2183/0035/12</t>
  </si>
  <si>
    <t>Celkem za objednávku</t>
  </si>
  <si>
    <t>malé vlikosti, černé barvy</t>
  </si>
  <si>
    <t>Institut výzkumu školního vzdělávání</t>
  </si>
  <si>
    <t>PedF, Poříčí 31, budova D</t>
  </si>
  <si>
    <t>Poříčí 538/31, 60300 Brno</t>
  </si>
  <si>
    <t>bud. D/02032</t>
  </si>
  <si>
    <t>Spurná Michaela Bc.</t>
  </si>
  <si>
    <t>322688@mail.muni.cz</t>
  </si>
  <si>
    <t>3002</t>
  </si>
  <si>
    <t>413600</t>
  </si>
  <si>
    <t>2126</t>
  </si>
  <si>
    <t>0000</t>
  </si>
  <si>
    <t>OBJ/4101/1036/12</t>
  </si>
  <si>
    <t>32341000-5</t>
  </si>
  <si>
    <t>32341000-5-1</t>
  </si>
  <si>
    <t>Stolní mikrofon</t>
  </si>
  <si>
    <t>Stolní mikrofon k PC, frekvenční rozsah minimálně 100Hz - 11 kHz, konektor 3,5mm jack mono</t>
  </si>
  <si>
    <t>32342200-4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</si>
  <si>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</si>
  <si>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</si>
  <si>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</si>
  <si>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bud. D/02033</t>
  </si>
  <si>
    <t>2024</t>
  </si>
  <si>
    <t>25119</t>
  </si>
  <si>
    <t>32332100-0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</si>
  <si>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</si>
  <si>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</si>
  <si>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</si>
  <si>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A</t>
  </si>
  <si>
    <t>Kat.soc. politiky a soc.práce</t>
  </si>
  <si>
    <t>FSS, Joštova 10</t>
  </si>
  <si>
    <t>Joštova 218/10, 60200 Brno</t>
  </si>
  <si>
    <t>Fajmon Petr Mgr.</t>
  </si>
  <si>
    <t>3913@mail.muni.cz</t>
  </si>
  <si>
    <t>Platba po 1.7.2012</t>
  </si>
  <si>
    <t>0235</t>
  </si>
  <si>
    <t>231400</t>
  </si>
  <si>
    <t>33</t>
  </si>
  <si>
    <t>1195</t>
  </si>
  <si>
    <t>OBJ/2303/0094/12</t>
  </si>
  <si>
    <t>0225</t>
  </si>
  <si>
    <t>38651000-3</t>
  </si>
  <si>
    <t>38651000-3-4</t>
  </si>
  <si>
    <t>Kompaktní digitální fotoaparát s nízkou hmotností</t>
  </si>
  <si>
    <t>Kompaktní digitální fotoaparát, maximální hmotnost 180 g, čip mininimálně 14 MPix, minimální velikost čipu 1/2,3" a maximální hustota 30 Mpix/cm2, minimální rozsah optického zoomu 28-130mm (přepočteno na 35mm kinofilm), ISO minimálně 100-1600, optická stabilizace obrazu, možnost snímat video minimálně 720p 30fps se zvukem, barevný displej minimálně 2,7 palce, vestavěný blesk, dobíjecí baterie, ochranné pouzdro a paměťová karta SD s velikostí minimálně 4 GB součástí dodávky, záruka 36 měsíců</t>
  </si>
  <si>
    <t>Sekretariát katedry</t>
  </si>
  <si>
    <t>0222</t>
  </si>
  <si>
    <t>231101</t>
  </si>
  <si>
    <t>OBJ/2303/0095/12</t>
  </si>
  <si>
    <t>32333200-8</t>
  </si>
  <si>
    <t>32333200-8-2</t>
  </si>
  <si>
    <t>Stativ</t>
  </si>
  <si>
    <t>Stativ tripod, maximální výška ve složeném stavu: 55 cm, hmotnost max. 1,5 kg, rychloupínací systém hlavy, včetně transportního pouzdra, hlava slitina nebo kov, nosnost alespoň 2 kg.</t>
  </si>
  <si>
    <t>0232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</si>
  <si>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</si>
  <si>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</si>
  <si>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</si>
  <si>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32342200-4-6</t>
  </si>
  <si>
    <t>Sluchátka k PC bez mikrofonu (USB, vyšší kvalita)</t>
  </si>
  <si>
    <t>Sluchátka k PC uzavřené mušle, rozsah min. 20 Hz - 20 kHz, citlivost min. 102 dB/mW. Připojitelné pomocí USB dle standardu USB audio, případně konektor jack 3,5 mm + USB adaptér dle standardu USB audio, ovládání hlasitosti na kabelu, délka kabelu min. 1 metr.</t>
  </si>
  <si>
    <t>38651000-3-2</t>
  </si>
  <si>
    <t>Kompaktní digitální fotoaparát s vyšší obrazovou kvalitou</t>
  </si>
  <si>
    <t>Kompaktní digitální fotoaparát, maximální hmotnost 400g, čip mininimálně 10 Mpix, minimální velikost čipu 1/1,7" a maximální hustota 30 Mpix/cm2, minimální rozsah optického zoomu 28-90mm (přepočteno na 35mm kinofilm), ISO minimálně 100 x 1600, podpora ukládání do formátu RAW, stabilizace obrazu opticky nebo pohybem čipu, možnost snímat video minimálně 720p 30 fps se zvukem, barevný displej minimálně 2,7 palce, vestavěný blesk, dobíjecí baterie a paměťová karta SD s velikostí minimálně 8GB součástí dodávky, záruka 36 měsíců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</si>
  <si>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</si>
  <si>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</si>
  <si>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</si>
  <si>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Kat.politologie</t>
  </si>
  <si>
    <t>0224</t>
  </si>
  <si>
    <t>231300</t>
  </si>
  <si>
    <t>OBJ/2303/0097/12</t>
  </si>
  <si>
    <t>32321000-9</t>
  </si>
  <si>
    <t>32321000-9-32</t>
  </si>
  <si>
    <t>Dataprojektor SVGA, 2500 ANSI a více, do 3,5 kg</t>
  </si>
  <si>
    <t>Dataprojektor, rozlišení SVGA (800 x 600) nebo lepší, svítivost min. 2500 ANSI lumenů, vstup min. 1 x analogový D-SUB (VGA). Výstup min. 1 x analogový D-SUB. Podpora vstupních rozlišení 4 : 3. Kontrast min. 1000 : 1, vertikální lichoběžníková korekce, Hlučnost max. 40 dB, životnost lampy min. 2000 hodin v běžném režimu, dálkové ovládání. Hmotnost max. 3,5 kg, záruka 36 měsíců</t>
  </si>
  <si>
    <t>Centrum FIND</t>
  </si>
  <si>
    <t>FF, Grohova 7, budova C</t>
  </si>
  <si>
    <t>Krajíčková Veronika Mgr.</t>
  </si>
  <si>
    <t>209801@mail.muni.cz</t>
  </si>
  <si>
    <t>0029</t>
  </si>
  <si>
    <t>213710</t>
  </si>
  <si>
    <t>OBJ/2154/0004/12</t>
  </si>
  <si>
    <t>38651000-3-3</t>
  </si>
  <si>
    <t>Digitální zrcadlovka</t>
  </si>
  <si>
    <t>Digitální zrcadlovka, maximální hmotnost 700 g, čip minimálně 14.8 Mpix, minimální rozsah optického zoomu 28-100 mm (přepočteno na 35mm kinofilm), minimální světelnost 3,5 - 5,6 f, minimální citlivost ISO 100 ? 3200, optická stabilizace obrazu, možnost záznamu videa v rozlišení 1920x1080/24 fps, podpora ukládání snímků ve formátu RAW, barevný displej minimální úhlopříčka 3 palce, vestavěný blesk, paměťová karta SD s velikostí minimálně 8 GB a dobíjecí akumulátor součástí dodávky, záruka 36 měsíců.</t>
  </si>
  <si>
    <t>L. Beránková, zak. 3547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</si>
  <si>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</si>
  <si>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</si>
  <si>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</si>
  <si>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</si>
  <si>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</si>
  <si>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</si>
  <si>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3547</t>
  </si>
  <si>
    <t>511300</t>
  </si>
  <si>
    <t>OBJ/5102/0128/12</t>
  </si>
  <si>
    <t>Molekulární a funkční neurozobrazování</t>
  </si>
  <si>
    <t>LF, FNUSA, Pekařská 53, pavilon C</t>
  </si>
  <si>
    <t>Pekařská 664/53, 65691 Brno</t>
  </si>
  <si>
    <t>Mikl Michal Ing. Ph.D.</t>
  </si>
  <si>
    <t>133966@mail.muni.cz</t>
  </si>
  <si>
    <t>1541</t>
  </si>
  <si>
    <t>714006</t>
  </si>
  <si>
    <t>06</t>
  </si>
  <si>
    <t>2195</t>
  </si>
  <si>
    <t>OBJ/7103/0312/12</t>
  </si>
  <si>
    <t>32342200-4-3</t>
  </si>
  <si>
    <t>Sluchátka k PC (bez mikrofonu)</t>
  </si>
  <si>
    <t>Sluchátka k PC otevřená, rozsah min. 100 Hz - 15 kHz, citlivost min. 80 dB/mW, impedance min. 32 Ohmů. Konektor jack 3,5 mm, délka kabelu min. 1 metr.</t>
  </si>
  <si>
    <t>32322000-6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</si>
  <si>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</si>
  <si>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</si>
  <si>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</si>
  <si>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Kat.speciální pedagogiky</t>
  </si>
  <si>
    <t>PedF, Poříčí 9, budova A</t>
  </si>
  <si>
    <t>Poříčí 945/9, 60300 Brno</t>
  </si>
  <si>
    <t>bud. A/02028</t>
  </si>
  <si>
    <t>Franková Alena PhDr. Mgr. DiS.</t>
  </si>
  <si>
    <t>68963@mail.muni.cz</t>
  </si>
  <si>
    <t>Prosím dodavatele o zaslání informace ohledně termínu dodání zboží na mail. adresu: alena.frankova@ped.muni.cz</t>
  </si>
  <si>
    <t>3005</t>
  </si>
  <si>
    <t>413200</t>
  </si>
  <si>
    <t>OBJ/4101/1038/12</t>
  </si>
  <si>
    <t>32321000-9-21</t>
  </si>
  <si>
    <t>Přenosný LCD dataprojektor WXGA, min. 2500 ANSI, do 3,5 kg</t>
  </si>
  <si>
    <t>Přenosný LCD projektor, rozlišení WXGA (1280 x 768) nebo lepší, svítivost min. 2500 ANSI lumenů, vstup min. 1x analogový D-SUB (VGA), 1x digitální HDMI nebo DVI-D. Podpora vstupních rozlišení 4:3 a 16:9/16:10. Kontrast min. 1000:1, vertikální lichoběžníková korekce, Hlučnost max. 40 dB, životnost lampy min. 3000 hodin v běžném režimu, dálkové ovládání, kabeláž a brašna součástí dodávky. Zabudovaný reproduktor. Hmotnost max. 3,5 kg, záruka 36 měsíců</t>
  </si>
  <si>
    <t>Kat.porodní asistence</t>
  </si>
  <si>
    <t>RMU, Komenského nám. 2</t>
  </si>
  <si>
    <t>Komenského nám. 220/2, 66243 Brno</t>
  </si>
  <si>
    <t>257B</t>
  </si>
  <si>
    <t>Wilhelmová Radka PhDr.</t>
  </si>
  <si>
    <t>17679@mail.muni.cz</t>
  </si>
  <si>
    <t>110612</t>
  </si>
  <si>
    <t>0001</t>
  </si>
  <si>
    <t>OBJ/1174/0008/12</t>
  </si>
  <si>
    <t>AV pro 0745 - 2012/05</t>
  </si>
  <si>
    <t>32321200-1</t>
  </si>
  <si>
    <t>32321200-1-5</t>
  </si>
  <si>
    <t>VGA Splitter</t>
  </si>
  <si>
    <t>VGA Splitter, Podporovaná rozlišení min. 1024x768 - 1920x1080. Vstup: 1x D-SUB, výstup 2x D-SUB, maximální délka kabelů min. 10 m.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</si>
  <si>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</si>
  <si>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</si>
  <si>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</si>
  <si>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</si>
  <si>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</si>
  <si>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</si>
  <si>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0745</t>
  </si>
  <si>
    <t>221700</t>
  </si>
  <si>
    <t>1612</t>
  </si>
  <si>
    <t>OBJ/2206/0005/12</t>
  </si>
  <si>
    <t>Ústav populačních studií</t>
  </si>
  <si>
    <t>Kratochvílová Lenka Mgr.</t>
  </si>
  <si>
    <t>7318@mail.muni.cz</t>
  </si>
  <si>
    <t>0324</t>
  </si>
  <si>
    <t>235300</t>
  </si>
  <si>
    <t>01</t>
  </si>
  <si>
    <t>2211</t>
  </si>
  <si>
    <t>OBJ/2303/0098/12</t>
  </si>
  <si>
    <t>32322000-6-2</t>
  </si>
  <si>
    <t>Dálkové ovládání prezentací, základní</t>
  </si>
  <si>
    <t>Prezentér obsahující laserové ukazovátko, tlačítka pro ovládání prezentace (vpřed, zpět, fullscreen), dosah min. 10 m, vč. pouzdra, indikátor nabití baterie, s vypínačem.</t>
  </si>
  <si>
    <t>Biologický ústav</t>
  </si>
  <si>
    <t>UKB, Kamenice 5, budova A6</t>
  </si>
  <si>
    <t>bud. A6/208</t>
  </si>
  <si>
    <t>Ledahudcová Debora</t>
  </si>
  <si>
    <t>204115@mail.muni.cz</t>
  </si>
  <si>
    <t>110513</t>
  </si>
  <si>
    <t>OBJ/1113/0390/12</t>
  </si>
  <si>
    <t>M. Sebera, zak. 3549</t>
  </si>
  <si>
    <t>32321000-9-40</t>
  </si>
  <si>
    <t>Miniprojektor</t>
  </si>
  <si>
    <t>Miniprojektor, rozlišení SVGA (800x600) nebo lepší, svítivost min. 20 ANSI lumenů, vstup min. 1x analogový D-SUB (VGA), 1x USB. Podpora vstupních rozlišení 4:3 a 16:9/16:10. Maximální úhlopříčka obrazu min. 60" (152 cm). Kontrast min. 1000:1, životnost lampy min. 15000 hodin v běžném režimu, kabeláž a brašna součástí dodávky. Zabudovaný reproduktor (nebo reproduktory) o celkovém výkonu min. 0,5 W. Max. rozměry 160 x 120 x 56 mm, hmotnost max. 0,7 kg, záruka 36 měsíců.</t>
  </si>
  <si>
    <t>3549</t>
  </si>
  <si>
    <t>511100</t>
  </si>
  <si>
    <t>OBJ/5102/0129/12</t>
  </si>
  <si>
    <t>32321000-9-8</t>
  </si>
  <si>
    <t>Projekční plátno roletové - š 170 - 189 cm</t>
  </si>
  <si>
    <t>Manuálně stahované roletové plátno 4:3, šířka 170-189 cm, povrch MattWhite, pozorovací úhel min. 140°, gain 1.0 - 1.2, určeno pro instalaci na zdi i stropy, zisk, hmotnost max.  kg, viditelná úhlopříčka min. 215 cm, záruka 36 měsíců, zesílený okraj plátna, tloušťka materiálu min. 0,35 mm</t>
  </si>
  <si>
    <t>32321000-9-22</t>
  </si>
  <si>
    <t>Přenosný LCD dataprojektor WXGA, min. 3000 ANSI, do 3,5 kg</t>
  </si>
  <si>
    <t>Přenosný LCD projektor, rozlišení WXGA (1280 x 768) nebo lepší, svítivost min. 3000 ANSI lumenů, vstup min. 1x analogový D-SUB (VGA), 1x digitální HDMI nebo DVI-D. Podpora vstupních rozlišení 4:3 a 16:9/16:10. Kontrast min. 1000:1, vertikální lichoběžníková korekce. Hlučnost max. 40 dB, životnost lampy min. 3000 hodin v běžném režimu, dálkové ovládání, kabeláž a brašna součástí dodávky. Zabudovaný reproduktor. Hmotnost max. 3,5 kg, záruka 36 měsíců</t>
  </si>
  <si>
    <t>Prosím dodavatele o zaslání informace ohledně termínu dodání zboží na mail. adresu: frankova@ped.muni.cz</t>
  </si>
  <si>
    <t>6017</t>
  </si>
  <si>
    <t>1181</t>
  </si>
  <si>
    <t>OBJ/4101/1037/12</t>
  </si>
  <si>
    <t>Reproduktory k pc - srpen 2012</t>
  </si>
  <si>
    <t>32342000-2-13</t>
  </si>
  <si>
    <t>Stolní reproduktory k PC - výkonnější</t>
  </si>
  <si>
    <t>Stolní reproduktory k PC, frekvenční rozsah min. 160 Hz -16 kHz +- 3 dB; odstup signálu od šumu min. 75 dB; THD &lt;1%, výkon minimálně 2x5 W, vstup: jack 3,5 mm, výstup jack 3,5 mm, ovládací prvky na reproduktorech</t>
  </si>
  <si>
    <t>Ústřední knihovna</t>
  </si>
  <si>
    <t>FF, Arna Nováka 1, budova F</t>
  </si>
  <si>
    <t>Kunc Martin Mgr.</t>
  </si>
  <si>
    <t>57620@mail.muni.cz</t>
  </si>
  <si>
    <t>9840</t>
  </si>
  <si>
    <t>219840</t>
  </si>
  <si>
    <t>OBJ/2184/0023/12</t>
  </si>
  <si>
    <t>ESF - Inovace - interaktivní tabule + projektory</t>
  </si>
  <si>
    <t>30195000-2</t>
  </si>
  <si>
    <t>30195000-2-1</t>
  </si>
  <si>
    <t>Interaktivní tabule</t>
  </si>
  <si>
    <t>Interaktivní tabule, formát 4:3, kompatibilní s libovolným LCD či DLP projektorem. Hmotnost max. 25 kg, úhlopříčka min. 195 cm (77"), rozhraní USB 2.0 pro propojení s PC. Ovládání prostřednictvím dotykového pera nebo prstem. Příslušenství: propojovací kabel k PC, délka min. 3 m, mazací houbička, dotykové pero, materiál pro upevnění na zeď, ovladače a SW pro obousměrný přenos a zpracování informací mezi interaktivní tabulí a počítačem.</t>
  </si>
  <si>
    <t>Maximální jednotková cena stanovená zadavatelem nesmí překročit 31818,- Kč/ks včetně DPH.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</si>
  <si>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</si>
  <si>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</si>
  <si>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</si>
  <si>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</si>
  <si>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</si>
  <si>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
 Roman Horňák
 mobil: 603157020</t>
  </si>
  <si>
    <t>1192</t>
  </si>
  <si>
    <t>560000</t>
  </si>
  <si>
    <t>11</t>
  </si>
  <si>
    <t>OBJ/5603/0090/12</t>
  </si>
  <si>
    <t>32321000-9-19</t>
  </si>
  <si>
    <t>Přenosný LCD dataprojektor XGA, min. 3000 ANSI, do 3,5 kg</t>
  </si>
  <si>
    <t>Přenosný LCD projektor 4:3, rozlišení XGA (1024 x 768) nebo lepší, svítivost min. 3000 ANSI lumenů, vstup min. 1x analogový D-SUB (VGA), 1x digitální HDMI nebo DVI-D. Podpora vstupních rozlišení 4:3 a 16:9/16:10. Kontrast min. 1000:1, vertikální lichoběžníková korekce, Hlučnost max. 40 dB, životnost lampy min. 3000 hodin v běžném režimu, dálkové ovládání, kabeláž a brašna součástí dodávky. Zabudovaný reproduktor. Hmotnost max. 3,5 kg, záruka 36 měsíců</t>
  </si>
  <si>
    <t>Maximální jednotková cena stanovená zadavatelem nesmí překročit 30000,- Kč/ks včetně DPH.</t>
  </si>
  <si>
    <t>Kat.sociologie</t>
  </si>
  <si>
    <t>2201</t>
  </si>
  <si>
    <t>231110</t>
  </si>
  <si>
    <t>2212</t>
  </si>
  <si>
    <t>OBJ/2303/0099/12</t>
  </si>
  <si>
    <t>TV CRAB SP</t>
  </si>
  <si>
    <t>30231310-3</t>
  </si>
  <si>
    <t>30231310-3-2</t>
  </si>
  <si>
    <t>Plazmový/LCD displej s úhlopříčkou min. 46" (117 cm), bez TV tuneru</t>
  </si>
  <si>
    <t>Plazmový/LCD panel, úhlopříčka 46" (117 cm), podporované rozlišení až 1920 x 1080 pixelů. Kontrast min. 10000:1, svítivost min. 450 cd/m, doba odezvy max. 8 ms. Poměr stran obrazu 16:9, napájení 220 - 240 V AC, 50/60 Hz, maximální spotřeba 450 W, při vypnutí maximálně 1 W, maximální velikost: 115 x 77 x 11 cm, výrobek třídy A dle standardu EMC; vstupy min. 2x HDMI/DVI případně jejich kombinace, 1x S-Video, 1x VGA IN, 1x AUDIO IN, 1x SERIAL. Hmotnost max. 32 kg. Možnost upevnění na zeď. Záruka min. 36 měsíců. Variantně s reproduktory / bez reproduktorů.</t>
  </si>
  <si>
    <t>- montážní otvory VESA
 - technologie LED
 - úhlopříčka od 46"
 - s reproduktory
 - cena do 24 000 Kč (s DPH)</t>
  </si>
  <si>
    <t>Ředitelství</t>
  </si>
  <si>
    <t>SKM, Vinařská 5, blok A2</t>
  </si>
  <si>
    <t>Vinařská 499/5, 65913 Brno</t>
  </si>
  <si>
    <t>Stárka Václav Bc.</t>
  </si>
  <si>
    <t>244921@mail.muni.cz</t>
  </si>
  <si>
    <t>2222</t>
  </si>
  <si>
    <t>811000</t>
  </si>
  <si>
    <t>1590</t>
  </si>
  <si>
    <t>OBJ/8150/0017/12</t>
  </si>
  <si>
    <t>32321000-9-42</t>
  </si>
  <si>
    <t>Dataprojektor WXGA 16:10, min. 3000 ANSI, ultrakrátká projekční vzdálenost</t>
  </si>
  <si>
    <t>Dataprojektor s ultrakrátkou projekční vzdáleností. Nativní rozlišení 1280x800 (WXGA), svítivost min. 3000 ANSI lm. Vstupy/výstupy: min. 2x analogový D-SUB (VGA), 1x S-Video, 1x kompozitní vstup, 1x digitální vstup HDMI nebo DVI-D, USB (typ A), LAN RJ-45, RS-232. Funkce: řízení přes LAN. Projekční faktor: max. 0,38, úhlopříčka projekční plochy min. 222 cm. Hlučnost max. 36 dB. Držák projektoru součástí dodávky. Záruka 36 měsíců.</t>
  </si>
  <si>
    <t>Centrum pro komplex.inovaci stud.obor.</t>
  </si>
  <si>
    <t>Čornejová Irena PhDr.</t>
  </si>
  <si>
    <t>168951@mail.muni.cz</t>
  </si>
  <si>
    <t>0027</t>
  </si>
  <si>
    <t>219820</t>
  </si>
  <si>
    <t>OBJ/2152/0006/12</t>
  </si>
  <si>
    <t>32321000-9-41</t>
  </si>
  <si>
    <t>Dataprojektor WXGA 16:10, min. 3000 ANSI</t>
  </si>
  <si>
    <t>Dataprojektor s nat. rozlišením 1280x800 (WXGA), svítivost min. 3000 ANSI lm. Vstupy/výstupy: min. 2x analogový D-SUB (VGA), 1x S-Video, 1x kompozitní vstup, 1x digitální vstup HDMI nebo DVI-D, USB (typ A), LAN RJ-45, RS-232. Funkce projektoru: řízení přes LAN, projekce přes LAN, Hlučnost max. 36 dB, záruka 36 měsíců.</t>
  </si>
  <si>
    <t>Svítivost minimálně 500 ANSI lumenů; hmotnost maximálně 1,2 kg; uvedené maximální rozměry (160x120x56 mm) je možno překročit při zachování max. hmotnosti.</t>
  </si>
  <si>
    <t>Seminář japonských studií</t>
  </si>
  <si>
    <t>FF, Veveří 28, budova K</t>
  </si>
  <si>
    <t>Veveří 470/28, 60200 Brno</t>
  </si>
  <si>
    <t>bud. K/215</t>
  </si>
  <si>
    <t>Ondrašinová Michaela Mgr. Bc.</t>
  </si>
  <si>
    <t>64955@mail.muni.cz</t>
  </si>
  <si>
    <t>Prosím o oznámení termínu dodání zboží minimálně 1 pracovní den před dodávkou. Kontakt: michaela.ondr@mail.muni.cz nebo tel. 607639789. Děkuji.</t>
  </si>
  <si>
    <t>0026</t>
  </si>
  <si>
    <t>211510</t>
  </si>
  <si>
    <t>1515</t>
  </si>
  <si>
    <t>OBJ/2151/0003/12</t>
  </si>
  <si>
    <t>Ústav české lit.a knihov.</t>
  </si>
  <si>
    <t>Zachová Eva Bc.</t>
  </si>
  <si>
    <t>113051@mail.muni.cz</t>
  </si>
  <si>
    <t>3166</t>
  </si>
  <si>
    <t>211600</t>
  </si>
  <si>
    <t>1166</t>
  </si>
  <si>
    <t>OBJ/2116/0019/12</t>
  </si>
  <si>
    <t>Specifikace: Typ snímače CMOS, interní paměť min 32 GB, úhlopříčka displeje min. 3", slot na paměťové karty. Vstup mikrofonu, HDMI výstup, hmotnost max. 500 g.
 Maximální cena 26.000,-</t>
  </si>
  <si>
    <t>Maximální cena 26.000,-</t>
  </si>
  <si>
    <t>0301</t>
  </si>
  <si>
    <t>OBJ/2303/0100/12</t>
  </si>
  <si>
    <t>Správa UKB</t>
  </si>
  <si>
    <t>UKB, Kamenice 5, budova A17</t>
  </si>
  <si>
    <t>Vartecká Jana Mgr.</t>
  </si>
  <si>
    <t>9467@mail.muni.cz</t>
  </si>
  <si>
    <t>Dodat do Knihovny kampusu MU, budova A09, Kamenice 5, 625 00, tel 549 49 7509</t>
  </si>
  <si>
    <t>1001</t>
  </si>
  <si>
    <t>824000</t>
  </si>
  <si>
    <t>OBJ/8201/0180/12</t>
  </si>
  <si>
    <t>GEOTYM - AVT 003 - 2012, červen</t>
  </si>
  <si>
    <t>32321000-9-31</t>
  </si>
  <si>
    <t>Dataprojektor XGA, velký zoom</t>
  </si>
  <si>
    <t>Přenosný LCD projektor 4:3, rozlišení XGA (1024 x 768) nebo lepší, svítivost min. 2600 ANSI lumenů, vstup min. 2x D-SUB (VGA) nebo 1xD-SUB + 1x DVI-I, 1x S-VIDEO. Kontrast min. 1000:1, optický zoom min. 1,5x, vertikální lichoběžníková korekce. Hlučnost max. 40 dB, životnost lampy min. 3000 hodin, dálkové ovládání, kabeláž a brašna součástí dodávky. Zabudovaný reproduktor. Hmotnost max. 3,5 kg, záruka 36 měsíců</t>
  </si>
  <si>
    <t>Geografický ústav</t>
  </si>
  <si>
    <t>PřF, Kotlářská 2, pavilon 05</t>
  </si>
  <si>
    <t>Kotlářská 267/2, 61137 Brno</t>
  </si>
  <si>
    <t>pav. 05/02018</t>
  </si>
  <si>
    <t>Kolář Miroslav RNDr. CSc.</t>
  </si>
  <si>
    <t>404@mail.muni.cz</t>
  </si>
  <si>
    <t>7199</t>
  </si>
  <si>
    <t>315030</t>
  </si>
  <si>
    <t>OBJ/3118/0133/12</t>
  </si>
  <si>
    <t>Mezinárodní politologický ústav</t>
  </si>
  <si>
    <t>Mořkovská Lucie  DiS.</t>
  </si>
  <si>
    <t>49109@mail.muni.cz</t>
  </si>
  <si>
    <t>5010</t>
  </si>
  <si>
    <t>235400</t>
  </si>
  <si>
    <t>1615</t>
  </si>
  <si>
    <t>OBJ/2303/0101/12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</si>
  <si>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</si>
  <si>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</si>
  <si>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</si>
  <si>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</si>
  <si>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</si>
  <si>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110117</t>
  </si>
  <si>
    <t>OBJ/1160/0005/12</t>
  </si>
  <si>
    <t>30195000-2-2</t>
  </si>
  <si>
    <t>Interaktivní tabule, širokoúhlá</t>
  </si>
  <si>
    <t>Interaktivní tabule, formát 16:9 nebo 16:10, úhlopříčka aktivní plochy min. 219 cm (86"). Rozhraní USB 2.0 pro propojení s PC, délka kabelu min. 3 m. Zabudované reproduktory. Ovládání prostřednictvím prstů i dotykovým bezbateriovým perem, podpora interakce dvou uživatelů a vícedotykových gest. Ovladače a SW pro přípravu prezentací (multilicence), podpora ukládání výstupů do PDF, přístup ke knihovně prezentací vytvořených třetími stranami. česká lokalizace SW. Podporované operační systémy min. MS Windows XP a vyšší. Materiál pro upevnění na zeď součástí dodávky. Záruka min. 60 měsíců.</t>
  </si>
  <si>
    <t>bud. D/01011</t>
  </si>
  <si>
    <t>OBJ/2152/0007/12</t>
  </si>
  <si>
    <t>sluchátka - 4801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</si>
  <si>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</si>
  <si>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</si>
  <si>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</si>
  <si>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</si>
  <si>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</si>
  <si>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</si>
  <si>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1108</t>
  </si>
  <si>
    <t>925600</t>
  </si>
  <si>
    <t>OBJ/9201/0325/12</t>
  </si>
  <si>
    <t>Celkem</t>
  </si>
  <si>
    <t>Z</t>
  </si>
  <si>
    <t>0239</t>
  </si>
  <si>
    <t>239840</t>
  </si>
  <si>
    <t>OBJ/2303/0096/12</t>
  </si>
  <si>
    <t>32321000-9-14</t>
  </si>
  <si>
    <t>Projekční plátno stativové - š 190 - 209 cm</t>
  </si>
  <si>
    <t>Přenosné stativové plátno 4:3 šířka 190-209 cm, povrch MattWhite, pozorovací úhel min. 140°, gain 1.0 ? 1.2, hmotnost max 9 kg, viditelná úhlopříčka min. 238 cm, záruka 36 měsíců, zesílený okraj plátna, tloušťka materiálu min. 0,35 mm</t>
  </si>
  <si>
    <t>32324300-3</t>
  </si>
  <si>
    <t>32324300-3-3</t>
  </si>
  <si>
    <t>Plazmový/LCD displej s úhlopříčkou min. 50" (127 cm), s TV tunerem</t>
  </si>
  <si>
    <t>Plazmový/LCD panel s TV tunerem, úhlopříčka 50" (127 cm), podporované rozlišení až 1920 x 1080 pixelů. Kontrast min. 10000:1, svítivost min. 450 cd/m, doba odezvy max. 8 ms. Poměr stran obrazu 16:9, napájení 220 - 240 V AC, 50/60 Hz, maximální spotřeba 450 W, při vypnutí maximálně 1 W, maximální velikost: 122 x 82 x 11 cm (bez slotů), výrobek třídy A dle standardu EMC, vstupy min. 3x HDMI/DVI případně jejich kombinace, 1x S-Video, 1x VGA IN, 1x AUDIO IN, 1x SERIAL, 1x SCART, vícefunkční vyměnitelné sloty, DVB-T tuner. Reproduktory min. 2 x 10 W. Hmotnost max. 34 kg. Možnost upevnění na zeď. Záruka min. 36 měsíců.</t>
  </si>
  <si>
    <t>B,St</t>
  </si>
  <si>
    <t>Ortopedická klinika</t>
  </si>
  <si>
    <t>LF, FN Brno, Jihlavská 20, pavilon L</t>
  </si>
  <si>
    <t>Jihlavská 340/20, 62500 Brno</t>
  </si>
  <si>
    <t>pav. L/8191</t>
  </si>
  <si>
    <t>Staňková Jana</t>
  </si>
  <si>
    <t>36942@mail.muni.cz</t>
  </si>
  <si>
    <t>532232704,532233601</t>
  </si>
  <si>
    <t>110217</t>
  </si>
  <si>
    <t>OBJ/1137/0001/12</t>
  </si>
  <si>
    <t>cena za 1 ks nesmí přesáhnout 25.000,- Kč včetně DPH</t>
  </si>
  <si>
    <t>Centrum jazykového vzdělávání</t>
  </si>
  <si>
    <t>Kovaříková Věra</t>
  </si>
  <si>
    <t>106950@mail.muni.cz</t>
  </si>
  <si>
    <t>1199</t>
  </si>
  <si>
    <t>960000</t>
  </si>
  <si>
    <t>OBJ/9601/0094/12</t>
  </si>
  <si>
    <t>cena maximálně 20.000,- Kč 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</si>
</sst>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L132" sqref="AL131:AL132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38.25">
      <c r="A6" s="3">
        <v>23083</v>
      </c>
      <c r="B6" s="4" t="s">
        <v>40</v>
      </c>
      <c r="C6" s="3">
        <v>61057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1</v>
      </c>
      <c r="K6" s="6">
        <v>1</v>
      </c>
      <c r="L6" s="7" t="s">
        <v>46</v>
      </c>
      <c r="M6" s="4">
        <v>219830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2539</v>
      </c>
      <c r="T6" s="4" t="s">
        <v>51</v>
      </c>
      <c r="U6" s="4" t="s">
        <v>52</v>
      </c>
      <c r="V6" s="4">
        <v>549497185</v>
      </c>
      <c r="W6" s="4"/>
      <c r="X6" s="8" t="s">
        <v>53</v>
      </c>
      <c r="Y6" s="8" t="s">
        <v>54</v>
      </c>
      <c r="Z6" s="8" t="s">
        <v>50</v>
      </c>
      <c r="AA6" s="8" t="s">
        <v>55</v>
      </c>
      <c r="AB6" s="8" t="s">
        <v>53</v>
      </c>
      <c r="AC6" s="7" t="s">
        <v>56</v>
      </c>
      <c r="AD6" s="9">
        <v>415</v>
      </c>
      <c r="AE6" s="6">
        <v>20</v>
      </c>
      <c r="AF6" s="9">
        <v>83</v>
      </c>
      <c r="AG6" s="10">
        <f>ROUND(K6*AD6,2)</f>
        <v>415</v>
      </c>
      <c r="AH6" s="10">
        <f>ROUND(K6*(AD6+AF6),2)</f>
        <v>498</v>
      </c>
    </row>
    <row r="7" spans="1:34" ht="13.5" customHeight="1">
      <c r="A7" s="26"/>
      <c r="B7" s="26"/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6" t="s">
        <v>57</v>
      </c>
      <c r="AF7" s="26"/>
      <c r="AG7" s="12">
        <f>SUM(AG6:AG6)</f>
        <v>415</v>
      </c>
      <c r="AH7" s="12">
        <f>SUM(AH6:AH6)</f>
        <v>498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38.25">
      <c r="A9" s="3">
        <v>23880</v>
      </c>
      <c r="B9" s="4"/>
      <c r="C9" s="3">
        <v>62767</v>
      </c>
      <c r="D9" s="4" t="s">
        <v>41</v>
      </c>
      <c r="E9" s="4" t="s">
        <v>42</v>
      </c>
      <c r="F9" s="4" t="s">
        <v>43</v>
      </c>
      <c r="G9" s="4" t="s">
        <v>44</v>
      </c>
      <c r="H9" s="4" t="s">
        <v>58</v>
      </c>
      <c r="I9" s="4" t="s">
        <v>45</v>
      </c>
      <c r="J9" s="5">
        <v>2</v>
      </c>
      <c r="K9" s="6">
        <v>2</v>
      </c>
      <c r="L9" s="7" t="s">
        <v>46</v>
      </c>
      <c r="M9" s="4">
        <v>413600</v>
      </c>
      <c r="N9" s="4" t="s">
        <v>59</v>
      </c>
      <c r="O9" s="4" t="s">
        <v>60</v>
      </c>
      <c r="P9" s="4" t="s">
        <v>61</v>
      </c>
      <c r="Q9" s="4">
        <v>2</v>
      </c>
      <c r="R9" s="4" t="s">
        <v>62</v>
      </c>
      <c r="S9" s="4">
        <v>322688</v>
      </c>
      <c r="T9" s="4" t="s">
        <v>63</v>
      </c>
      <c r="U9" s="4" t="s">
        <v>64</v>
      </c>
      <c r="V9" s="4">
        <v>549493608</v>
      </c>
      <c r="W9" s="4"/>
      <c r="X9" s="8" t="s">
        <v>65</v>
      </c>
      <c r="Y9" s="8" t="s">
        <v>66</v>
      </c>
      <c r="Z9" s="8" t="s">
        <v>50</v>
      </c>
      <c r="AA9" s="8" t="s">
        <v>67</v>
      </c>
      <c r="AB9" s="8" t="s">
        <v>68</v>
      </c>
      <c r="AC9" s="7" t="s">
        <v>69</v>
      </c>
      <c r="AD9" s="9">
        <v>415</v>
      </c>
      <c r="AE9" s="6">
        <v>20</v>
      </c>
      <c r="AF9" s="9">
        <v>83</v>
      </c>
      <c r="AG9" s="10">
        <f>ROUND(K9*AD9,2)</f>
        <v>830</v>
      </c>
      <c r="AH9" s="10">
        <f>ROUND(K9*(AD9+AF9),2)</f>
        <v>996</v>
      </c>
    </row>
    <row r="10" spans="1:34" ht="25.5">
      <c r="A10" s="3">
        <v>23880</v>
      </c>
      <c r="B10" s="4"/>
      <c r="C10" s="3">
        <v>62768</v>
      </c>
      <c r="D10" s="4" t="s">
        <v>70</v>
      </c>
      <c r="E10" s="4" t="s">
        <v>71</v>
      </c>
      <c r="F10" s="4" t="s">
        <v>72</v>
      </c>
      <c r="G10" s="4" t="s">
        <v>73</v>
      </c>
      <c r="H10" s="4"/>
      <c r="I10" s="4" t="s">
        <v>45</v>
      </c>
      <c r="J10" s="5">
        <v>1</v>
      </c>
      <c r="K10" s="6">
        <v>1</v>
      </c>
      <c r="L10" s="7" t="s">
        <v>46</v>
      </c>
      <c r="M10" s="4">
        <v>413600</v>
      </c>
      <c r="N10" s="4" t="s">
        <v>59</v>
      </c>
      <c r="O10" s="4" t="s">
        <v>60</v>
      </c>
      <c r="P10" s="4" t="s">
        <v>61</v>
      </c>
      <c r="Q10" s="4">
        <v>2</v>
      </c>
      <c r="R10" s="4" t="s">
        <v>62</v>
      </c>
      <c r="S10" s="4">
        <v>322688</v>
      </c>
      <c r="T10" s="4" t="s">
        <v>63</v>
      </c>
      <c r="U10" s="4" t="s">
        <v>64</v>
      </c>
      <c r="V10" s="4">
        <v>549493608</v>
      </c>
      <c r="W10" s="4"/>
      <c r="X10" s="8" t="s">
        <v>65</v>
      </c>
      <c r="Y10" s="8" t="s">
        <v>66</v>
      </c>
      <c r="Z10" s="8" t="s">
        <v>50</v>
      </c>
      <c r="AA10" s="8" t="s">
        <v>67</v>
      </c>
      <c r="AB10" s="8" t="s">
        <v>68</v>
      </c>
      <c r="AC10" s="7" t="s">
        <v>69</v>
      </c>
      <c r="AD10" s="9">
        <v>156</v>
      </c>
      <c r="AE10" s="6">
        <v>20</v>
      </c>
      <c r="AF10" s="9">
        <v>31.2</v>
      </c>
      <c r="AG10" s="10">
        <f>ROUND(K10*AD10,2)</f>
        <v>156</v>
      </c>
      <c r="AH10" s="10">
        <f>ROUND(K10*(AD10+AF10),2)</f>
        <v>187.2</v>
      </c>
    </row>
    <row r="11" spans="1:34" ht="63.75">
      <c r="A11" s="3">
        <v>23880</v>
      </c>
      <c r="B11" s="4"/>
      <c r="C11" s="3">
        <v>62965</v>
      </c>
      <c r="D11" s="4" t="s">
        <v>74</v>
      </c>
      <c r="E11" s="4" t="s">
        <v>75</v>
      </c>
      <c r="F11" s="4" t="s">
        <v>76</v>
      </c>
      <c r="G11" s="4" t="s">
        <v>77</v>
      </c>
      <c r="H11" s="4"/>
      <c r="I11" s="4" t="s">
        <v>45</v>
      </c>
      <c r="J11" s="5">
        <v>1</v>
      </c>
      <c r="K11" s="6">
        <v>1</v>
      </c>
      <c r="L11" s="7" t="s">
        <v>46</v>
      </c>
      <c r="M11" s="4">
        <v>413600</v>
      </c>
      <c r="N11" s="4" t="s">
        <v>59</v>
      </c>
      <c r="O11" s="4" t="s">
        <v>60</v>
      </c>
      <c r="P11" s="4" t="s">
        <v>61</v>
      </c>
      <c r="Q11" s="4">
        <v>2</v>
      </c>
      <c r="R11" s="4" t="s">
        <v>78</v>
      </c>
      <c r="S11" s="4">
        <v>322688</v>
      </c>
      <c r="T11" s="4" t="s">
        <v>63</v>
      </c>
      <c r="U11" s="4" t="s">
        <v>64</v>
      </c>
      <c r="V11" s="4">
        <v>549493608</v>
      </c>
      <c r="W11" s="4"/>
      <c r="X11" s="8" t="s">
        <v>79</v>
      </c>
      <c r="Y11" s="8" t="s">
        <v>66</v>
      </c>
      <c r="Z11" s="8" t="s">
        <v>50</v>
      </c>
      <c r="AA11" s="8" t="s">
        <v>80</v>
      </c>
      <c r="AB11" s="8" t="s">
        <v>68</v>
      </c>
      <c r="AC11" s="7" t="s">
        <v>69</v>
      </c>
      <c r="AD11" s="9">
        <v>398</v>
      </c>
      <c r="AE11" s="6">
        <v>20</v>
      </c>
      <c r="AF11" s="9">
        <v>79.6</v>
      </c>
      <c r="AG11" s="10">
        <f>ROUND(K11*AD11,2)</f>
        <v>398</v>
      </c>
      <c r="AH11" s="10">
        <f>ROUND(K11*(AD11+AF11),2)</f>
        <v>477.6</v>
      </c>
    </row>
    <row r="12" spans="1:34" ht="13.5" customHeight="1">
      <c r="A12" s="26"/>
      <c r="B12" s="26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6" t="s">
        <v>57</v>
      </c>
      <c r="AF12" s="26"/>
      <c r="AG12" s="12">
        <f>SUM(AG9:AG11)</f>
        <v>1384</v>
      </c>
      <c r="AH12" s="12">
        <f>SUM(AH9:AH11)</f>
        <v>1660.8000000000002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38.25">
      <c r="A14" s="3">
        <v>23895</v>
      </c>
      <c r="B14" s="4"/>
      <c r="C14" s="3">
        <v>62782</v>
      </c>
      <c r="D14" s="4" t="s">
        <v>81</v>
      </c>
      <c r="E14" s="4" t="s">
        <v>82</v>
      </c>
      <c r="F14" s="4" t="s">
        <v>83</v>
      </c>
      <c r="G14" s="4" t="s">
        <v>84</v>
      </c>
      <c r="H14" s="4"/>
      <c r="I14" s="4" t="s">
        <v>45</v>
      </c>
      <c r="J14" s="5">
        <v>3</v>
      </c>
      <c r="K14" s="6">
        <v>3</v>
      </c>
      <c r="L14" s="7" t="s">
        <v>85</v>
      </c>
      <c r="M14" s="4">
        <v>231400</v>
      </c>
      <c r="N14" s="4" t="s">
        <v>86</v>
      </c>
      <c r="O14" s="4" t="s">
        <v>87</v>
      </c>
      <c r="P14" s="4" t="s">
        <v>88</v>
      </c>
      <c r="Q14" s="4"/>
      <c r="R14" s="4" t="s">
        <v>50</v>
      </c>
      <c r="S14" s="4">
        <v>3913</v>
      </c>
      <c r="T14" s="4" t="s">
        <v>89</v>
      </c>
      <c r="U14" s="4" t="s">
        <v>90</v>
      </c>
      <c r="V14" s="4">
        <v>549493609</v>
      </c>
      <c r="W14" s="4" t="s">
        <v>91</v>
      </c>
      <c r="X14" s="8" t="s">
        <v>92</v>
      </c>
      <c r="Y14" s="8" t="s">
        <v>93</v>
      </c>
      <c r="Z14" s="8" t="s">
        <v>94</v>
      </c>
      <c r="AA14" s="8" t="s">
        <v>95</v>
      </c>
      <c r="AB14" s="8" t="s">
        <v>68</v>
      </c>
      <c r="AC14" s="7" t="s">
        <v>96</v>
      </c>
      <c r="AD14" s="9">
        <v>984</v>
      </c>
      <c r="AE14" s="6">
        <v>20</v>
      </c>
      <c r="AF14" s="9">
        <v>196.8</v>
      </c>
      <c r="AG14" s="10">
        <f>ROUND(K14*AD14,2)</f>
        <v>2952</v>
      </c>
      <c r="AH14" s="10">
        <f>ROUND(K14*(AD14+AF14),2)</f>
        <v>3542.4</v>
      </c>
    </row>
    <row r="15" spans="1:34" ht="38.25">
      <c r="A15" s="3">
        <v>23895</v>
      </c>
      <c r="B15" s="4"/>
      <c r="C15" s="3">
        <v>62783</v>
      </c>
      <c r="D15" s="4" t="s">
        <v>81</v>
      </c>
      <c r="E15" s="4" t="s">
        <v>82</v>
      </c>
      <c r="F15" s="4" t="s">
        <v>83</v>
      </c>
      <c r="G15" s="4" t="s">
        <v>84</v>
      </c>
      <c r="H15" s="4"/>
      <c r="I15" s="4" t="s">
        <v>45</v>
      </c>
      <c r="J15" s="5">
        <v>3</v>
      </c>
      <c r="K15" s="6">
        <v>3</v>
      </c>
      <c r="L15" s="7" t="s">
        <v>85</v>
      </c>
      <c r="M15" s="4">
        <v>231400</v>
      </c>
      <c r="N15" s="4" t="s">
        <v>86</v>
      </c>
      <c r="O15" s="4" t="s">
        <v>87</v>
      </c>
      <c r="P15" s="4" t="s">
        <v>88</v>
      </c>
      <c r="Q15" s="4"/>
      <c r="R15" s="4" t="s">
        <v>50</v>
      </c>
      <c r="S15" s="4">
        <v>3913</v>
      </c>
      <c r="T15" s="4" t="s">
        <v>89</v>
      </c>
      <c r="U15" s="4" t="s">
        <v>90</v>
      </c>
      <c r="V15" s="4">
        <v>549493609</v>
      </c>
      <c r="W15" s="4" t="s">
        <v>91</v>
      </c>
      <c r="X15" s="8" t="s">
        <v>97</v>
      </c>
      <c r="Y15" s="8" t="s">
        <v>93</v>
      </c>
      <c r="Z15" s="8" t="s">
        <v>50</v>
      </c>
      <c r="AA15" s="8" t="s">
        <v>95</v>
      </c>
      <c r="AB15" s="8" t="s">
        <v>68</v>
      </c>
      <c r="AC15" s="7" t="s">
        <v>96</v>
      </c>
      <c r="AD15" s="9">
        <v>984</v>
      </c>
      <c r="AE15" s="6">
        <v>20</v>
      </c>
      <c r="AF15" s="9">
        <v>196.8</v>
      </c>
      <c r="AG15" s="10">
        <f>ROUND(K15*AD15,2)</f>
        <v>2952</v>
      </c>
      <c r="AH15" s="10">
        <f>ROUND(K15*(AD15+AF15),2)</f>
        <v>3542.4</v>
      </c>
    </row>
    <row r="16" spans="1:34" ht="76.5">
      <c r="A16" s="3">
        <v>23895</v>
      </c>
      <c r="B16" s="4"/>
      <c r="C16" s="3">
        <v>62784</v>
      </c>
      <c r="D16" s="4" t="s">
        <v>98</v>
      </c>
      <c r="E16" s="4" t="s">
        <v>99</v>
      </c>
      <c r="F16" s="4" t="s">
        <v>100</v>
      </c>
      <c r="G16" s="4" t="s">
        <v>101</v>
      </c>
      <c r="H16" s="4"/>
      <c r="I16" s="4" t="s">
        <v>45</v>
      </c>
      <c r="J16" s="5">
        <v>1</v>
      </c>
      <c r="K16" s="6">
        <v>1</v>
      </c>
      <c r="L16" s="7" t="s">
        <v>85</v>
      </c>
      <c r="M16" s="4">
        <v>231400</v>
      </c>
      <c r="N16" s="4" t="s">
        <v>86</v>
      </c>
      <c r="O16" s="4" t="s">
        <v>87</v>
      </c>
      <c r="P16" s="4" t="s">
        <v>88</v>
      </c>
      <c r="Q16" s="4"/>
      <c r="R16" s="4" t="s">
        <v>50</v>
      </c>
      <c r="S16" s="4">
        <v>3913</v>
      </c>
      <c r="T16" s="4" t="s">
        <v>89</v>
      </c>
      <c r="U16" s="4" t="s">
        <v>90</v>
      </c>
      <c r="V16" s="4">
        <v>549493609</v>
      </c>
      <c r="W16" s="4" t="s">
        <v>91</v>
      </c>
      <c r="X16" s="8" t="s">
        <v>97</v>
      </c>
      <c r="Y16" s="8" t="s">
        <v>93</v>
      </c>
      <c r="Z16" s="8" t="s">
        <v>50</v>
      </c>
      <c r="AA16" s="8" t="s">
        <v>95</v>
      </c>
      <c r="AB16" s="8" t="s">
        <v>68</v>
      </c>
      <c r="AC16" s="7" t="s">
        <v>96</v>
      </c>
      <c r="AD16" s="9">
        <v>3560</v>
      </c>
      <c r="AE16" s="6">
        <v>20</v>
      </c>
      <c r="AF16" s="9">
        <v>712</v>
      </c>
      <c r="AG16" s="10">
        <f>ROUND(K16*AD16,2)</f>
        <v>3560</v>
      </c>
      <c r="AH16" s="10">
        <f>ROUND(K16*(AD16+AF16),2)</f>
        <v>4272</v>
      </c>
    </row>
    <row r="17" spans="1:34" ht="13.5" customHeight="1">
      <c r="A17" s="26"/>
      <c r="B17" s="26"/>
      <c r="C17" s="2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6" t="s">
        <v>57</v>
      </c>
      <c r="AF17" s="26"/>
      <c r="AG17" s="12">
        <f>SUM(AG14:AG16)</f>
        <v>9464</v>
      </c>
      <c r="AH17" s="12">
        <f>SUM(AH14:AH16)</f>
        <v>11356.8</v>
      </c>
    </row>
    <row r="18" spans="1:3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38.25">
      <c r="A19" s="3">
        <v>23916</v>
      </c>
      <c r="B19" s="4"/>
      <c r="C19" s="3">
        <v>62788</v>
      </c>
      <c r="D19" s="4" t="s">
        <v>81</v>
      </c>
      <c r="E19" s="4" t="s">
        <v>82</v>
      </c>
      <c r="F19" s="4" t="s">
        <v>83</v>
      </c>
      <c r="G19" s="4" t="s">
        <v>84</v>
      </c>
      <c r="H19" s="4"/>
      <c r="I19" s="4" t="s">
        <v>45</v>
      </c>
      <c r="J19" s="5">
        <v>10</v>
      </c>
      <c r="K19" s="6">
        <v>10</v>
      </c>
      <c r="L19" s="7" t="s">
        <v>85</v>
      </c>
      <c r="M19" s="4">
        <v>231101</v>
      </c>
      <c r="N19" s="4" t="s">
        <v>102</v>
      </c>
      <c r="O19" s="4" t="s">
        <v>87</v>
      </c>
      <c r="P19" s="4" t="s">
        <v>88</v>
      </c>
      <c r="Q19" s="4"/>
      <c r="R19" s="4" t="s">
        <v>50</v>
      </c>
      <c r="S19" s="4">
        <v>3913</v>
      </c>
      <c r="T19" s="4" t="s">
        <v>89</v>
      </c>
      <c r="U19" s="4" t="s">
        <v>90</v>
      </c>
      <c r="V19" s="4">
        <v>549493609</v>
      </c>
      <c r="W19" s="4" t="s">
        <v>91</v>
      </c>
      <c r="X19" s="8" t="s">
        <v>103</v>
      </c>
      <c r="Y19" s="8" t="s">
        <v>104</v>
      </c>
      <c r="Z19" s="8" t="s">
        <v>50</v>
      </c>
      <c r="AA19" s="8" t="s">
        <v>95</v>
      </c>
      <c r="AB19" s="8" t="s">
        <v>68</v>
      </c>
      <c r="AC19" s="7" t="s">
        <v>105</v>
      </c>
      <c r="AD19" s="9">
        <v>984</v>
      </c>
      <c r="AE19" s="6">
        <v>20</v>
      </c>
      <c r="AF19" s="9">
        <v>196.8</v>
      </c>
      <c r="AG19" s="10">
        <f aca="true" t="shared" si="0" ref="AG19:AG24">ROUND(K19*AD19,2)</f>
        <v>9840</v>
      </c>
      <c r="AH19" s="10">
        <f aca="true" t="shared" si="1" ref="AH19:AH24">ROUND(K19*(AD19+AF19),2)</f>
        <v>11808</v>
      </c>
    </row>
    <row r="20" spans="1:34" ht="38.25">
      <c r="A20" s="3">
        <v>23916</v>
      </c>
      <c r="B20" s="4"/>
      <c r="C20" s="3">
        <v>62789</v>
      </c>
      <c r="D20" s="4" t="s">
        <v>106</v>
      </c>
      <c r="E20" s="4" t="s">
        <v>107</v>
      </c>
      <c r="F20" s="4" t="s">
        <v>108</v>
      </c>
      <c r="G20" s="4" t="s">
        <v>109</v>
      </c>
      <c r="H20" s="4"/>
      <c r="I20" s="4" t="s">
        <v>45</v>
      </c>
      <c r="J20" s="5">
        <v>1</v>
      </c>
      <c r="K20" s="6">
        <v>1</v>
      </c>
      <c r="L20" s="7" t="s">
        <v>85</v>
      </c>
      <c r="M20" s="4">
        <v>231101</v>
      </c>
      <c r="N20" s="4" t="s">
        <v>102</v>
      </c>
      <c r="O20" s="4" t="s">
        <v>87</v>
      </c>
      <c r="P20" s="4" t="s">
        <v>88</v>
      </c>
      <c r="Q20" s="4"/>
      <c r="R20" s="4" t="s">
        <v>50</v>
      </c>
      <c r="S20" s="4">
        <v>3913</v>
      </c>
      <c r="T20" s="4" t="s">
        <v>89</v>
      </c>
      <c r="U20" s="4" t="s">
        <v>90</v>
      </c>
      <c r="V20" s="4">
        <v>549493609</v>
      </c>
      <c r="W20" s="4" t="s">
        <v>91</v>
      </c>
      <c r="X20" s="8" t="s">
        <v>110</v>
      </c>
      <c r="Y20" s="8" t="s">
        <v>104</v>
      </c>
      <c r="Z20" s="8" t="s">
        <v>94</v>
      </c>
      <c r="AA20" s="8" t="s">
        <v>95</v>
      </c>
      <c r="AB20" s="8" t="s">
        <v>68</v>
      </c>
      <c r="AC20" s="7" t="s">
        <v>105</v>
      </c>
      <c r="AD20" s="9">
        <v>2780</v>
      </c>
      <c r="AE20" s="6">
        <v>20</v>
      </c>
      <c r="AF20" s="9">
        <v>556</v>
      </c>
      <c r="AG20" s="10">
        <f t="shared" si="0"/>
        <v>2780</v>
      </c>
      <c r="AH20" s="10">
        <f t="shared" si="1"/>
        <v>3336</v>
      </c>
    </row>
    <row r="21" spans="1:34" ht="51">
      <c r="A21" s="3">
        <v>23916</v>
      </c>
      <c r="B21" s="4"/>
      <c r="C21" s="3">
        <v>62790</v>
      </c>
      <c r="D21" s="4" t="s">
        <v>106</v>
      </c>
      <c r="E21" s="4" t="s">
        <v>111</v>
      </c>
      <c r="F21" s="4" t="s">
        <v>112</v>
      </c>
      <c r="G21" s="4" t="s">
        <v>113</v>
      </c>
      <c r="H21" s="4"/>
      <c r="I21" s="4" t="s">
        <v>45</v>
      </c>
      <c r="J21" s="5">
        <v>1</v>
      </c>
      <c r="K21" s="6">
        <v>1</v>
      </c>
      <c r="L21" s="7" t="s">
        <v>85</v>
      </c>
      <c r="M21" s="4">
        <v>231101</v>
      </c>
      <c r="N21" s="4" t="s">
        <v>102</v>
      </c>
      <c r="O21" s="4" t="s">
        <v>87</v>
      </c>
      <c r="P21" s="4" t="s">
        <v>88</v>
      </c>
      <c r="Q21" s="4"/>
      <c r="R21" s="4" t="s">
        <v>50</v>
      </c>
      <c r="S21" s="4">
        <v>3913</v>
      </c>
      <c r="T21" s="4" t="s">
        <v>89</v>
      </c>
      <c r="U21" s="4" t="s">
        <v>90</v>
      </c>
      <c r="V21" s="4">
        <v>549493609</v>
      </c>
      <c r="W21" s="4" t="s">
        <v>91</v>
      </c>
      <c r="X21" s="8" t="s">
        <v>110</v>
      </c>
      <c r="Y21" s="8" t="s">
        <v>104</v>
      </c>
      <c r="Z21" s="8" t="s">
        <v>94</v>
      </c>
      <c r="AA21" s="8" t="s">
        <v>95</v>
      </c>
      <c r="AB21" s="8" t="s">
        <v>68</v>
      </c>
      <c r="AC21" s="7" t="s">
        <v>105</v>
      </c>
      <c r="AD21" s="9">
        <v>8265</v>
      </c>
      <c r="AE21" s="6">
        <v>20</v>
      </c>
      <c r="AF21" s="9">
        <v>1653</v>
      </c>
      <c r="AG21" s="10">
        <f t="shared" si="0"/>
        <v>8265</v>
      </c>
      <c r="AH21" s="10">
        <f t="shared" si="1"/>
        <v>9918</v>
      </c>
    </row>
    <row r="22" spans="1:34" ht="38.25">
      <c r="A22" s="3">
        <v>23916</v>
      </c>
      <c r="B22" s="4"/>
      <c r="C22" s="3">
        <v>62791</v>
      </c>
      <c r="D22" s="4" t="s">
        <v>74</v>
      </c>
      <c r="E22" s="4" t="s">
        <v>114</v>
      </c>
      <c r="F22" s="4" t="s">
        <v>115</v>
      </c>
      <c r="G22" s="4" t="s">
        <v>116</v>
      </c>
      <c r="H22" s="4"/>
      <c r="I22" s="4" t="s">
        <v>45</v>
      </c>
      <c r="J22" s="5">
        <v>7</v>
      </c>
      <c r="K22" s="6">
        <v>7</v>
      </c>
      <c r="L22" s="7" t="s">
        <v>85</v>
      </c>
      <c r="M22" s="4">
        <v>231101</v>
      </c>
      <c r="N22" s="4" t="s">
        <v>102</v>
      </c>
      <c r="O22" s="4" t="s">
        <v>87</v>
      </c>
      <c r="P22" s="4" t="s">
        <v>88</v>
      </c>
      <c r="Q22" s="4"/>
      <c r="R22" s="4" t="s">
        <v>50</v>
      </c>
      <c r="S22" s="4">
        <v>3913</v>
      </c>
      <c r="T22" s="4" t="s">
        <v>89</v>
      </c>
      <c r="U22" s="4" t="s">
        <v>90</v>
      </c>
      <c r="V22" s="4">
        <v>549493609</v>
      </c>
      <c r="W22" s="4" t="s">
        <v>91</v>
      </c>
      <c r="X22" s="8" t="s">
        <v>110</v>
      </c>
      <c r="Y22" s="8" t="s">
        <v>104</v>
      </c>
      <c r="Z22" s="8" t="s">
        <v>94</v>
      </c>
      <c r="AA22" s="8" t="s">
        <v>95</v>
      </c>
      <c r="AB22" s="8" t="s">
        <v>68</v>
      </c>
      <c r="AC22" s="7" t="s">
        <v>105</v>
      </c>
      <c r="AD22" s="9">
        <v>419</v>
      </c>
      <c r="AE22" s="6">
        <v>20</v>
      </c>
      <c r="AF22" s="9">
        <v>83.8</v>
      </c>
      <c r="AG22" s="10">
        <f t="shared" si="0"/>
        <v>2933</v>
      </c>
      <c r="AH22" s="10">
        <f t="shared" si="1"/>
        <v>3519.6</v>
      </c>
    </row>
    <row r="23" spans="1:34" ht="89.25">
      <c r="A23" s="3">
        <v>23916</v>
      </c>
      <c r="B23" s="4"/>
      <c r="C23" s="3">
        <v>62806</v>
      </c>
      <c r="D23" s="4" t="s">
        <v>98</v>
      </c>
      <c r="E23" s="4" t="s">
        <v>117</v>
      </c>
      <c r="F23" s="4" t="s">
        <v>118</v>
      </c>
      <c r="G23" s="4" t="s">
        <v>119</v>
      </c>
      <c r="H23" s="4"/>
      <c r="I23" s="4" t="s">
        <v>45</v>
      </c>
      <c r="J23" s="5">
        <v>3</v>
      </c>
      <c r="K23" s="6">
        <v>3</v>
      </c>
      <c r="L23" s="7" t="s">
        <v>85</v>
      </c>
      <c r="M23" s="4">
        <v>231101</v>
      </c>
      <c r="N23" s="4" t="s">
        <v>102</v>
      </c>
      <c r="O23" s="4" t="s">
        <v>87</v>
      </c>
      <c r="P23" s="4" t="s">
        <v>88</v>
      </c>
      <c r="Q23" s="4"/>
      <c r="R23" s="4" t="s">
        <v>50</v>
      </c>
      <c r="S23" s="4">
        <v>3913</v>
      </c>
      <c r="T23" s="4" t="s">
        <v>89</v>
      </c>
      <c r="U23" s="4" t="s">
        <v>90</v>
      </c>
      <c r="V23" s="4">
        <v>549493609</v>
      </c>
      <c r="W23" s="4" t="s">
        <v>91</v>
      </c>
      <c r="X23" s="8" t="s">
        <v>110</v>
      </c>
      <c r="Y23" s="8" t="s">
        <v>104</v>
      </c>
      <c r="Z23" s="8" t="s">
        <v>94</v>
      </c>
      <c r="AA23" s="8" t="s">
        <v>95</v>
      </c>
      <c r="AB23" s="8" t="s">
        <v>68</v>
      </c>
      <c r="AC23" s="7" t="s">
        <v>105</v>
      </c>
      <c r="AD23" s="9">
        <v>10780</v>
      </c>
      <c r="AE23" s="6">
        <v>20</v>
      </c>
      <c r="AF23" s="9">
        <v>2156</v>
      </c>
      <c r="AG23" s="10">
        <f t="shared" si="0"/>
        <v>32340</v>
      </c>
      <c r="AH23" s="10">
        <f t="shared" si="1"/>
        <v>38808</v>
      </c>
    </row>
    <row r="24" spans="1:34" ht="89.25">
      <c r="A24" s="3">
        <v>23916</v>
      </c>
      <c r="B24" s="4"/>
      <c r="C24" s="3">
        <v>62807</v>
      </c>
      <c r="D24" s="4" t="s">
        <v>98</v>
      </c>
      <c r="E24" s="4" t="s">
        <v>117</v>
      </c>
      <c r="F24" s="4" t="s">
        <v>118</v>
      </c>
      <c r="G24" s="4" t="s">
        <v>119</v>
      </c>
      <c r="H24" s="4"/>
      <c r="I24" s="4" t="s">
        <v>45</v>
      </c>
      <c r="J24" s="5">
        <v>5</v>
      </c>
      <c r="K24" s="6">
        <v>5</v>
      </c>
      <c r="L24" s="7" t="s">
        <v>85</v>
      </c>
      <c r="M24" s="4">
        <v>231101</v>
      </c>
      <c r="N24" s="4" t="s">
        <v>102</v>
      </c>
      <c r="O24" s="4" t="s">
        <v>87</v>
      </c>
      <c r="P24" s="4" t="s">
        <v>88</v>
      </c>
      <c r="Q24" s="4"/>
      <c r="R24" s="4" t="s">
        <v>50</v>
      </c>
      <c r="S24" s="4">
        <v>3913</v>
      </c>
      <c r="T24" s="4" t="s">
        <v>89</v>
      </c>
      <c r="U24" s="4" t="s">
        <v>90</v>
      </c>
      <c r="V24" s="4">
        <v>549493609</v>
      </c>
      <c r="W24" s="4" t="s">
        <v>91</v>
      </c>
      <c r="X24" s="8" t="s">
        <v>103</v>
      </c>
      <c r="Y24" s="8" t="s">
        <v>104</v>
      </c>
      <c r="Z24" s="8" t="s">
        <v>50</v>
      </c>
      <c r="AA24" s="8" t="s">
        <v>95</v>
      </c>
      <c r="AB24" s="8" t="s">
        <v>68</v>
      </c>
      <c r="AC24" s="7" t="s">
        <v>105</v>
      </c>
      <c r="AD24" s="9">
        <v>10780</v>
      </c>
      <c r="AE24" s="6">
        <v>20</v>
      </c>
      <c r="AF24" s="9">
        <v>2156</v>
      </c>
      <c r="AG24" s="10">
        <f t="shared" si="0"/>
        <v>53900</v>
      </c>
      <c r="AH24" s="10">
        <f t="shared" si="1"/>
        <v>64680</v>
      </c>
    </row>
    <row r="25" spans="1:34" ht="13.5" customHeight="1">
      <c r="A25" s="26"/>
      <c r="B25" s="26"/>
      <c r="C25" s="2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6" t="s">
        <v>57</v>
      </c>
      <c r="AF25" s="26"/>
      <c r="AG25" s="12">
        <f>SUM(AG19:AG24)</f>
        <v>110058</v>
      </c>
      <c r="AH25" s="12">
        <f>SUM(AH19:AH24)</f>
        <v>132069.6</v>
      </c>
    </row>
    <row r="26" spans="1:34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51">
      <c r="A27" s="3">
        <v>23941</v>
      </c>
      <c r="B27" s="4"/>
      <c r="C27" s="3">
        <v>62841</v>
      </c>
      <c r="D27" s="4" t="s">
        <v>106</v>
      </c>
      <c r="E27" s="4" t="s">
        <v>120</v>
      </c>
      <c r="F27" s="4" t="s">
        <v>121</v>
      </c>
      <c r="G27" s="4" t="s">
        <v>122</v>
      </c>
      <c r="H27" s="4"/>
      <c r="I27" s="4" t="s">
        <v>45</v>
      </c>
      <c r="J27" s="5">
        <v>1</v>
      </c>
      <c r="K27" s="6">
        <v>1</v>
      </c>
      <c r="L27" s="7" t="s">
        <v>85</v>
      </c>
      <c r="M27" s="4">
        <v>231300</v>
      </c>
      <c r="N27" s="4" t="s">
        <v>123</v>
      </c>
      <c r="O27" s="4" t="s">
        <v>87</v>
      </c>
      <c r="P27" s="4" t="s">
        <v>88</v>
      </c>
      <c r="Q27" s="4"/>
      <c r="R27" s="4" t="s">
        <v>50</v>
      </c>
      <c r="S27" s="4">
        <v>3913</v>
      </c>
      <c r="T27" s="4" t="s">
        <v>89</v>
      </c>
      <c r="U27" s="4" t="s">
        <v>90</v>
      </c>
      <c r="V27" s="4">
        <v>549493609</v>
      </c>
      <c r="W27" s="4" t="s">
        <v>91</v>
      </c>
      <c r="X27" s="8" t="s">
        <v>124</v>
      </c>
      <c r="Y27" s="8" t="s">
        <v>125</v>
      </c>
      <c r="Z27" s="8" t="s">
        <v>94</v>
      </c>
      <c r="AA27" s="8" t="s">
        <v>95</v>
      </c>
      <c r="AB27" s="8" t="s">
        <v>68</v>
      </c>
      <c r="AC27" s="7" t="s">
        <v>126</v>
      </c>
      <c r="AD27" s="9">
        <v>950</v>
      </c>
      <c r="AE27" s="6">
        <v>20</v>
      </c>
      <c r="AF27" s="9">
        <v>190</v>
      </c>
      <c r="AG27" s="10">
        <f>ROUND(K27*AD27,2)</f>
        <v>950</v>
      </c>
      <c r="AH27" s="10">
        <f>ROUND(K27*(AD27+AF27),2)</f>
        <v>1140</v>
      </c>
    </row>
    <row r="28" spans="1:34" ht="13.5" customHeight="1">
      <c r="A28" s="26"/>
      <c r="B28" s="26"/>
      <c r="C28" s="2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6" t="s">
        <v>57</v>
      </c>
      <c r="AF28" s="26"/>
      <c r="AG28" s="12">
        <f>SUM(AG27:AG27)</f>
        <v>950</v>
      </c>
      <c r="AH28" s="12">
        <f>SUM(AH27:AH27)</f>
        <v>1140</v>
      </c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63.75">
      <c r="A30" s="3">
        <v>23996</v>
      </c>
      <c r="B30" s="4"/>
      <c r="C30" s="3">
        <v>64759</v>
      </c>
      <c r="D30" s="4" t="s">
        <v>127</v>
      </c>
      <c r="E30" s="4" t="s">
        <v>128</v>
      </c>
      <c r="F30" s="4" t="s">
        <v>129</v>
      </c>
      <c r="G30" s="4" t="s">
        <v>130</v>
      </c>
      <c r="H30" s="4"/>
      <c r="I30" s="4" t="s">
        <v>45</v>
      </c>
      <c r="J30" s="5">
        <v>1</v>
      </c>
      <c r="K30" s="6">
        <v>1</v>
      </c>
      <c r="L30" s="7" t="s">
        <v>46</v>
      </c>
      <c r="M30" s="4">
        <v>213710</v>
      </c>
      <c r="N30" s="4" t="s">
        <v>131</v>
      </c>
      <c r="O30" s="4" t="s">
        <v>132</v>
      </c>
      <c r="P30" s="4" t="s">
        <v>49</v>
      </c>
      <c r="Q30" s="4">
        <v>3</v>
      </c>
      <c r="R30" s="4" t="s">
        <v>50</v>
      </c>
      <c r="S30" s="4">
        <v>209801</v>
      </c>
      <c r="T30" s="4" t="s">
        <v>133</v>
      </c>
      <c r="U30" s="4" t="s">
        <v>134</v>
      </c>
      <c r="V30" s="4">
        <v>549496295</v>
      </c>
      <c r="W30" s="4"/>
      <c r="X30" s="8" t="s">
        <v>135</v>
      </c>
      <c r="Y30" s="8" t="s">
        <v>136</v>
      </c>
      <c r="Z30" s="8" t="s">
        <v>50</v>
      </c>
      <c r="AA30" s="8" t="s">
        <v>95</v>
      </c>
      <c r="AB30" s="8" t="s">
        <v>68</v>
      </c>
      <c r="AC30" s="7" t="s">
        <v>137</v>
      </c>
      <c r="AD30" s="9">
        <v>8078</v>
      </c>
      <c r="AE30" s="6">
        <v>20</v>
      </c>
      <c r="AF30" s="9">
        <v>1615.6</v>
      </c>
      <c r="AG30" s="10">
        <f aca="true" t="shared" si="2" ref="AG30:AG35">ROUND(K30*AD30,2)</f>
        <v>8078</v>
      </c>
      <c r="AH30" s="10">
        <f aca="true" t="shared" si="3" ref="AH30:AH35">ROUND(K30*(AD30+AF30),2)</f>
        <v>9693.6</v>
      </c>
    </row>
    <row r="31" spans="1:34" ht="38.25">
      <c r="A31" s="3">
        <v>23996</v>
      </c>
      <c r="B31" s="4"/>
      <c r="C31" s="3">
        <v>64761</v>
      </c>
      <c r="D31" s="4" t="s">
        <v>74</v>
      </c>
      <c r="E31" s="4" t="s">
        <v>114</v>
      </c>
      <c r="F31" s="4" t="s">
        <v>115</v>
      </c>
      <c r="G31" s="4" t="s">
        <v>116</v>
      </c>
      <c r="H31" s="4"/>
      <c r="I31" s="4" t="s">
        <v>45</v>
      </c>
      <c r="J31" s="5">
        <v>2</v>
      </c>
      <c r="K31" s="6">
        <v>2</v>
      </c>
      <c r="L31" s="7" t="s">
        <v>46</v>
      </c>
      <c r="M31" s="4">
        <v>213710</v>
      </c>
      <c r="N31" s="4" t="s">
        <v>131</v>
      </c>
      <c r="O31" s="4" t="s">
        <v>132</v>
      </c>
      <c r="P31" s="4" t="s">
        <v>49</v>
      </c>
      <c r="Q31" s="4">
        <v>3</v>
      </c>
      <c r="R31" s="4" t="s">
        <v>50</v>
      </c>
      <c r="S31" s="4">
        <v>209801</v>
      </c>
      <c r="T31" s="4" t="s">
        <v>133</v>
      </c>
      <c r="U31" s="4" t="s">
        <v>134</v>
      </c>
      <c r="V31" s="4">
        <v>549496295</v>
      </c>
      <c r="W31" s="4"/>
      <c r="X31" s="8" t="s">
        <v>135</v>
      </c>
      <c r="Y31" s="8" t="s">
        <v>136</v>
      </c>
      <c r="Z31" s="8" t="s">
        <v>50</v>
      </c>
      <c r="AA31" s="8" t="s">
        <v>95</v>
      </c>
      <c r="AB31" s="8" t="s">
        <v>68</v>
      </c>
      <c r="AC31" s="7" t="s">
        <v>137</v>
      </c>
      <c r="AD31" s="9">
        <v>395</v>
      </c>
      <c r="AE31" s="6">
        <v>20</v>
      </c>
      <c r="AF31" s="9">
        <v>79</v>
      </c>
      <c r="AG31" s="10">
        <f t="shared" si="2"/>
        <v>790</v>
      </c>
      <c r="AH31" s="10">
        <f t="shared" si="3"/>
        <v>948</v>
      </c>
    </row>
    <row r="32" spans="1:34" ht="51">
      <c r="A32" s="3">
        <v>23996</v>
      </c>
      <c r="B32" s="4"/>
      <c r="C32" s="3">
        <v>64775</v>
      </c>
      <c r="D32" s="4" t="s">
        <v>106</v>
      </c>
      <c r="E32" s="4" t="s">
        <v>120</v>
      </c>
      <c r="F32" s="4" t="s">
        <v>121</v>
      </c>
      <c r="G32" s="4" t="s">
        <v>122</v>
      </c>
      <c r="H32" s="4"/>
      <c r="I32" s="4" t="s">
        <v>45</v>
      </c>
      <c r="J32" s="5">
        <v>1</v>
      </c>
      <c r="K32" s="6">
        <v>1</v>
      </c>
      <c r="L32" s="7" t="s">
        <v>46</v>
      </c>
      <c r="M32" s="4">
        <v>213710</v>
      </c>
      <c r="N32" s="4" t="s">
        <v>131</v>
      </c>
      <c r="O32" s="4" t="s">
        <v>132</v>
      </c>
      <c r="P32" s="4" t="s">
        <v>49</v>
      </c>
      <c r="Q32" s="4">
        <v>3</v>
      </c>
      <c r="R32" s="4" t="s">
        <v>50</v>
      </c>
      <c r="S32" s="4">
        <v>209801</v>
      </c>
      <c r="T32" s="4" t="s">
        <v>133</v>
      </c>
      <c r="U32" s="4" t="s">
        <v>134</v>
      </c>
      <c r="V32" s="4">
        <v>549496295</v>
      </c>
      <c r="W32" s="4"/>
      <c r="X32" s="8" t="s">
        <v>135</v>
      </c>
      <c r="Y32" s="8" t="s">
        <v>136</v>
      </c>
      <c r="Z32" s="8" t="s">
        <v>50</v>
      </c>
      <c r="AA32" s="8" t="s">
        <v>95</v>
      </c>
      <c r="AB32" s="8" t="s">
        <v>68</v>
      </c>
      <c r="AC32" s="7" t="s">
        <v>137</v>
      </c>
      <c r="AD32" s="9">
        <v>19990</v>
      </c>
      <c r="AE32" s="6">
        <v>20</v>
      </c>
      <c r="AF32" s="9">
        <v>3998</v>
      </c>
      <c r="AG32" s="10">
        <f t="shared" si="2"/>
        <v>19990</v>
      </c>
      <c r="AH32" s="10">
        <f t="shared" si="3"/>
        <v>23988</v>
      </c>
    </row>
    <row r="33" spans="1:34" ht="38.25">
      <c r="A33" s="3">
        <v>23996</v>
      </c>
      <c r="B33" s="4"/>
      <c r="C33" s="3">
        <v>64776</v>
      </c>
      <c r="D33" s="4" t="s">
        <v>81</v>
      </c>
      <c r="E33" s="4" t="s">
        <v>82</v>
      </c>
      <c r="F33" s="4" t="s">
        <v>83</v>
      </c>
      <c r="G33" s="4" t="s">
        <v>84</v>
      </c>
      <c r="H33" s="4"/>
      <c r="I33" s="4" t="s">
        <v>45</v>
      </c>
      <c r="J33" s="5">
        <v>5</v>
      </c>
      <c r="K33" s="6">
        <v>5</v>
      </c>
      <c r="L33" s="7" t="s">
        <v>46</v>
      </c>
      <c r="M33" s="4">
        <v>213710</v>
      </c>
      <c r="N33" s="4" t="s">
        <v>131</v>
      </c>
      <c r="O33" s="4" t="s">
        <v>132</v>
      </c>
      <c r="P33" s="4" t="s">
        <v>49</v>
      </c>
      <c r="Q33" s="4">
        <v>3</v>
      </c>
      <c r="R33" s="4" t="s">
        <v>50</v>
      </c>
      <c r="S33" s="4">
        <v>209801</v>
      </c>
      <c r="T33" s="4" t="s">
        <v>133</v>
      </c>
      <c r="U33" s="4" t="s">
        <v>134</v>
      </c>
      <c r="V33" s="4">
        <v>549496295</v>
      </c>
      <c r="W33" s="4"/>
      <c r="X33" s="8" t="s">
        <v>135</v>
      </c>
      <c r="Y33" s="8" t="s">
        <v>136</v>
      </c>
      <c r="Z33" s="8" t="s">
        <v>50</v>
      </c>
      <c r="AA33" s="8" t="s">
        <v>95</v>
      </c>
      <c r="AB33" s="8" t="s">
        <v>68</v>
      </c>
      <c r="AC33" s="7" t="s">
        <v>137</v>
      </c>
      <c r="AD33" s="9">
        <v>979</v>
      </c>
      <c r="AE33" s="6">
        <v>20</v>
      </c>
      <c r="AF33" s="9">
        <v>195.8</v>
      </c>
      <c r="AG33" s="10">
        <f t="shared" si="2"/>
        <v>4895</v>
      </c>
      <c r="AH33" s="10">
        <f t="shared" si="3"/>
        <v>5874</v>
      </c>
    </row>
    <row r="34" spans="1:34" ht="38.25">
      <c r="A34" s="3">
        <v>23996</v>
      </c>
      <c r="B34" s="4"/>
      <c r="C34" s="3">
        <v>64777</v>
      </c>
      <c r="D34" s="4" t="s">
        <v>106</v>
      </c>
      <c r="E34" s="4" t="s">
        <v>107</v>
      </c>
      <c r="F34" s="4" t="s">
        <v>108</v>
      </c>
      <c r="G34" s="4" t="s">
        <v>109</v>
      </c>
      <c r="H34" s="4"/>
      <c r="I34" s="4" t="s">
        <v>45</v>
      </c>
      <c r="J34" s="5">
        <v>2</v>
      </c>
      <c r="K34" s="6">
        <v>2</v>
      </c>
      <c r="L34" s="7" t="s">
        <v>46</v>
      </c>
      <c r="M34" s="4">
        <v>213710</v>
      </c>
      <c r="N34" s="4" t="s">
        <v>131</v>
      </c>
      <c r="O34" s="4" t="s">
        <v>132</v>
      </c>
      <c r="P34" s="4" t="s">
        <v>49</v>
      </c>
      <c r="Q34" s="4">
        <v>3</v>
      </c>
      <c r="R34" s="4" t="s">
        <v>50</v>
      </c>
      <c r="S34" s="4">
        <v>209801</v>
      </c>
      <c r="T34" s="4" t="s">
        <v>133</v>
      </c>
      <c r="U34" s="4" t="s">
        <v>134</v>
      </c>
      <c r="V34" s="4">
        <v>549496295</v>
      </c>
      <c r="W34" s="4"/>
      <c r="X34" s="8" t="s">
        <v>135</v>
      </c>
      <c r="Y34" s="8" t="s">
        <v>136</v>
      </c>
      <c r="Z34" s="8" t="s">
        <v>50</v>
      </c>
      <c r="AA34" s="8" t="s">
        <v>95</v>
      </c>
      <c r="AB34" s="8" t="s">
        <v>68</v>
      </c>
      <c r="AC34" s="7" t="s">
        <v>137</v>
      </c>
      <c r="AD34" s="9">
        <v>3190</v>
      </c>
      <c r="AE34" s="6">
        <v>20</v>
      </c>
      <c r="AF34" s="9">
        <v>638</v>
      </c>
      <c r="AG34" s="10">
        <f t="shared" si="2"/>
        <v>6380</v>
      </c>
      <c r="AH34" s="10">
        <f t="shared" si="3"/>
        <v>7656</v>
      </c>
    </row>
    <row r="35" spans="1:34" ht="76.5">
      <c r="A35" s="3">
        <v>23996</v>
      </c>
      <c r="B35" s="4"/>
      <c r="C35" s="3">
        <v>64782</v>
      </c>
      <c r="D35" s="4" t="s">
        <v>98</v>
      </c>
      <c r="E35" s="4" t="s">
        <v>138</v>
      </c>
      <c r="F35" s="4" t="s">
        <v>139</v>
      </c>
      <c r="G35" s="4" t="s">
        <v>140</v>
      </c>
      <c r="H35" s="4"/>
      <c r="I35" s="4" t="s">
        <v>45</v>
      </c>
      <c r="J35" s="5">
        <v>1</v>
      </c>
      <c r="K35" s="6">
        <v>1</v>
      </c>
      <c r="L35" s="7" t="s">
        <v>46</v>
      </c>
      <c r="M35" s="4">
        <v>213710</v>
      </c>
      <c r="N35" s="4" t="s">
        <v>131</v>
      </c>
      <c r="O35" s="4" t="s">
        <v>132</v>
      </c>
      <c r="P35" s="4" t="s">
        <v>49</v>
      </c>
      <c r="Q35" s="4">
        <v>3</v>
      </c>
      <c r="R35" s="4" t="s">
        <v>50</v>
      </c>
      <c r="S35" s="4">
        <v>209801</v>
      </c>
      <c r="T35" s="4" t="s">
        <v>133</v>
      </c>
      <c r="U35" s="4" t="s">
        <v>134</v>
      </c>
      <c r="V35" s="4">
        <v>549496295</v>
      </c>
      <c r="W35" s="4"/>
      <c r="X35" s="8" t="s">
        <v>135</v>
      </c>
      <c r="Y35" s="8" t="s">
        <v>136</v>
      </c>
      <c r="Z35" s="8" t="s">
        <v>50</v>
      </c>
      <c r="AA35" s="8" t="s">
        <v>95</v>
      </c>
      <c r="AB35" s="8" t="s">
        <v>68</v>
      </c>
      <c r="AC35" s="7" t="s">
        <v>137</v>
      </c>
      <c r="AD35" s="9">
        <v>21890</v>
      </c>
      <c r="AE35" s="6">
        <v>20</v>
      </c>
      <c r="AF35" s="9">
        <v>4378</v>
      </c>
      <c r="AG35" s="10">
        <f t="shared" si="2"/>
        <v>21890</v>
      </c>
      <c r="AH35" s="10">
        <f t="shared" si="3"/>
        <v>26268</v>
      </c>
    </row>
    <row r="36" spans="1:34" ht="13.5" customHeight="1">
      <c r="A36" s="26"/>
      <c r="B36" s="26"/>
      <c r="C36" s="2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 t="s">
        <v>57</v>
      </c>
      <c r="AF36" s="26"/>
      <c r="AG36" s="12">
        <f>SUM(AG30:AG35)</f>
        <v>62023</v>
      </c>
      <c r="AH36" s="12">
        <f>SUM(AH30:AH35)</f>
        <v>74427.6</v>
      </c>
    </row>
    <row r="37" spans="1:3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38.25">
      <c r="A38" s="3">
        <v>24036</v>
      </c>
      <c r="B38" s="4" t="s">
        <v>141</v>
      </c>
      <c r="C38" s="3">
        <v>63003</v>
      </c>
      <c r="D38" s="4" t="s">
        <v>81</v>
      </c>
      <c r="E38" s="4" t="s">
        <v>82</v>
      </c>
      <c r="F38" s="4" t="s">
        <v>83</v>
      </c>
      <c r="G38" s="4" t="s">
        <v>84</v>
      </c>
      <c r="H38" s="4"/>
      <c r="I38" s="4" t="s">
        <v>45</v>
      </c>
      <c r="J38" s="5">
        <v>2</v>
      </c>
      <c r="K38" s="6">
        <v>2</v>
      </c>
      <c r="L38" s="7" t="s">
        <v>46</v>
      </c>
      <c r="M38" s="4">
        <v>510000</v>
      </c>
      <c r="N38" s="4" t="s">
        <v>142</v>
      </c>
      <c r="O38" s="4" t="s">
        <v>143</v>
      </c>
      <c r="P38" s="4" t="s">
        <v>144</v>
      </c>
      <c r="Q38" s="4">
        <v>2</v>
      </c>
      <c r="R38" s="4" t="s">
        <v>145</v>
      </c>
      <c r="S38" s="4">
        <v>186014</v>
      </c>
      <c r="T38" s="4" t="s">
        <v>146</v>
      </c>
      <c r="U38" s="4" t="s">
        <v>147</v>
      </c>
      <c r="V38" s="4">
        <v>549496321</v>
      </c>
      <c r="W38" s="4"/>
      <c r="X38" s="8" t="s">
        <v>148</v>
      </c>
      <c r="Y38" s="8" t="s">
        <v>149</v>
      </c>
      <c r="Z38" s="8" t="s">
        <v>50</v>
      </c>
      <c r="AA38" s="8" t="s">
        <v>95</v>
      </c>
      <c r="AB38" s="8" t="s">
        <v>68</v>
      </c>
      <c r="AC38" s="7" t="s">
        <v>150</v>
      </c>
      <c r="AD38" s="9">
        <v>990</v>
      </c>
      <c r="AE38" s="6">
        <v>20</v>
      </c>
      <c r="AF38" s="9">
        <v>198</v>
      </c>
      <c r="AG38" s="10">
        <f>ROUND(K38*AD38,2)</f>
        <v>1980</v>
      </c>
      <c r="AH38" s="10">
        <f>ROUND(K38*(AD38+AF38),2)</f>
        <v>2376</v>
      </c>
    </row>
    <row r="39" spans="1:34" ht="13.5" customHeight="1">
      <c r="A39" s="2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 t="s">
        <v>57</v>
      </c>
      <c r="AF39" s="26"/>
      <c r="AG39" s="12">
        <f>SUM(AG38:AG38)</f>
        <v>1980</v>
      </c>
      <c r="AH39" s="12">
        <f>SUM(AH38:AH38)</f>
        <v>2376</v>
      </c>
    </row>
    <row r="40" spans="1:3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38.25">
      <c r="A41" s="3">
        <v>24158</v>
      </c>
      <c r="B41" s="4"/>
      <c r="C41" s="3">
        <v>63148</v>
      </c>
      <c r="D41" s="4" t="s">
        <v>74</v>
      </c>
      <c r="E41" s="4" t="s">
        <v>114</v>
      </c>
      <c r="F41" s="4" t="s">
        <v>115</v>
      </c>
      <c r="G41" s="4" t="s">
        <v>116</v>
      </c>
      <c r="H41" s="4"/>
      <c r="I41" s="4" t="s">
        <v>45</v>
      </c>
      <c r="J41" s="5">
        <v>1</v>
      </c>
      <c r="K41" s="6">
        <v>1</v>
      </c>
      <c r="L41" s="7" t="s">
        <v>46</v>
      </c>
      <c r="M41" s="4">
        <v>714006</v>
      </c>
      <c r="N41" s="4" t="s">
        <v>151</v>
      </c>
      <c r="O41" s="4" t="s">
        <v>152</v>
      </c>
      <c r="P41" s="4" t="s">
        <v>153</v>
      </c>
      <c r="Q41" s="4"/>
      <c r="R41" s="4" t="s">
        <v>50</v>
      </c>
      <c r="S41" s="4">
        <v>133966</v>
      </c>
      <c r="T41" s="4" t="s">
        <v>154</v>
      </c>
      <c r="U41" s="4" t="s">
        <v>155</v>
      </c>
      <c r="V41" s="4">
        <v>543182685</v>
      </c>
      <c r="W41" s="4"/>
      <c r="X41" s="8" t="s">
        <v>156</v>
      </c>
      <c r="Y41" s="8" t="s">
        <v>157</v>
      </c>
      <c r="Z41" s="8" t="s">
        <v>158</v>
      </c>
      <c r="AA41" s="8" t="s">
        <v>159</v>
      </c>
      <c r="AB41" s="8" t="s">
        <v>68</v>
      </c>
      <c r="AC41" s="7" t="s">
        <v>160</v>
      </c>
      <c r="AD41" s="9">
        <v>378</v>
      </c>
      <c r="AE41" s="6">
        <v>20</v>
      </c>
      <c r="AF41" s="9">
        <v>75.6</v>
      </c>
      <c r="AG41" s="10">
        <f>ROUND(K41*AD41,2)</f>
        <v>378</v>
      </c>
      <c r="AH41" s="10">
        <f>ROUND(K41*(AD41+AF41),2)</f>
        <v>453.6</v>
      </c>
    </row>
    <row r="42" spans="1:34" ht="25.5">
      <c r="A42" s="3">
        <v>24158</v>
      </c>
      <c r="B42" s="4"/>
      <c r="C42" s="3">
        <v>63149</v>
      </c>
      <c r="D42" s="4" t="s">
        <v>74</v>
      </c>
      <c r="E42" s="4" t="s">
        <v>161</v>
      </c>
      <c r="F42" s="4" t="s">
        <v>162</v>
      </c>
      <c r="G42" s="4" t="s">
        <v>163</v>
      </c>
      <c r="H42" s="4"/>
      <c r="I42" s="4" t="s">
        <v>45</v>
      </c>
      <c r="J42" s="5">
        <v>2</v>
      </c>
      <c r="K42" s="6">
        <v>2</v>
      </c>
      <c r="L42" s="7" t="s">
        <v>46</v>
      </c>
      <c r="M42" s="4">
        <v>714006</v>
      </c>
      <c r="N42" s="4" t="s">
        <v>151</v>
      </c>
      <c r="O42" s="4" t="s">
        <v>152</v>
      </c>
      <c r="P42" s="4" t="s">
        <v>153</v>
      </c>
      <c r="Q42" s="4"/>
      <c r="R42" s="4" t="s">
        <v>50</v>
      </c>
      <c r="S42" s="4">
        <v>133966</v>
      </c>
      <c r="T42" s="4" t="s">
        <v>154</v>
      </c>
      <c r="U42" s="4" t="s">
        <v>155</v>
      </c>
      <c r="V42" s="4">
        <v>543182685</v>
      </c>
      <c r="W42" s="4"/>
      <c r="X42" s="8" t="s">
        <v>156</v>
      </c>
      <c r="Y42" s="8" t="s">
        <v>157</v>
      </c>
      <c r="Z42" s="8" t="s">
        <v>158</v>
      </c>
      <c r="AA42" s="8" t="s">
        <v>159</v>
      </c>
      <c r="AB42" s="8" t="s">
        <v>68</v>
      </c>
      <c r="AC42" s="7" t="s">
        <v>160</v>
      </c>
      <c r="AD42" s="9">
        <v>112</v>
      </c>
      <c r="AE42" s="6">
        <v>20</v>
      </c>
      <c r="AF42" s="9">
        <v>22.4</v>
      </c>
      <c r="AG42" s="10">
        <f>ROUND(K42*AD42,2)</f>
        <v>224</v>
      </c>
      <c r="AH42" s="10">
        <f>ROUND(K42*(AD42+AF42),2)</f>
        <v>268.8</v>
      </c>
    </row>
    <row r="43" spans="1:34" ht="63.75">
      <c r="A43" s="3">
        <v>24158</v>
      </c>
      <c r="B43" s="4"/>
      <c r="C43" s="3">
        <v>63171</v>
      </c>
      <c r="D43" s="4" t="s">
        <v>74</v>
      </c>
      <c r="E43" s="4" t="s">
        <v>75</v>
      </c>
      <c r="F43" s="4" t="s">
        <v>76</v>
      </c>
      <c r="G43" s="4" t="s">
        <v>77</v>
      </c>
      <c r="H43" s="4"/>
      <c r="I43" s="4" t="s">
        <v>45</v>
      </c>
      <c r="J43" s="5">
        <v>1</v>
      </c>
      <c r="K43" s="6">
        <v>1</v>
      </c>
      <c r="L43" s="7" t="s">
        <v>46</v>
      </c>
      <c r="M43" s="4">
        <v>714006</v>
      </c>
      <c r="N43" s="4" t="s">
        <v>151</v>
      </c>
      <c r="O43" s="4" t="s">
        <v>152</v>
      </c>
      <c r="P43" s="4" t="s">
        <v>153</v>
      </c>
      <c r="Q43" s="4"/>
      <c r="R43" s="4" t="s">
        <v>50</v>
      </c>
      <c r="S43" s="4">
        <v>133966</v>
      </c>
      <c r="T43" s="4" t="s">
        <v>154</v>
      </c>
      <c r="U43" s="4" t="s">
        <v>155</v>
      </c>
      <c r="V43" s="4">
        <v>543182685</v>
      </c>
      <c r="W43" s="4"/>
      <c r="X43" s="8" t="s">
        <v>156</v>
      </c>
      <c r="Y43" s="8" t="s">
        <v>157</v>
      </c>
      <c r="Z43" s="8" t="s">
        <v>158</v>
      </c>
      <c r="AA43" s="8" t="s">
        <v>159</v>
      </c>
      <c r="AB43" s="8" t="s">
        <v>68</v>
      </c>
      <c r="AC43" s="7" t="s">
        <v>160</v>
      </c>
      <c r="AD43" s="9">
        <v>390</v>
      </c>
      <c r="AE43" s="6">
        <v>20</v>
      </c>
      <c r="AF43" s="9">
        <v>78</v>
      </c>
      <c r="AG43" s="10">
        <f>ROUND(K43*AD43,2)</f>
        <v>390</v>
      </c>
      <c r="AH43" s="10">
        <f>ROUND(K43*(AD43+AF43),2)</f>
        <v>468</v>
      </c>
    </row>
    <row r="44" spans="1:34" ht="25.5">
      <c r="A44" s="3">
        <v>24158</v>
      </c>
      <c r="B44" s="4"/>
      <c r="C44" s="3">
        <v>63172</v>
      </c>
      <c r="D44" s="4" t="s">
        <v>70</v>
      </c>
      <c r="E44" s="4" t="s">
        <v>71</v>
      </c>
      <c r="F44" s="4" t="s">
        <v>72</v>
      </c>
      <c r="G44" s="4" t="s">
        <v>73</v>
      </c>
      <c r="H44" s="4"/>
      <c r="I44" s="4" t="s">
        <v>45</v>
      </c>
      <c r="J44" s="5">
        <v>2</v>
      </c>
      <c r="K44" s="6">
        <v>2</v>
      </c>
      <c r="L44" s="7" t="s">
        <v>46</v>
      </c>
      <c r="M44" s="4">
        <v>714006</v>
      </c>
      <c r="N44" s="4" t="s">
        <v>151</v>
      </c>
      <c r="O44" s="4" t="s">
        <v>152</v>
      </c>
      <c r="P44" s="4" t="s">
        <v>153</v>
      </c>
      <c r="Q44" s="4"/>
      <c r="R44" s="4" t="s">
        <v>50</v>
      </c>
      <c r="S44" s="4">
        <v>133966</v>
      </c>
      <c r="T44" s="4" t="s">
        <v>154</v>
      </c>
      <c r="U44" s="4" t="s">
        <v>155</v>
      </c>
      <c r="V44" s="4">
        <v>543182685</v>
      </c>
      <c r="W44" s="4"/>
      <c r="X44" s="8" t="s">
        <v>156</v>
      </c>
      <c r="Y44" s="8" t="s">
        <v>157</v>
      </c>
      <c r="Z44" s="8" t="s">
        <v>158</v>
      </c>
      <c r="AA44" s="8" t="s">
        <v>159</v>
      </c>
      <c r="AB44" s="8" t="s">
        <v>68</v>
      </c>
      <c r="AC44" s="7" t="s">
        <v>160</v>
      </c>
      <c r="AD44" s="9">
        <v>156</v>
      </c>
      <c r="AE44" s="6">
        <v>20</v>
      </c>
      <c r="AF44" s="9">
        <v>31.2</v>
      </c>
      <c r="AG44" s="10">
        <f>ROUND(K44*AD44,2)</f>
        <v>312</v>
      </c>
      <c r="AH44" s="10">
        <f>ROUND(K44*(AD44+AF44),2)</f>
        <v>374.4</v>
      </c>
    </row>
    <row r="45" spans="1:34" ht="38.25">
      <c r="A45" s="3">
        <v>24158</v>
      </c>
      <c r="B45" s="4"/>
      <c r="C45" s="3">
        <v>63173</v>
      </c>
      <c r="D45" s="4" t="s">
        <v>41</v>
      </c>
      <c r="E45" s="4" t="s">
        <v>42</v>
      </c>
      <c r="F45" s="4" t="s">
        <v>43</v>
      </c>
      <c r="G45" s="4" t="s">
        <v>44</v>
      </c>
      <c r="H45" s="4"/>
      <c r="I45" s="4" t="s">
        <v>45</v>
      </c>
      <c r="J45" s="5">
        <v>2</v>
      </c>
      <c r="K45" s="6">
        <v>2</v>
      </c>
      <c r="L45" s="7" t="s">
        <v>46</v>
      </c>
      <c r="M45" s="4">
        <v>714006</v>
      </c>
      <c r="N45" s="4" t="s">
        <v>151</v>
      </c>
      <c r="O45" s="4" t="s">
        <v>152</v>
      </c>
      <c r="P45" s="4" t="s">
        <v>153</v>
      </c>
      <c r="Q45" s="4"/>
      <c r="R45" s="4" t="s">
        <v>50</v>
      </c>
      <c r="S45" s="4">
        <v>133966</v>
      </c>
      <c r="T45" s="4" t="s">
        <v>154</v>
      </c>
      <c r="U45" s="4" t="s">
        <v>155</v>
      </c>
      <c r="V45" s="4">
        <v>543182685</v>
      </c>
      <c r="W45" s="4"/>
      <c r="X45" s="8" t="s">
        <v>156</v>
      </c>
      <c r="Y45" s="8" t="s">
        <v>157</v>
      </c>
      <c r="Z45" s="8" t="s">
        <v>158</v>
      </c>
      <c r="AA45" s="8" t="s">
        <v>159</v>
      </c>
      <c r="AB45" s="8" t="s">
        <v>68</v>
      </c>
      <c r="AC45" s="7" t="s">
        <v>160</v>
      </c>
      <c r="AD45" s="9">
        <v>378</v>
      </c>
      <c r="AE45" s="6">
        <v>20</v>
      </c>
      <c r="AF45" s="9">
        <v>75.6</v>
      </c>
      <c r="AG45" s="10">
        <f>ROUND(K45*AD45,2)</f>
        <v>756</v>
      </c>
      <c r="AH45" s="10">
        <f>ROUND(K45*(AD45+AF45),2)</f>
        <v>907.2</v>
      </c>
    </row>
    <row r="46" spans="1:34" ht="13.5" customHeight="1">
      <c r="A46" s="26"/>
      <c r="B46" s="26"/>
      <c r="C46" s="2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26" t="s">
        <v>57</v>
      </c>
      <c r="AF46" s="26"/>
      <c r="AG46" s="12">
        <f>SUM(AG41:AG45)</f>
        <v>2060</v>
      </c>
      <c r="AH46" s="12">
        <f>SUM(AH41:AH45)</f>
        <v>2472</v>
      </c>
    </row>
    <row r="47" spans="1:3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38.25">
      <c r="A48" s="3">
        <v>24160</v>
      </c>
      <c r="B48" s="4"/>
      <c r="C48" s="3">
        <v>63152</v>
      </c>
      <c r="D48" s="4" t="s">
        <v>164</v>
      </c>
      <c r="E48" s="4" t="s">
        <v>165</v>
      </c>
      <c r="F48" s="4" t="s">
        <v>166</v>
      </c>
      <c r="G48" s="4" t="s">
        <v>167</v>
      </c>
      <c r="H48" s="4"/>
      <c r="I48" s="4" t="s">
        <v>45</v>
      </c>
      <c r="J48" s="5">
        <v>22</v>
      </c>
      <c r="K48" s="6">
        <v>22</v>
      </c>
      <c r="L48" s="7" t="s">
        <v>46</v>
      </c>
      <c r="M48" s="4">
        <v>413200</v>
      </c>
      <c r="N48" s="4" t="s">
        <v>168</v>
      </c>
      <c r="O48" s="4" t="s">
        <v>169</v>
      </c>
      <c r="P48" s="4" t="s">
        <v>170</v>
      </c>
      <c r="Q48" s="4">
        <v>2</v>
      </c>
      <c r="R48" s="4" t="s">
        <v>171</v>
      </c>
      <c r="S48" s="4">
        <v>68963</v>
      </c>
      <c r="T48" s="4" t="s">
        <v>172</v>
      </c>
      <c r="U48" s="4" t="s">
        <v>173</v>
      </c>
      <c r="V48" s="4">
        <v>549496125</v>
      </c>
      <c r="W48" s="4" t="s">
        <v>174</v>
      </c>
      <c r="X48" s="8" t="s">
        <v>175</v>
      </c>
      <c r="Y48" s="8" t="s">
        <v>176</v>
      </c>
      <c r="Z48" s="8" t="s">
        <v>50</v>
      </c>
      <c r="AA48" s="8" t="s">
        <v>67</v>
      </c>
      <c r="AB48" s="8" t="s">
        <v>68</v>
      </c>
      <c r="AC48" s="7" t="s">
        <v>177</v>
      </c>
      <c r="AD48" s="9">
        <v>1780</v>
      </c>
      <c r="AE48" s="6">
        <v>20</v>
      </c>
      <c r="AF48" s="9">
        <v>356</v>
      </c>
      <c r="AG48" s="10">
        <f>ROUND(K48*AD48,2)</f>
        <v>39160</v>
      </c>
      <c r="AH48" s="10">
        <f>ROUND(K48*(AD48+AF48),2)</f>
        <v>46992</v>
      </c>
    </row>
    <row r="49" spans="1:34" ht="13.5" customHeight="1">
      <c r="A49" s="26"/>
      <c r="B49" s="26"/>
      <c r="C49" s="2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26" t="s">
        <v>57</v>
      </c>
      <c r="AF49" s="26"/>
      <c r="AG49" s="12">
        <f>SUM(AG48:AG48)</f>
        <v>39160</v>
      </c>
      <c r="AH49" s="12">
        <f>SUM(AH48:AH48)</f>
        <v>46992</v>
      </c>
    </row>
    <row r="50" spans="1:34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76.5">
      <c r="A51" s="3">
        <v>24176</v>
      </c>
      <c r="B51" s="4"/>
      <c r="C51" s="3">
        <v>63182</v>
      </c>
      <c r="D51" s="4" t="s">
        <v>127</v>
      </c>
      <c r="E51" s="4" t="s">
        <v>178</v>
      </c>
      <c r="F51" s="4" t="s">
        <v>179</v>
      </c>
      <c r="G51" s="4" t="s">
        <v>180</v>
      </c>
      <c r="H51" s="4"/>
      <c r="I51" s="4" t="s">
        <v>45</v>
      </c>
      <c r="J51" s="5">
        <v>1</v>
      </c>
      <c r="K51" s="6">
        <v>1</v>
      </c>
      <c r="L51" s="7" t="s">
        <v>85</v>
      </c>
      <c r="M51" s="4">
        <v>110612</v>
      </c>
      <c r="N51" s="4" t="s">
        <v>181</v>
      </c>
      <c r="O51" s="4" t="s">
        <v>182</v>
      </c>
      <c r="P51" s="4" t="s">
        <v>183</v>
      </c>
      <c r="Q51" s="4">
        <v>3</v>
      </c>
      <c r="R51" s="4" t="s">
        <v>184</v>
      </c>
      <c r="S51" s="4">
        <v>17679</v>
      </c>
      <c r="T51" s="4" t="s">
        <v>185</v>
      </c>
      <c r="U51" s="4" t="s">
        <v>186</v>
      </c>
      <c r="V51" s="4">
        <v>549495390</v>
      </c>
      <c r="W51" s="4"/>
      <c r="X51" s="8" t="s">
        <v>55</v>
      </c>
      <c r="Y51" s="8" t="s">
        <v>187</v>
      </c>
      <c r="Z51" s="8" t="s">
        <v>50</v>
      </c>
      <c r="AA51" s="8" t="s">
        <v>55</v>
      </c>
      <c r="AB51" s="8" t="s">
        <v>188</v>
      </c>
      <c r="AC51" s="7" t="s">
        <v>189</v>
      </c>
      <c r="AD51" s="9">
        <v>13923</v>
      </c>
      <c r="AE51" s="6">
        <v>20</v>
      </c>
      <c r="AF51" s="9">
        <v>2784.6</v>
      </c>
      <c r="AG51" s="10">
        <f>ROUND(K51*AD51,2)</f>
        <v>13923</v>
      </c>
      <c r="AH51" s="10">
        <f>ROUND(K51*(AD51+AF51),2)</f>
        <v>16707.6</v>
      </c>
    </row>
    <row r="52" spans="1:34" ht="13.5" customHeight="1">
      <c r="A52" s="26"/>
      <c r="B52" s="26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6" t="s">
        <v>57</v>
      </c>
      <c r="AF52" s="26"/>
      <c r="AG52" s="12">
        <f>SUM(AG51:AG51)</f>
        <v>13923</v>
      </c>
      <c r="AH52" s="12">
        <f>SUM(AH51:AH51)</f>
        <v>16707.6</v>
      </c>
    </row>
    <row r="53" spans="1:3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25.5">
      <c r="A54" s="3">
        <v>24257</v>
      </c>
      <c r="B54" s="4" t="s">
        <v>190</v>
      </c>
      <c r="C54" s="3">
        <v>63269</v>
      </c>
      <c r="D54" s="4" t="s">
        <v>191</v>
      </c>
      <c r="E54" s="4" t="s">
        <v>192</v>
      </c>
      <c r="F54" s="4" t="s">
        <v>193</v>
      </c>
      <c r="G54" s="4" t="s">
        <v>194</v>
      </c>
      <c r="H54" s="4"/>
      <c r="I54" s="4" t="s">
        <v>45</v>
      </c>
      <c r="J54" s="5">
        <v>1</v>
      </c>
      <c r="K54" s="6">
        <v>1</v>
      </c>
      <c r="L54" s="7" t="s">
        <v>46</v>
      </c>
      <c r="M54" s="4">
        <v>220000</v>
      </c>
      <c r="N54" s="4" t="s">
        <v>195</v>
      </c>
      <c r="O54" s="4" t="s">
        <v>196</v>
      </c>
      <c r="P54" s="4" t="s">
        <v>197</v>
      </c>
      <c r="Q54" s="4">
        <v>1</v>
      </c>
      <c r="R54" s="4">
        <v>21</v>
      </c>
      <c r="S54" s="4">
        <v>37823</v>
      </c>
      <c r="T54" s="4" t="s">
        <v>198</v>
      </c>
      <c r="U54" s="4" t="s">
        <v>199</v>
      </c>
      <c r="V54" s="4">
        <v>549491207</v>
      </c>
      <c r="W54" s="4" t="s">
        <v>200</v>
      </c>
      <c r="X54" s="8" t="s">
        <v>201</v>
      </c>
      <c r="Y54" s="8" t="s">
        <v>202</v>
      </c>
      <c r="Z54" s="8" t="s">
        <v>50</v>
      </c>
      <c r="AA54" s="8" t="s">
        <v>203</v>
      </c>
      <c r="AB54" s="8" t="s">
        <v>50</v>
      </c>
      <c r="AC54" s="7" t="s">
        <v>204</v>
      </c>
      <c r="AD54" s="9">
        <v>1280</v>
      </c>
      <c r="AE54" s="6">
        <v>20</v>
      </c>
      <c r="AF54" s="9">
        <v>256</v>
      </c>
      <c r="AG54" s="10">
        <f>ROUND(K54*AD54,2)</f>
        <v>1280</v>
      </c>
      <c r="AH54" s="10">
        <f>ROUND(K54*(AD54+AF54),2)</f>
        <v>1536</v>
      </c>
    </row>
    <row r="55" spans="1:34" ht="13.5" customHeight="1">
      <c r="A55" s="26"/>
      <c r="B55" s="26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26" t="s">
        <v>57</v>
      </c>
      <c r="AF55" s="26"/>
      <c r="AG55" s="12">
        <f>SUM(AG54:AG54)</f>
        <v>1280</v>
      </c>
      <c r="AH55" s="12">
        <f>SUM(AH54:AH54)</f>
        <v>1536</v>
      </c>
    </row>
    <row r="56" spans="1:34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63.75">
      <c r="A57" s="3">
        <v>24497</v>
      </c>
      <c r="B57" s="4"/>
      <c r="C57" s="3">
        <v>63588</v>
      </c>
      <c r="D57" s="4" t="s">
        <v>74</v>
      </c>
      <c r="E57" s="4" t="s">
        <v>75</v>
      </c>
      <c r="F57" s="4" t="s">
        <v>76</v>
      </c>
      <c r="G57" s="4" t="s">
        <v>77</v>
      </c>
      <c r="H57" s="4"/>
      <c r="I57" s="4" t="s">
        <v>45</v>
      </c>
      <c r="J57" s="5">
        <v>1</v>
      </c>
      <c r="K57" s="6">
        <v>1</v>
      </c>
      <c r="L57" s="7" t="s">
        <v>46</v>
      </c>
      <c r="M57" s="4">
        <v>235300</v>
      </c>
      <c r="N57" s="4" t="s">
        <v>205</v>
      </c>
      <c r="O57" s="4" t="s">
        <v>87</v>
      </c>
      <c r="P57" s="4" t="s">
        <v>88</v>
      </c>
      <c r="Q57" s="4">
        <v>3</v>
      </c>
      <c r="R57" s="4">
        <v>3.57</v>
      </c>
      <c r="S57" s="4">
        <v>7318</v>
      </c>
      <c r="T57" s="4" t="s">
        <v>206</v>
      </c>
      <c r="U57" s="4" t="s">
        <v>207</v>
      </c>
      <c r="V57" s="4">
        <v>549494163</v>
      </c>
      <c r="W57" s="4"/>
      <c r="X57" s="8" t="s">
        <v>208</v>
      </c>
      <c r="Y57" s="8" t="s">
        <v>209</v>
      </c>
      <c r="Z57" s="8" t="s">
        <v>210</v>
      </c>
      <c r="AA57" s="8" t="s">
        <v>211</v>
      </c>
      <c r="AB57" s="8" t="s">
        <v>68</v>
      </c>
      <c r="AC57" s="7" t="s">
        <v>212</v>
      </c>
      <c r="AD57" s="9">
        <v>446</v>
      </c>
      <c r="AE57" s="6">
        <v>20</v>
      </c>
      <c r="AF57" s="9">
        <v>89.2</v>
      </c>
      <c r="AG57" s="10">
        <f>ROUND(K57*AD57,2)</f>
        <v>446</v>
      </c>
      <c r="AH57" s="10">
        <f>ROUND(K57*(AD57+AF57),2)</f>
        <v>535.2</v>
      </c>
    </row>
    <row r="58" spans="1:34" ht="13.5" customHeight="1">
      <c r="A58" s="26"/>
      <c r="B58" s="26"/>
      <c r="C58" s="2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26" t="s">
        <v>57</v>
      </c>
      <c r="AF58" s="26"/>
      <c r="AG58" s="12">
        <f>SUM(AG57:AG57)</f>
        <v>446</v>
      </c>
      <c r="AH58" s="12">
        <f>SUM(AH57:AH57)</f>
        <v>535.2</v>
      </c>
    </row>
    <row r="59" spans="1:3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25.5">
      <c r="A60" s="3">
        <v>24671</v>
      </c>
      <c r="B60" s="4"/>
      <c r="C60" s="3">
        <v>64170</v>
      </c>
      <c r="D60" s="4" t="s">
        <v>164</v>
      </c>
      <c r="E60" s="4" t="s">
        <v>213</v>
      </c>
      <c r="F60" s="4" t="s">
        <v>214</v>
      </c>
      <c r="G60" s="4" t="s">
        <v>215</v>
      </c>
      <c r="H60" s="4"/>
      <c r="I60" s="4" t="s">
        <v>45</v>
      </c>
      <c r="J60" s="5">
        <v>2</v>
      </c>
      <c r="K60" s="6">
        <v>2</v>
      </c>
      <c r="L60" s="7" t="s">
        <v>85</v>
      </c>
      <c r="M60" s="4">
        <v>110513</v>
      </c>
      <c r="N60" s="4" t="s">
        <v>216</v>
      </c>
      <c r="O60" s="4" t="s">
        <v>217</v>
      </c>
      <c r="P60" s="4" t="s">
        <v>144</v>
      </c>
      <c r="Q60" s="4">
        <v>2</v>
      </c>
      <c r="R60" s="4" t="s">
        <v>218</v>
      </c>
      <c r="S60" s="4">
        <v>204115</v>
      </c>
      <c r="T60" s="4" t="s">
        <v>219</v>
      </c>
      <c r="U60" s="4" t="s">
        <v>220</v>
      </c>
      <c r="V60" s="4">
        <v>549491330</v>
      </c>
      <c r="W60" s="4"/>
      <c r="X60" s="8" t="s">
        <v>55</v>
      </c>
      <c r="Y60" s="8" t="s">
        <v>221</v>
      </c>
      <c r="Z60" s="8" t="s">
        <v>50</v>
      </c>
      <c r="AA60" s="8" t="s">
        <v>55</v>
      </c>
      <c r="AB60" s="8" t="s">
        <v>188</v>
      </c>
      <c r="AC60" s="7" t="s">
        <v>222</v>
      </c>
      <c r="AD60" s="9">
        <v>990</v>
      </c>
      <c r="AE60" s="6">
        <v>20</v>
      </c>
      <c r="AF60" s="9">
        <v>198</v>
      </c>
      <c r="AG60" s="10">
        <f>ROUND(K60*AD60,2)</f>
        <v>1980</v>
      </c>
      <c r="AH60" s="10">
        <f>ROUND(K60*(AD60+AF60),2)</f>
        <v>2376</v>
      </c>
    </row>
    <row r="61" spans="1:34" ht="13.5" customHeight="1">
      <c r="A61" s="26"/>
      <c r="B61" s="26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6" t="s">
        <v>57</v>
      </c>
      <c r="AF61" s="26"/>
      <c r="AG61" s="12">
        <f>SUM(AG60:AG60)</f>
        <v>1980</v>
      </c>
      <c r="AH61" s="12">
        <f>SUM(AH60:AH60)</f>
        <v>2376</v>
      </c>
    </row>
    <row r="62" spans="1:3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76.5">
      <c r="A63" s="3">
        <v>24957</v>
      </c>
      <c r="B63" s="4" t="s">
        <v>223</v>
      </c>
      <c r="C63" s="3">
        <v>65455</v>
      </c>
      <c r="D63" s="4" t="s">
        <v>127</v>
      </c>
      <c r="E63" s="4" t="s">
        <v>224</v>
      </c>
      <c r="F63" s="4" t="s">
        <v>225</v>
      </c>
      <c r="G63" s="4" t="s">
        <v>226</v>
      </c>
      <c r="H63" s="4"/>
      <c r="I63" s="4" t="s">
        <v>45</v>
      </c>
      <c r="J63" s="5">
        <v>2</v>
      </c>
      <c r="K63" s="6">
        <v>2</v>
      </c>
      <c r="L63" s="7" t="s">
        <v>46</v>
      </c>
      <c r="M63" s="4">
        <v>510000</v>
      </c>
      <c r="N63" s="4" t="s">
        <v>142</v>
      </c>
      <c r="O63" s="4" t="s">
        <v>143</v>
      </c>
      <c r="P63" s="4" t="s">
        <v>144</v>
      </c>
      <c r="Q63" s="4">
        <v>2</v>
      </c>
      <c r="R63" s="4" t="s">
        <v>145</v>
      </c>
      <c r="S63" s="4">
        <v>186014</v>
      </c>
      <c r="T63" s="4" t="s">
        <v>146</v>
      </c>
      <c r="U63" s="4" t="s">
        <v>147</v>
      </c>
      <c r="V63" s="4">
        <v>549496321</v>
      </c>
      <c r="W63" s="4"/>
      <c r="X63" s="8" t="s">
        <v>227</v>
      </c>
      <c r="Y63" s="8" t="s">
        <v>228</v>
      </c>
      <c r="Z63" s="8" t="s">
        <v>50</v>
      </c>
      <c r="AA63" s="8" t="s">
        <v>95</v>
      </c>
      <c r="AB63" s="8" t="s">
        <v>68</v>
      </c>
      <c r="AC63" s="7" t="s">
        <v>229</v>
      </c>
      <c r="AD63" s="9">
        <v>8580</v>
      </c>
      <c r="AE63" s="6">
        <v>20</v>
      </c>
      <c r="AF63" s="9">
        <v>1716</v>
      </c>
      <c r="AG63" s="10">
        <f>ROUND(K63*AD63,2)</f>
        <v>17160</v>
      </c>
      <c r="AH63" s="10">
        <f>ROUND(K63*(AD63+AF63),2)</f>
        <v>20592</v>
      </c>
    </row>
    <row r="64" spans="1:34" ht="51">
      <c r="A64" s="3">
        <v>24957</v>
      </c>
      <c r="B64" s="4" t="s">
        <v>223</v>
      </c>
      <c r="C64" s="3">
        <v>65460</v>
      </c>
      <c r="D64" s="4" t="s">
        <v>127</v>
      </c>
      <c r="E64" s="4" t="s">
        <v>230</v>
      </c>
      <c r="F64" s="4" t="s">
        <v>231</v>
      </c>
      <c r="G64" s="4" t="s">
        <v>232</v>
      </c>
      <c r="H64" s="4"/>
      <c r="I64" s="4" t="s">
        <v>45</v>
      </c>
      <c r="J64" s="5">
        <v>5</v>
      </c>
      <c r="K64" s="6">
        <v>5</v>
      </c>
      <c r="L64" s="7" t="s">
        <v>46</v>
      </c>
      <c r="M64" s="4">
        <v>510000</v>
      </c>
      <c r="N64" s="4" t="s">
        <v>142</v>
      </c>
      <c r="O64" s="4" t="s">
        <v>143</v>
      </c>
      <c r="P64" s="4" t="s">
        <v>144</v>
      </c>
      <c r="Q64" s="4">
        <v>2</v>
      </c>
      <c r="R64" s="4" t="s">
        <v>145</v>
      </c>
      <c r="S64" s="4">
        <v>186014</v>
      </c>
      <c r="T64" s="4" t="s">
        <v>146</v>
      </c>
      <c r="U64" s="4" t="s">
        <v>147</v>
      </c>
      <c r="V64" s="4">
        <v>549496321</v>
      </c>
      <c r="W64" s="4"/>
      <c r="X64" s="8" t="s">
        <v>227</v>
      </c>
      <c r="Y64" s="8" t="s">
        <v>228</v>
      </c>
      <c r="Z64" s="8" t="s">
        <v>50</v>
      </c>
      <c r="AA64" s="8" t="s">
        <v>95</v>
      </c>
      <c r="AB64" s="8" t="s">
        <v>68</v>
      </c>
      <c r="AC64" s="7" t="s">
        <v>229</v>
      </c>
      <c r="AD64" s="9">
        <v>4348</v>
      </c>
      <c r="AE64" s="6">
        <v>20</v>
      </c>
      <c r="AF64" s="9">
        <v>869.6</v>
      </c>
      <c r="AG64" s="10">
        <f>ROUND(K64*AD64,2)</f>
        <v>21740</v>
      </c>
      <c r="AH64" s="10">
        <f>ROUND(K64*(AD64+AF64),2)</f>
        <v>26088</v>
      </c>
    </row>
    <row r="65" spans="1:34" ht="38.25">
      <c r="A65" s="14">
        <v>24957</v>
      </c>
      <c r="B65" s="15" t="s">
        <v>223</v>
      </c>
      <c r="C65" s="14">
        <v>65470</v>
      </c>
      <c r="D65" s="15" t="s">
        <v>106</v>
      </c>
      <c r="E65" s="15" t="s">
        <v>107</v>
      </c>
      <c r="F65" s="15" t="s">
        <v>108</v>
      </c>
      <c r="G65" s="15" t="s">
        <v>109</v>
      </c>
      <c r="H65" s="15"/>
      <c r="I65" s="15" t="s">
        <v>45</v>
      </c>
      <c r="J65" s="16">
        <v>4</v>
      </c>
      <c r="K65" s="16">
        <v>3</v>
      </c>
      <c r="L65" s="15" t="s">
        <v>46</v>
      </c>
      <c r="M65" s="15">
        <v>510000</v>
      </c>
      <c r="N65" s="15" t="s">
        <v>142</v>
      </c>
      <c r="O65" s="15" t="s">
        <v>143</v>
      </c>
      <c r="P65" s="15" t="s">
        <v>144</v>
      </c>
      <c r="Q65" s="15">
        <v>2</v>
      </c>
      <c r="R65" s="15" t="s">
        <v>145</v>
      </c>
      <c r="S65" s="15">
        <v>186014</v>
      </c>
      <c r="T65" s="15" t="s">
        <v>146</v>
      </c>
      <c r="U65" s="15" t="s">
        <v>147</v>
      </c>
      <c r="V65" s="15">
        <v>549496321</v>
      </c>
      <c r="W65" s="15"/>
      <c r="X65" s="17" t="s">
        <v>227</v>
      </c>
      <c r="Y65" s="17" t="s">
        <v>228</v>
      </c>
      <c r="Z65" s="17" t="s">
        <v>50</v>
      </c>
      <c r="AA65" s="17" t="s">
        <v>95</v>
      </c>
      <c r="AB65" s="17" t="s">
        <v>68</v>
      </c>
      <c r="AC65" s="17" t="s">
        <v>229</v>
      </c>
      <c r="AD65" s="18">
        <v>3119</v>
      </c>
      <c r="AE65" s="16">
        <v>20</v>
      </c>
      <c r="AF65" s="18">
        <v>623.8</v>
      </c>
      <c r="AG65" s="18">
        <f>ROUND(K65*AD65,2)</f>
        <v>9357</v>
      </c>
      <c r="AH65" s="18">
        <f>ROUND(K65*(AD65+AF65),2)</f>
        <v>11228.4</v>
      </c>
    </row>
    <row r="66" spans="1:34" ht="76.5">
      <c r="A66" s="14">
        <v>24957</v>
      </c>
      <c r="B66" s="15" t="s">
        <v>223</v>
      </c>
      <c r="C66" s="14">
        <v>65474</v>
      </c>
      <c r="D66" s="15" t="s">
        <v>127</v>
      </c>
      <c r="E66" s="15" t="s">
        <v>233</v>
      </c>
      <c r="F66" s="15" t="s">
        <v>234</v>
      </c>
      <c r="G66" s="15" t="s">
        <v>235</v>
      </c>
      <c r="H66" s="15"/>
      <c r="I66" s="15" t="s">
        <v>45</v>
      </c>
      <c r="J66" s="16">
        <v>4</v>
      </c>
      <c r="K66" s="16">
        <v>3</v>
      </c>
      <c r="L66" s="15" t="s">
        <v>46</v>
      </c>
      <c r="M66" s="15">
        <v>510000</v>
      </c>
      <c r="N66" s="15" t="s">
        <v>142</v>
      </c>
      <c r="O66" s="15" t="s">
        <v>143</v>
      </c>
      <c r="P66" s="15" t="s">
        <v>144</v>
      </c>
      <c r="Q66" s="15">
        <v>2</v>
      </c>
      <c r="R66" s="15" t="s">
        <v>145</v>
      </c>
      <c r="S66" s="15">
        <v>186014</v>
      </c>
      <c r="T66" s="15" t="s">
        <v>146</v>
      </c>
      <c r="U66" s="15" t="s">
        <v>147</v>
      </c>
      <c r="V66" s="15">
        <v>549496321</v>
      </c>
      <c r="W66" s="15"/>
      <c r="X66" s="17" t="s">
        <v>227</v>
      </c>
      <c r="Y66" s="17" t="s">
        <v>228</v>
      </c>
      <c r="Z66" s="17" t="s">
        <v>50</v>
      </c>
      <c r="AA66" s="17" t="s">
        <v>95</v>
      </c>
      <c r="AB66" s="17" t="s">
        <v>68</v>
      </c>
      <c r="AC66" s="17" t="s">
        <v>229</v>
      </c>
      <c r="AD66" s="18">
        <v>13586</v>
      </c>
      <c r="AE66" s="16">
        <v>20</v>
      </c>
      <c r="AF66" s="18">
        <v>2717.2</v>
      </c>
      <c r="AG66" s="18">
        <f>ROUND(K66*AD66,2)</f>
        <v>40758</v>
      </c>
      <c r="AH66" s="18">
        <f>ROUND(K66*(AD66+AF66),2)</f>
        <v>48909.6</v>
      </c>
    </row>
    <row r="67" spans="1:34" ht="25.5">
      <c r="A67" s="3">
        <v>24957</v>
      </c>
      <c r="B67" s="4" t="s">
        <v>223</v>
      </c>
      <c r="C67" s="3">
        <v>65475</v>
      </c>
      <c r="D67" s="4" t="s">
        <v>164</v>
      </c>
      <c r="E67" s="4" t="s">
        <v>213</v>
      </c>
      <c r="F67" s="4" t="s">
        <v>214</v>
      </c>
      <c r="G67" s="4" t="s">
        <v>215</v>
      </c>
      <c r="H67" s="4"/>
      <c r="I67" s="4" t="s">
        <v>45</v>
      </c>
      <c r="J67" s="5">
        <v>10</v>
      </c>
      <c r="K67" s="6">
        <v>10</v>
      </c>
      <c r="L67" s="7" t="s">
        <v>46</v>
      </c>
      <c r="M67" s="4">
        <v>510000</v>
      </c>
      <c r="N67" s="4" t="s">
        <v>142</v>
      </c>
      <c r="O67" s="4" t="s">
        <v>143</v>
      </c>
      <c r="P67" s="4" t="s">
        <v>144</v>
      </c>
      <c r="Q67" s="4">
        <v>2</v>
      </c>
      <c r="R67" s="4" t="s">
        <v>145</v>
      </c>
      <c r="S67" s="4">
        <v>186014</v>
      </c>
      <c r="T67" s="4" t="s">
        <v>146</v>
      </c>
      <c r="U67" s="4" t="s">
        <v>147</v>
      </c>
      <c r="V67" s="4">
        <v>549496321</v>
      </c>
      <c r="W67" s="4"/>
      <c r="X67" s="8" t="s">
        <v>227</v>
      </c>
      <c r="Y67" s="8" t="s">
        <v>228</v>
      </c>
      <c r="Z67" s="8" t="s">
        <v>50</v>
      </c>
      <c r="AA67" s="8" t="s">
        <v>95</v>
      </c>
      <c r="AB67" s="8" t="s">
        <v>68</v>
      </c>
      <c r="AC67" s="7" t="s">
        <v>229</v>
      </c>
      <c r="AD67" s="9">
        <v>950</v>
      </c>
      <c r="AE67" s="6">
        <v>20</v>
      </c>
      <c r="AF67" s="9">
        <v>190</v>
      </c>
      <c r="AG67" s="10">
        <f>ROUND(K67*AD67,2)</f>
        <v>9500</v>
      </c>
      <c r="AH67" s="10">
        <f>ROUND(K67*(AD67+AF67),2)</f>
        <v>11400</v>
      </c>
    </row>
    <row r="68" spans="1:34" ht="13.5" customHeight="1">
      <c r="A68" s="26"/>
      <c r="B68" s="26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6" t="s">
        <v>57</v>
      </c>
      <c r="AF68" s="26"/>
      <c r="AG68" s="12">
        <f>SUM(AG63:AG67)</f>
        <v>98515</v>
      </c>
      <c r="AH68" s="12">
        <f>SUM(AH63:AH67)</f>
        <v>118218</v>
      </c>
    </row>
    <row r="69" spans="1:3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8.25">
      <c r="A70" s="3">
        <v>25015</v>
      </c>
      <c r="B70" s="4"/>
      <c r="C70" s="3">
        <v>66003</v>
      </c>
      <c r="D70" s="4" t="s">
        <v>81</v>
      </c>
      <c r="E70" s="4" t="s">
        <v>82</v>
      </c>
      <c r="F70" s="4" t="s">
        <v>83</v>
      </c>
      <c r="G70" s="4" t="s">
        <v>84</v>
      </c>
      <c r="H70" s="4"/>
      <c r="I70" s="4" t="s">
        <v>45</v>
      </c>
      <c r="J70" s="5">
        <v>5</v>
      </c>
      <c r="K70" s="6">
        <v>5</v>
      </c>
      <c r="L70" s="7" t="s">
        <v>46</v>
      </c>
      <c r="M70" s="4">
        <v>413200</v>
      </c>
      <c r="N70" s="4" t="s">
        <v>168</v>
      </c>
      <c r="O70" s="4" t="s">
        <v>169</v>
      </c>
      <c r="P70" s="4" t="s">
        <v>170</v>
      </c>
      <c r="Q70" s="4">
        <v>2</v>
      </c>
      <c r="R70" s="4" t="s">
        <v>171</v>
      </c>
      <c r="S70" s="4">
        <v>68963</v>
      </c>
      <c r="T70" s="4" t="s">
        <v>172</v>
      </c>
      <c r="U70" s="4" t="s">
        <v>173</v>
      </c>
      <c r="V70" s="4">
        <v>549496125</v>
      </c>
      <c r="W70" s="4" t="s">
        <v>236</v>
      </c>
      <c r="X70" s="8" t="s">
        <v>237</v>
      </c>
      <c r="Y70" s="8" t="s">
        <v>176</v>
      </c>
      <c r="Z70" s="8" t="s">
        <v>50</v>
      </c>
      <c r="AA70" s="8" t="s">
        <v>238</v>
      </c>
      <c r="AB70" s="8" t="s">
        <v>68</v>
      </c>
      <c r="AC70" s="7" t="s">
        <v>239</v>
      </c>
      <c r="AD70" s="9">
        <v>990</v>
      </c>
      <c r="AE70" s="6">
        <v>20</v>
      </c>
      <c r="AF70" s="9">
        <v>198</v>
      </c>
      <c r="AG70" s="10">
        <f>ROUND(K70*AD70,2)</f>
        <v>4950</v>
      </c>
      <c r="AH70" s="10">
        <f>ROUND(K70*(AD70+AF70),2)</f>
        <v>5940</v>
      </c>
    </row>
    <row r="71" spans="1:34" ht="13.5" customHeight="1">
      <c r="A71" s="26"/>
      <c r="B71" s="26"/>
      <c r="C71" s="2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26" t="s">
        <v>57</v>
      </c>
      <c r="AF71" s="26"/>
      <c r="AG71" s="12">
        <f>SUM(AG70:AG70)</f>
        <v>4950</v>
      </c>
      <c r="AH71" s="12">
        <f>SUM(AH70:AH70)</f>
        <v>5940</v>
      </c>
    </row>
    <row r="72" spans="1:3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8.25">
      <c r="A73" s="3">
        <v>25099</v>
      </c>
      <c r="B73" s="4" t="s">
        <v>240</v>
      </c>
      <c r="C73" s="3">
        <v>66084</v>
      </c>
      <c r="D73" s="4" t="s">
        <v>41</v>
      </c>
      <c r="E73" s="4" t="s">
        <v>241</v>
      </c>
      <c r="F73" s="4" t="s">
        <v>242</v>
      </c>
      <c r="G73" s="4" t="s">
        <v>243</v>
      </c>
      <c r="H73" s="4"/>
      <c r="I73" s="4" t="s">
        <v>45</v>
      </c>
      <c r="J73" s="5">
        <v>2</v>
      </c>
      <c r="K73" s="6">
        <v>2</v>
      </c>
      <c r="L73" s="7" t="s">
        <v>46</v>
      </c>
      <c r="M73" s="4">
        <v>219840</v>
      </c>
      <c r="N73" s="4" t="s">
        <v>244</v>
      </c>
      <c r="O73" s="4" t="s">
        <v>245</v>
      </c>
      <c r="P73" s="4" t="s">
        <v>49</v>
      </c>
      <c r="Q73" s="4">
        <v>0</v>
      </c>
      <c r="R73" s="4" t="s">
        <v>50</v>
      </c>
      <c r="S73" s="4">
        <v>57620</v>
      </c>
      <c r="T73" s="4" t="s">
        <v>246</v>
      </c>
      <c r="U73" s="4" t="s">
        <v>247</v>
      </c>
      <c r="V73" s="4">
        <v>549493832</v>
      </c>
      <c r="W73" s="4"/>
      <c r="X73" s="8" t="s">
        <v>248</v>
      </c>
      <c r="Y73" s="8" t="s">
        <v>249</v>
      </c>
      <c r="Z73" s="8" t="s">
        <v>50</v>
      </c>
      <c r="AA73" s="8" t="s">
        <v>55</v>
      </c>
      <c r="AB73" s="8" t="s">
        <v>248</v>
      </c>
      <c r="AC73" s="7" t="s">
        <v>250</v>
      </c>
      <c r="AD73" s="9">
        <v>680</v>
      </c>
      <c r="AE73" s="6">
        <v>20</v>
      </c>
      <c r="AF73" s="9">
        <v>136</v>
      </c>
      <c r="AG73" s="10">
        <f>ROUND(K73*AD73,2)</f>
        <v>1360</v>
      </c>
      <c r="AH73" s="10">
        <f>ROUND(K73*(AD73+AF73),2)</f>
        <v>1632</v>
      </c>
    </row>
    <row r="74" spans="1:34" ht="13.5" customHeight="1">
      <c r="A74" s="26"/>
      <c r="B74" s="26"/>
      <c r="C74" s="2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6" t="s">
        <v>57</v>
      </c>
      <c r="AF74" s="26"/>
      <c r="AG74" s="12">
        <f>SUM(AG73:AG73)</f>
        <v>1360</v>
      </c>
      <c r="AH74" s="12">
        <f>SUM(AH73:AH73)</f>
        <v>1632</v>
      </c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63.75">
      <c r="A76" s="3">
        <v>25101</v>
      </c>
      <c r="B76" s="4" t="s">
        <v>251</v>
      </c>
      <c r="C76" s="3">
        <v>66091</v>
      </c>
      <c r="D76" s="4" t="s">
        <v>252</v>
      </c>
      <c r="E76" s="4" t="s">
        <v>253</v>
      </c>
      <c r="F76" s="4" t="s">
        <v>254</v>
      </c>
      <c r="G76" s="4" t="s">
        <v>255</v>
      </c>
      <c r="H76" s="4" t="s">
        <v>256</v>
      </c>
      <c r="I76" s="4" t="s">
        <v>45</v>
      </c>
      <c r="J76" s="5">
        <v>11</v>
      </c>
      <c r="K76" s="6">
        <v>11</v>
      </c>
      <c r="L76" s="7" t="s">
        <v>46</v>
      </c>
      <c r="M76" s="4">
        <v>560000</v>
      </c>
      <c r="N76" s="4" t="s">
        <v>257</v>
      </c>
      <c r="O76" s="4" t="s">
        <v>258</v>
      </c>
      <c r="P76" s="4" t="s">
        <v>259</v>
      </c>
      <c r="Q76" s="4">
        <v>3</v>
      </c>
      <c r="R76" s="4">
        <v>349</v>
      </c>
      <c r="S76" s="4">
        <v>168497</v>
      </c>
      <c r="T76" s="4" t="s">
        <v>260</v>
      </c>
      <c r="U76" s="4" t="s">
        <v>261</v>
      </c>
      <c r="V76" s="4">
        <v>549494051</v>
      </c>
      <c r="W76" s="4" t="s">
        <v>262</v>
      </c>
      <c r="X76" s="8" t="s">
        <v>263</v>
      </c>
      <c r="Y76" s="8" t="s">
        <v>264</v>
      </c>
      <c r="Z76" s="8" t="s">
        <v>265</v>
      </c>
      <c r="AA76" s="8" t="s">
        <v>95</v>
      </c>
      <c r="AB76" s="8" t="s">
        <v>68</v>
      </c>
      <c r="AC76" s="7" t="s">
        <v>266</v>
      </c>
      <c r="AD76" s="9">
        <v>26510</v>
      </c>
      <c r="AE76" s="6">
        <v>20</v>
      </c>
      <c r="AF76" s="9">
        <v>5302</v>
      </c>
      <c r="AG76" s="10">
        <f>ROUND(K76*AD76,2)</f>
        <v>291610</v>
      </c>
      <c r="AH76" s="10">
        <f>ROUND(K76*(AD76+AF76),2)</f>
        <v>349932</v>
      </c>
    </row>
    <row r="77" spans="1:34" ht="76.5">
      <c r="A77" s="3">
        <v>25101</v>
      </c>
      <c r="B77" s="4" t="s">
        <v>251</v>
      </c>
      <c r="C77" s="3">
        <v>66108</v>
      </c>
      <c r="D77" s="4" t="s">
        <v>127</v>
      </c>
      <c r="E77" s="4" t="s">
        <v>267</v>
      </c>
      <c r="F77" s="4" t="s">
        <v>268</v>
      </c>
      <c r="G77" s="4" t="s">
        <v>269</v>
      </c>
      <c r="H77" s="4" t="s">
        <v>270</v>
      </c>
      <c r="I77" s="4" t="s">
        <v>45</v>
      </c>
      <c r="J77" s="5">
        <v>11</v>
      </c>
      <c r="K77" s="6">
        <v>11</v>
      </c>
      <c r="L77" s="7" t="s">
        <v>46</v>
      </c>
      <c r="M77" s="4">
        <v>560000</v>
      </c>
      <c r="N77" s="4" t="s">
        <v>257</v>
      </c>
      <c r="O77" s="4" t="s">
        <v>258</v>
      </c>
      <c r="P77" s="4" t="s">
        <v>259</v>
      </c>
      <c r="Q77" s="4">
        <v>3</v>
      </c>
      <c r="R77" s="4">
        <v>349</v>
      </c>
      <c r="S77" s="4">
        <v>168497</v>
      </c>
      <c r="T77" s="4" t="s">
        <v>260</v>
      </c>
      <c r="U77" s="4" t="s">
        <v>261</v>
      </c>
      <c r="V77" s="4">
        <v>549494051</v>
      </c>
      <c r="W77" s="4" t="s">
        <v>262</v>
      </c>
      <c r="X77" s="8" t="s">
        <v>263</v>
      </c>
      <c r="Y77" s="8" t="s">
        <v>264</v>
      </c>
      <c r="Z77" s="8" t="s">
        <v>265</v>
      </c>
      <c r="AA77" s="8" t="s">
        <v>95</v>
      </c>
      <c r="AB77" s="8" t="s">
        <v>68</v>
      </c>
      <c r="AC77" s="7" t="s">
        <v>266</v>
      </c>
      <c r="AD77" s="9">
        <v>23450</v>
      </c>
      <c r="AE77" s="6">
        <v>20</v>
      </c>
      <c r="AF77" s="9">
        <v>4690</v>
      </c>
      <c r="AG77" s="10">
        <f>ROUND(K77*AD77,2)</f>
        <v>257950</v>
      </c>
      <c r="AH77" s="10">
        <f>ROUND(K77*(AD77+AF77),2)</f>
        <v>309540</v>
      </c>
    </row>
    <row r="78" spans="1:34" ht="13.5" customHeight="1">
      <c r="A78" s="26"/>
      <c r="B78" s="26"/>
      <c r="C78" s="2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26" t="s">
        <v>57</v>
      </c>
      <c r="AF78" s="26"/>
      <c r="AG78" s="12">
        <f>SUM(AG76:AG77)</f>
        <v>549560</v>
      </c>
      <c r="AH78" s="12">
        <f>SUM(AH76:AH77)</f>
        <v>659472</v>
      </c>
    </row>
    <row r="79" spans="1:3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38.25">
      <c r="A80" s="3">
        <v>25215</v>
      </c>
      <c r="B80" s="4"/>
      <c r="C80" s="3">
        <v>66246</v>
      </c>
      <c r="D80" s="4" t="s">
        <v>81</v>
      </c>
      <c r="E80" s="4" t="s">
        <v>82</v>
      </c>
      <c r="F80" s="4" t="s">
        <v>83</v>
      </c>
      <c r="G80" s="4" t="s">
        <v>84</v>
      </c>
      <c r="H80" s="4"/>
      <c r="I80" s="4" t="s">
        <v>45</v>
      </c>
      <c r="J80" s="5">
        <v>4</v>
      </c>
      <c r="K80" s="6">
        <v>4</v>
      </c>
      <c r="L80" s="7" t="s">
        <v>46</v>
      </c>
      <c r="M80" s="4">
        <v>231100</v>
      </c>
      <c r="N80" s="4" t="s">
        <v>271</v>
      </c>
      <c r="O80" s="4" t="s">
        <v>87</v>
      </c>
      <c r="P80" s="4" t="s">
        <v>88</v>
      </c>
      <c r="Q80" s="4"/>
      <c r="R80" s="4" t="s">
        <v>50</v>
      </c>
      <c r="S80" s="4">
        <v>3913</v>
      </c>
      <c r="T80" s="4" t="s">
        <v>89</v>
      </c>
      <c r="U80" s="4" t="s">
        <v>90</v>
      </c>
      <c r="V80" s="4">
        <v>549493609</v>
      </c>
      <c r="W80" s="4"/>
      <c r="X80" s="8" t="s">
        <v>272</v>
      </c>
      <c r="Y80" s="8" t="s">
        <v>273</v>
      </c>
      <c r="Z80" s="8" t="s">
        <v>210</v>
      </c>
      <c r="AA80" s="8" t="s">
        <v>274</v>
      </c>
      <c r="AB80" s="8" t="s">
        <v>68</v>
      </c>
      <c r="AC80" s="7" t="s">
        <v>275</v>
      </c>
      <c r="AD80" s="9">
        <v>980</v>
      </c>
      <c r="AE80" s="6">
        <v>20</v>
      </c>
      <c r="AF80" s="9">
        <v>196</v>
      </c>
      <c r="AG80" s="10">
        <f>ROUND(K80*AD80,2)</f>
        <v>3920</v>
      </c>
      <c r="AH80" s="10">
        <f>ROUND(K80*(AD80+AF80),2)</f>
        <v>4704</v>
      </c>
    </row>
    <row r="81" spans="1:34" ht="76.5">
      <c r="A81" s="3">
        <v>25215</v>
      </c>
      <c r="B81" s="4"/>
      <c r="C81" s="3">
        <v>66250</v>
      </c>
      <c r="D81" s="4" t="s">
        <v>98</v>
      </c>
      <c r="E81" s="4" t="s">
        <v>99</v>
      </c>
      <c r="F81" s="4" t="s">
        <v>100</v>
      </c>
      <c r="G81" s="4" t="s">
        <v>101</v>
      </c>
      <c r="H81" s="4"/>
      <c r="I81" s="4" t="s">
        <v>45</v>
      </c>
      <c r="J81" s="5">
        <v>4</v>
      </c>
      <c r="K81" s="6">
        <v>4</v>
      </c>
      <c r="L81" s="7" t="s">
        <v>46</v>
      </c>
      <c r="M81" s="4">
        <v>231100</v>
      </c>
      <c r="N81" s="4" t="s">
        <v>271</v>
      </c>
      <c r="O81" s="4" t="s">
        <v>87</v>
      </c>
      <c r="P81" s="4" t="s">
        <v>88</v>
      </c>
      <c r="Q81" s="4"/>
      <c r="R81" s="4" t="s">
        <v>50</v>
      </c>
      <c r="S81" s="4">
        <v>3913</v>
      </c>
      <c r="T81" s="4" t="s">
        <v>89</v>
      </c>
      <c r="U81" s="4" t="s">
        <v>90</v>
      </c>
      <c r="V81" s="4">
        <v>549493609</v>
      </c>
      <c r="W81" s="4"/>
      <c r="X81" s="8" t="s">
        <v>272</v>
      </c>
      <c r="Y81" s="8" t="s">
        <v>273</v>
      </c>
      <c r="Z81" s="8" t="s">
        <v>210</v>
      </c>
      <c r="AA81" s="8" t="s">
        <v>274</v>
      </c>
      <c r="AB81" s="8" t="s">
        <v>68</v>
      </c>
      <c r="AC81" s="7" t="s">
        <v>275</v>
      </c>
      <c r="AD81" s="9">
        <v>3990</v>
      </c>
      <c r="AE81" s="6">
        <v>20</v>
      </c>
      <c r="AF81" s="9">
        <v>798</v>
      </c>
      <c r="AG81" s="10">
        <f>ROUND(K81*AD81,2)</f>
        <v>15960</v>
      </c>
      <c r="AH81" s="10">
        <f>ROUND(K81*(AD81+AF81),2)</f>
        <v>19152</v>
      </c>
    </row>
    <row r="82" spans="1:34" ht="13.5" customHeight="1">
      <c r="A82" s="26"/>
      <c r="B82" s="26"/>
      <c r="C82" s="2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26" t="s">
        <v>57</v>
      </c>
      <c r="AF82" s="26"/>
      <c r="AG82" s="12">
        <f>SUM(AG80:AG81)</f>
        <v>19880</v>
      </c>
      <c r="AH82" s="12">
        <f>SUM(AH80:AH81)</f>
        <v>23856</v>
      </c>
    </row>
    <row r="83" spans="1:3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89.25">
      <c r="A84" s="3">
        <v>25295</v>
      </c>
      <c r="B84" s="4" t="s">
        <v>276</v>
      </c>
      <c r="C84" s="3">
        <v>66402</v>
      </c>
      <c r="D84" s="4" t="s">
        <v>277</v>
      </c>
      <c r="E84" s="4" t="s">
        <v>278</v>
      </c>
      <c r="F84" s="4" t="s">
        <v>279</v>
      </c>
      <c r="G84" s="4" t="s">
        <v>280</v>
      </c>
      <c r="H84" s="4" t="s">
        <v>281</v>
      </c>
      <c r="I84" s="4" t="s">
        <v>45</v>
      </c>
      <c r="J84" s="5">
        <v>1</v>
      </c>
      <c r="K84" s="6">
        <v>1</v>
      </c>
      <c r="L84" s="7" t="s">
        <v>85</v>
      </c>
      <c r="M84" s="4">
        <v>811000</v>
      </c>
      <c r="N84" s="4" t="s">
        <v>282</v>
      </c>
      <c r="O84" s="4" t="s">
        <v>283</v>
      </c>
      <c r="P84" s="4" t="s">
        <v>284</v>
      </c>
      <c r="Q84" s="4">
        <v>0</v>
      </c>
      <c r="R84" s="4" t="s">
        <v>50</v>
      </c>
      <c r="S84" s="4">
        <v>244921</v>
      </c>
      <c r="T84" s="4" t="s">
        <v>285</v>
      </c>
      <c r="U84" s="4" t="s">
        <v>286</v>
      </c>
      <c r="V84" s="4">
        <v>549492797</v>
      </c>
      <c r="W84" s="4"/>
      <c r="X84" s="8" t="s">
        <v>287</v>
      </c>
      <c r="Y84" s="8" t="s">
        <v>288</v>
      </c>
      <c r="Z84" s="8" t="s">
        <v>50</v>
      </c>
      <c r="AA84" s="8" t="s">
        <v>289</v>
      </c>
      <c r="AB84" s="8" t="s">
        <v>68</v>
      </c>
      <c r="AC84" s="7" t="s">
        <v>290</v>
      </c>
      <c r="AD84" s="9">
        <v>19650</v>
      </c>
      <c r="AE84" s="6">
        <v>20</v>
      </c>
      <c r="AF84" s="9">
        <v>3930</v>
      </c>
      <c r="AG84" s="10">
        <f>ROUND(K84*AD84,2)</f>
        <v>19650</v>
      </c>
      <c r="AH84" s="10">
        <f>ROUND(K84*(AD84+AF84),2)</f>
        <v>23580</v>
      </c>
    </row>
    <row r="85" spans="1:34" ht="13.5" customHeight="1">
      <c r="A85" s="26"/>
      <c r="B85" s="26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26" t="s">
        <v>57</v>
      </c>
      <c r="AF85" s="26"/>
      <c r="AG85" s="12">
        <f>SUM(AG84:AG84)</f>
        <v>19650</v>
      </c>
      <c r="AH85" s="12">
        <f>SUM(AH84:AH84)</f>
        <v>23580</v>
      </c>
    </row>
    <row r="86" spans="1:3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63.75">
      <c r="A87" s="3">
        <v>25380</v>
      </c>
      <c r="B87" s="4"/>
      <c r="C87" s="3">
        <v>66495</v>
      </c>
      <c r="D87" s="4" t="s">
        <v>127</v>
      </c>
      <c r="E87" s="4" t="s">
        <v>291</v>
      </c>
      <c r="F87" s="4" t="s">
        <v>292</v>
      </c>
      <c r="G87" s="4" t="s">
        <v>293</v>
      </c>
      <c r="H87" s="4"/>
      <c r="I87" s="4" t="s">
        <v>45</v>
      </c>
      <c r="J87" s="5">
        <v>3</v>
      </c>
      <c r="K87" s="6">
        <v>3</v>
      </c>
      <c r="L87" s="7" t="s">
        <v>46</v>
      </c>
      <c r="M87" s="4">
        <v>219820</v>
      </c>
      <c r="N87" s="4" t="s">
        <v>294</v>
      </c>
      <c r="O87" s="4" t="s">
        <v>48</v>
      </c>
      <c r="P87" s="4" t="s">
        <v>49</v>
      </c>
      <c r="Q87" s="4">
        <v>1</v>
      </c>
      <c r="R87" s="4" t="s">
        <v>50</v>
      </c>
      <c r="S87" s="4">
        <v>168951</v>
      </c>
      <c r="T87" s="4" t="s">
        <v>295</v>
      </c>
      <c r="U87" s="4" t="s">
        <v>296</v>
      </c>
      <c r="V87" s="4">
        <v>549494967</v>
      </c>
      <c r="W87" s="4"/>
      <c r="X87" s="8" t="s">
        <v>297</v>
      </c>
      <c r="Y87" s="8" t="s">
        <v>298</v>
      </c>
      <c r="Z87" s="8" t="s">
        <v>50</v>
      </c>
      <c r="AA87" s="8" t="s">
        <v>95</v>
      </c>
      <c r="AB87" s="8" t="s">
        <v>50</v>
      </c>
      <c r="AC87" s="7" t="s">
        <v>299</v>
      </c>
      <c r="AD87" s="9">
        <v>29986</v>
      </c>
      <c r="AE87" s="6">
        <v>20</v>
      </c>
      <c r="AF87" s="9">
        <v>5997.2</v>
      </c>
      <c r="AG87" s="10">
        <f>ROUND(K87*AD87,2)</f>
        <v>89958</v>
      </c>
      <c r="AH87" s="10">
        <f>ROUND(K87*(AD87+AF87),2)</f>
        <v>107949.6</v>
      </c>
    </row>
    <row r="88" spans="1:34" ht="51">
      <c r="A88" s="3">
        <v>25380</v>
      </c>
      <c r="B88" s="4"/>
      <c r="C88" s="3">
        <v>66496</v>
      </c>
      <c r="D88" s="4" t="s">
        <v>127</v>
      </c>
      <c r="E88" s="4" t="s">
        <v>300</v>
      </c>
      <c r="F88" s="4" t="s">
        <v>301</v>
      </c>
      <c r="G88" s="4" t="s">
        <v>302</v>
      </c>
      <c r="H88" s="4"/>
      <c r="I88" s="4" t="s">
        <v>45</v>
      </c>
      <c r="J88" s="5">
        <v>7</v>
      </c>
      <c r="K88" s="6">
        <v>7</v>
      </c>
      <c r="L88" s="7" t="s">
        <v>46</v>
      </c>
      <c r="M88" s="4">
        <v>219820</v>
      </c>
      <c r="N88" s="4" t="s">
        <v>294</v>
      </c>
      <c r="O88" s="4" t="s">
        <v>48</v>
      </c>
      <c r="P88" s="4" t="s">
        <v>49</v>
      </c>
      <c r="Q88" s="4">
        <v>1</v>
      </c>
      <c r="R88" s="4" t="s">
        <v>50</v>
      </c>
      <c r="S88" s="4">
        <v>168951</v>
      </c>
      <c r="T88" s="4" t="s">
        <v>295</v>
      </c>
      <c r="U88" s="4" t="s">
        <v>296</v>
      </c>
      <c r="V88" s="4">
        <v>549494967</v>
      </c>
      <c r="W88" s="4"/>
      <c r="X88" s="8" t="s">
        <v>297</v>
      </c>
      <c r="Y88" s="8" t="s">
        <v>298</v>
      </c>
      <c r="Z88" s="8" t="s">
        <v>50</v>
      </c>
      <c r="AA88" s="8" t="s">
        <v>95</v>
      </c>
      <c r="AB88" s="8" t="s">
        <v>50</v>
      </c>
      <c r="AC88" s="7" t="s">
        <v>299</v>
      </c>
      <c r="AD88" s="9">
        <v>13586</v>
      </c>
      <c r="AE88" s="6">
        <v>20</v>
      </c>
      <c r="AF88" s="9">
        <v>2717.2</v>
      </c>
      <c r="AG88" s="10">
        <f>ROUND(K88*AD88,2)</f>
        <v>95102</v>
      </c>
      <c r="AH88" s="10">
        <f>ROUND(K88*(AD88+AF88),2)</f>
        <v>114122.4</v>
      </c>
    </row>
    <row r="89" spans="1:34" ht="13.5" customHeight="1">
      <c r="A89" s="26"/>
      <c r="B89" s="26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6" t="s">
        <v>57</v>
      </c>
      <c r="AF89" s="26"/>
      <c r="AG89" s="12">
        <f>SUM(AG87:AG88)</f>
        <v>185060</v>
      </c>
      <c r="AH89" s="12">
        <f>SUM(AH87:AH88)</f>
        <v>222072</v>
      </c>
    </row>
    <row r="90" spans="1:3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76.5">
      <c r="A91" s="3">
        <v>25496</v>
      </c>
      <c r="B91" s="4"/>
      <c r="C91" s="3">
        <v>66898</v>
      </c>
      <c r="D91" s="4" t="s">
        <v>127</v>
      </c>
      <c r="E91" s="4" t="s">
        <v>224</v>
      </c>
      <c r="F91" s="4" t="s">
        <v>225</v>
      </c>
      <c r="G91" s="4" t="s">
        <v>226</v>
      </c>
      <c r="H91" s="4" t="s">
        <v>303</v>
      </c>
      <c r="I91" s="4" t="s">
        <v>45</v>
      </c>
      <c r="J91" s="5">
        <v>1</v>
      </c>
      <c r="K91" s="6">
        <v>1</v>
      </c>
      <c r="L91" s="7" t="s">
        <v>46</v>
      </c>
      <c r="M91" s="4">
        <v>211510</v>
      </c>
      <c r="N91" s="4" t="s">
        <v>304</v>
      </c>
      <c r="O91" s="4" t="s">
        <v>305</v>
      </c>
      <c r="P91" s="4" t="s">
        <v>306</v>
      </c>
      <c r="Q91" s="4">
        <v>2</v>
      </c>
      <c r="R91" s="4" t="s">
        <v>307</v>
      </c>
      <c r="S91" s="4">
        <v>64955</v>
      </c>
      <c r="T91" s="4" t="s">
        <v>308</v>
      </c>
      <c r="U91" s="4" t="s">
        <v>309</v>
      </c>
      <c r="V91" s="4">
        <v>549495587</v>
      </c>
      <c r="W91" s="4" t="s">
        <v>310</v>
      </c>
      <c r="X91" s="8" t="s">
        <v>311</v>
      </c>
      <c r="Y91" s="8" t="s">
        <v>312</v>
      </c>
      <c r="Z91" s="8" t="s">
        <v>50</v>
      </c>
      <c r="AA91" s="8" t="s">
        <v>313</v>
      </c>
      <c r="AB91" s="8" t="s">
        <v>68</v>
      </c>
      <c r="AC91" s="7" t="s">
        <v>314</v>
      </c>
      <c r="AD91" s="9">
        <v>10800</v>
      </c>
      <c r="AE91" s="6">
        <v>20</v>
      </c>
      <c r="AF91" s="9">
        <v>2160</v>
      </c>
      <c r="AG91" s="10">
        <f>ROUND(K91*AD91,2)</f>
        <v>10800</v>
      </c>
      <c r="AH91" s="10">
        <f>ROUND(K91*(AD91+AF91),2)</f>
        <v>12960</v>
      </c>
    </row>
    <row r="92" spans="1:34" ht="13.5" customHeight="1">
      <c r="A92" s="26"/>
      <c r="B92" s="26"/>
      <c r="C92" s="2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26" t="s">
        <v>57</v>
      </c>
      <c r="AF92" s="26"/>
      <c r="AG92" s="12">
        <f>SUM(AG91:AG91)</f>
        <v>10800</v>
      </c>
      <c r="AH92" s="12">
        <f>SUM(AH91:AH91)</f>
        <v>12960</v>
      </c>
    </row>
    <row r="93" spans="1:3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8.25">
      <c r="A94" s="3">
        <v>25756</v>
      </c>
      <c r="B94" s="4"/>
      <c r="C94" s="3">
        <v>67355</v>
      </c>
      <c r="D94" s="4" t="s">
        <v>41</v>
      </c>
      <c r="E94" s="4" t="s">
        <v>42</v>
      </c>
      <c r="F94" s="4" t="s">
        <v>43</v>
      </c>
      <c r="G94" s="4" t="s">
        <v>44</v>
      </c>
      <c r="H94" s="4"/>
      <c r="I94" s="4" t="s">
        <v>45</v>
      </c>
      <c r="J94" s="5">
        <v>1</v>
      </c>
      <c r="K94" s="6">
        <v>1</v>
      </c>
      <c r="L94" s="7" t="s">
        <v>46</v>
      </c>
      <c r="M94" s="4">
        <v>211600</v>
      </c>
      <c r="N94" s="4" t="s">
        <v>315</v>
      </c>
      <c r="O94" s="4" t="s">
        <v>48</v>
      </c>
      <c r="P94" s="4" t="s">
        <v>49</v>
      </c>
      <c r="Q94" s="4"/>
      <c r="R94" s="4" t="s">
        <v>50</v>
      </c>
      <c r="S94" s="4">
        <v>113051</v>
      </c>
      <c r="T94" s="4" t="s">
        <v>316</v>
      </c>
      <c r="U94" s="4" t="s">
        <v>317</v>
      </c>
      <c r="V94" s="4">
        <v>549498535</v>
      </c>
      <c r="W94" s="4"/>
      <c r="X94" s="8" t="s">
        <v>318</v>
      </c>
      <c r="Y94" s="8" t="s">
        <v>319</v>
      </c>
      <c r="Z94" s="8" t="s">
        <v>50</v>
      </c>
      <c r="AA94" s="8" t="s">
        <v>320</v>
      </c>
      <c r="AB94" s="8" t="s">
        <v>50</v>
      </c>
      <c r="AC94" s="7" t="s">
        <v>321</v>
      </c>
      <c r="AD94" s="9">
        <v>390</v>
      </c>
      <c r="AE94" s="6">
        <v>20</v>
      </c>
      <c r="AF94" s="9">
        <v>78</v>
      </c>
      <c r="AG94" s="10">
        <f>ROUND(K94*AD94,2)</f>
        <v>390</v>
      </c>
      <c r="AH94" s="10">
        <f>ROUND(K94*(AD94+AF94),2)</f>
        <v>468</v>
      </c>
    </row>
    <row r="95" spans="1:34" ht="63.75">
      <c r="A95" s="3">
        <v>25756</v>
      </c>
      <c r="B95" s="4"/>
      <c r="C95" s="3">
        <v>67365</v>
      </c>
      <c r="D95" s="4" t="s">
        <v>106</v>
      </c>
      <c r="E95" s="4" t="s">
        <v>120</v>
      </c>
      <c r="F95" s="4" t="s">
        <v>121</v>
      </c>
      <c r="G95" s="4" t="s">
        <v>122</v>
      </c>
      <c r="H95" s="4" t="s">
        <v>322</v>
      </c>
      <c r="I95" s="4" t="s">
        <v>45</v>
      </c>
      <c r="J95" s="5">
        <v>1</v>
      </c>
      <c r="K95" s="6">
        <v>1</v>
      </c>
      <c r="L95" s="7" t="s">
        <v>46</v>
      </c>
      <c r="M95" s="4">
        <v>211600</v>
      </c>
      <c r="N95" s="4" t="s">
        <v>315</v>
      </c>
      <c r="O95" s="4" t="s">
        <v>48</v>
      </c>
      <c r="P95" s="4" t="s">
        <v>49</v>
      </c>
      <c r="Q95" s="4"/>
      <c r="R95" s="4" t="s">
        <v>50</v>
      </c>
      <c r="S95" s="4">
        <v>113051</v>
      </c>
      <c r="T95" s="4" t="s">
        <v>316</v>
      </c>
      <c r="U95" s="4" t="s">
        <v>317</v>
      </c>
      <c r="V95" s="4">
        <v>549498535</v>
      </c>
      <c r="W95" s="4" t="s">
        <v>323</v>
      </c>
      <c r="X95" s="8" t="s">
        <v>318</v>
      </c>
      <c r="Y95" s="8" t="s">
        <v>319</v>
      </c>
      <c r="Z95" s="8" t="s">
        <v>50</v>
      </c>
      <c r="AA95" s="8" t="s">
        <v>320</v>
      </c>
      <c r="AB95" s="8" t="s">
        <v>50</v>
      </c>
      <c r="AC95" s="7" t="s">
        <v>321</v>
      </c>
      <c r="AD95" s="9">
        <v>21500</v>
      </c>
      <c r="AE95" s="6">
        <v>20</v>
      </c>
      <c r="AF95" s="9">
        <v>4300</v>
      </c>
      <c r="AG95" s="10">
        <f>ROUND(K95*AD95,2)</f>
        <v>21500</v>
      </c>
      <c r="AH95" s="10">
        <f>ROUND(K95*(AD95+AF95),2)</f>
        <v>25800</v>
      </c>
    </row>
    <row r="96" spans="1:34" ht="13.5" customHeight="1">
      <c r="A96" s="26"/>
      <c r="B96" s="26"/>
      <c r="C96" s="2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26" t="s">
        <v>57</v>
      </c>
      <c r="AF96" s="26"/>
      <c r="AG96" s="12">
        <f>SUM(AG94:AG95)</f>
        <v>21890</v>
      </c>
      <c r="AH96" s="12">
        <f>SUM(AH94:AH95)</f>
        <v>26268</v>
      </c>
    </row>
    <row r="97" spans="1:3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63.75">
      <c r="A98" s="3">
        <v>25776</v>
      </c>
      <c r="B98" s="4"/>
      <c r="C98" s="3">
        <v>67307</v>
      </c>
      <c r="D98" s="4" t="s">
        <v>74</v>
      </c>
      <c r="E98" s="4" t="s">
        <v>75</v>
      </c>
      <c r="F98" s="4" t="s">
        <v>76</v>
      </c>
      <c r="G98" s="4" t="s">
        <v>77</v>
      </c>
      <c r="H98" s="4"/>
      <c r="I98" s="4" t="s">
        <v>45</v>
      </c>
      <c r="J98" s="5">
        <v>1</v>
      </c>
      <c r="K98" s="6">
        <v>1</v>
      </c>
      <c r="L98" s="7" t="s">
        <v>85</v>
      </c>
      <c r="M98" s="4">
        <v>235300</v>
      </c>
      <c r="N98" s="4" t="s">
        <v>205</v>
      </c>
      <c r="O98" s="4" t="s">
        <v>87</v>
      </c>
      <c r="P98" s="4" t="s">
        <v>88</v>
      </c>
      <c r="Q98" s="4">
        <v>3</v>
      </c>
      <c r="R98" s="4">
        <v>3.57</v>
      </c>
      <c r="S98" s="4">
        <v>7318</v>
      </c>
      <c r="T98" s="4" t="s">
        <v>206</v>
      </c>
      <c r="U98" s="4" t="s">
        <v>207</v>
      </c>
      <c r="V98" s="4">
        <v>549494163</v>
      </c>
      <c r="W98" s="4"/>
      <c r="X98" s="8" t="s">
        <v>324</v>
      </c>
      <c r="Y98" s="8" t="s">
        <v>209</v>
      </c>
      <c r="Z98" s="8" t="s">
        <v>210</v>
      </c>
      <c r="AA98" s="8" t="s">
        <v>211</v>
      </c>
      <c r="AB98" s="8" t="s">
        <v>68</v>
      </c>
      <c r="AC98" s="7" t="s">
        <v>325</v>
      </c>
      <c r="AD98" s="9">
        <v>390</v>
      </c>
      <c r="AE98" s="6">
        <v>20</v>
      </c>
      <c r="AF98" s="9">
        <v>78</v>
      </c>
      <c r="AG98" s="10">
        <f>ROUND(K98*AD98,2)</f>
        <v>390</v>
      </c>
      <c r="AH98" s="10">
        <f>ROUND(K98*(AD98+AF98),2)</f>
        <v>468</v>
      </c>
    </row>
    <row r="99" spans="1:34" ht="13.5" customHeight="1">
      <c r="A99" s="26"/>
      <c r="B99" s="26"/>
      <c r="C99" s="2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26" t="s">
        <v>57</v>
      </c>
      <c r="AF99" s="26"/>
      <c r="AG99" s="12">
        <f>SUM(AG98:AG98)</f>
        <v>390</v>
      </c>
      <c r="AH99" s="12">
        <f>SUM(AH98:AH98)</f>
        <v>468</v>
      </c>
    </row>
    <row r="100" spans="1:3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38.25">
      <c r="A101" s="3">
        <v>26036</v>
      </c>
      <c r="B101" s="4"/>
      <c r="C101" s="3">
        <v>67967</v>
      </c>
      <c r="D101" s="4" t="s">
        <v>74</v>
      </c>
      <c r="E101" s="4" t="s">
        <v>114</v>
      </c>
      <c r="F101" s="4" t="s">
        <v>115</v>
      </c>
      <c r="G101" s="4" t="s">
        <v>116</v>
      </c>
      <c r="H101" s="4"/>
      <c r="I101" s="4" t="s">
        <v>45</v>
      </c>
      <c r="J101" s="5">
        <v>4</v>
      </c>
      <c r="K101" s="6">
        <v>4</v>
      </c>
      <c r="L101" s="7" t="s">
        <v>85</v>
      </c>
      <c r="M101" s="4">
        <v>820000</v>
      </c>
      <c r="N101" s="4" t="s">
        <v>326</v>
      </c>
      <c r="O101" s="4" t="s">
        <v>327</v>
      </c>
      <c r="P101" s="4" t="s">
        <v>144</v>
      </c>
      <c r="Q101" s="4"/>
      <c r="R101" s="4" t="s">
        <v>50</v>
      </c>
      <c r="S101" s="4">
        <v>9467</v>
      </c>
      <c r="T101" s="4" t="s">
        <v>328</v>
      </c>
      <c r="U101" s="4" t="s">
        <v>329</v>
      </c>
      <c r="V101" s="4">
        <v>549497509</v>
      </c>
      <c r="W101" s="4" t="s">
        <v>330</v>
      </c>
      <c r="X101" s="8" t="s">
        <v>331</v>
      </c>
      <c r="Y101" s="8" t="s">
        <v>332</v>
      </c>
      <c r="Z101" s="8" t="s">
        <v>50</v>
      </c>
      <c r="AA101" s="8" t="s">
        <v>55</v>
      </c>
      <c r="AB101" s="8" t="s">
        <v>50</v>
      </c>
      <c r="AC101" s="7" t="s">
        <v>333</v>
      </c>
      <c r="AD101" s="9">
        <v>390</v>
      </c>
      <c r="AE101" s="6">
        <v>20</v>
      </c>
      <c r="AF101" s="9">
        <v>78</v>
      </c>
      <c r="AG101" s="10">
        <f>ROUND(K101*AD101,2)</f>
        <v>1560</v>
      </c>
      <c r="AH101" s="10">
        <f>ROUND(K101*(AD101+AF101),2)</f>
        <v>1872</v>
      </c>
    </row>
    <row r="102" spans="1:34" ht="13.5" customHeight="1">
      <c r="A102" s="26"/>
      <c r="B102" s="26"/>
      <c r="C102" s="2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6" t="s">
        <v>57</v>
      </c>
      <c r="AF102" s="26"/>
      <c r="AG102" s="12">
        <f>SUM(AG101:AG101)</f>
        <v>1560</v>
      </c>
      <c r="AH102" s="12">
        <f>SUM(AH101:AH101)</f>
        <v>1872</v>
      </c>
    </row>
    <row r="103" spans="1:3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63.75">
      <c r="A104" s="3">
        <v>26095</v>
      </c>
      <c r="B104" s="4" t="s">
        <v>334</v>
      </c>
      <c r="C104" s="3">
        <v>68060</v>
      </c>
      <c r="D104" s="4" t="s">
        <v>127</v>
      </c>
      <c r="E104" s="4" t="s">
        <v>335</v>
      </c>
      <c r="F104" s="4" t="s">
        <v>336</v>
      </c>
      <c r="G104" s="4" t="s">
        <v>337</v>
      </c>
      <c r="H104" s="4"/>
      <c r="I104" s="4" t="s">
        <v>45</v>
      </c>
      <c r="J104" s="5">
        <v>1</v>
      </c>
      <c r="K104" s="6">
        <v>1</v>
      </c>
      <c r="L104" s="7" t="s">
        <v>46</v>
      </c>
      <c r="M104" s="4">
        <v>315030</v>
      </c>
      <c r="N104" s="4" t="s">
        <v>338</v>
      </c>
      <c r="O104" s="4" t="s">
        <v>339</v>
      </c>
      <c r="P104" s="4" t="s">
        <v>340</v>
      </c>
      <c r="Q104" s="4">
        <v>2</v>
      </c>
      <c r="R104" s="4" t="s">
        <v>341</v>
      </c>
      <c r="S104" s="4">
        <v>404</v>
      </c>
      <c r="T104" s="4" t="s">
        <v>342</v>
      </c>
      <c r="U104" s="4" t="s">
        <v>343</v>
      </c>
      <c r="V104" s="4">
        <v>549495053</v>
      </c>
      <c r="W104" s="4"/>
      <c r="X104" s="8" t="s">
        <v>344</v>
      </c>
      <c r="Y104" s="8" t="s">
        <v>345</v>
      </c>
      <c r="Z104" s="8" t="s">
        <v>50</v>
      </c>
      <c r="AA104" s="8" t="s">
        <v>95</v>
      </c>
      <c r="AB104" s="8" t="s">
        <v>50</v>
      </c>
      <c r="AC104" s="7" t="s">
        <v>346</v>
      </c>
      <c r="AD104" s="9">
        <v>12928</v>
      </c>
      <c r="AE104" s="6">
        <v>20</v>
      </c>
      <c r="AF104" s="9">
        <v>2585.6</v>
      </c>
      <c r="AG104" s="10">
        <f>ROUND(K104*AD104,2)</f>
        <v>12928</v>
      </c>
      <c r="AH104" s="10">
        <f>ROUND(K104*(AD104+AF104),2)</f>
        <v>15513.6</v>
      </c>
    </row>
    <row r="105" spans="1:34" ht="13.5" customHeight="1">
      <c r="A105" s="26"/>
      <c r="B105" s="26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26" t="s">
        <v>57</v>
      </c>
      <c r="AF105" s="26"/>
      <c r="AG105" s="12">
        <f>SUM(AG104:AG104)</f>
        <v>12928</v>
      </c>
      <c r="AH105" s="12">
        <f>SUM(AH104:AH104)</f>
        <v>15513.6</v>
      </c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76.5">
      <c r="A107" s="3">
        <v>26115</v>
      </c>
      <c r="B107" s="4"/>
      <c r="C107" s="3">
        <v>68222</v>
      </c>
      <c r="D107" s="4" t="s">
        <v>98</v>
      </c>
      <c r="E107" s="4" t="s">
        <v>138</v>
      </c>
      <c r="F107" s="4" t="s">
        <v>139</v>
      </c>
      <c r="G107" s="4" t="s">
        <v>140</v>
      </c>
      <c r="H107" s="29" t="s">
        <v>405</v>
      </c>
      <c r="I107" s="4" t="s">
        <v>45</v>
      </c>
      <c r="J107" s="5">
        <v>1</v>
      </c>
      <c r="K107" s="6">
        <v>1</v>
      </c>
      <c r="L107" s="7" t="s">
        <v>46</v>
      </c>
      <c r="M107" s="4">
        <v>235400</v>
      </c>
      <c r="N107" s="4" t="s">
        <v>347</v>
      </c>
      <c r="O107" s="4" t="s">
        <v>87</v>
      </c>
      <c r="P107" s="4" t="s">
        <v>88</v>
      </c>
      <c r="Q107" s="4">
        <v>4</v>
      </c>
      <c r="R107" s="4">
        <v>4.28</v>
      </c>
      <c r="S107" s="4">
        <v>49109</v>
      </c>
      <c r="T107" s="4" t="s">
        <v>348</v>
      </c>
      <c r="U107" s="4" t="s">
        <v>349</v>
      </c>
      <c r="V107" s="4">
        <v>549495769</v>
      </c>
      <c r="W107" s="4"/>
      <c r="X107" s="8" t="s">
        <v>350</v>
      </c>
      <c r="Y107" s="8" t="s">
        <v>351</v>
      </c>
      <c r="Z107" s="8" t="s">
        <v>50</v>
      </c>
      <c r="AA107" s="8" t="s">
        <v>352</v>
      </c>
      <c r="AB107" s="8" t="s">
        <v>68</v>
      </c>
      <c r="AC107" s="7" t="s">
        <v>353</v>
      </c>
      <c r="AD107" s="9">
        <v>16660</v>
      </c>
      <c r="AE107" s="6">
        <v>20</v>
      </c>
      <c r="AF107" s="9">
        <v>3332</v>
      </c>
      <c r="AG107" s="10">
        <f>ROUND(K107*AD107,2)</f>
        <v>16660</v>
      </c>
      <c r="AH107" s="10">
        <f>ROUND(K107*(AD107+AF107),2)</f>
        <v>19992</v>
      </c>
    </row>
    <row r="108" spans="1:34" ht="13.5" customHeight="1">
      <c r="A108" s="26"/>
      <c r="B108" s="26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26" t="s">
        <v>57</v>
      </c>
      <c r="AF108" s="26"/>
      <c r="AG108" s="12">
        <f>SUM(AG107:AG107)</f>
        <v>16660</v>
      </c>
      <c r="AH108" s="12">
        <f>SUM(AH107:AH107)</f>
        <v>19992</v>
      </c>
    </row>
    <row r="109" spans="1:3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8.25">
      <c r="A110" s="3">
        <v>26125</v>
      </c>
      <c r="B110" s="4"/>
      <c r="C110" s="3">
        <v>68253</v>
      </c>
      <c r="D110" s="4" t="s">
        <v>164</v>
      </c>
      <c r="E110" s="4" t="s">
        <v>165</v>
      </c>
      <c r="F110" s="4" t="s">
        <v>166</v>
      </c>
      <c r="G110" s="4" t="s">
        <v>167</v>
      </c>
      <c r="H110" s="4"/>
      <c r="I110" s="4" t="s">
        <v>45</v>
      </c>
      <c r="J110" s="5">
        <v>1</v>
      </c>
      <c r="K110" s="6">
        <v>1</v>
      </c>
      <c r="L110" s="7" t="s">
        <v>85</v>
      </c>
      <c r="M110" s="4">
        <v>110117</v>
      </c>
      <c r="N110" s="4" t="s">
        <v>354</v>
      </c>
      <c r="O110" s="4" t="s">
        <v>355</v>
      </c>
      <c r="P110" s="4" t="s">
        <v>356</v>
      </c>
      <c r="Q110" s="4">
        <v>3</v>
      </c>
      <c r="R110" s="4">
        <v>1</v>
      </c>
      <c r="S110" s="4">
        <v>133479</v>
      </c>
      <c r="T110" s="4" t="s">
        <v>357</v>
      </c>
      <c r="U110" s="4" t="s">
        <v>358</v>
      </c>
      <c r="V110" s="4">
        <v>543185396</v>
      </c>
      <c r="W110" s="4"/>
      <c r="X110" s="8" t="s">
        <v>55</v>
      </c>
      <c r="Y110" s="8" t="s">
        <v>359</v>
      </c>
      <c r="Z110" s="8" t="s">
        <v>50</v>
      </c>
      <c r="AA110" s="8" t="s">
        <v>55</v>
      </c>
      <c r="AB110" s="8" t="s">
        <v>188</v>
      </c>
      <c r="AC110" s="7" t="s">
        <v>360</v>
      </c>
      <c r="AD110" s="9">
        <v>1880</v>
      </c>
      <c r="AE110" s="6">
        <v>20</v>
      </c>
      <c r="AF110" s="9">
        <v>376</v>
      </c>
      <c r="AG110" s="10">
        <f>ROUND(K110*AD110,2)</f>
        <v>1880</v>
      </c>
      <c r="AH110" s="10">
        <f>ROUND(K110*(AD110+AF110),2)</f>
        <v>2256</v>
      </c>
    </row>
    <row r="111" spans="1:34" ht="13.5" customHeight="1">
      <c r="A111" s="26"/>
      <c r="B111" s="26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26" t="s">
        <v>57</v>
      </c>
      <c r="AF111" s="26"/>
      <c r="AG111" s="12">
        <f>SUM(AG110:AG110)</f>
        <v>1880</v>
      </c>
      <c r="AH111" s="12">
        <f>SUM(AH110:AH110)</f>
        <v>2256</v>
      </c>
    </row>
    <row r="112" spans="1:3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89.25">
      <c r="A113" s="3">
        <v>26143</v>
      </c>
      <c r="B113" s="4"/>
      <c r="C113" s="3">
        <v>68435</v>
      </c>
      <c r="D113" s="4" t="s">
        <v>252</v>
      </c>
      <c r="E113" s="4" t="s">
        <v>361</v>
      </c>
      <c r="F113" s="4" t="s">
        <v>362</v>
      </c>
      <c r="G113" s="4" t="s">
        <v>363</v>
      </c>
      <c r="H113" s="4"/>
      <c r="I113" s="4" t="s">
        <v>45</v>
      </c>
      <c r="J113" s="5">
        <v>3</v>
      </c>
      <c r="K113" s="6">
        <v>3</v>
      </c>
      <c r="L113" s="7" t="s">
        <v>46</v>
      </c>
      <c r="M113" s="4">
        <v>219820</v>
      </c>
      <c r="N113" s="4" t="s">
        <v>294</v>
      </c>
      <c r="O113" s="4" t="s">
        <v>48</v>
      </c>
      <c r="P113" s="4" t="s">
        <v>49</v>
      </c>
      <c r="Q113" s="4">
        <v>1</v>
      </c>
      <c r="R113" s="4" t="s">
        <v>364</v>
      </c>
      <c r="S113" s="4">
        <v>168951</v>
      </c>
      <c r="T113" s="4" t="s">
        <v>295</v>
      </c>
      <c r="U113" s="4" t="s">
        <v>296</v>
      </c>
      <c r="V113" s="4">
        <v>549494967</v>
      </c>
      <c r="W113" s="4"/>
      <c r="X113" s="8" t="s">
        <v>297</v>
      </c>
      <c r="Y113" s="8" t="s">
        <v>298</v>
      </c>
      <c r="Z113" s="8" t="s">
        <v>50</v>
      </c>
      <c r="AA113" s="8" t="s">
        <v>95</v>
      </c>
      <c r="AB113" s="8" t="s">
        <v>50</v>
      </c>
      <c r="AC113" s="7" t="s">
        <v>365</v>
      </c>
      <c r="AD113" s="9">
        <v>38980</v>
      </c>
      <c r="AE113" s="6">
        <v>20</v>
      </c>
      <c r="AF113" s="9">
        <v>7796</v>
      </c>
      <c r="AG113" s="10">
        <f>ROUND(K113*AD113,2)</f>
        <v>116940</v>
      </c>
      <c r="AH113" s="10">
        <f>ROUND(K113*(AD113+AF113),2)</f>
        <v>140328</v>
      </c>
    </row>
    <row r="114" spans="1:34" ht="13.5" customHeight="1">
      <c r="A114" s="26"/>
      <c r="B114" s="26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26" t="s">
        <v>57</v>
      </c>
      <c r="AF114" s="26"/>
      <c r="AG114" s="12">
        <f>SUM(AG113:AG113)</f>
        <v>116940</v>
      </c>
      <c r="AH114" s="12">
        <f>SUM(AH113:AH113)</f>
        <v>140328</v>
      </c>
    </row>
    <row r="115" spans="1:3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63.75">
      <c r="A116" s="3">
        <v>26150</v>
      </c>
      <c r="B116" s="4" t="s">
        <v>366</v>
      </c>
      <c r="C116" s="3">
        <v>68507</v>
      </c>
      <c r="D116" s="4" t="s">
        <v>74</v>
      </c>
      <c r="E116" s="4" t="s">
        <v>75</v>
      </c>
      <c r="F116" s="4" t="s">
        <v>76</v>
      </c>
      <c r="G116" s="4" t="s">
        <v>77</v>
      </c>
      <c r="H116" s="4"/>
      <c r="I116" s="4" t="s">
        <v>45</v>
      </c>
      <c r="J116" s="5">
        <v>10</v>
      </c>
      <c r="K116" s="6">
        <v>10</v>
      </c>
      <c r="L116" s="7" t="s">
        <v>85</v>
      </c>
      <c r="M116" s="4">
        <v>920000</v>
      </c>
      <c r="N116" s="4" t="s">
        <v>367</v>
      </c>
      <c r="O116" s="4" t="s">
        <v>368</v>
      </c>
      <c r="P116" s="4" t="s">
        <v>369</v>
      </c>
      <c r="Q116" s="4">
        <v>2</v>
      </c>
      <c r="R116" s="4" t="s">
        <v>370</v>
      </c>
      <c r="S116" s="4">
        <v>2090</v>
      </c>
      <c r="T116" s="4" t="s">
        <v>371</v>
      </c>
      <c r="U116" s="4" t="s">
        <v>372</v>
      </c>
      <c r="V116" s="4">
        <v>549494642</v>
      </c>
      <c r="W116" s="4"/>
      <c r="X116" s="8" t="s">
        <v>373</v>
      </c>
      <c r="Y116" s="8" t="s">
        <v>374</v>
      </c>
      <c r="Z116" s="8" t="s">
        <v>50</v>
      </c>
      <c r="AA116" s="8" t="s">
        <v>289</v>
      </c>
      <c r="AB116" s="8" t="s">
        <v>68</v>
      </c>
      <c r="AC116" s="7" t="s">
        <v>375</v>
      </c>
      <c r="AD116" s="9">
        <v>420</v>
      </c>
      <c r="AE116" s="6">
        <v>20</v>
      </c>
      <c r="AF116" s="9">
        <v>84</v>
      </c>
      <c r="AG116" s="10">
        <f>ROUND(K116*AD116,2)</f>
        <v>4200</v>
      </c>
      <c r="AH116" s="10">
        <f>ROUND(K116*(AD116+AF116),2)</f>
        <v>5040</v>
      </c>
    </row>
    <row r="117" spans="1:34" ht="13.5" customHeight="1">
      <c r="A117" s="26"/>
      <c r="B117" s="26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26" t="s">
        <v>57</v>
      </c>
      <c r="AF117" s="26"/>
      <c r="AG117" s="12">
        <f>SUM(AG116:AG116)</f>
        <v>4200</v>
      </c>
      <c r="AH117" s="12">
        <f>SUM(AH116:AH116)</f>
        <v>5040</v>
      </c>
    </row>
    <row r="118" spans="1:3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9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 t="s">
        <v>376</v>
      </c>
      <c r="AF119" s="28"/>
      <c r="AG119" s="19">
        <f>(0)+SUM(AG7,AG12,AG17,AG25,AG28,AG36,AG39,AG46,AG49,AG52,AG55,AG58,AG61,AG68,AG71,AG74,AG78,AG82,AG85,AG89,AG92,AG96,AG99,AG102,AG105,AG108,AG111,AG114,AG117)</f>
        <v>1311346</v>
      </c>
      <c r="AH119" s="19">
        <f>(0)+SUM(AH7,AH12,AH17,AH25,AH28,AH36,AH39,AH46,AH49,AH52,AH55,AH58,AH61,AH68,AH71,AH74,AH78,AH82,AH85,AH89,AH92,AH96,AH99,AH102,AH105,AH108,AH111,AH114,AH117)</f>
        <v>1573615.2000000002</v>
      </c>
    </row>
    <row r="120" spans="1:3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</sheetData>
  <sheetProtection/>
  <mergeCells count="70">
    <mergeCell ref="A114:C114"/>
    <mergeCell ref="AE114:AF114"/>
    <mergeCell ref="A117:C117"/>
    <mergeCell ref="AE117:AF117"/>
    <mergeCell ref="A119:AD119"/>
    <mergeCell ref="AE119:AF119"/>
    <mergeCell ref="A105:C105"/>
    <mergeCell ref="AE105:AF105"/>
    <mergeCell ref="A108:C108"/>
    <mergeCell ref="AE108:AF108"/>
    <mergeCell ref="A111:C111"/>
    <mergeCell ref="AE111:AF111"/>
    <mergeCell ref="A96:C96"/>
    <mergeCell ref="AE96:AF96"/>
    <mergeCell ref="A99:C99"/>
    <mergeCell ref="AE99:AF99"/>
    <mergeCell ref="A102:C102"/>
    <mergeCell ref="AE102:AF102"/>
    <mergeCell ref="A85:C85"/>
    <mergeCell ref="AE85:AF85"/>
    <mergeCell ref="A89:C89"/>
    <mergeCell ref="AE89:AF89"/>
    <mergeCell ref="A92:C92"/>
    <mergeCell ref="AE92:AF92"/>
    <mergeCell ref="A74:C74"/>
    <mergeCell ref="AE74:AF74"/>
    <mergeCell ref="A78:C78"/>
    <mergeCell ref="AE78:AF78"/>
    <mergeCell ref="A82:C82"/>
    <mergeCell ref="AE82:AF82"/>
    <mergeCell ref="A61:C61"/>
    <mergeCell ref="AE61:AF61"/>
    <mergeCell ref="A68:C68"/>
    <mergeCell ref="AE68:AF68"/>
    <mergeCell ref="A71:C71"/>
    <mergeCell ref="AE71:AF71"/>
    <mergeCell ref="A52:C52"/>
    <mergeCell ref="AE52:AF52"/>
    <mergeCell ref="A55:C55"/>
    <mergeCell ref="AE55:AF55"/>
    <mergeCell ref="A58:C58"/>
    <mergeCell ref="AE58:AF58"/>
    <mergeCell ref="A39:C39"/>
    <mergeCell ref="AE39:AF39"/>
    <mergeCell ref="A46:C46"/>
    <mergeCell ref="AE46:AF46"/>
    <mergeCell ref="A49:C49"/>
    <mergeCell ref="AE49:AF49"/>
    <mergeCell ref="A25:C25"/>
    <mergeCell ref="AE25:AF25"/>
    <mergeCell ref="A28:C28"/>
    <mergeCell ref="AE28:AF28"/>
    <mergeCell ref="A36:C36"/>
    <mergeCell ref="AE36:AF36"/>
    <mergeCell ref="A7:C7"/>
    <mergeCell ref="AE7:AF7"/>
    <mergeCell ref="A12:C12"/>
    <mergeCell ref="AE12:AF12"/>
    <mergeCell ref="A17:C17"/>
    <mergeCell ref="AE17:AF17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3">
        <v>23938</v>
      </c>
      <c r="B6" s="4"/>
      <c r="C6" s="3">
        <v>62831</v>
      </c>
      <c r="D6" s="4" t="s">
        <v>164</v>
      </c>
      <c r="E6" s="4" t="s">
        <v>213</v>
      </c>
      <c r="F6" s="4" t="s">
        <v>214</v>
      </c>
      <c r="G6" s="4" t="s">
        <v>215</v>
      </c>
      <c r="H6" s="4"/>
      <c r="I6" s="4" t="s">
        <v>45</v>
      </c>
      <c r="J6" s="5">
        <v>2</v>
      </c>
      <c r="K6" s="6">
        <v>2</v>
      </c>
      <c r="L6" s="7" t="s">
        <v>377</v>
      </c>
      <c r="M6" s="4">
        <v>239840</v>
      </c>
      <c r="N6" s="4" t="s">
        <v>244</v>
      </c>
      <c r="O6" s="4" t="s">
        <v>87</v>
      </c>
      <c r="P6" s="4" t="s">
        <v>88</v>
      </c>
      <c r="Q6" s="4"/>
      <c r="R6" s="4" t="s">
        <v>50</v>
      </c>
      <c r="S6" s="4">
        <v>3913</v>
      </c>
      <c r="T6" s="4" t="s">
        <v>89</v>
      </c>
      <c r="U6" s="4" t="s">
        <v>90</v>
      </c>
      <c r="V6" s="4">
        <v>549493609</v>
      </c>
      <c r="W6" s="4" t="s">
        <v>91</v>
      </c>
      <c r="X6" s="8" t="s">
        <v>378</v>
      </c>
      <c r="Y6" s="8" t="s">
        <v>379</v>
      </c>
      <c r="Z6" s="8" t="s">
        <v>94</v>
      </c>
      <c r="AA6" s="8" t="s">
        <v>95</v>
      </c>
      <c r="AB6" s="8" t="s">
        <v>68</v>
      </c>
      <c r="AC6" s="7" t="s">
        <v>380</v>
      </c>
      <c r="AD6" s="9">
        <v>865</v>
      </c>
      <c r="AE6" s="6">
        <v>20</v>
      </c>
      <c r="AF6" s="9">
        <v>173</v>
      </c>
      <c r="AG6" s="10">
        <f>ROUND(K6*AD6,2)</f>
        <v>1730</v>
      </c>
      <c r="AH6" s="10">
        <f>ROUND(K6*(AD6+AF6),2)</f>
        <v>2076</v>
      </c>
    </row>
    <row r="7" spans="1:34" ht="51">
      <c r="A7" s="3">
        <v>23938</v>
      </c>
      <c r="B7" s="4"/>
      <c r="C7" s="3">
        <v>62832</v>
      </c>
      <c r="D7" s="4" t="s">
        <v>106</v>
      </c>
      <c r="E7" s="4" t="s">
        <v>120</v>
      </c>
      <c r="F7" s="4" t="s">
        <v>121</v>
      </c>
      <c r="G7" s="4" t="s">
        <v>122</v>
      </c>
      <c r="H7" s="4"/>
      <c r="I7" s="4" t="s">
        <v>45</v>
      </c>
      <c r="J7" s="5">
        <v>1</v>
      </c>
      <c r="K7" s="6">
        <v>1</v>
      </c>
      <c r="L7" s="7" t="s">
        <v>377</v>
      </c>
      <c r="M7" s="4">
        <v>239840</v>
      </c>
      <c r="N7" s="4" t="s">
        <v>244</v>
      </c>
      <c r="O7" s="4" t="s">
        <v>87</v>
      </c>
      <c r="P7" s="4" t="s">
        <v>88</v>
      </c>
      <c r="Q7" s="4"/>
      <c r="R7" s="4" t="s">
        <v>50</v>
      </c>
      <c r="S7" s="4">
        <v>3913</v>
      </c>
      <c r="T7" s="4" t="s">
        <v>89</v>
      </c>
      <c r="U7" s="4" t="s">
        <v>90</v>
      </c>
      <c r="V7" s="4">
        <v>549493609</v>
      </c>
      <c r="W7" s="4" t="s">
        <v>91</v>
      </c>
      <c r="X7" s="8" t="s">
        <v>378</v>
      </c>
      <c r="Y7" s="8" t="s">
        <v>379</v>
      </c>
      <c r="Z7" s="8" t="s">
        <v>94</v>
      </c>
      <c r="AA7" s="8" t="s">
        <v>95</v>
      </c>
      <c r="AB7" s="8" t="s">
        <v>68</v>
      </c>
      <c r="AC7" s="7" t="s">
        <v>380</v>
      </c>
      <c r="AD7" s="9">
        <v>19190</v>
      </c>
      <c r="AE7" s="6">
        <v>20</v>
      </c>
      <c r="AF7" s="9">
        <v>3838</v>
      </c>
      <c r="AG7" s="10">
        <f>ROUND(K7*AD7,2)</f>
        <v>19190</v>
      </c>
      <c r="AH7" s="10">
        <f>ROUND(K7*(AD7+AF7),2)</f>
        <v>23028</v>
      </c>
    </row>
    <row r="8" spans="1:34" ht="89.25">
      <c r="A8" s="3">
        <v>23938</v>
      </c>
      <c r="B8" s="4"/>
      <c r="C8" s="3">
        <v>62833</v>
      </c>
      <c r="D8" s="4" t="s">
        <v>98</v>
      </c>
      <c r="E8" s="4" t="s">
        <v>117</v>
      </c>
      <c r="F8" s="4" t="s">
        <v>118</v>
      </c>
      <c r="G8" s="4" t="s">
        <v>119</v>
      </c>
      <c r="H8" s="4"/>
      <c r="I8" s="4" t="s">
        <v>45</v>
      </c>
      <c r="J8" s="5">
        <v>1</v>
      </c>
      <c r="K8" s="6">
        <v>1</v>
      </c>
      <c r="L8" s="7" t="s">
        <v>377</v>
      </c>
      <c r="M8" s="4">
        <v>239840</v>
      </c>
      <c r="N8" s="4" t="s">
        <v>244</v>
      </c>
      <c r="O8" s="4" t="s">
        <v>87</v>
      </c>
      <c r="P8" s="4" t="s">
        <v>88</v>
      </c>
      <c r="Q8" s="4"/>
      <c r="R8" s="4" t="s">
        <v>50</v>
      </c>
      <c r="S8" s="4">
        <v>3913</v>
      </c>
      <c r="T8" s="4" t="s">
        <v>89</v>
      </c>
      <c r="U8" s="4" t="s">
        <v>90</v>
      </c>
      <c r="V8" s="4">
        <v>549493609</v>
      </c>
      <c r="W8" s="4" t="s">
        <v>91</v>
      </c>
      <c r="X8" s="8" t="s">
        <v>378</v>
      </c>
      <c r="Y8" s="8" t="s">
        <v>379</v>
      </c>
      <c r="Z8" s="8" t="s">
        <v>94</v>
      </c>
      <c r="AA8" s="8" t="s">
        <v>95</v>
      </c>
      <c r="AB8" s="8" t="s">
        <v>68</v>
      </c>
      <c r="AC8" s="7" t="s">
        <v>380</v>
      </c>
      <c r="AD8" s="9">
        <v>10780</v>
      </c>
      <c r="AE8" s="6">
        <v>20</v>
      </c>
      <c r="AF8" s="9">
        <v>2156</v>
      </c>
      <c r="AG8" s="10">
        <f>ROUND(K8*AD8,2)</f>
        <v>10780</v>
      </c>
      <c r="AH8" s="10">
        <f>ROUND(K8*(AD8+AF8),2)</f>
        <v>12936</v>
      </c>
    </row>
    <row r="9" spans="1:34" ht="13.5" customHeight="1">
      <c r="A9" s="26"/>
      <c r="B9" s="26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26" t="s">
        <v>57</v>
      </c>
      <c r="AF9" s="26"/>
      <c r="AG9" s="12">
        <f>SUM(AG6:AG8)</f>
        <v>31700</v>
      </c>
      <c r="AH9" s="12">
        <f>SUM(AH6:AH8)</f>
        <v>38040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38.25">
      <c r="A11" s="14">
        <v>23941</v>
      </c>
      <c r="B11" s="15"/>
      <c r="C11" s="14">
        <v>62842</v>
      </c>
      <c r="D11" s="15" t="s">
        <v>106</v>
      </c>
      <c r="E11" s="15" t="s">
        <v>107</v>
      </c>
      <c r="F11" s="15" t="s">
        <v>108</v>
      </c>
      <c r="G11" s="15" t="s">
        <v>109</v>
      </c>
      <c r="H11" s="15"/>
      <c r="I11" s="15" t="s">
        <v>45</v>
      </c>
      <c r="J11" s="16">
        <v>1</v>
      </c>
      <c r="K11" s="16"/>
      <c r="L11" s="15" t="s">
        <v>85</v>
      </c>
      <c r="M11" s="15">
        <v>231300</v>
      </c>
      <c r="N11" s="15" t="s">
        <v>123</v>
      </c>
      <c r="O11" s="15" t="s">
        <v>87</v>
      </c>
      <c r="P11" s="15" t="s">
        <v>88</v>
      </c>
      <c r="Q11" s="15"/>
      <c r="R11" s="15" t="s">
        <v>50</v>
      </c>
      <c r="S11" s="15">
        <v>3913</v>
      </c>
      <c r="T11" s="15" t="s">
        <v>89</v>
      </c>
      <c r="U11" s="15" t="s">
        <v>90</v>
      </c>
      <c r="V11" s="15">
        <v>549493609</v>
      </c>
      <c r="W11" s="15" t="s">
        <v>91</v>
      </c>
      <c r="X11" s="17"/>
      <c r="Y11" s="17"/>
      <c r="Z11" s="17"/>
      <c r="AA11" s="17"/>
      <c r="AB11" s="17"/>
      <c r="AC11" s="17" t="s">
        <v>126</v>
      </c>
      <c r="AD11" s="18">
        <v>19990</v>
      </c>
      <c r="AE11" s="16">
        <v>20</v>
      </c>
      <c r="AF11" s="18">
        <v>3998</v>
      </c>
      <c r="AG11" s="18">
        <f>ROUND(K11*AD11,2)</f>
        <v>0</v>
      </c>
      <c r="AH11" s="18">
        <f>ROUND(K11*(AD11+AF11),2)</f>
        <v>0</v>
      </c>
    </row>
    <row r="12" spans="1:34" ht="25.5">
      <c r="A12" s="14">
        <v>23941</v>
      </c>
      <c r="B12" s="15"/>
      <c r="C12" s="14">
        <v>62843</v>
      </c>
      <c r="D12" s="15" t="s">
        <v>70</v>
      </c>
      <c r="E12" s="15" t="s">
        <v>71</v>
      </c>
      <c r="F12" s="15" t="s">
        <v>72</v>
      </c>
      <c r="G12" s="15" t="s">
        <v>73</v>
      </c>
      <c r="H12" s="15"/>
      <c r="I12" s="15" t="s">
        <v>45</v>
      </c>
      <c r="J12" s="16">
        <v>1</v>
      </c>
      <c r="K12" s="16"/>
      <c r="L12" s="15" t="s">
        <v>85</v>
      </c>
      <c r="M12" s="15">
        <v>231300</v>
      </c>
      <c r="N12" s="15" t="s">
        <v>123</v>
      </c>
      <c r="O12" s="15" t="s">
        <v>87</v>
      </c>
      <c r="P12" s="15" t="s">
        <v>88</v>
      </c>
      <c r="Q12" s="15"/>
      <c r="R12" s="15" t="s">
        <v>50</v>
      </c>
      <c r="S12" s="15">
        <v>3913</v>
      </c>
      <c r="T12" s="15" t="s">
        <v>89</v>
      </c>
      <c r="U12" s="15" t="s">
        <v>90</v>
      </c>
      <c r="V12" s="15">
        <v>549493609</v>
      </c>
      <c r="W12" s="15" t="s">
        <v>91</v>
      </c>
      <c r="X12" s="17"/>
      <c r="Y12" s="17"/>
      <c r="Z12" s="17"/>
      <c r="AA12" s="17"/>
      <c r="AB12" s="17"/>
      <c r="AC12" s="17" t="s">
        <v>126</v>
      </c>
      <c r="AD12" s="18">
        <v>10780</v>
      </c>
      <c r="AE12" s="16">
        <v>20</v>
      </c>
      <c r="AF12" s="18">
        <v>2156</v>
      </c>
      <c r="AG12" s="18">
        <f>ROUND(K12*AD12,2)</f>
        <v>0</v>
      </c>
      <c r="AH12" s="18">
        <f>ROUND(K12*(AD12+AF12),2)</f>
        <v>0</v>
      </c>
    </row>
    <row r="13" spans="1:34" ht="13.5" customHeight="1">
      <c r="A13" s="26"/>
      <c r="B13" s="26"/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6" t="s">
        <v>57</v>
      </c>
      <c r="AF13" s="26"/>
      <c r="AG13" s="12">
        <f>SUM(AG11:AG12)</f>
        <v>0</v>
      </c>
      <c r="AH13" s="12">
        <f>SUM(AH11:AH12)</f>
        <v>0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38.25">
      <c r="A15" s="14">
        <v>23996</v>
      </c>
      <c r="B15" s="15"/>
      <c r="C15" s="14">
        <v>64760</v>
      </c>
      <c r="D15" s="15" t="s">
        <v>127</v>
      </c>
      <c r="E15" s="15" t="s">
        <v>381</v>
      </c>
      <c r="F15" s="15" t="s">
        <v>382</v>
      </c>
      <c r="G15" s="15" t="s">
        <v>383</v>
      </c>
      <c r="H15" s="15"/>
      <c r="I15" s="15" t="s">
        <v>45</v>
      </c>
      <c r="J15" s="16">
        <v>1</v>
      </c>
      <c r="K15" s="16"/>
      <c r="L15" s="15" t="s">
        <v>46</v>
      </c>
      <c r="M15" s="15">
        <v>213710</v>
      </c>
      <c r="N15" s="15" t="s">
        <v>131</v>
      </c>
      <c r="O15" s="15" t="s">
        <v>132</v>
      </c>
      <c r="P15" s="15" t="s">
        <v>49</v>
      </c>
      <c r="Q15" s="15">
        <v>3</v>
      </c>
      <c r="R15" s="15" t="s">
        <v>50</v>
      </c>
      <c r="S15" s="15">
        <v>209801</v>
      </c>
      <c r="T15" s="15" t="s">
        <v>133</v>
      </c>
      <c r="U15" s="15" t="s">
        <v>134</v>
      </c>
      <c r="V15" s="15">
        <v>549496295</v>
      </c>
      <c r="W15" s="15"/>
      <c r="X15" s="17"/>
      <c r="Y15" s="17"/>
      <c r="Z15" s="17"/>
      <c r="AA15" s="17"/>
      <c r="AB15" s="17"/>
      <c r="AC15" s="17" t="s">
        <v>137</v>
      </c>
      <c r="AD15" s="18">
        <v>7490</v>
      </c>
      <c r="AE15" s="16">
        <v>20</v>
      </c>
      <c r="AF15" s="18">
        <v>1498</v>
      </c>
      <c r="AG15" s="18">
        <f>ROUND(K15*AD15,2)</f>
        <v>0</v>
      </c>
      <c r="AH15" s="18">
        <f>ROUND(K15*(AD15+AF15),2)</f>
        <v>0</v>
      </c>
    </row>
    <row r="16" spans="1:34" ht="76.5">
      <c r="A16" s="14">
        <v>23996</v>
      </c>
      <c r="B16" s="15"/>
      <c r="C16" s="14">
        <v>64783</v>
      </c>
      <c r="D16" s="15" t="s">
        <v>98</v>
      </c>
      <c r="E16" s="15" t="s">
        <v>99</v>
      </c>
      <c r="F16" s="15" t="s">
        <v>100</v>
      </c>
      <c r="G16" s="15" t="s">
        <v>101</v>
      </c>
      <c r="H16" s="15"/>
      <c r="I16" s="15" t="s">
        <v>45</v>
      </c>
      <c r="J16" s="16">
        <v>3</v>
      </c>
      <c r="K16" s="16"/>
      <c r="L16" s="15" t="s">
        <v>46</v>
      </c>
      <c r="M16" s="15">
        <v>213710</v>
      </c>
      <c r="N16" s="15" t="s">
        <v>131</v>
      </c>
      <c r="O16" s="15" t="s">
        <v>132</v>
      </c>
      <c r="P16" s="15" t="s">
        <v>49</v>
      </c>
      <c r="Q16" s="15">
        <v>3</v>
      </c>
      <c r="R16" s="15" t="s">
        <v>50</v>
      </c>
      <c r="S16" s="15">
        <v>209801</v>
      </c>
      <c r="T16" s="15" t="s">
        <v>133</v>
      </c>
      <c r="U16" s="15" t="s">
        <v>134</v>
      </c>
      <c r="V16" s="15">
        <v>549496295</v>
      </c>
      <c r="W16" s="15"/>
      <c r="X16" s="17"/>
      <c r="Y16" s="17"/>
      <c r="Z16" s="17"/>
      <c r="AA16" s="17"/>
      <c r="AB16" s="17"/>
      <c r="AC16" s="17" t="s">
        <v>137</v>
      </c>
      <c r="AD16" s="18">
        <v>3780</v>
      </c>
      <c r="AE16" s="16">
        <v>20</v>
      </c>
      <c r="AF16" s="18">
        <v>756</v>
      </c>
      <c r="AG16" s="18">
        <f>ROUND(K16*AD16,2)</f>
        <v>0</v>
      </c>
      <c r="AH16" s="18">
        <f>ROUND(K16*(AD16+AF16),2)</f>
        <v>0</v>
      </c>
    </row>
    <row r="17" spans="1:34" ht="13.5" customHeight="1">
      <c r="A17" s="26"/>
      <c r="B17" s="26"/>
      <c r="C17" s="2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6" t="s">
        <v>57</v>
      </c>
      <c r="AF17" s="26"/>
      <c r="AG17" s="12">
        <f>SUM(AG15:AG16)</f>
        <v>0</v>
      </c>
      <c r="AH17" s="12">
        <f>SUM(AH15:AH16)</f>
        <v>0</v>
      </c>
    </row>
    <row r="18" spans="1:3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51">
      <c r="A19" s="14">
        <v>24957</v>
      </c>
      <c r="B19" s="15" t="s">
        <v>223</v>
      </c>
      <c r="C19" s="14">
        <v>65476</v>
      </c>
      <c r="D19" s="15" t="s">
        <v>106</v>
      </c>
      <c r="E19" s="15" t="s">
        <v>120</v>
      </c>
      <c r="F19" s="15" t="s">
        <v>121</v>
      </c>
      <c r="G19" s="15" t="s">
        <v>122</v>
      </c>
      <c r="H19" s="15"/>
      <c r="I19" s="15" t="s">
        <v>45</v>
      </c>
      <c r="J19" s="16">
        <v>5</v>
      </c>
      <c r="K19" s="16"/>
      <c r="L19" s="15" t="s">
        <v>46</v>
      </c>
      <c r="M19" s="15">
        <v>510000</v>
      </c>
      <c r="N19" s="15" t="s">
        <v>142</v>
      </c>
      <c r="O19" s="15" t="s">
        <v>143</v>
      </c>
      <c r="P19" s="15" t="s">
        <v>144</v>
      </c>
      <c r="Q19" s="15">
        <v>2</v>
      </c>
      <c r="R19" s="15" t="s">
        <v>145</v>
      </c>
      <c r="S19" s="15">
        <v>186014</v>
      </c>
      <c r="T19" s="15" t="s">
        <v>146</v>
      </c>
      <c r="U19" s="15" t="s">
        <v>147</v>
      </c>
      <c r="V19" s="15">
        <v>549496321</v>
      </c>
      <c r="W19" s="15"/>
      <c r="X19" s="17"/>
      <c r="Y19" s="17"/>
      <c r="Z19" s="17"/>
      <c r="AA19" s="17"/>
      <c r="AB19" s="17"/>
      <c r="AC19" s="17" t="s">
        <v>229</v>
      </c>
      <c r="AD19" s="18">
        <v>19990</v>
      </c>
      <c r="AE19" s="16">
        <v>20</v>
      </c>
      <c r="AF19" s="18">
        <v>3998</v>
      </c>
      <c r="AG19" s="18">
        <f>ROUND(K19*AD19,2)</f>
        <v>0</v>
      </c>
      <c r="AH19" s="18">
        <f>ROUND(K19*(AD19+AF19),2)</f>
        <v>0</v>
      </c>
    </row>
    <row r="20" spans="1:34" ht="76.5">
      <c r="A20" s="14">
        <v>24957</v>
      </c>
      <c r="B20" s="15" t="s">
        <v>223</v>
      </c>
      <c r="C20" s="14">
        <v>65477</v>
      </c>
      <c r="D20" s="15" t="s">
        <v>98</v>
      </c>
      <c r="E20" s="15" t="s">
        <v>138</v>
      </c>
      <c r="F20" s="15" t="s">
        <v>139</v>
      </c>
      <c r="G20" s="15" t="s">
        <v>140</v>
      </c>
      <c r="H20" s="15"/>
      <c r="I20" s="15" t="s">
        <v>45</v>
      </c>
      <c r="J20" s="16">
        <v>2</v>
      </c>
      <c r="K20" s="16"/>
      <c r="L20" s="15" t="s">
        <v>46</v>
      </c>
      <c r="M20" s="15">
        <v>510000</v>
      </c>
      <c r="N20" s="15" t="s">
        <v>142</v>
      </c>
      <c r="O20" s="15" t="s">
        <v>143</v>
      </c>
      <c r="P20" s="15" t="s">
        <v>144</v>
      </c>
      <c r="Q20" s="15">
        <v>2</v>
      </c>
      <c r="R20" s="15" t="s">
        <v>145</v>
      </c>
      <c r="S20" s="15">
        <v>186014</v>
      </c>
      <c r="T20" s="15" t="s">
        <v>146</v>
      </c>
      <c r="U20" s="15" t="s">
        <v>147</v>
      </c>
      <c r="V20" s="15">
        <v>549496321</v>
      </c>
      <c r="W20" s="15"/>
      <c r="X20" s="17"/>
      <c r="Y20" s="17"/>
      <c r="Z20" s="17"/>
      <c r="AA20" s="17"/>
      <c r="AB20" s="17"/>
      <c r="AC20" s="17" t="s">
        <v>229</v>
      </c>
      <c r="AD20" s="18">
        <v>22115</v>
      </c>
      <c r="AE20" s="16">
        <v>20</v>
      </c>
      <c r="AF20" s="18">
        <v>4423</v>
      </c>
      <c r="AG20" s="18">
        <f>ROUND(K20*AD20,2)</f>
        <v>0</v>
      </c>
      <c r="AH20" s="18">
        <f>ROUND(K20*(AD20+AF20),2)</f>
        <v>0</v>
      </c>
    </row>
    <row r="21" spans="1:34" ht="13.5" customHeight="1">
      <c r="A21" s="26"/>
      <c r="B21" s="26"/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6" t="s">
        <v>57</v>
      </c>
      <c r="AF21" s="26"/>
      <c r="AG21" s="12">
        <f>SUM(AG19:AG20)</f>
        <v>0</v>
      </c>
      <c r="AH21" s="12">
        <f>SUM(AH19:AH20)</f>
        <v>0</v>
      </c>
    </row>
    <row r="22" spans="1:3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02">
      <c r="A23" s="3">
        <v>25060</v>
      </c>
      <c r="B23" s="4"/>
      <c r="C23" s="3">
        <v>66051</v>
      </c>
      <c r="D23" s="4" t="s">
        <v>384</v>
      </c>
      <c r="E23" s="4" t="s">
        <v>385</v>
      </c>
      <c r="F23" s="4" t="s">
        <v>386</v>
      </c>
      <c r="G23" s="4" t="s">
        <v>387</v>
      </c>
      <c r="H23" s="4"/>
      <c r="I23" s="4" t="s">
        <v>45</v>
      </c>
      <c r="J23" s="5">
        <v>1</v>
      </c>
      <c r="K23" s="6">
        <v>1</v>
      </c>
      <c r="L23" s="7" t="s">
        <v>388</v>
      </c>
      <c r="M23" s="4">
        <v>110217</v>
      </c>
      <c r="N23" s="4" t="s">
        <v>389</v>
      </c>
      <c r="O23" s="4" t="s">
        <v>390</v>
      </c>
      <c r="P23" s="4" t="s">
        <v>391</v>
      </c>
      <c r="Q23" s="4">
        <v>8</v>
      </c>
      <c r="R23" s="4" t="s">
        <v>392</v>
      </c>
      <c r="S23" s="4">
        <v>36942</v>
      </c>
      <c r="T23" s="4" t="s">
        <v>393</v>
      </c>
      <c r="U23" s="4" t="s">
        <v>394</v>
      </c>
      <c r="V23" s="4" t="s">
        <v>395</v>
      </c>
      <c r="W23" s="4"/>
      <c r="X23" s="8" t="s">
        <v>55</v>
      </c>
      <c r="Y23" s="8" t="s">
        <v>396</v>
      </c>
      <c r="Z23" s="8" t="s">
        <v>50</v>
      </c>
      <c r="AA23" s="8" t="s">
        <v>55</v>
      </c>
      <c r="AB23" s="8" t="s">
        <v>188</v>
      </c>
      <c r="AC23" s="7" t="s">
        <v>397</v>
      </c>
      <c r="AD23" s="9">
        <v>48672</v>
      </c>
      <c r="AE23" s="6">
        <v>20</v>
      </c>
      <c r="AF23" s="9">
        <v>9734.4</v>
      </c>
      <c r="AG23" s="10">
        <f>ROUND(K23*AD23,2)</f>
        <v>48672</v>
      </c>
      <c r="AH23" s="10">
        <f>ROUND(K23*(AD23+AF23),2)</f>
        <v>58406.4</v>
      </c>
    </row>
    <row r="24" spans="1:34" ht="13.5" customHeight="1">
      <c r="A24" s="26"/>
      <c r="B24" s="26"/>
      <c r="C24" s="2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 t="s">
        <v>57</v>
      </c>
      <c r="AF24" s="26"/>
      <c r="AG24" s="12">
        <f>SUM(AG23:AG23)</f>
        <v>48672</v>
      </c>
      <c r="AH24" s="12">
        <f>SUM(AH23:AH23)</f>
        <v>58406.4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76.5">
      <c r="A26" s="3">
        <v>25598</v>
      </c>
      <c r="B26" s="4"/>
      <c r="C26" s="3">
        <v>67128</v>
      </c>
      <c r="D26" s="4" t="s">
        <v>127</v>
      </c>
      <c r="E26" s="4" t="s">
        <v>267</v>
      </c>
      <c r="F26" s="4" t="s">
        <v>268</v>
      </c>
      <c r="G26" s="4" t="s">
        <v>269</v>
      </c>
      <c r="H26" s="4" t="s">
        <v>398</v>
      </c>
      <c r="I26" s="4" t="s">
        <v>45</v>
      </c>
      <c r="J26" s="5">
        <v>3</v>
      </c>
      <c r="K26" s="6">
        <v>3</v>
      </c>
      <c r="L26" s="7" t="s">
        <v>377</v>
      </c>
      <c r="M26" s="4">
        <v>960000</v>
      </c>
      <c r="N26" s="4" t="s">
        <v>399</v>
      </c>
      <c r="O26" s="4" t="s">
        <v>182</v>
      </c>
      <c r="P26" s="4" t="s">
        <v>183</v>
      </c>
      <c r="Q26" s="4">
        <v>1</v>
      </c>
      <c r="R26" s="4" t="s">
        <v>50</v>
      </c>
      <c r="S26" s="4">
        <v>106950</v>
      </c>
      <c r="T26" s="4" t="s">
        <v>400</v>
      </c>
      <c r="U26" s="4" t="s">
        <v>401</v>
      </c>
      <c r="V26" s="4">
        <v>549494462</v>
      </c>
      <c r="W26" s="4"/>
      <c r="X26" s="8" t="s">
        <v>402</v>
      </c>
      <c r="Y26" s="8" t="s">
        <v>403</v>
      </c>
      <c r="Z26" s="8" t="s">
        <v>50</v>
      </c>
      <c r="AA26" s="8" t="s">
        <v>95</v>
      </c>
      <c r="AB26" s="8" t="s">
        <v>68</v>
      </c>
      <c r="AC26" s="7" t="s">
        <v>404</v>
      </c>
      <c r="AD26" s="9">
        <v>18980</v>
      </c>
      <c r="AE26" s="6">
        <v>20</v>
      </c>
      <c r="AF26" s="9">
        <v>3796</v>
      </c>
      <c r="AG26" s="10">
        <f>ROUND(K26*AD26,2)</f>
        <v>56940</v>
      </c>
      <c r="AH26" s="10">
        <f>ROUND(K26*(AD26+AF26),2)</f>
        <v>68328</v>
      </c>
    </row>
    <row r="27" spans="1:34" ht="13.5" customHeight="1">
      <c r="A27" s="26"/>
      <c r="B27" s="26"/>
      <c r="C27" s="2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6" t="s">
        <v>57</v>
      </c>
      <c r="AF27" s="26"/>
      <c r="AG27" s="12">
        <f>SUM(AG26:AG26)</f>
        <v>56940</v>
      </c>
      <c r="AH27" s="12">
        <f>SUM(AH26:AH26)</f>
        <v>68328</v>
      </c>
    </row>
    <row r="28" spans="1:3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 t="s">
        <v>376</v>
      </c>
      <c r="AF29" s="28"/>
      <c r="AG29" s="19">
        <f>(0)+SUM(AG9,AG13,AG17,AG21,AG24,AG27)</f>
        <v>137312</v>
      </c>
      <c r="AH29" s="19">
        <f>(0)+SUM(AH9,AH13,AH17,AH21,AH24,AH27)</f>
        <v>164774.4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</sheetData>
  <sheetProtection sheet="1"/>
  <mergeCells count="24">
    <mergeCell ref="A29:AD29"/>
    <mergeCell ref="AE29:AF29"/>
    <mergeCell ref="A21:C21"/>
    <mergeCell ref="AE21:AF21"/>
    <mergeCell ref="A24:C24"/>
    <mergeCell ref="AE24:AF24"/>
    <mergeCell ref="A27:C27"/>
    <mergeCell ref="AE27:AF27"/>
    <mergeCell ref="A9:C9"/>
    <mergeCell ref="AE9:AF9"/>
    <mergeCell ref="A13:C13"/>
    <mergeCell ref="AE13:AF13"/>
    <mergeCell ref="A17:C17"/>
    <mergeCell ref="AE17:AF17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modified xsi:type="dcterms:W3CDTF">2012-08-14T09:54:42Z</dcterms:modified>
  <cp:category/>
  <cp:version/>
  <cp:contentType/>
  <cp:contentStatus/>
</cp:coreProperties>
</file>