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65" yWindow="65446" windowWidth="13455" windowHeight="12465" activeTab="0"/>
  </bookViews>
  <sheets>
    <sheet name="Schválené objednávky" sheetId="1" r:id="rId1"/>
    <sheet name="List1-PC" sheetId="2" r:id="rId2"/>
    <sheet name="List2-Multimediální PC" sheetId="3" r:id="rId3"/>
    <sheet name="List3-Monitor 19&quot;" sheetId="4" r:id="rId4"/>
    <sheet name="List4-Monitor 22&quot;" sheetId="5" r:id="rId5"/>
    <sheet name="List5-Monitor 24&quot;" sheetId="6" r:id="rId6"/>
    <sheet name="List6-Monitor 27&quot;" sheetId="7" r:id="rId7"/>
    <sheet name="List7-Notebook12&quot;(vyšší výk" sheetId="8" r:id="rId8"/>
    <sheet name="List8-Notebook 13&quot;" sheetId="9" r:id="rId9"/>
    <sheet name="List9-Laserová tiskárna (ba" sheetId="10" r:id="rId10"/>
    <sheet name="List10-Skener" sheetId="11" r:id="rId11"/>
    <sheet name="List11-SDHC" sheetId="12" r:id="rId12"/>
    <sheet name="List12-Flash disk" sheetId="13" r:id="rId13"/>
    <sheet name="List13-Přenosný disk 1 TB" sheetId="14" r:id="rId14"/>
    <sheet name="List14-Klávesnice" sheetId="15" r:id="rId15"/>
    <sheet name="List15-Myš" sheetId="16" r:id="rId16"/>
    <sheet name="Laserové multif. zařízení" sheetId="17" r:id="rId17"/>
  </sheets>
  <definedNames/>
  <calcPr fullCalcOnLoad="1"/>
</workbook>
</file>

<file path=xl/sharedStrings.xml><?xml version="1.0" encoding="utf-8"?>
<sst xmlns="http://schemas.openxmlformats.org/spreadsheetml/2006/main" count="1217" uniqueCount="471">
  <si>
    <t>Údaje evidované k žádance</t>
  </si>
  <si>
    <t>Údaje evidované k položce žádanky</t>
  </si>
  <si>
    <t>Místo dodání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</si>
  <si>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</si>
  <si>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</si>
  <si>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</si>
  <si>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</si>
  <si>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</si>
  <si>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</si>
  <si>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</si>
  <si>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Měrná jednotka</t>
  </si>
  <si>
    <t>Číslo pracoviště</t>
  </si>
  <si>
    <t>Název pracoviště</t>
  </si>
  <si>
    <t>Budova</t>
  </si>
  <si>
    <t>Adresa budovy</t>
  </si>
  <si>
    <t>Podlaží</t>
  </si>
  <si>
    <t>Číslo místnosti</t>
  </si>
  <si>
    <t>Zodpovědná osoba</t>
  </si>
  <si>
    <t>Poznámka k položce žádanky pro dodavatele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</si>
  <si>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</si>
  <si>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</si>
  <si>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</si>
  <si>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</si>
  <si>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</si>
  <si>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30213100-6</t>
  </si>
  <si>
    <t>30213100-6-2</t>
  </si>
  <si>
    <t>Notebook 13"</t>
  </si>
  <si>
    <t>Podrobná specifikace viz katalog počítačů</t>
  </si>
  <si>
    <t>ks</t>
  </si>
  <si>
    <t>Ústav matematiky a statistiky</t>
  </si>
  <si>
    <t>PřF, Kotlářská 2, pavilon 08</t>
  </si>
  <si>
    <t>Kotlářská 267/2, 61137 Brno</t>
  </si>
  <si>
    <t>pav. 08/03017</t>
  </si>
  <si>
    <t>Chudáčková Vladimíra</t>
  </si>
  <si>
    <t>204410@mail.muni.cz</t>
  </si>
  <si>
    <t>ZRU (monitor, flash disk, paměťová karta SDHC)</t>
  </si>
  <si>
    <t>30234600-4</t>
  </si>
  <si>
    <t>30234600-4-1</t>
  </si>
  <si>
    <t>Flash disk</t>
  </si>
  <si>
    <t>Kapacita: 16 GB</t>
  </si>
  <si>
    <t>Akademické centrum osobnost.rozvoje</t>
  </si>
  <si>
    <t>FF, Joštova 13, budova M</t>
  </si>
  <si>
    <t>Joštova 220/13, 66243 Brno</t>
  </si>
  <si>
    <t>bud. M/S111</t>
  </si>
  <si>
    <t>Slouková Martina Mgr.</t>
  </si>
  <si>
    <t>263015@mail.muni.cz</t>
  </si>
  <si>
    <t>Zboží prosím dodejte na adresu Joštova 13 (budova M). Před dodáním se ozvěte na telefonní číslo +420 549 49 6478 kvůli domluvě termínu převzetí zboží.</t>
  </si>
  <si>
    <t>30231000-7</t>
  </si>
  <si>
    <t>30231000-7-5</t>
  </si>
  <si>
    <t>Monitor 19"</t>
  </si>
  <si>
    <t>30234000-8</t>
  </si>
  <si>
    <t>30234000-8-1</t>
  </si>
  <si>
    <t>Pamětová karta SDHC</t>
  </si>
  <si>
    <t>Kapacita: 32 GB Rychlostní třída: min. Class 4</t>
  </si>
  <si>
    <t>ZKUPP (monitor, skener, flash disk)</t>
  </si>
  <si>
    <t>30216110-0</t>
  </si>
  <si>
    <t>30216110-0-1</t>
  </si>
  <si>
    <t>Skener</t>
  </si>
  <si>
    <t>ESF - KE - Mikula - PC</t>
  </si>
  <si>
    <t>30213300-8</t>
  </si>
  <si>
    <t>30213300-8-1</t>
  </si>
  <si>
    <t>Kancelářské PC</t>
  </si>
  <si>
    <t>Ekonomicko-správní fakulta</t>
  </si>
  <si>
    <t>ESF, Lipová 41a</t>
  </si>
  <si>
    <t>Lipová 507/41a, 60200 Brno</t>
  </si>
  <si>
    <t>Horňák Roman</t>
  </si>
  <si>
    <t>168497@mail.muni.cz</t>
  </si>
  <si>
    <t>Kontaktní osoba pro dodání: Roman Horňák</t>
  </si>
  <si>
    <t>30233130-1</t>
  </si>
  <si>
    <t>30233130-1-2</t>
  </si>
  <si>
    <t>Přenosný disk 1 TB</t>
  </si>
  <si>
    <t>30213100-6-1</t>
  </si>
  <si>
    <t>Notebook 12" (vyšší výkon)</t>
  </si>
  <si>
    <t>Správa UKB</t>
  </si>
  <si>
    <t>UKB, Kamenice 5, budova A17</t>
  </si>
  <si>
    <t>Kamenice 753/5, 62500 Brno</t>
  </si>
  <si>
    <t/>
  </si>
  <si>
    <t>Pakostová Jindra</t>
  </si>
  <si>
    <t>107322@mail.muni.cz</t>
  </si>
  <si>
    <t>30231000-7-2</t>
  </si>
  <si>
    <t>Monitor 24"</t>
  </si>
  <si>
    <t>Kat.ruského jazyka a literatury</t>
  </si>
  <si>
    <t>PedF, Poříčí 9, budova A</t>
  </si>
  <si>
    <t>Poříčí 945/9, 60300 Brno</t>
  </si>
  <si>
    <t>bud. A/05003</t>
  </si>
  <si>
    <t>Kyselová Dagmar</t>
  </si>
  <si>
    <t>113311@mail.muni.cz</t>
  </si>
  <si>
    <t>ESF - KE - Vašíček PC pro mult.</t>
  </si>
  <si>
    <t>Kontaktní osoba pro dodání: Roman Horňák mobil: 603157020</t>
  </si>
  <si>
    <t>30213300-8-2</t>
  </si>
  <si>
    <t>Specializované PC pro multimédia</t>
  </si>
  <si>
    <t>Institut biostatistiky a analýz</t>
  </si>
  <si>
    <t>UKB, Kamenice 3, budova 1</t>
  </si>
  <si>
    <t>Kamenice 126/3, 62500 Brno</t>
  </si>
  <si>
    <t>bud. 1/617</t>
  </si>
  <si>
    <t>Schneiderová Simona</t>
  </si>
  <si>
    <t>111812@mail.muni.cz</t>
  </si>
  <si>
    <t>PC - 01/2013</t>
  </si>
  <si>
    <t>30232110-8</t>
  </si>
  <si>
    <t>30232110-8-2</t>
  </si>
  <si>
    <t>Laserová kancelářská tiskárna (barevná)</t>
  </si>
  <si>
    <t>Stř.pro pomoc stud. se spec. nároky</t>
  </si>
  <si>
    <t>CeŠu, Šumavská 15</t>
  </si>
  <si>
    <t>Šumavská 416/15, 60200 Brno</t>
  </si>
  <si>
    <t>Bukovský Tomáš</t>
  </si>
  <si>
    <t>114167@mail.muni.cz</t>
  </si>
  <si>
    <t>30237460-1</t>
  </si>
  <si>
    <t>30237460-1-1</t>
  </si>
  <si>
    <t>Příslušenství - klávesnice</t>
  </si>
  <si>
    <t>Specifikace: barva klávesnice černá</t>
  </si>
  <si>
    <t>Centrum ICT</t>
  </si>
  <si>
    <t>RMU, Žerotínovo nám. 9</t>
  </si>
  <si>
    <t>Žerotínovo nám. 617/9, 60177 Brno</t>
  </si>
  <si>
    <t>Kulíšek Ondřej</t>
  </si>
  <si>
    <t>118727@mail.muni.cz</t>
  </si>
  <si>
    <t>kontaktovat na 725 829 324</t>
  </si>
  <si>
    <t>30237410-6</t>
  </si>
  <si>
    <t>30237410-6-1</t>
  </si>
  <si>
    <t>Příslušenství - myš</t>
  </si>
  <si>
    <t>Specifikace: barva černá</t>
  </si>
  <si>
    <t>30231000-7-1</t>
  </si>
  <si>
    <t>Monitor 22"</t>
  </si>
  <si>
    <t>USB hub, reproduktory</t>
  </si>
  <si>
    <t>Windows 7 Professional CZ Další vybavení: s brašnou</t>
  </si>
  <si>
    <t>Nakladatelství</t>
  </si>
  <si>
    <t>Kontaktovat na 725 829 324</t>
  </si>
  <si>
    <t>30231000-7-4</t>
  </si>
  <si>
    <t>Monitor 27"</t>
  </si>
  <si>
    <t>výpočetní technika</t>
  </si>
  <si>
    <t>Další vybavení: s brašnou</t>
  </si>
  <si>
    <t>Ústav histologie a embryologie</t>
  </si>
  <si>
    <t>Kašpárek Luděk Ing.</t>
  </si>
  <si>
    <t>119253@mail.muni.cz</t>
  </si>
  <si>
    <t>Kancelář A1/S121 tel.: 549491329</t>
  </si>
  <si>
    <t>30230000-0</t>
  </si>
  <si>
    <t>30230000-0-3</t>
  </si>
  <si>
    <t>Laserové multifunkční zařízení (barevné)</t>
  </si>
  <si>
    <t>Externí disk - virtuální prohlídky KA1</t>
  </si>
  <si>
    <t>Odbor vnějších vztahů a marketingu</t>
  </si>
  <si>
    <t>Lenner Eduard Mgr.</t>
  </si>
  <si>
    <t>117382@mail.muni.cz</t>
  </si>
  <si>
    <t>Celkem</t>
  </si>
  <si>
    <t>Další vybavení: NUTNÁ INTERNÍ MECHANIKA PRO MÉDIA DVD+-RW</t>
  </si>
  <si>
    <t>Grafická karta: podpora dvou monitorů (2x DVI) Operační systém: Microsoft Windows 8 Pro 64b (downgrade na Windows 7 Professional 64b)</t>
  </si>
  <si>
    <t>Grafická karta: min. 1 x DVI-I výstup Operační systém: Microsoft Windows 7 Professional 64b</t>
  </si>
  <si>
    <t>Procesor: PassMark CPU min. 6000 Pamět RAM: min. 8 GB -Oper. systém: MS Windows 8 Pro 64bit CZ (downgrade MS Windows 7 Professional 64b CZ)</t>
  </si>
  <si>
    <t>LCD monitor rozlišení: 1280 x 1024 ; matný povrch displeje;  podsvícení: led; doba odezvy: 5 ms; možnost naklápění ; výškově nastavitelný</t>
  </si>
  <si>
    <t>LCD monitor rozlišení: 1280 x 1024;  matný povrch displeje;  podsvícení: led;  doba odezvy: 5 ms; možnost naklápění;  výškově nastavitelný</t>
  </si>
  <si>
    <t>Grafická karta: podpora dvou monitorů 1x DVI-D + 1x D-sub</t>
  </si>
  <si>
    <t xml:space="preserve">stolní skener barevný s automatickým podavačem  formát: A4 optické rozlišení: min 1200 dpi rychlost: min. 20 stran/min  oboustranné skenování  kapacita podavače: min 50 listů  doporučené pracovní využití: min 500 stran/den  </t>
  </si>
  <si>
    <t xml:space="preserve">pozorovací úhly min. 178°/178° , výškově stavitelný, pivot,vestavěné reproduktory; SVÍTIVOST min. 300 cd/m2 </t>
  </si>
  <si>
    <t>matný povrch displeje; Pevný disk min. 120 GB ;   Vstup. a výstup. porty: min. 2xUSB 2.0, min 1x USB 3.0, Polohovací zař. touchpad ; Hmotnost max. 1,4 kg Operač systém Windows 8 Pro CZ OEM;  Vybavení s brašnou příslušné velikosti</t>
  </si>
  <si>
    <t>Notebook 12" (vyšší výkon) (CPV KÓD MU 30213100-6-1)</t>
  </si>
  <si>
    <t>Konkrétní nabídnuté parametry</t>
  </si>
  <si>
    <t>Velikost obrazovky</t>
  </si>
  <si>
    <t>min. 12", max. 12,9"</t>
  </si>
  <si>
    <t>Rozlišení obrazovky</t>
  </si>
  <si>
    <t xml:space="preserve">min. 1280 x min. 768 </t>
  </si>
  <si>
    <t>Procesor</t>
  </si>
  <si>
    <t>x86-64 kompatibilní</t>
  </si>
  <si>
    <t>Paměť RAM</t>
  </si>
  <si>
    <t>min. 2GB (rozšiřitelná na min. 4GB)</t>
  </si>
  <si>
    <t>Pevný disk</t>
  </si>
  <si>
    <t>min. 250 GB</t>
  </si>
  <si>
    <t>Síťová karta</t>
  </si>
  <si>
    <t>Ethernet 100/1000 Mb, RJ 45</t>
  </si>
  <si>
    <t>Wifi</t>
  </si>
  <si>
    <t>802.11b/g, případně 802.11n</t>
  </si>
  <si>
    <t>BlueTooth</t>
  </si>
  <si>
    <t>ano</t>
  </si>
  <si>
    <t>Vstupní a výstupní porty</t>
  </si>
  <si>
    <t>min. 3 x USB 2.0, vstup a výstup pro mikrofon a sluchátka, analogový výstup pro externí monitor, konektor pro dokovací stanici, čtečka paměťových karet</t>
  </si>
  <si>
    <t>Interní reproduktory</t>
  </si>
  <si>
    <t>Interní mikrofon</t>
  </si>
  <si>
    <t>Čtečka pamětových karet</t>
  </si>
  <si>
    <t>ExpressCard slot</t>
  </si>
  <si>
    <t>Webová kamera</t>
  </si>
  <si>
    <t>Výkon</t>
  </si>
  <si>
    <t>PassMark CPU Mark min. 2000.</t>
  </si>
  <si>
    <t>Hmotnost</t>
  </si>
  <si>
    <t>do 1,8 kg</t>
  </si>
  <si>
    <t>Kapacita baterií/Doba běhu na baterie</t>
  </si>
  <si>
    <t>min. 4,5 h</t>
  </si>
  <si>
    <t>Operační systém</t>
  </si>
  <si>
    <t>Windows 7 Professional CZ nebo Windows 7 Home Premium CZ</t>
  </si>
  <si>
    <t>Záruční doba</t>
  </si>
  <si>
    <t>2 roky</t>
  </si>
  <si>
    <t>Monitor 24" (CPV KÓD MU 30231000-7-2)</t>
  </si>
  <si>
    <t>Úhlopříčka</t>
  </si>
  <si>
    <t xml:space="preserve">min. 24" </t>
  </si>
  <si>
    <t>Rozlišení</t>
  </si>
  <si>
    <t>min. 1920 x min. 1080</t>
  </si>
  <si>
    <t>Úprava povrchu obrazovky</t>
  </si>
  <si>
    <t>matná</t>
  </si>
  <si>
    <t>Svítivost</t>
  </si>
  <si>
    <t>min. 250 cd/m2</t>
  </si>
  <si>
    <t>Pozorovací úhly</t>
  </si>
  <si>
    <t>min. 160°/160°</t>
  </si>
  <si>
    <t>Vstupy</t>
  </si>
  <si>
    <t xml:space="preserve">min. 1xDVI-D a VGA </t>
  </si>
  <si>
    <t>Výškově nastavitelný podstavec</t>
  </si>
  <si>
    <t>Naklápění monitoru</t>
  </si>
  <si>
    <t>Další vybavení</t>
  </si>
  <si>
    <t>Tolerance vadných pixelů</t>
  </si>
  <si>
    <t>3 vadné pixely jsou důvodem k reklamaci.</t>
  </si>
  <si>
    <t>Servis</t>
  </si>
  <si>
    <t>Zahájení a ukončení servisního zásahu v místě instalace.</t>
  </si>
  <si>
    <t>Záruka</t>
  </si>
  <si>
    <t>3 roky</t>
  </si>
  <si>
    <t>Kancelářské PC (CPV KÓD MU 30213300-8-1)</t>
  </si>
  <si>
    <t>x86-64 kompatibilní, PassMark CPU Mark min. 2500</t>
  </si>
  <si>
    <t>4GB</t>
  </si>
  <si>
    <t>min. 320 GB</t>
  </si>
  <si>
    <t>Mechaniky pro média</t>
  </si>
  <si>
    <t>DVD+-RW/RAM/DL</t>
  </si>
  <si>
    <t>Grafická karta</t>
  </si>
  <si>
    <t xml:space="preserve">podpora rozlišení min. 1920x1080, min. 1 x DVI-I výstup (připadně DVI-D + D-sub). </t>
  </si>
  <si>
    <t>Zvuková karta</t>
  </si>
  <si>
    <t>Účinnost zdroje</t>
  </si>
  <si>
    <t>min. 80%</t>
  </si>
  <si>
    <t>100/1000 Mb Ethernet, s podporou PXE</t>
  </si>
  <si>
    <t>Skříň počítače</t>
  </si>
  <si>
    <t>miditower</t>
  </si>
  <si>
    <t>vstup a výstup pro sluchátka a mikrofon  na předním panelu</t>
  </si>
  <si>
    <t>USB porty</t>
  </si>
  <si>
    <t>min. 4 x USB porty celkem, min 2 porty na předním panelu</t>
  </si>
  <si>
    <t xml:space="preserve">Klávesnice </t>
  </si>
  <si>
    <t>připojená kabelem,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Macro).</t>
  </si>
  <si>
    <t>Myš</t>
  </si>
  <si>
    <r>
      <t xml:space="preserve">USB, snímání pohybu optické, připojená kabelem, 3 tlačítka a kolečko, min. délka </t>
    </r>
    <r>
      <rPr>
        <b/>
        <sz val="10"/>
        <rFont val="Arial"/>
        <family val="2"/>
      </rPr>
      <t>12 cm</t>
    </r>
  </si>
  <si>
    <t>Microsoft Windows 7 Professional 64b</t>
  </si>
  <si>
    <t>Požadavky na rozšiřitelnost</t>
  </si>
  <si>
    <t>volná 1 pozice pro 5,25" mechaniku nebo disk</t>
  </si>
  <si>
    <t>Požadavky na servis</t>
  </si>
  <si>
    <t>Zahájení a ukončení servisního zásahu v místě instalace</t>
  </si>
  <si>
    <t>Další požadavky</t>
  </si>
  <si>
    <t>Oprávněným zaměstnancům zadavatele musí být i v záruční době umožněno otevření skříně počítače a instalace vlastních pamětí, karet a případně dalších komponent PC. Možnost uzamčení přístupu do BIOSu.</t>
  </si>
  <si>
    <t>Specializované PC pro multimédia (CPV KÓD MU 30213300-8-2)</t>
  </si>
  <si>
    <t xml:space="preserve">x86-64 kompatibilní, PassMark CPU min. 4000 </t>
  </si>
  <si>
    <t>min. 4GB, rozšiřitelná na 8 GB</t>
  </si>
  <si>
    <t>min. 750 GB, 7200 ot./min.</t>
  </si>
  <si>
    <t>podpora min. dvou monitorů, každý s rozlišením min. 1920x1200, min. 2 video výstupy DVI, PassMark G3D mark min. 1200</t>
  </si>
  <si>
    <t xml:space="preserve">100/1000 Mb Ethernet, podporou PXE </t>
  </si>
  <si>
    <t xml:space="preserve">vstup a výstup pro sluchátka a mikrofon na předním panelu </t>
  </si>
  <si>
    <t xml:space="preserve">min. 6 x USB 2.0 porty celkem, min 2 porty na předním panelu, min. 1x USB 3.0 </t>
  </si>
  <si>
    <t xml:space="preserve">připojená kabelem,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Macro). </t>
  </si>
  <si>
    <r>
      <t xml:space="preserve">USB, snímání pohybu optické, připojená kabelem, 3 tlačítka a kolečko, min. délka </t>
    </r>
    <r>
      <rPr>
        <b/>
        <sz val="10"/>
        <rFont val="Arial"/>
        <family val="2"/>
      </rPr>
      <t>12 cm</t>
    </r>
    <r>
      <rPr>
        <sz val="10"/>
        <rFont val="Arial"/>
        <family val="0"/>
      </rPr>
      <t xml:space="preserve"> </t>
    </r>
  </si>
  <si>
    <t>Čtečka paměťových karet</t>
  </si>
  <si>
    <t xml:space="preserve">volná 1 pozice pro 5,25" mechaniku nebo disk </t>
  </si>
  <si>
    <t xml:space="preserve">Zahájení a ukončení servisního zásahu v místě instalace. </t>
  </si>
  <si>
    <t>Notebook  13'' (CPV KÓD MU 30213100-6-2)</t>
  </si>
  <si>
    <t>13'' až 13,5"</t>
  </si>
  <si>
    <t>min. 1366 x min. 768</t>
  </si>
  <si>
    <t>min. 4GB</t>
  </si>
  <si>
    <t>DVD+-RW</t>
  </si>
  <si>
    <t xml:space="preserve"> Ethernet 100/1000 Mb, RJ 45</t>
  </si>
  <si>
    <t>min. 3 x USB 2.0, vstup a výstup pro mikrofon a sluchátka, analogový výstup pro externí monitor, HDMI nebo DisplayPort</t>
  </si>
  <si>
    <t>Polohovací zařízení</t>
  </si>
  <si>
    <t>touchpad</t>
  </si>
  <si>
    <t>PassMark CPU Mark min. 1800</t>
  </si>
  <si>
    <t>max. 2,3 kg</t>
  </si>
  <si>
    <t>Laserová kancelářská tiskárna (barevná) (CPV KÓD MU 30232110-8-2)</t>
  </si>
  <si>
    <t>Technologie tisku</t>
  </si>
  <si>
    <t xml:space="preserve">barevná laserová tiskárna </t>
  </si>
  <si>
    <t>Formát</t>
  </si>
  <si>
    <t>A4</t>
  </si>
  <si>
    <t>Rychlost tisku</t>
  </si>
  <si>
    <t>min. 20 str./min</t>
  </si>
  <si>
    <t>Pamět</t>
  </si>
  <si>
    <t>min. 128 MB</t>
  </si>
  <si>
    <t>min. 600x600 dpi</t>
  </si>
  <si>
    <t>Vstupní zásobník</t>
  </si>
  <si>
    <t>min. 250 listů</t>
  </si>
  <si>
    <t>Duplexní tisk</t>
  </si>
  <si>
    <t>ano, automatický (manuální duplex nevyhovuje)</t>
  </si>
  <si>
    <t>Rozhranní</t>
  </si>
  <si>
    <t>USB 2.0 (USB kabel musí být součástí dodávky), Ethernet 100 Mb, RJ45</t>
  </si>
  <si>
    <t>Kompatibilita</t>
  </si>
  <si>
    <t>Microsoft Windows XP, Microsoft Windows Vista, Microsoft Windows 7</t>
  </si>
  <si>
    <t>Emulace</t>
  </si>
  <si>
    <t>min. PCL 5 nebo PCL 6 nebo PS</t>
  </si>
  <si>
    <t>Měsíční zátěž tiskárny</t>
  </si>
  <si>
    <t>min. 3000 stránek/měsíc</t>
  </si>
  <si>
    <t>zahájení a ukončení servisního zásahu v místě instalace tiskárny.</t>
  </si>
  <si>
    <t>klávesnice (CPV KÓD MU 30237460-1-1)</t>
  </si>
  <si>
    <t xml:space="preserve">Klávesnice pro PC, připojená kabelem,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Macro). </t>
  </si>
  <si>
    <t>Myš (CPV KÓD MU 30237410-6-1)</t>
  </si>
  <si>
    <t>Specifikace</t>
  </si>
  <si>
    <t>USB, snímání pohybu optické, připojená kabelem, 3 tlačíka a kolečko</t>
  </si>
  <si>
    <t>Min. délka myši</t>
  </si>
  <si>
    <t>12 cm</t>
  </si>
  <si>
    <t>Monitor 22" (CPV KÓD MU 30231000-7-1)</t>
  </si>
  <si>
    <t>22"</t>
  </si>
  <si>
    <t>min 1680 x min 1050</t>
  </si>
  <si>
    <t>min. 1xDVI-D, 1x VGA(D-Sub)</t>
  </si>
  <si>
    <t>Monitor 27" (CPV KÓD MU 30231000-7-4)</t>
  </si>
  <si>
    <t>27"</t>
  </si>
  <si>
    <t>Doba odezvy</t>
  </si>
  <si>
    <t>max. 5 ms</t>
  </si>
  <si>
    <t>Kontrast</t>
  </si>
  <si>
    <t>min. 1000:1</t>
  </si>
  <si>
    <t>min. 300 cd/m2</t>
  </si>
  <si>
    <t>min. 170°/160°</t>
  </si>
  <si>
    <t>min. 1xDVI-D, 1xVGA(D-Sub), 1xHDMI</t>
  </si>
  <si>
    <t>Přenosný disk 1 TB (CPV KÓD MU 30233130-1-2)</t>
  </si>
  <si>
    <t>Kapacita</t>
  </si>
  <si>
    <t>min. 1 TB</t>
  </si>
  <si>
    <t>Napájení</t>
  </si>
  <si>
    <t>přes sběrnici USB, bez externího napájení</t>
  </si>
  <si>
    <t>Rozhraní</t>
  </si>
  <si>
    <t>min. USB 3.0</t>
  </si>
  <si>
    <t>max. 250 g</t>
  </si>
  <si>
    <t>Flash disk (CPV KÓD MU 30234600-4-1)</t>
  </si>
  <si>
    <t>min. 8 GB</t>
  </si>
  <si>
    <t>min. USB 2.0</t>
  </si>
  <si>
    <t xml:space="preserve">Redukovaný minikonektor nevyhovuje. </t>
  </si>
  <si>
    <t>Monitor 19"  (CPV KÓD MU 30231000-7-5)</t>
  </si>
  <si>
    <t>19"</t>
  </si>
  <si>
    <t>1280 x 1024</t>
  </si>
  <si>
    <t xml:space="preserve"> Pamětová karta SDHC (CPV KÓD MU 30234000-8-1)</t>
  </si>
  <si>
    <t xml:space="preserve">min. 4 GB </t>
  </si>
  <si>
    <t>Rychlostní třída</t>
  </si>
  <si>
    <t xml:space="preserve">Class 4 </t>
  </si>
  <si>
    <t>Skener (CPV KÓD MU 30216110-0-1)</t>
  </si>
  <si>
    <t>Typ</t>
  </si>
  <si>
    <t>stolní plochý barevný skener</t>
  </si>
  <si>
    <t xml:space="preserve">min. 2400 x 2400 </t>
  </si>
  <si>
    <t>Podpora OS</t>
  </si>
  <si>
    <t xml:space="preserve">Microsoft Windows 7, Windows XP, Windows Vista </t>
  </si>
  <si>
    <t xml:space="preserve">Záruční servisní zásah bude zahájen a ukončen v místě instalace. </t>
  </si>
  <si>
    <r>
      <t>Vzhledem k uvedení nové verze systému Windows zadavatel připoští</t>
    </r>
    <r>
      <rPr>
        <b/>
        <sz val="10"/>
        <rFont val="Arial"/>
        <family val="2"/>
      </rPr>
      <t xml:space="preserve"> u všech notebooků </t>
    </r>
    <r>
      <rPr>
        <sz val="10"/>
        <rFont val="Arial"/>
        <family val="2"/>
      </rPr>
      <t>možnost nabídnout místo staršího Windows 7 Home Premium novější Windows 8 a místo starších Windows 7 profesional novější Windows 8 pro</t>
    </r>
  </si>
  <si>
    <t>Laserové multifunkční zařízení (barevné) (CPV KÓD MU 30230000-0-3)</t>
  </si>
  <si>
    <t>barevný laserový tisk</t>
  </si>
  <si>
    <t xml:space="preserve">Formát </t>
  </si>
  <si>
    <t>Rychlost černobílého tisku</t>
  </si>
  <si>
    <t>plochý barevný</t>
  </si>
  <si>
    <t>Rozlišení skeneru</t>
  </si>
  <si>
    <t xml:space="preserve">optické min. 600x600 </t>
  </si>
  <si>
    <t>Automatický podavač (ADF)</t>
  </si>
  <si>
    <t xml:space="preserve">Funkce kopírování </t>
  </si>
  <si>
    <t xml:space="preserve">Microsoft Windows XP, Microsoft Windows Vista, Microsoft Windows 7, WIA rozhranní </t>
  </si>
  <si>
    <t>zahájení a ukončení servisního zásahu v místě instalace</t>
  </si>
  <si>
    <t>24 str./min</t>
  </si>
  <si>
    <t>600x600 dpi</t>
  </si>
  <si>
    <t>250+50 listů</t>
  </si>
  <si>
    <t>ano, automatický</t>
  </si>
  <si>
    <t>USB 2.0 (USB kabel je součástí dodávky), Ethernet 100 Mb, RJ45</t>
  </si>
  <si>
    <t xml:space="preserve">optické 600x600 </t>
  </si>
  <si>
    <t>PCL 6</t>
  </si>
  <si>
    <t>x86-64 kompatibilní, PassMark CPU Mark 2560+</t>
  </si>
  <si>
    <t>320 GB</t>
  </si>
  <si>
    <t>podpora rozlišení 1920x1080,  DVI-D + D-sub</t>
  </si>
  <si>
    <t>80%+</t>
  </si>
  <si>
    <t>8 x USB porty celkem, 2 porty na předním panelu</t>
  </si>
  <si>
    <t>USB, snímání pohybu optické, připojená kabelem, 3 tlačítka a kolečko, délka 12 cm</t>
  </si>
  <si>
    <t xml:space="preserve">x86-64 kompatibilní, PassMark CPU 4050+ </t>
  </si>
  <si>
    <t>4GB, rozšiřitelná na 16 GB</t>
  </si>
  <si>
    <t>750 GB, 7200 ot./min.</t>
  </si>
  <si>
    <t>podpora dvou monitorů, každý s rozlišením 1920x1200,  2 video výstupy DVI, PassMark G3D mark 1265+</t>
  </si>
  <si>
    <t xml:space="preserve">7 x USB 2.0 porty celkem,  3 porty na předním panelu,  2x USB 3.0 </t>
  </si>
  <si>
    <t xml:space="preserve">USB, snímání pohybu optické, připojená kabelem, 3 tlačítka a kolečko, délka 12 cm </t>
  </si>
  <si>
    <t>ano, 15v1</t>
  </si>
  <si>
    <t xml:space="preserve">1xDVI-D a VGA </t>
  </si>
  <si>
    <t>1920 x 1080</t>
  </si>
  <si>
    <t>250 cd/m2</t>
  </si>
  <si>
    <t>170°/160°</t>
  </si>
  <si>
    <t>1xDVI-D, 1x VGA(D-Sub), 1x HDMI</t>
  </si>
  <si>
    <t xml:space="preserve">24" </t>
  </si>
  <si>
    <t>2 ms</t>
  </si>
  <si>
    <t>1000:1</t>
  </si>
  <si>
    <t>300 cd/m2</t>
  </si>
  <si>
    <t>1xDVI-D, 1xVGA(D-Sub), 1xHDMI</t>
  </si>
  <si>
    <t>12,1"</t>
  </si>
  <si>
    <t>1280x800</t>
  </si>
  <si>
    <t>250 GB</t>
  </si>
  <si>
    <t>3 x USB 2.0, vstup a výstup pro mikrofon a sluchátka, analogový výstup pro externí monitor, konektor pro dokovací stanici, čtečka paměťových karet</t>
  </si>
  <si>
    <t>PassMark CPU Mark 2388</t>
  </si>
  <si>
    <t>1,6 kg</t>
  </si>
  <si>
    <t>6 hodin</t>
  </si>
  <si>
    <t>Windows 7 Home Premium CZ</t>
  </si>
  <si>
    <t>13,3"</t>
  </si>
  <si>
    <t>1366x768</t>
  </si>
  <si>
    <t>500GB</t>
  </si>
  <si>
    <t>802.11b/g/n</t>
  </si>
  <si>
    <t>3 x USB 2.0 + 1x USB 3.0, vstup a výstup pro mikrofon a sluchátka, analogový výstup pro externí monitor, HDMI</t>
  </si>
  <si>
    <t>PassMark CPU Mark 2200</t>
  </si>
  <si>
    <t>2,04 kg</t>
  </si>
  <si>
    <t>Windows 8 CZ</t>
  </si>
  <si>
    <t>128 MB</t>
  </si>
  <si>
    <t>2400x600 dpi</t>
  </si>
  <si>
    <t>250 listů</t>
  </si>
  <si>
    <t>3000 stránek/měsíc</t>
  </si>
  <si>
    <t xml:space="preserve"> 2400 x 2400 </t>
  </si>
  <si>
    <t>USB 2.0</t>
  </si>
  <si>
    <t>Záruční servisní zásah bude zahájen a ukončen v místě instalace.</t>
  </si>
  <si>
    <t xml:space="preserve">4 GB </t>
  </si>
  <si>
    <t>8 GB</t>
  </si>
  <si>
    <t xml:space="preserve"> USB 2.0</t>
  </si>
  <si>
    <t>Plnohodnotný konektor /nikoli redukovaný/</t>
  </si>
  <si>
    <t>1 TB</t>
  </si>
  <si>
    <t>USB 3.0</t>
  </si>
  <si>
    <t>186 g</t>
  </si>
  <si>
    <t>2GB (rozšiřitelná na 8GB)</t>
  </si>
  <si>
    <t>Kategorie: ICT 001-2013 - Počítače, sběr do: 14.01.2013, dodání od: 18.04.2013, vygenerováno: 22.04.2013 12:56</t>
  </si>
  <si>
    <t>Objednávka</t>
  </si>
  <si>
    <t>Zdroj financování objednávky</t>
  </si>
  <si>
    <t>Specifikace předmětu</t>
  </si>
  <si>
    <t>Schválený počet</t>
  </si>
  <si>
    <t>FK stav</t>
  </si>
  <si>
    <t>UČO zodp. osoby</t>
  </si>
  <si>
    <t>Admin. e-mail zodp. osoby</t>
  </si>
  <si>
    <t>Tel. číslo zodp. osoby</t>
  </si>
  <si>
    <t>Zakázka</t>
  </si>
  <si>
    <t>Pracoviště</t>
  </si>
  <si>
    <t>Podzakázka</t>
  </si>
  <si>
    <t>Činnost</t>
  </si>
  <si>
    <t>Fakultní účet</t>
  </si>
  <si>
    <t>Číslo objednávky</t>
  </si>
  <si>
    <t>S</t>
  </si>
  <si>
    <t>1111</t>
  </si>
  <si>
    <t>311010</t>
  </si>
  <si>
    <t>0001</t>
  </si>
  <si>
    <t>OBJ/3106/0041/13</t>
  </si>
  <si>
    <t>Celkem za objednávku</t>
  </si>
  <si>
    <t>A</t>
  </si>
  <si>
    <t>0018</t>
  </si>
  <si>
    <t>211410</t>
  </si>
  <si>
    <t>1195</t>
  </si>
  <si>
    <t>OBJ/2144/0010/13</t>
  </si>
  <si>
    <t>0019</t>
  </si>
  <si>
    <t>OBJ/2145/0007/13</t>
  </si>
  <si>
    <t>1100</t>
  </si>
  <si>
    <t>561100</t>
  </si>
  <si>
    <t>0000</t>
  </si>
  <si>
    <t>OBJ/5603/0085/13</t>
  </si>
  <si>
    <t>1001</t>
  </si>
  <si>
    <t>823000</t>
  </si>
  <si>
    <t>5000</t>
  </si>
  <si>
    <t>OBJ/8201/0125/13</t>
  </si>
  <si>
    <t>411400</t>
  </si>
  <si>
    <t>OBJ/4101/0430/13</t>
  </si>
  <si>
    <t>2153</t>
  </si>
  <si>
    <t>2126</t>
  </si>
  <si>
    <t>OBJ/5603/0086/13</t>
  </si>
  <si>
    <t>2025</t>
  </si>
  <si>
    <t>850000</t>
  </si>
  <si>
    <t>41</t>
  </si>
  <si>
    <t>OBJ/8501/0062/13</t>
  </si>
  <si>
    <t>4322</t>
  </si>
  <si>
    <t>840000</t>
  </si>
  <si>
    <t>OBJ/8401/0023/13</t>
  </si>
  <si>
    <t>1116</t>
  </si>
  <si>
    <t>999530</t>
  </si>
  <si>
    <t>6003</t>
  </si>
  <si>
    <t>OBJ/9905/0077/13</t>
  </si>
  <si>
    <t>5032</t>
  </si>
  <si>
    <t>995200</t>
  </si>
  <si>
    <t>00</t>
  </si>
  <si>
    <t>1590</t>
  </si>
  <si>
    <t>0003</t>
  </si>
  <si>
    <t>OBJ/9905/0078/13</t>
  </si>
  <si>
    <t>6024</t>
  </si>
  <si>
    <t>110517</t>
  </si>
  <si>
    <t>33</t>
  </si>
  <si>
    <t>OBJ/1194/0056/13</t>
  </si>
  <si>
    <t>6924</t>
  </si>
  <si>
    <t>91</t>
  </si>
  <si>
    <t>7999</t>
  </si>
  <si>
    <t>994200</t>
  </si>
  <si>
    <t>07</t>
  </si>
  <si>
    <t>OBJ/9901/0176/13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</si>
</sst>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dd\.mm\.yyyy"/>
  </numFmts>
  <fonts count="42"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0" xfId="47" applyAlignment="1">
      <alignment wrapText="1"/>
      <protection/>
    </xf>
    <xf numFmtId="0" fontId="0" fillId="0" borderId="10" xfId="47" applyBorder="1">
      <alignment/>
      <protection/>
    </xf>
    <xf numFmtId="0" fontId="0" fillId="33" borderId="10" xfId="47" applyFill="1" applyBorder="1">
      <alignment/>
      <protection/>
    </xf>
    <xf numFmtId="0" fontId="0" fillId="0" borderId="11" xfId="47" applyBorder="1" applyAlignment="1">
      <alignment wrapText="1"/>
      <protection/>
    </xf>
    <xf numFmtId="0" fontId="0" fillId="0" borderId="11" xfId="47" applyBorder="1">
      <alignment/>
      <protection/>
    </xf>
    <xf numFmtId="0" fontId="0" fillId="0" borderId="10" xfId="47" applyBorder="1" applyAlignment="1">
      <alignment horizontal="left" vertical="center"/>
      <protection/>
    </xf>
    <xf numFmtId="0" fontId="0" fillId="0" borderId="10" xfId="47" applyBorder="1" applyAlignment="1">
      <alignment wrapText="1"/>
      <protection/>
    </xf>
    <xf numFmtId="0" fontId="0" fillId="33" borderId="10" xfId="47" applyFont="1" applyFill="1" applyBorder="1">
      <alignment/>
      <protection/>
    </xf>
    <xf numFmtId="0" fontId="0" fillId="0" borderId="10" xfId="47" applyFont="1" applyBorder="1" applyAlignment="1">
      <alignment wrapText="1"/>
      <protection/>
    </xf>
    <xf numFmtId="9" fontId="0" fillId="0" borderId="10" xfId="47" applyNumberFormat="1" applyBorder="1">
      <alignment/>
      <protection/>
    </xf>
    <xf numFmtId="0" fontId="0" fillId="0" borderId="12" xfId="47" applyBorder="1">
      <alignment/>
      <protection/>
    </xf>
    <xf numFmtId="0" fontId="0" fillId="0" borderId="13" xfId="47" applyBorder="1">
      <alignment/>
      <protection/>
    </xf>
    <xf numFmtId="0" fontId="0" fillId="0" borderId="0" xfId="47" applyBorder="1" applyAlignment="1">
      <alignment wrapText="1"/>
      <protection/>
    </xf>
    <xf numFmtId="0" fontId="1" fillId="0" borderId="0" xfId="47" applyFont="1">
      <alignment/>
      <protection/>
    </xf>
    <xf numFmtId="0" fontId="0" fillId="0" borderId="0" xfId="47" applyFont="1">
      <alignment/>
      <protection/>
    </xf>
    <xf numFmtId="0" fontId="0" fillId="0" borderId="10" xfId="47" applyBorder="1" applyAlignment="1">
      <alignment vertical="center"/>
      <protection/>
    </xf>
    <xf numFmtId="44" fontId="0" fillId="0" borderId="11" xfId="47" applyNumberFormat="1" applyBorder="1" applyAlignment="1">
      <alignment vertical="center" wrapText="1"/>
      <protection/>
    </xf>
    <xf numFmtId="0" fontId="0" fillId="0" borderId="10" xfId="47" applyBorder="1" applyAlignment="1">
      <alignment vertical="top"/>
      <protection/>
    </xf>
    <xf numFmtId="0" fontId="0" fillId="0" borderId="10" xfId="47" applyBorder="1" applyAlignment="1">
      <alignment horizontal="justify" vertical="center" wrapText="1"/>
      <protection/>
    </xf>
    <xf numFmtId="0" fontId="0" fillId="33" borderId="14" xfId="47" applyFill="1" applyBorder="1">
      <alignment/>
      <protection/>
    </xf>
    <xf numFmtId="0" fontId="0" fillId="33" borderId="10" xfId="47" applyFill="1" applyBorder="1" applyAlignment="1">
      <alignment wrapText="1"/>
      <protection/>
    </xf>
    <xf numFmtId="0" fontId="0" fillId="33" borderId="12" xfId="47" applyFill="1" applyBorder="1" applyAlignment="1">
      <alignment wrapText="1"/>
      <protection/>
    </xf>
    <xf numFmtId="0" fontId="0" fillId="33" borderId="10" xfId="47" applyFill="1" applyBorder="1" applyAlignment="1">
      <alignment/>
      <protection/>
    </xf>
    <xf numFmtId="0" fontId="0" fillId="33" borderId="13" xfId="47" applyFill="1" applyBorder="1" applyAlignment="1">
      <alignment/>
      <protection/>
    </xf>
    <xf numFmtId="0" fontId="0" fillId="33" borderId="13" xfId="47" applyFill="1" applyBorder="1">
      <alignment/>
      <protection/>
    </xf>
    <xf numFmtId="0" fontId="3" fillId="34" borderId="12" xfId="47" applyFont="1" applyFill="1" applyBorder="1" applyAlignment="1">
      <alignment horizontal="center" vertical="center" wrapText="1"/>
      <protection/>
    </xf>
    <xf numFmtId="0" fontId="4" fillId="33" borderId="10" xfId="47" applyFont="1" applyFill="1" applyBorder="1" applyAlignment="1">
      <alignment horizontal="left" vertical="center" wrapText="1"/>
      <protection/>
    </xf>
    <xf numFmtId="9" fontId="0" fillId="33" borderId="10" xfId="47" applyNumberFormat="1" applyFont="1" applyFill="1" applyBorder="1">
      <alignment/>
      <protection/>
    </xf>
    <xf numFmtId="0" fontId="0" fillId="33" borderId="10" xfId="47" applyFont="1" applyFill="1" applyBorder="1" applyAlignment="1">
      <alignment wrapText="1"/>
      <protection/>
    </xf>
    <xf numFmtId="49" fontId="0" fillId="33" borderId="10" xfId="47" applyNumberFormat="1" applyFill="1" applyBorder="1">
      <alignment/>
      <protection/>
    </xf>
    <xf numFmtId="0" fontId="2" fillId="34" borderId="15" xfId="47" applyFont="1" applyFill="1" applyBorder="1" applyAlignment="1">
      <alignment horizontal="center" vertical="center"/>
      <protection/>
    </xf>
    <xf numFmtId="0" fontId="2" fillId="34" borderId="16" xfId="47" applyFont="1" applyFill="1" applyBorder="1" applyAlignment="1">
      <alignment horizontal="center" vertical="center"/>
      <protection/>
    </xf>
    <xf numFmtId="0" fontId="2" fillId="34" borderId="17" xfId="47" applyFont="1" applyFill="1" applyBorder="1" applyAlignment="1">
      <alignment horizontal="center" vertical="center"/>
      <protection/>
    </xf>
    <xf numFmtId="0" fontId="2" fillId="34" borderId="18" xfId="47" applyFont="1" applyFill="1" applyBorder="1" applyAlignment="1">
      <alignment horizontal="center" vertical="center"/>
      <protection/>
    </xf>
    <xf numFmtId="0" fontId="3" fillId="34" borderId="12" xfId="47" applyFont="1" applyFill="1" applyBorder="1" applyAlignment="1">
      <alignment horizontal="center" vertical="center" wrapText="1"/>
      <protection/>
    </xf>
    <xf numFmtId="0" fontId="3" fillId="34" borderId="13" xfId="47" applyFont="1" applyFill="1" applyBorder="1" applyAlignment="1">
      <alignment horizontal="center" vertical="center" wrapText="1"/>
      <protection/>
    </xf>
    <xf numFmtId="0" fontId="2" fillId="34" borderId="10" xfId="47" applyFont="1" applyFill="1" applyBorder="1" applyAlignment="1">
      <alignment horizontal="center" vertical="center"/>
      <protection/>
    </xf>
    <xf numFmtId="0" fontId="3" fillId="34" borderId="14" xfId="47" applyFont="1" applyFill="1" applyBorder="1" applyAlignment="1">
      <alignment horizontal="center" vertical="center" wrapText="1"/>
      <protection/>
    </xf>
    <xf numFmtId="0" fontId="0" fillId="0" borderId="15" xfId="47" applyBorder="1" applyAlignment="1">
      <alignment horizontal="justify" vertical="center" wrapText="1"/>
      <protection/>
    </xf>
    <xf numFmtId="0" fontId="0" fillId="0" borderId="16" xfId="47" applyBorder="1" applyAlignment="1">
      <alignment horizontal="justify" vertical="center" wrapText="1"/>
      <protection/>
    </xf>
    <xf numFmtId="0" fontId="0" fillId="0" borderId="19" xfId="47" applyBorder="1" applyAlignment="1">
      <alignment horizontal="justify" vertical="center" wrapText="1"/>
      <protection/>
    </xf>
    <xf numFmtId="0" fontId="0" fillId="0" borderId="20" xfId="47" applyBorder="1" applyAlignment="1">
      <alignment horizontal="justify" vertical="center" wrapText="1"/>
      <protection/>
    </xf>
    <xf numFmtId="0" fontId="0" fillId="0" borderId="17" xfId="47" applyBorder="1" applyAlignment="1">
      <alignment horizontal="justify" vertical="center" wrapText="1"/>
      <protection/>
    </xf>
    <xf numFmtId="0" fontId="0" fillId="0" borderId="18" xfId="47" applyBorder="1" applyAlignment="1">
      <alignment horizontal="justify" vertical="center" wrapText="1"/>
      <protection/>
    </xf>
    <xf numFmtId="0" fontId="0" fillId="33" borderId="12" xfId="47" applyFill="1" applyBorder="1" applyAlignment="1">
      <alignment horizontal="center" wrapText="1"/>
      <protection/>
    </xf>
    <xf numFmtId="0" fontId="0" fillId="33" borderId="14" xfId="47" applyFill="1" applyBorder="1" applyAlignment="1">
      <alignment horizontal="center" wrapText="1"/>
      <protection/>
    </xf>
    <xf numFmtId="0" fontId="0" fillId="33" borderId="13" xfId="47" applyFill="1" applyBorder="1" applyAlignment="1">
      <alignment horizontal="center" wrapText="1"/>
      <protection/>
    </xf>
    <xf numFmtId="0" fontId="2" fillId="34" borderId="11" xfId="47" applyFont="1" applyFill="1" applyBorder="1" applyAlignment="1">
      <alignment horizontal="center" vertical="center" wrapText="1"/>
      <protection/>
    </xf>
    <xf numFmtId="0" fontId="2" fillId="34" borderId="21" xfId="47" applyFont="1" applyFill="1" applyBorder="1" applyAlignment="1">
      <alignment horizontal="center" vertical="center" wrapText="1"/>
      <protection/>
    </xf>
    <xf numFmtId="0" fontId="1" fillId="35" borderId="22" xfId="47" applyFont="1" applyFill="1" applyBorder="1" applyAlignment="1">
      <alignment horizontal="left" vertical="top"/>
      <protection/>
    </xf>
    <xf numFmtId="0" fontId="0" fillId="36" borderId="23" xfId="47" applyFont="1" applyFill="1" applyBorder="1" applyAlignment="1">
      <alignment horizontal="left" vertical="center" wrapText="1"/>
      <protection/>
    </xf>
    <xf numFmtId="0" fontId="0" fillId="36" borderId="24" xfId="47" applyFont="1" applyFill="1" applyBorder="1" applyAlignment="1">
      <alignment horizontal="left" vertical="center" wrapText="1"/>
      <protection/>
    </xf>
    <xf numFmtId="0" fontId="0" fillId="36" borderId="25" xfId="47" applyFont="1" applyFill="1" applyBorder="1" applyAlignment="1">
      <alignment horizontal="left" vertical="center" wrapText="1"/>
      <protection/>
    </xf>
    <xf numFmtId="0" fontId="1" fillId="0" borderId="22" xfId="47" applyFont="1" applyBorder="1" applyAlignment="1">
      <alignment horizontal="center" vertical="center" wrapText="1"/>
      <protection/>
    </xf>
    <xf numFmtId="0" fontId="1" fillId="37" borderId="22" xfId="47" applyFont="1" applyFill="1" applyBorder="1" applyAlignment="1">
      <alignment horizontal="center" vertical="center" wrapText="1"/>
      <protection/>
    </xf>
    <xf numFmtId="0" fontId="1" fillId="38" borderId="22" xfId="47" applyFont="1" applyFill="1" applyBorder="1" applyAlignment="1">
      <alignment horizontal="center" vertical="center" wrapText="1"/>
      <protection/>
    </xf>
    <xf numFmtId="0" fontId="1" fillId="0" borderId="22" xfId="47" applyFont="1" applyBorder="1" applyAlignment="1">
      <alignment horizontal="center" vertical="center" wrapText="1"/>
      <protection/>
    </xf>
    <xf numFmtId="0" fontId="1" fillId="39" borderId="26" xfId="47" applyFont="1" applyFill="1" applyBorder="1" applyAlignment="1">
      <alignment horizontal="center" vertical="center" wrapText="1"/>
      <protection/>
    </xf>
    <xf numFmtId="0" fontId="1" fillId="40" borderId="27" xfId="47" applyFont="1" applyFill="1" applyBorder="1" applyAlignment="1">
      <alignment horizontal="center" vertical="center" wrapText="1"/>
      <protection/>
    </xf>
    <xf numFmtId="0" fontId="1" fillId="41" borderId="26" xfId="47" applyFont="1" applyFill="1" applyBorder="1" applyAlignment="1">
      <alignment horizontal="center" vertical="center" wrapText="1"/>
      <protection/>
    </xf>
    <xf numFmtId="0" fontId="1" fillId="41" borderId="26" xfId="47" applyFont="1" applyFill="1" applyBorder="1" applyAlignment="1">
      <alignment horizontal="center" vertical="center" textRotation="90" wrapText="1"/>
      <protection/>
    </xf>
    <xf numFmtId="0" fontId="0" fillId="0" borderId="0" xfId="47" applyFont="1" applyAlignment="1">
      <alignment horizontal="center" vertical="top" wrapText="1"/>
      <protection/>
    </xf>
    <xf numFmtId="0" fontId="0" fillId="0" borderId="0" xfId="47" applyFont="1" applyAlignment="1">
      <alignment horizontal="left" vertical="top" wrapText="1"/>
      <protection/>
    </xf>
    <xf numFmtId="0" fontId="0" fillId="0" borderId="0" xfId="47" applyFont="1" applyFill="1" applyAlignment="1">
      <alignment horizontal="left" vertical="top" wrapText="1"/>
      <protection/>
    </xf>
    <xf numFmtId="3" fontId="0" fillId="39" borderId="22" xfId="47" applyNumberFormat="1" applyFont="1" applyFill="1" applyBorder="1" applyAlignment="1">
      <alignment horizontal="right" vertical="top"/>
      <protection/>
    </xf>
    <xf numFmtId="0" fontId="0" fillId="39" borderId="22" xfId="47" applyFont="1" applyFill="1" applyBorder="1" applyAlignment="1">
      <alignment horizontal="left" vertical="top" wrapText="1"/>
      <protection/>
    </xf>
    <xf numFmtId="49" fontId="0" fillId="39" borderId="22" xfId="47" applyNumberFormat="1" applyFont="1" applyFill="1" applyBorder="1" applyAlignment="1">
      <alignment horizontal="left" vertical="top" wrapText="1"/>
      <protection/>
    </xf>
    <xf numFmtId="4" fontId="0" fillId="39" borderId="22" xfId="47" applyNumberFormat="1" applyFont="1" applyFill="1" applyBorder="1" applyAlignment="1">
      <alignment horizontal="right" vertical="top"/>
      <protection/>
    </xf>
    <xf numFmtId="4" fontId="0" fillId="0" borderId="0" xfId="47" applyNumberFormat="1" applyFont="1" applyAlignment="1">
      <alignment horizontal="right" vertical="top"/>
      <protection/>
    </xf>
    <xf numFmtId="0" fontId="1" fillId="42" borderId="28" xfId="47" applyFont="1" applyFill="1" applyBorder="1" applyAlignment="1">
      <alignment horizontal="left" vertical="top"/>
      <protection/>
    </xf>
    <xf numFmtId="0" fontId="1" fillId="42" borderId="28" xfId="47" applyFont="1" applyFill="1" applyBorder="1" applyAlignment="1">
      <alignment horizontal="left" vertical="top"/>
      <protection/>
    </xf>
    <xf numFmtId="4" fontId="1" fillId="42" borderId="28" xfId="47" applyNumberFormat="1" applyFont="1" applyFill="1" applyBorder="1" applyAlignment="1">
      <alignment horizontal="right" vertical="top"/>
      <protection/>
    </xf>
    <xf numFmtId="0" fontId="1" fillId="0" borderId="29" xfId="47" applyFont="1" applyBorder="1" applyAlignment="1">
      <alignment horizontal="left" vertical="top"/>
      <protection/>
    </xf>
    <xf numFmtId="0" fontId="0" fillId="0" borderId="0" xfId="47">
      <alignment/>
      <protection/>
    </xf>
    <xf numFmtId="0" fontId="1" fillId="43" borderId="0" xfId="47" applyFont="1" applyFill="1" applyAlignment="1">
      <alignment horizontal="left" vertical="top"/>
      <protection/>
    </xf>
    <xf numFmtId="4" fontId="1" fillId="43" borderId="0" xfId="47" applyNumberFormat="1" applyFont="1" applyFill="1" applyAlignment="1">
      <alignment horizontal="right" vertical="top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4"/>
  <sheetViews>
    <sheetView tabSelected="1" zoomScalePageLayoutView="0" workbookViewId="0" topLeftCell="V1">
      <pane ySplit="5" topLeftCell="A57" activePane="bottomLeft" state="frozen"/>
      <selection pane="topLeft" activeCell="A1" sqref="A1"/>
      <selection pane="bottomLeft" activeCell="F6" sqref="F6"/>
    </sheetView>
  </sheetViews>
  <sheetFormatPr defaultColWidth="9.140625" defaultRowHeight="12.75"/>
  <cols>
    <col min="1" max="1" width="9.421875" style="1" customWidth="1"/>
    <col min="2" max="2" width="37.421875" style="1" customWidth="1"/>
    <col min="3" max="3" width="9.140625" style="1" customWidth="1"/>
    <col min="4" max="4" width="13.00390625" style="1" customWidth="1"/>
    <col min="5" max="5" width="14.28125" style="1" customWidth="1"/>
    <col min="6" max="6" width="38.7109375" style="1" customWidth="1"/>
    <col min="7" max="7" width="79.7109375" style="1" customWidth="1"/>
    <col min="8" max="8" width="42.28125" style="1" customWidth="1"/>
    <col min="9" max="9" width="4.57421875" style="1" customWidth="1"/>
    <col min="10" max="10" width="10.57421875" style="1" customWidth="1"/>
    <col min="11" max="11" width="4.7109375" style="1" customWidth="1"/>
    <col min="12" max="12" width="8.28125" style="1" customWidth="1"/>
    <col min="13" max="13" width="27.00390625" style="1" customWidth="1"/>
    <col min="14" max="15" width="34.00390625" style="1" customWidth="1"/>
    <col min="16" max="16" width="5.00390625" style="1" customWidth="1"/>
    <col min="17" max="17" width="14.28125" style="1" customWidth="1"/>
    <col min="18" max="18" width="8.140625" style="1" customWidth="1"/>
    <col min="19" max="19" width="21.00390625" style="1" customWidth="1"/>
    <col min="20" max="20" width="22.7109375" style="1" customWidth="1"/>
    <col min="21" max="21" width="12.8515625" style="1" customWidth="1"/>
    <col min="22" max="22" width="77.28125" style="1" customWidth="1"/>
    <col min="23" max="23" width="6.140625" style="1" customWidth="1"/>
    <col min="24" max="24" width="8.57421875" style="1" customWidth="1"/>
    <col min="25" max="25" width="4.57421875" style="1" customWidth="1"/>
    <col min="26" max="26" width="5.7109375" style="1" customWidth="1"/>
    <col min="27" max="27" width="7.28125" style="1" customWidth="1"/>
    <col min="28" max="28" width="17.7109375" style="1" customWidth="1"/>
    <col min="29" max="29" width="21.140625" style="1" customWidth="1"/>
    <col min="30" max="30" width="8.28125" style="1" customWidth="1"/>
    <col min="31" max="31" width="14.00390625" style="1" customWidth="1"/>
    <col min="32" max="33" width="27.00390625" style="1" customWidth="1"/>
    <col min="34" max="16384" width="9.140625" style="1" customWidth="1"/>
  </cols>
  <sheetData>
    <row r="1" spans="1:33" ht="16.5" customHeight="1">
      <c r="A1" s="51" t="s">
        <v>403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</row>
    <row r="2" spans="1:33" ht="12.75">
      <c r="A2" s="52" t="s">
        <v>330</v>
      </c>
      <c r="B2" s="53"/>
      <c r="C2" s="53"/>
      <c r="D2" s="53"/>
      <c r="E2" s="53"/>
      <c r="F2" s="53"/>
      <c r="G2" s="54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</row>
    <row r="3" spans="1:33" ht="16.5" customHeight="1">
      <c r="A3" s="56" t="s">
        <v>0</v>
      </c>
      <c r="B3" s="56"/>
      <c r="C3" s="56"/>
      <c r="D3" s="56"/>
      <c r="E3" s="56"/>
      <c r="F3" s="56"/>
      <c r="G3" s="56"/>
      <c r="H3" s="57" t="s">
        <v>1</v>
      </c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</row>
    <row r="4" spans="1:33" ht="12.75">
      <c r="A4" s="58"/>
      <c r="B4" s="58"/>
      <c r="C4" s="58"/>
      <c r="D4" s="58"/>
      <c r="E4" s="58"/>
      <c r="F4" s="58"/>
      <c r="G4" s="58"/>
      <c r="H4" s="58"/>
      <c r="I4" s="58"/>
      <c r="J4" s="59" t="s">
        <v>404</v>
      </c>
      <c r="K4" s="59"/>
      <c r="L4" s="60" t="s">
        <v>2</v>
      </c>
      <c r="M4" s="60"/>
      <c r="N4" s="60"/>
      <c r="O4" s="60"/>
      <c r="P4" s="60"/>
      <c r="Q4" s="60"/>
      <c r="R4" s="58"/>
      <c r="S4" s="58"/>
      <c r="T4" s="58"/>
      <c r="U4" s="58"/>
      <c r="V4" s="58"/>
      <c r="W4" s="59" t="s">
        <v>405</v>
      </c>
      <c r="X4" s="59"/>
      <c r="Y4" s="59"/>
      <c r="Z4" s="59"/>
      <c r="AA4" s="59"/>
      <c r="AB4" s="59" t="s">
        <v>404</v>
      </c>
      <c r="AC4" s="59"/>
      <c r="AD4" s="59"/>
      <c r="AE4" s="59"/>
      <c r="AF4" s="58"/>
      <c r="AG4" s="58"/>
    </row>
    <row r="5" spans="1:33" ht="100.5" customHeight="1">
      <c r="A5" s="61" t="s">
        <v>3</v>
      </c>
      <c r="B5" s="61" t="s">
        <v>4</v>
      </c>
      <c r="C5" s="61" t="s">
        <v>5</v>
      </c>
      <c r="D5" s="61" t="s">
        <v>6</v>
      </c>
      <c r="E5" s="61" t="s">
        <v>7</v>
      </c>
      <c r="F5" s="61" t="s">
        <v>8</v>
      </c>
      <c r="G5" s="61" t="s">
        <v>9</v>
      </c>
      <c r="H5" s="61" t="s">
        <v>406</v>
      </c>
      <c r="I5" s="62" t="s">
        <v>10</v>
      </c>
      <c r="J5" s="61" t="s">
        <v>407</v>
      </c>
      <c r="K5" s="61" t="s">
        <v>408</v>
      </c>
      <c r="L5" s="61" t="s">
        <v>11</v>
      </c>
      <c r="M5" s="61" t="s">
        <v>12</v>
      </c>
      <c r="N5" s="61" t="s">
        <v>13</v>
      </c>
      <c r="O5" s="61" t="s">
        <v>14</v>
      </c>
      <c r="P5" s="62" t="s">
        <v>15</v>
      </c>
      <c r="Q5" s="61" t="s">
        <v>16</v>
      </c>
      <c r="R5" s="61" t="s">
        <v>409</v>
      </c>
      <c r="S5" s="61" t="s">
        <v>17</v>
      </c>
      <c r="T5" s="61" t="s">
        <v>410</v>
      </c>
      <c r="U5" s="61" t="s">
        <v>411</v>
      </c>
      <c r="V5" s="61" t="s">
        <v>18</v>
      </c>
      <c r="W5" s="62" t="s">
        <v>412</v>
      </c>
      <c r="X5" s="62" t="s">
        <v>413</v>
      </c>
      <c r="Y5" s="62" t="s">
        <v>414</v>
      </c>
      <c r="Z5" s="62" t="s">
        <v>415</v>
      </c>
      <c r="AA5" s="62" t="s">
        <v>416</v>
      </c>
      <c r="AB5" s="61" t="s">
        <v>417</v>
      </c>
      <c r="AC5" s="61" t="s">
        <v>19</v>
      </c>
      <c r="AD5" s="62" t="s">
        <v>20</v>
      </c>
      <c r="AE5" s="61" t="s">
        <v>21</v>
      </c>
      <c r="AF5" s="61" t="s">
        <v>22</v>
      </c>
      <c r="AG5" s="61" t="s">
        <v>23</v>
      </c>
    </row>
    <row r="6" spans="1:33" ht="64.5" thickBot="1">
      <c r="A6" s="63">
        <v>31839</v>
      </c>
      <c r="B6" s="64"/>
      <c r="C6" s="63">
        <v>84731</v>
      </c>
      <c r="D6" s="64" t="s">
        <v>24</v>
      </c>
      <c r="E6" s="64" t="s">
        <v>25</v>
      </c>
      <c r="F6" s="64" t="s">
        <v>26</v>
      </c>
      <c r="G6" s="64" t="s">
        <v>27</v>
      </c>
      <c r="H6" s="65" t="s">
        <v>151</v>
      </c>
      <c r="I6" s="64" t="s">
        <v>28</v>
      </c>
      <c r="J6" s="66">
        <v>1</v>
      </c>
      <c r="K6" s="67" t="s">
        <v>418</v>
      </c>
      <c r="L6" s="64">
        <v>311010</v>
      </c>
      <c r="M6" s="64" t="s">
        <v>29</v>
      </c>
      <c r="N6" s="64" t="s">
        <v>30</v>
      </c>
      <c r="O6" s="64" t="s">
        <v>31</v>
      </c>
      <c r="P6" s="64">
        <v>3</v>
      </c>
      <c r="Q6" s="64" t="s">
        <v>32</v>
      </c>
      <c r="R6" s="64">
        <v>204410</v>
      </c>
      <c r="S6" s="64" t="s">
        <v>33</v>
      </c>
      <c r="T6" s="64" t="s">
        <v>34</v>
      </c>
      <c r="U6" s="64">
        <v>549493744</v>
      </c>
      <c r="V6" s="64"/>
      <c r="W6" s="68" t="s">
        <v>419</v>
      </c>
      <c r="X6" s="68" t="s">
        <v>420</v>
      </c>
      <c r="Y6" s="68" t="s">
        <v>76</v>
      </c>
      <c r="Z6" s="68" t="s">
        <v>419</v>
      </c>
      <c r="AA6" s="68" t="s">
        <v>421</v>
      </c>
      <c r="AB6" s="67" t="s">
        <v>422</v>
      </c>
      <c r="AC6" s="69">
        <v>17900</v>
      </c>
      <c r="AD6" s="66">
        <v>21</v>
      </c>
      <c r="AE6" s="69">
        <v>3759</v>
      </c>
      <c r="AF6" s="70">
        <f>ROUND(J6*AC6,2)</f>
        <v>17900</v>
      </c>
      <c r="AG6" s="70">
        <f>ROUND(J6*(AC6+AE6),2)</f>
        <v>21659</v>
      </c>
    </row>
    <row r="7" spans="1:33" ht="13.5" customHeight="1" thickTop="1">
      <c r="A7" s="71"/>
      <c r="B7" s="71"/>
      <c r="C7" s="71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1" t="s">
        <v>423</v>
      </c>
      <c r="AE7" s="71"/>
      <c r="AF7" s="73">
        <f>SUM(AF6:AF6)</f>
        <v>17900</v>
      </c>
      <c r="AG7" s="73">
        <f>SUM(AG6:AG6)</f>
        <v>21659</v>
      </c>
    </row>
    <row r="8" spans="1:33" ht="12.7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</row>
    <row r="9" spans="1:33" ht="25.5">
      <c r="A9" s="63">
        <v>33137</v>
      </c>
      <c r="B9" s="64" t="s">
        <v>35</v>
      </c>
      <c r="C9" s="63">
        <v>87037</v>
      </c>
      <c r="D9" s="64" t="s">
        <v>36</v>
      </c>
      <c r="E9" s="64" t="s">
        <v>37</v>
      </c>
      <c r="F9" s="64" t="s">
        <v>38</v>
      </c>
      <c r="G9" s="64" t="s">
        <v>27</v>
      </c>
      <c r="H9" s="65" t="s">
        <v>39</v>
      </c>
      <c r="I9" s="64" t="s">
        <v>28</v>
      </c>
      <c r="J9" s="66">
        <v>1</v>
      </c>
      <c r="K9" s="67" t="s">
        <v>424</v>
      </c>
      <c r="L9" s="64">
        <v>211410</v>
      </c>
      <c r="M9" s="64" t="s">
        <v>40</v>
      </c>
      <c r="N9" s="64" t="s">
        <v>41</v>
      </c>
      <c r="O9" s="64" t="s">
        <v>42</v>
      </c>
      <c r="P9" s="64">
        <v>1</v>
      </c>
      <c r="Q9" s="64" t="s">
        <v>43</v>
      </c>
      <c r="R9" s="64">
        <v>263015</v>
      </c>
      <c r="S9" s="64" t="s">
        <v>44</v>
      </c>
      <c r="T9" s="64" t="s">
        <v>45</v>
      </c>
      <c r="U9" s="64">
        <v>549496478</v>
      </c>
      <c r="V9" s="64" t="s">
        <v>46</v>
      </c>
      <c r="W9" s="68" t="s">
        <v>425</v>
      </c>
      <c r="X9" s="68" t="s">
        <v>426</v>
      </c>
      <c r="Y9" s="68" t="s">
        <v>76</v>
      </c>
      <c r="Z9" s="68" t="s">
        <v>427</v>
      </c>
      <c r="AA9" s="68" t="s">
        <v>76</v>
      </c>
      <c r="AB9" s="67" t="s">
        <v>428</v>
      </c>
      <c r="AC9" s="69">
        <v>250</v>
      </c>
      <c r="AD9" s="66">
        <v>21</v>
      </c>
      <c r="AE9" s="69">
        <v>52.5</v>
      </c>
      <c r="AF9" s="70">
        <f>ROUND(J9*AC9,2)</f>
        <v>250</v>
      </c>
      <c r="AG9" s="70">
        <f>ROUND(J9*(AC9+AE9),2)</f>
        <v>302.5</v>
      </c>
    </row>
    <row r="10" spans="1:33" ht="38.25">
      <c r="A10" s="63">
        <v>33137</v>
      </c>
      <c r="B10" s="64" t="s">
        <v>35</v>
      </c>
      <c r="C10" s="63">
        <v>87042</v>
      </c>
      <c r="D10" s="64" t="s">
        <v>47</v>
      </c>
      <c r="E10" s="64" t="s">
        <v>48</v>
      </c>
      <c r="F10" s="64" t="s">
        <v>49</v>
      </c>
      <c r="G10" s="64" t="s">
        <v>27</v>
      </c>
      <c r="H10" s="65" t="s">
        <v>146</v>
      </c>
      <c r="I10" s="64" t="s">
        <v>28</v>
      </c>
      <c r="J10" s="66">
        <v>1</v>
      </c>
      <c r="K10" s="67" t="s">
        <v>424</v>
      </c>
      <c r="L10" s="64">
        <v>211410</v>
      </c>
      <c r="M10" s="64" t="s">
        <v>40</v>
      </c>
      <c r="N10" s="64" t="s">
        <v>41</v>
      </c>
      <c r="O10" s="64" t="s">
        <v>42</v>
      </c>
      <c r="P10" s="64">
        <v>1</v>
      </c>
      <c r="Q10" s="64" t="s">
        <v>43</v>
      </c>
      <c r="R10" s="64">
        <v>263015</v>
      </c>
      <c r="S10" s="64" t="s">
        <v>44</v>
      </c>
      <c r="T10" s="64" t="s">
        <v>45</v>
      </c>
      <c r="U10" s="64">
        <v>549496478</v>
      </c>
      <c r="V10" s="64" t="s">
        <v>46</v>
      </c>
      <c r="W10" s="68" t="s">
        <v>425</v>
      </c>
      <c r="X10" s="68" t="s">
        <v>426</v>
      </c>
      <c r="Y10" s="68" t="s">
        <v>76</v>
      </c>
      <c r="Z10" s="68" t="s">
        <v>427</v>
      </c>
      <c r="AA10" s="68" t="s">
        <v>76</v>
      </c>
      <c r="AB10" s="67" t="s">
        <v>428</v>
      </c>
      <c r="AC10" s="69">
        <v>2980</v>
      </c>
      <c r="AD10" s="66">
        <v>21</v>
      </c>
      <c r="AE10" s="69">
        <v>625.8</v>
      </c>
      <c r="AF10" s="70">
        <f>ROUND(J10*AC10,2)</f>
        <v>2980</v>
      </c>
      <c r="AG10" s="70">
        <f>ROUND(J10*(AC10+AE10),2)</f>
        <v>3605.8</v>
      </c>
    </row>
    <row r="11" spans="1:33" ht="26.25" thickBot="1">
      <c r="A11" s="63">
        <v>33137</v>
      </c>
      <c r="B11" s="64" t="s">
        <v>35</v>
      </c>
      <c r="C11" s="63">
        <v>87257</v>
      </c>
      <c r="D11" s="64" t="s">
        <v>50</v>
      </c>
      <c r="E11" s="64" t="s">
        <v>51</v>
      </c>
      <c r="F11" s="64" t="s">
        <v>52</v>
      </c>
      <c r="G11" s="64" t="s">
        <v>27</v>
      </c>
      <c r="H11" s="65" t="s">
        <v>53</v>
      </c>
      <c r="I11" s="64" t="s">
        <v>28</v>
      </c>
      <c r="J11" s="66">
        <v>1</v>
      </c>
      <c r="K11" s="67" t="s">
        <v>424</v>
      </c>
      <c r="L11" s="64">
        <v>211410</v>
      </c>
      <c r="M11" s="64" t="s">
        <v>40</v>
      </c>
      <c r="N11" s="64" t="s">
        <v>41</v>
      </c>
      <c r="O11" s="64" t="s">
        <v>42</v>
      </c>
      <c r="P11" s="64">
        <v>1</v>
      </c>
      <c r="Q11" s="64" t="s">
        <v>43</v>
      </c>
      <c r="R11" s="64">
        <v>263015</v>
      </c>
      <c r="S11" s="64" t="s">
        <v>44</v>
      </c>
      <c r="T11" s="64" t="s">
        <v>45</v>
      </c>
      <c r="U11" s="64">
        <v>549496478</v>
      </c>
      <c r="V11" s="64" t="s">
        <v>46</v>
      </c>
      <c r="W11" s="68" t="s">
        <v>425</v>
      </c>
      <c r="X11" s="68" t="s">
        <v>426</v>
      </c>
      <c r="Y11" s="68" t="s">
        <v>76</v>
      </c>
      <c r="Z11" s="68" t="s">
        <v>427</v>
      </c>
      <c r="AA11" s="68" t="s">
        <v>76</v>
      </c>
      <c r="AB11" s="67" t="s">
        <v>428</v>
      </c>
      <c r="AC11" s="69">
        <v>395</v>
      </c>
      <c r="AD11" s="66">
        <v>21</v>
      </c>
      <c r="AE11" s="69">
        <v>82.95</v>
      </c>
      <c r="AF11" s="70">
        <f>ROUND(J11*AC11,2)</f>
        <v>395</v>
      </c>
      <c r="AG11" s="70">
        <f>ROUND(J11*(AC11+AE11),2)</f>
        <v>477.95</v>
      </c>
    </row>
    <row r="12" spans="1:33" ht="13.5" customHeight="1" thickTop="1">
      <c r="A12" s="71"/>
      <c r="B12" s="71"/>
      <c r="C12" s="71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1" t="s">
        <v>423</v>
      </c>
      <c r="AE12" s="71"/>
      <c r="AF12" s="73">
        <f>SUM(AF9:AF11)</f>
        <v>3625</v>
      </c>
      <c r="AG12" s="73">
        <f>SUM(AG9:AG11)</f>
        <v>4386.25</v>
      </c>
    </row>
    <row r="13" spans="1:33" ht="12.75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</row>
    <row r="14" spans="1:33" ht="25.5">
      <c r="A14" s="63">
        <v>33140</v>
      </c>
      <c r="B14" s="64" t="s">
        <v>54</v>
      </c>
      <c r="C14" s="63">
        <v>87048</v>
      </c>
      <c r="D14" s="64" t="s">
        <v>36</v>
      </c>
      <c r="E14" s="64" t="s">
        <v>37</v>
      </c>
      <c r="F14" s="64" t="s">
        <v>38</v>
      </c>
      <c r="G14" s="64" t="s">
        <v>27</v>
      </c>
      <c r="H14" s="65" t="s">
        <v>39</v>
      </c>
      <c r="I14" s="64" t="s">
        <v>28</v>
      </c>
      <c r="J14" s="66">
        <v>1</v>
      </c>
      <c r="K14" s="67" t="s">
        <v>424</v>
      </c>
      <c r="L14" s="64">
        <v>211410</v>
      </c>
      <c r="M14" s="64" t="s">
        <v>40</v>
      </c>
      <c r="N14" s="64" t="s">
        <v>41</v>
      </c>
      <c r="O14" s="64" t="s">
        <v>42</v>
      </c>
      <c r="P14" s="64">
        <v>1</v>
      </c>
      <c r="Q14" s="64" t="s">
        <v>43</v>
      </c>
      <c r="R14" s="64">
        <v>263015</v>
      </c>
      <c r="S14" s="64" t="s">
        <v>44</v>
      </c>
      <c r="T14" s="64" t="s">
        <v>45</v>
      </c>
      <c r="U14" s="64">
        <v>549496478</v>
      </c>
      <c r="V14" s="64" t="s">
        <v>46</v>
      </c>
      <c r="W14" s="68" t="s">
        <v>429</v>
      </c>
      <c r="X14" s="68" t="s">
        <v>426</v>
      </c>
      <c r="Y14" s="68" t="s">
        <v>76</v>
      </c>
      <c r="Z14" s="68" t="s">
        <v>427</v>
      </c>
      <c r="AA14" s="68" t="s">
        <v>76</v>
      </c>
      <c r="AB14" s="67" t="s">
        <v>430</v>
      </c>
      <c r="AC14" s="69">
        <v>250</v>
      </c>
      <c r="AD14" s="66">
        <v>21</v>
      </c>
      <c r="AE14" s="69">
        <v>52.5</v>
      </c>
      <c r="AF14" s="70">
        <f>ROUND(J14*AC14,2)</f>
        <v>250</v>
      </c>
      <c r="AG14" s="70">
        <f>ROUND(J14*(AC14+AE14),2)</f>
        <v>302.5</v>
      </c>
    </row>
    <row r="15" spans="1:33" ht="38.25">
      <c r="A15" s="63">
        <v>33140</v>
      </c>
      <c r="B15" s="64" t="s">
        <v>54</v>
      </c>
      <c r="C15" s="63">
        <v>87050</v>
      </c>
      <c r="D15" s="64" t="s">
        <v>47</v>
      </c>
      <c r="E15" s="64" t="s">
        <v>48</v>
      </c>
      <c r="F15" s="64" t="s">
        <v>49</v>
      </c>
      <c r="G15" s="64" t="s">
        <v>27</v>
      </c>
      <c r="H15" s="65" t="s">
        <v>147</v>
      </c>
      <c r="I15" s="64" t="s">
        <v>28</v>
      </c>
      <c r="J15" s="66">
        <v>1</v>
      </c>
      <c r="K15" s="67" t="s">
        <v>424</v>
      </c>
      <c r="L15" s="64">
        <v>211410</v>
      </c>
      <c r="M15" s="64" t="s">
        <v>40</v>
      </c>
      <c r="N15" s="64" t="s">
        <v>41</v>
      </c>
      <c r="O15" s="64" t="s">
        <v>42</v>
      </c>
      <c r="P15" s="64">
        <v>1</v>
      </c>
      <c r="Q15" s="64" t="s">
        <v>43</v>
      </c>
      <c r="R15" s="64">
        <v>263015</v>
      </c>
      <c r="S15" s="64" t="s">
        <v>44</v>
      </c>
      <c r="T15" s="64" t="s">
        <v>45</v>
      </c>
      <c r="U15" s="64">
        <v>549496478</v>
      </c>
      <c r="V15" s="64" t="s">
        <v>46</v>
      </c>
      <c r="W15" s="68" t="s">
        <v>429</v>
      </c>
      <c r="X15" s="68" t="s">
        <v>426</v>
      </c>
      <c r="Y15" s="68" t="s">
        <v>76</v>
      </c>
      <c r="Z15" s="68" t="s">
        <v>427</v>
      </c>
      <c r="AA15" s="68" t="s">
        <v>76</v>
      </c>
      <c r="AB15" s="67" t="s">
        <v>430</v>
      </c>
      <c r="AC15" s="69">
        <v>2980</v>
      </c>
      <c r="AD15" s="66">
        <v>21</v>
      </c>
      <c r="AE15" s="69">
        <v>625.8</v>
      </c>
      <c r="AF15" s="70">
        <f>ROUND(J15*AC15,2)</f>
        <v>2980</v>
      </c>
      <c r="AG15" s="70">
        <f>ROUND(J15*(AC15+AE15),2)</f>
        <v>3605.8</v>
      </c>
    </row>
    <row r="16" spans="1:33" ht="77.25" thickBot="1">
      <c r="A16" s="63">
        <v>33140</v>
      </c>
      <c r="B16" s="64" t="s">
        <v>54</v>
      </c>
      <c r="C16" s="63">
        <v>87051</v>
      </c>
      <c r="D16" s="64" t="s">
        <v>55</v>
      </c>
      <c r="E16" s="64" t="s">
        <v>56</v>
      </c>
      <c r="F16" s="64" t="s">
        <v>57</v>
      </c>
      <c r="G16" s="64" t="s">
        <v>27</v>
      </c>
      <c r="H16" s="65" t="s">
        <v>149</v>
      </c>
      <c r="I16" s="64" t="s">
        <v>28</v>
      </c>
      <c r="J16" s="66">
        <v>1</v>
      </c>
      <c r="K16" s="67" t="s">
        <v>424</v>
      </c>
      <c r="L16" s="64">
        <v>211410</v>
      </c>
      <c r="M16" s="64" t="s">
        <v>40</v>
      </c>
      <c r="N16" s="64" t="s">
        <v>41</v>
      </c>
      <c r="O16" s="64" t="s">
        <v>42</v>
      </c>
      <c r="P16" s="64">
        <v>1</v>
      </c>
      <c r="Q16" s="64" t="s">
        <v>43</v>
      </c>
      <c r="R16" s="64">
        <v>263015</v>
      </c>
      <c r="S16" s="64" t="s">
        <v>44</v>
      </c>
      <c r="T16" s="64" t="s">
        <v>45</v>
      </c>
      <c r="U16" s="64">
        <v>549496478</v>
      </c>
      <c r="V16" s="64" t="s">
        <v>46</v>
      </c>
      <c r="W16" s="68" t="s">
        <v>429</v>
      </c>
      <c r="X16" s="68" t="s">
        <v>426</v>
      </c>
      <c r="Y16" s="68" t="s">
        <v>76</v>
      </c>
      <c r="Z16" s="68" t="s">
        <v>427</v>
      </c>
      <c r="AA16" s="68" t="s">
        <v>76</v>
      </c>
      <c r="AB16" s="67" t="s">
        <v>430</v>
      </c>
      <c r="AC16" s="69">
        <v>11200</v>
      </c>
      <c r="AD16" s="66">
        <v>21</v>
      </c>
      <c r="AE16" s="69">
        <v>2352</v>
      </c>
      <c r="AF16" s="70">
        <f>ROUND(J16*AC16,2)</f>
        <v>11200</v>
      </c>
      <c r="AG16" s="70">
        <f>ROUND(J16*(AC16+AE16),2)</f>
        <v>13552</v>
      </c>
    </row>
    <row r="17" spans="1:33" ht="13.5" customHeight="1" thickTop="1">
      <c r="A17" s="71"/>
      <c r="B17" s="71"/>
      <c r="C17" s="71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1" t="s">
        <v>423</v>
      </c>
      <c r="AE17" s="71"/>
      <c r="AF17" s="73">
        <f>SUM(AF14:AF16)</f>
        <v>14430</v>
      </c>
      <c r="AG17" s="73">
        <f>SUM(AG14:AG16)</f>
        <v>17460.3</v>
      </c>
    </row>
    <row r="18" spans="1:33" ht="12.7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</row>
    <row r="19" spans="1:33" ht="39" thickBot="1">
      <c r="A19" s="63">
        <v>33557</v>
      </c>
      <c r="B19" s="64" t="s">
        <v>58</v>
      </c>
      <c r="C19" s="63">
        <v>87771</v>
      </c>
      <c r="D19" s="64" t="s">
        <v>59</v>
      </c>
      <c r="E19" s="64" t="s">
        <v>60</v>
      </c>
      <c r="F19" s="64" t="s">
        <v>61</v>
      </c>
      <c r="G19" s="64" t="s">
        <v>27</v>
      </c>
      <c r="H19" s="65" t="s">
        <v>143</v>
      </c>
      <c r="I19" s="64" t="s">
        <v>28</v>
      </c>
      <c r="J19" s="66">
        <v>1</v>
      </c>
      <c r="K19" s="67" t="s">
        <v>418</v>
      </c>
      <c r="L19" s="64">
        <v>560000</v>
      </c>
      <c r="M19" s="64" t="s">
        <v>62</v>
      </c>
      <c r="N19" s="64" t="s">
        <v>63</v>
      </c>
      <c r="O19" s="64" t="s">
        <v>64</v>
      </c>
      <c r="P19" s="64">
        <v>3</v>
      </c>
      <c r="Q19" s="64">
        <v>349</v>
      </c>
      <c r="R19" s="64">
        <v>168497</v>
      </c>
      <c r="S19" s="64" t="s">
        <v>65</v>
      </c>
      <c r="T19" s="64" t="s">
        <v>66</v>
      </c>
      <c r="U19" s="64">
        <v>549494051</v>
      </c>
      <c r="V19" s="64" t="s">
        <v>67</v>
      </c>
      <c r="W19" s="68" t="s">
        <v>431</v>
      </c>
      <c r="X19" s="68" t="s">
        <v>432</v>
      </c>
      <c r="Y19" s="68" t="s">
        <v>76</v>
      </c>
      <c r="Z19" s="68" t="s">
        <v>419</v>
      </c>
      <c r="AA19" s="68" t="s">
        <v>433</v>
      </c>
      <c r="AB19" s="67" t="s">
        <v>434</v>
      </c>
      <c r="AC19" s="69">
        <v>8300</v>
      </c>
      <c r="AD19" s="66">
        <v>21</v>
      </c>
      <c r="AE19" s="69">
        <v>1743</v>
      </c>
      <c r="AF19" s="70">
        <f>ROUND(J19*AC19,2)</f>
        <v>8300</v>
      </c>
      <c r="AG19" s="70">
        <f>ROUND(J19*(AC19+AE19),2)</f>
        <v>10043</v>
      </c>
    </row>
    <row r="20" spans="1:33" ht="13.5" customHeight="1" thickTop="1">
      <c r="A20" s="71"/>
      <c r="B20" s="71"/>
      <c r="C20" s="71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1" t="s">
        <v>423</v>
      </c>
      <c r="AE20" s="71"/>
      <c r="AF20" s="73">
        <f>SUM(AF19:AF19)</f>
        <v>8300</v>
      </c>
      <c r="AG20" s="73">
        <f>SUM(AG19:AG19)</f>
        <v>10043</v>
      </c>
    </row>
    <row r="21" spans="1:33" ht="12.75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</row>
    <row r="22" spans="1:33" ht="38.25">
      <c r="A22" s="63">
        <v>33721</v>
      </c>
      <c r="B22" s="64"/>
      <c r="C22" s="63">
        <v>87984</v>
      </c>
      <c r="D22" s="64" t="s">
        <v>47</v>
      </c>
      <c r="E22" s="64" t="s">
        <v>79</v>
      </c>
      <c r="F22" s="64" t="s">
        <v>80</v>
      </c>
      <c r="G22" s="64" t="s">
        <v>27</v>
      </c>
      <c r="H22" s="65" t="s">
        <v>150</v>
      </c>
      <c r="I22" s="64" t="s">
        <v>28</v>
      </c>
      <c r="J22" s="66">
        <v>3</v>
      </c>
      <c r="K22" s="67" t="s">
        <v>418</v>
      </c>
      <c r="L22" s="64">
        <v>820000</v>
      </c>
      <c r="M22" s="64" t="s">
        <v>73</v>
      </c>
      <c r="N22" s="64" t="s">
        <v>74</v>
      </c>
      <c r="O22" s="64" t="s">
        <v>75</v>
      </c>
      <c r="P22" s="64"/>
      <c r="Q22" s="64" t="s">
        <v>76</v>
      </c>
      <c r="R22" s="64">
        <v>107322</v>
      </c>
      <c r="S22" s="64" t="s">
        <v>77</v>
      </c>
      <c r="T22" s="64" t="s">
        <v>78</v>
      </c>
      <c r="U22" s="64">
        <v>549495016</v>
      </c>
      <c r="V22" s="64"/>
      <c r="W22" s="68" t="s">
        <v>435</v>
      </c>
      <c r="X22" s="68" t="s">
        <v>436</v>
      </c>
      <c r="Y22" s="68" t="s">
        <v>76</v>
      </c>
      <c r="Z22" s="68" t="s">
        <v>419</v>
      </c>
      <c r="AA22" s="68" t="s">
        <v>437</v>
      </c>
      <c r="AB22" s="67" t="s">
        <v>438</v>
      </c>
      <c r="AC22" s="69">
        <v>5860</v>
      </c>
      <c r="AD22" s="66">
        <v>21</v>
      </c>
      <c r="AE22" s="69">
        <v>1230.6</v>
      </c>
      <c r="AF22" s="70">
        <f>ROUND(J22*AC22,2)</f>
        <v>17580</v>
      </c>
      <c r="AG22" s="70">
        <f>ROUND(J22*(AC22+AE22),2)</f>
        <v>21271.8</v>
      </c>
    </row>
    <row r="23" spans="1:33" ht="38.25">
      <c r="A23" s="63">
        <v>33721</v>
      </c>
      <c r="B23" s="64"/>
      <c r="C23" s="63">
        <v>87985</v>
      </c>
      <c r="D23" s="64" t="s">
        <v>47</v>
      </c>
      <c r="E23" s="64" t="s">
        <v>79</v>
      </c>
      <c r="F23" s="64" t="s">
        <v>80</v>
      </c>
      <c r="G23" s="64" t="s">
        <v>27</v>
      </c>
      <c r="H23" s="65" t="s">
        <v>150</v>
      </c>
      <c r="I23" s="64" t="s">
        <v>28</v>
      </c>
      <c r="J23" s="66">
        <v>2</v>
      </c>
      <c r="K23" s="67" t="s">
        <v>418</v>
      </c>
      <c r="L23" s="64">
        <v>820000</v>
      </c>
      <c r="M23" s="64" t="s">
        <v>73</v>
      </c>
      <c r="N23" s="64" t="s">
        <v>74</v>
      </c>
      <c r="O23" s="64" t="s">
        <v>75</v>
      </c>
      <c r="P23" s="64"/>
      <c r="Q23" s="64" t="s">
        <v>76</v>
      </c>
      <c r="R23" s="64">
        <v>107322</v>
      </c>
      <c r="S23" s="64" t="s">
        <v>77</v>
      </c>
      <c r="T23" s="64" t="s">
        <v>78</v>
      </c>
      <c r="U23" s="64">
        <v>549495016</v>
      </c>
      <c r="V23" s="64"/>
      <c r="W23" s="68" t="s">
        <v>435</v>
      </c>
      <c r="X23" s="68" t="s">
        <v>436</v>
      </c>
      <c r="Y23" s="68" t="s">
        <v>76</v>
      </c>
      <c r="Z23" s="68" t="s">
        <v>419</v>
      </c>
      <c r="AA23" s="68" t="s">
        <v>437</v>
      </c>
      <c r="AB23" s="67" t="s">
        <v>438</v>
      </c>
      <c r="AC23" s="69">
        <v>2860</v>
      </c>
      <c r="AD23" s="66">
        <v>21</v>
      </c>
      <c r="AE23" s="69">
        <v>600.6</v>
      </c>
      <c r="AF23" s="70">
        <f>ROUND(J23*AC23,2)</f>
        <v>5720</v>
      </c>
      <c r="AG23" s="70">
        <f>ROUND(J23*(AC23+AE23),2)</f>
        <v>6921.2</v>
      </c>
    </row>
    <row r="24" spans="1:33" ht="26.25" thickBot="1">
      <c r="A24" s="63">
        <v>33721</v>
      </c>
      <c r="B24" s="64"/>
      <c r="C24" s="63">
        <v>87986</v>
      </c>
      <c r="D24" s="64" t="s">
        <v>59</v>
      </c>
      <c r="E24" s="64" t="s">
        <v>60</v>
      </c>
      <c r="F24" s="64" t="s">
        <v>61</v>
      </c>
      <c r="G24" s="64" t="s">
        <v>27</v>
      </c>
      <c r="H24" s="65" t="s">
        <v>144</v>
      </c>
      <c r="I24" s="64" t="s">
        <v>28</v>
      </c>
      <c r="J24" s="66">
        <v>2</v>
      </c>
      <c r="K24" s="67" t="s">
        <v>418</v>
      </c>
      <c r="L24" s="64">
        <v>820000</v>
      </c>
      <c r="M24" s="64" t="s">
        <v>73</v>
      </c>
      <c r="N24" s="64" t="s">
        <v>74</v>
      </c>
      <c r="O24" s="64" t="s">
        <v>75</v>
      </c>
      <c r="P24" s="64"/>
      <c r="Q24" s="64" t="s">
        <v>76</v>
      </c>
      <c r="R24" s="64">
        <v>107322</v>
      </c>
      <c r="S24" s="64" t="s">
        <v>77</v>
      </c>
      <c r="T24" s="64" t="s">
        <v>78</v>
      </c>
      <c r="U24" s="64">
        <v>549495016</v>
      </c>
      <c r="V24" s="64"/>
      <c r="W24" s="68" t="s">
        <v>435</v>
      </c>
      <c r="X24" s="68" t="s">
        <v>436</v>
      </c>
      <c r="Y24" s="68" t="s">
        <v>76</v>
      </c>
      <c r="Z24" s="68" t="s">
        <v>419</v>
      </c>
      <c r="AA24" s="68" t="s">
        <v>437</v>
      </c>
      <c r="AB24" s="67" t="s">
        <v>438</v>
      </c>
      <c r="AC24" s="69">
        <v>7200</v>
      </c>
      <c r="AD24" s="66">
        <v>21</v>
      </c>
      <c r="AE24" s="69">
        <v>1512</v>
      </c>
      <c r="AF24" s="70">
        <f>ROUND(J24*AC24,2)</f>
        <v>14400</v>
      </c>
      <c r="AG24" s="70">
        <f>ROUND(J24*(AC24+AE24),2)</f>
        <v>17424</v>
      </c>
    </row>
    <row r="25" spans="1:33" ht="13.5" customHeight="1" thickTop="1">
      <c r="A25" s="71"/>
      <c r="B25" s="71"/>
      <c r="C25" s="71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1" t="s">
        <v>423</v>
      </c>
      <c r="AE25" s="71"/>
      <c r="AF25" s="73">
        <f>SUM(AF22:AF24)</f>
        <v>37700</v>
      </c>
      <c r="AG25" s="73">
        <f>SUM(AG22:AG24)</f>
        <v>45617</v>
      </c>
    </row>
    <row r="26" spans="1:33" ht="12.75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</row>
    <row r="27" spans="1:33" ht="13.5" thickBot="1">
      <c r="A27" s="63">
        <v>33744</v>
      </c>
      <c r="B27" s="64"/>
      <c r="C27" s="63">
        <v>88086</v>
      </c>
      <c r="D27" s="64" t="s">
        <v>24</v>
      </c>
      <c r="E27" s="64" t="s">
        <v>71</v>
      </c>
      <c r="F27" s="64" t="s">
        <v>72</v>
      </c>
      <c r="G27" s="64" t="s">
        <v>27</v>
      </c>
      <c r="H27" s="64"/>
      <c r="I27" s="64" t="s">
        <v>28</v>
      </c>
      <c r="J27" s="66">
        <v>1</v>
      </c>
      <c r="K27" s="67" t="s">
        <v>418</v>
      </c>
      <c r="L27" s="64">
        <v>411400</v>
      </c>
      <c r="M27" s="64" t="s">
        <v>81</v>
      </c>
      <c r="N27" s="64" t="s">
        <v>82</v>
      </c>
      <c r="O27" s="64" t="s">
        <v>83</v>
      </c>
      <c r="P27" s="64">
        <v>5</v>
      </c>
      <c r="Q27" s="64" t="s">
        <v>84</v>
      </c>
      <c r="R27" s="64">
        <v>113311</v>
      </c>
      <c r="S27" s="64" t="s">
        <v>85</v>
      </c>
      <c r="T27" s="64" t="s">
        <v>86</v>
      </c>
      <c r="U27" s="64">
        <v>549496068</v>
      </c>
      <c r="V27" s="64"/>
      <c r="W27" s="68" t="s">
        <v>419</v>
      </c>
      <c r="X27" s="68" t="s">
        <v>439</v>
      </c>
      <c r="Y27" s="68" t="s">
        <v>76</v>
      </c>
      <c r="Z27" s="68" t="s">
        <v>419</v>
      </c>
      <c r="AA27" s="68" t="s">
        <v>76</v>
      </c>
      <c r="AB27" s="67" t="s">
        <v>440</v>
      </c>
      <c r="AC27" s="69">
        <v>13980</v>
      </c>
      <c r="AD27" s="66">
        <v>21</v>
      </c>
      <c r="AE27" s="69">
        <v>2935.8</v>
      </c>
      <c r="AF27" s="70">
        <f>ROUND(J27*AC27,2)</f>
        <v>13980</v>
      </c>
      <c r="AG27" s="70">
        <f>ROUND(J27*(AC27+AE27),2)</f>
        <v>16915.8</v>
      </c>
    </row>
    <row r="28" spans="1:33" ht="13.5" customHeight="1" thickTop="1">
      <c r="A28" s="71"/>
      <c r="B28" s="71"/>
      <c r="C28" s="71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1" t="s">
        <v>423</v>
      </c>
      <c r="AE28" s="71"/>
      <c r="AF28" s="73">
        <f>SUM(AF27:AF27)</f>
        <v>13980</v>
      </c>
      <c r="AG28" s="73">
        <f>SUM(AG27:AG27)</f>
        <v>16915.8</v>
      </c>
    </row>
    <row r="29" spans="1:33" ht="12.75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</row>
    <row r="30" spans="1:33" ht="12.75">
      <c r="A30" s="63">
        <v>33817</v>
      </c>
      <c r="B30" s="64" t="s">
        <v>87</v>
      </c>
      <c r="C30" s="63">
        <v>88106</v>
      </c>
      <c r="D30" s="64" t="s">
        <v>47</v>
      </c>
      <c r="E30" s="64" t="s">
        <v>79</v>
      </c>
      <c r="F30" s="64" t="s">
        <v>80</v>
      </c>
      <c r="G30" s="64" t="s">
        <v>27</v>
      </c>
      <c r="H30" s="64"/>
      <c r="I30" s="64" t="s">
        <v>28</v>
      </c>
      <c r="J30" s="66">
        <v>1</v>
      </c>
      <c r="K30" s="67" t="s">
        <v>418</v>
      </c>
      <c r="L30" s="64">
        <v>560000</v>
      </c>
      <c r="M30" s="64" t="s">
        <v>62</v>
      </c>
      <c r="N30" s="64" t="s">
        <v>63</v>
      </c>
      <c r="O30" s="64" t="s">
        <v>64</v>
      </c>
      <c r="P30" s="64">
        <v>3</v>
      </c>
      <c r="Q30" s="64">
        <v>349</v>
      </c>
      <c r="R30" s="64">
        <v>168497</v>
      </c>
      <c r="S30" s="64" t="s">
        <v>65</v>
      </c>
      <c r="T30" s="64" t="s">
        <v>66</v>
      </c>
      <c r="U30" s="64">
        <v>549494051</v>
      </c>
      <c r="V30" s="64" t="s">
        <v>88</v>
      </c>
      <c r="W30" s="68" t="s">
        <v>441</v>
      </c>
      <c r="X30" s="68" t="s">
        <v>432</v>
      </c>
      <c r="Y30" s="68" t="s">
        <v>76</v>
      </c>
      <c r="Z30" s="68" t="s">
        <v>442</v>
      </c>
      <c r="AA30" s="68" t="s">
        <v>433</v>
      </c>
      <c r="AB30" s="67" t="s">
        <v>443</v>
      </c>
      <c r="AC30" s="69">
        <v>3900</v>
      </c>
      <c r="AD30" s="66">
        <v>21</v>
      </c>
      <c r="AE30" s="69">
        <v>819</v>
      </c>
      <c r="AF30" s="70">
        <f>ROUND(J30*AC30,2)</f>
        <v>3900</v>
      </c>
      <c r="AG30" s="70">
        <f>ROUND(J30*(AC30+AE30),2)</f>
        <v>4719</v>
      </c>
    </row>
    <row r="31" spans="1:33" ht="51.75" thickBot="1">
      <c r="A31" s="63">
        <v>33817</v>
      </c>
      <c r="B31" s="64" t="s">
        <v>87</v>
      </c>
      <c r="C31" s="63">
        <v>88128</v>
      </c>
      <c r="D31" s="64" t="s">
        <v>59</v>
      </c>
      <c r="E31" s="64" t="s">
        <v>89</v>
      </c>
      <c r="F31" s="64" t="s">
        <v>90</v>
      </c>
      <c r="G31" s="64" t="s">
        <v>27</v>
      </c>
      <c r="H31" s="65" t="s">
        <v>145</v>
      </c>
      <c r="I31" s="64" t="s">
        <v>28</v>
      </c>
      <c r="J31" s="66">
        <v>1</v>
      </c>
      <c r="K31" s="67" t="s">
        <v>418</v>
      </c>
      <c r="L31" s="64">
        <v>560000</v>
      </c>
      <c r="M31" s="64" t="s">
        <v>62</v>
      </c>
      <c r="N31" s="64" t="s">
        <v>63</v>
      </c>
      <c r="O31" s="64" t="s">
        <v>64</v>
      </c>
      <c r="P31" s="64">
        <v>3</v>
      </c>
      <c r="Q31" s="64">
        <v>349</v>
      </c>
      <c r="R31" s="64">
        <v>168497</v>
      </c>
      <c r="S31" s="64" t="s">
        <v>65</v>
      </c>
      <c r="T31" s="64" t="s">
        <v>66</v>
      </c>
      <c r="U31" s="64">
        <v>549494051</v>
      </c>
      <c r="V31" s="64" t="s">
        <v>88</v>
      </c>
      <c r="W31" s="68" t="s">
        <v>441</v>
      </c>
      <c r="X31" s="68" t="s">
        <v>432</v>
      </c>
      <c r="Y31" s="68" t="s">
        <v>76</v>
      </c>
      <c r="Z31" s="68" t="s">
        <v>442</v>
      </c>
      <c r="AA31" s="68" t="s">
        <v>433</v>
      </c>
      <c r="AB31" s="67" t="s">
        <v>443</v>
      </c>
      <c r="AC31" s="69">
        <v>9600</v>
      </c>
      <c r="AD31" s="66">
        <v>21</v>
      </c>
      <c r="AE31" s="69">
        <v>2016</v>
      </c>
      <c r="AF31" s="70">
        <f>ROUND(J31*AC31,2)</f>
        <v>9600</v>
      </c>
      <c r="AG31" s="70">
        <f>ROUND(J31*(AC31+AE31),2)</f>
        <v>11616</v>
      </c>
    </row>
    <row r="32" spans="1:33" ht="13.5" customHeight="1" thickTop="1">
      <c r="A32" s="71"/>
      <c r="B32" s="71"/>
      <c r="C32" s="71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1" t="s">
        <v>423</v>
      </c>
      <c r="AE32" s="71"/>
      <c r="AF32" s="73">
        <f>SUM(AF30:AF31)</f>
        <v>13500</v>
      </c>
      <c r="AG32" s="73">
        <f>SUM(AG30:AG31)</f>
        <v>16335</v>
      </c>
    </row>
    <row r="33" spans="1:33" ht="12.75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</row>
    <row r="34" spans="1:33" ht="26.25" thickBot="1">
      <c r="A34" s="63">
        <v>33837</v>
      </c>
      <c r="B34" s="64"/>
      <c r="C34" s="63">
        <v>88142</v>
      </c>
      <c r="D34" s="64" t="s">
        <v>24</v>
      </c>
      <c r="E34" s="64" t="s">
        <v>25</v>
      </c>
      <c r="F34" s="64" t="s">
        <v>26</v>
      </c>
      <c r="G34" s="64" t="s">
        <v>27</v>
      </c>
      <c r="H34" s="65" t="s">
        <v>142</v>
      </c>
      <c r="I34" s="64" t="s">
        <v>28</v>
      </c>
      <c r="J34" s="66">
        <v>1</v>
      </c>
      <c r="K34" s="67" t="s">
        <v>418</v>
      </c>
      <c r="L34" s="64">
        <v>850000</v>
      </c>
      <c r="M34" s="64" t="s">
        <v>91</v>
      </c>
      <c r="N34" s="64" t="s">
        <v>92</v>
      </c>
      <c r="O34" s="64" t="s">
        <v>93</v>
      </c>
      <c r="P34" s="64">
        <v>7</v>
      </c>
      <c r="Q34" s="64" t="s">
        <v>94</v>
      </c>
      <c r="R34" s="64">
        <v>111812</v>
      </c>
      <c r="S34" s="64" t="s">
        <v>95</v>
      </c>
      <c r="T34" s="64" t="s">
        <v>96</v>
      </c>
      <c r="U34" s="64">
        <v>549494203</v>
      </c>
      <c r="V34" s="64"/>
      <c r="W34" s="68" t="s">
        <v>444</v>
      </c>
      <c r="X34" s="68" t="s">
        <v>445</v>
      </c>
      <c r="Y34" s="68" t="s">
        <v>446</v>
      </c>
      <c r="Z34" s="68" t="s">
        <v>427</v>
      </c>
      <c r="AA34" s="68" t="s">
        <v>433</v>
      </c>
      <c r="AB34" s="67" t="s">
        <v>447</v>
      </c>
      <c r="AC34" s="69">
        <v>10300</v>
      </c>
      <c r="AD34" s="66">
        <v>21</v>
      </c>
      <c r="AE34" s="69">
        <v>2163</v>
      </c>
      <c r="AF34" s="70">
        <f>ROUND(J34*AC34,2)</f>
        <v>10300</v>
      </c>
      <c r="AG34" s="70">
        <f>ROUND(J34*(AC34+AE34),2)</f>
        <v>12463</v>
      </c>
    </row>
    <row r="35" spans="1:33" ht="13.5" customHeight="1" thickTop="1">
      <c r="A35" s="71"/>
      <c r="B35" s="71"/>
      <c r="C35" s="71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1" t="s">
        <v>423</v>
      </c>
      <c r="AE35" s="71"/>
      <c r="AF35" s="73">
        <f>SUM(AF34:AF34)</f>
        <v>10300</v>
      </c>
      <c r="AG35" s="73">
        <f>SUM(AG34:AG34)</f>
        <v>12463</v>
      </c>
    </row>
    <row r="36" spans="1:33" ht="12.75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</row>
    <row r="37" spans="1:33" ht="26.25" thickBot="1">
      <c r="A37" s="63">
        <v>33860</v>
      </c>
      <c r="B37" s="64" t="s">
        <v>97</v>
      </c>
      <c r="C37" s="63">
        <v>88188</v>
      </c>
      <c r="D37" s="64" t="s">
        <v>98</v>
      </c>
      <c r="E37" s="64" t="s">
        <v>99</v>
      </c>
      <c r="F37" s="64" t="s">
        <v>100</v>
      </c>
      <c r="G37" s="64" t="s">
        <v>27</v>
      </c>
      <c r="H37" s="64"/>
      <c r="I37" s="64" t="s">
        <v>28</v>
      </c>
      <c r="J37" s="66">
        <v>2</v>
      </c>
      <c r="K37" s="67" t="s">
        <v>418</v>
      </c>
      <c r="L37" s="64">
        <v>840000</v>
      </c>
      <c r="M37" s="64" t="s">
        <v>101</v>
      </c>
      <c r="N37" s="64" t="s">
        <v>102</v>
      </c>
      <c r="O37" s="64" t="s">
        <v>103</v>
      </c>
      <c r="P37" s="64">
        <v>1</v>
      </c>
      <c r="Q37" s="64">
        <v>21</v>
      </c>
      <c r="R37" s="64">
        <v>114167</v>
      </c>
      <c r="S37" s="64" t="s">
        <v>104</v>
      </c>
      <c r="T37" s="64" t="s">
        <v>105</v>
      </c>
      <c r="U37" s="64">
        <v>549491110</v>
      </c>
      <c r="V37" s="64"/>
      <c r="W37" s="68" t="s">
        <v>448</v>
      </c>
      <c r="X37" s="68" t="s">
        <v>449</v>
      </c>
      <c r="Y37" s="68" t="s">
        <v>76</v>
      </c>
      <c r="Z37" s="68" t="s">
        <v>427</v>
      </c>
      <c r="AA37" s="68" t="s">
        <v>433</v>
      </c>
      <c r="AB37" s="67" t="s">
        <v>450</v>
      </c>
      <c r="AC37" s="69">
        <v>6500</v>
      </c>
      <c r="AD37" s="66">
        <v>21</v>
      </c>
      <c r="AE37" s="69">
        <v>1365</v>
      </c>
      <c r="AF37" s="70">
        <f>ROUND(J37*AC37,2)</f>
        <v>13000</v>
      </c>
      <c r="AG37" s="70">
        <f>ROUND(J37*(AC37+AE37),2)</f>
        <v>15730</v>
      </c>
    </row>
    <row r="38" spans="1:33" ht="13.5" customHeight="1" thickTop="1">
      <c r="A38" s="71"/>
      <c r="B38" s="71"/>
      <c r="C38" s="71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1" t="s">
        <v>423</v>
      </c>
      <c r="AE38" s="71"/>
      <c r="AF38" s="73">
        <f>SUM(AF37:AF37)</f>
        <v>13000</v>
      </c>
      <c r="AG38" s="73">
        <f>SUM(AG37:AG37)</f>
        <v>15730</v>
      </c>
    </row>
    <row r="39" spans="1:33" ht="12.7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</row>
    <row r="40" spans="1:33" ht="12.75">
      <c r="A40" s="63">
        <v>33898</v>
      </c>
      <c r="B40" s="64"/>
      <c r="C40" s="63">
        <v>88246</v>
      </c>
      <c r="D40" s="64" t="s">
        <v>106</v>
      </c>
      <c r="E40" s="64" t="s">
        <v>107</v>
      </c>
      <c r="F40" s="64" t="s">
        <v>108</v>
      </c>
      <c r="G40" s="64" t="s">
        <v>27</v>
      </c>
      <c r="H40" s="65" t="s">
        <v>109</v>
      </c>
      <c r="I40" s="64" t="s">
        <v>28</v>
      </c>
      <c r="J40" s="66">
        <v>5</v>
      </c>
      <c r="K40" s="67" t="s">
        <v>418</v>
      </c>
      <c r="L40" s="64">
        <v>999530</v>
      </c>
      <c r="M40" s="64" t="s">
        <v>110</v>
      </c>
      <c r="N40" s="64" t="s">
        <v>111</v>
      </c>
      <c r="O40" s="64" t="s">
        <v>112</v>
      </c>
      <c r="P40" s="64">
        <v>2</v>
      </c>
      <c r="Q40" s="64">
        <v>214</v>
      </c>
      <c r="R40" s="64">
        <v>118727</v>
      </c>
      <c r="S40" s="64" t="s">
        <v>113</v>
      </c>
      <c r="T40" s="64" t="s">
        <v>114</v>
      </c>
      <c r="U40" s="64">
        <v>549493159</v>
      </c>
      <c r="V40" s="64" t="s">
        <v>115</v>
      </c>
      <c r="W40" s="68" t="s">
        <v>451</v>
      </c>
      <c r="X40" s="68" t="s">
        <v>452</v>
      </c>
      <c r="Y40" s="68" t="s">
        <v>76</v>
      </c>
      <c r="Z40" s="68" t="s">
        <v>419</v>
      </c>
      <c r="AA40" s="68" t="s">
        <v>453</v>
      </c>
      <c r="AB40" s="67" t="s">
        <v>454</v>
      </c>
      <c r="AC40" s="69">
        <v>75</v>
      </c>
      <c r="AD40" s="66">
        <v>21</v>
      </c>
      <c r="AE40" s="69">
        <v>15.75</v>
      </c>
      <c r="AF40" s="70">
        <f aca="true" t="shared" si="0" ref="AF40:AF45">ROUND(J40*AC40,2)</f>
        <v>375</v>
      </c>
      <c r="AG40" s="70">
        <f aca="true" t="shared" si="1" ref="AG40:AG45">ROUND(J40*(AC40+AE40),2)</f>
        <v>453.75</v>
      </c>
    </row>
    <row r="41" spans="1:33" ht="12.75">
      <c r="A41" s="63">
        <v>33898</v>
      </c>
      <c r="B41" s="64"/>
      <c r="C41" s="63">
        <v>88248</v>
      </c>
      <c r="D41" s="64" t="s">
        <v>116</v>
      </c>
      <c r="E41" s="64" t="s">
        <v>117</v>
      </c>
      <c r="F41" s="64" t="s">
        <v>118</v>
      </c>
      <c r="G41" s="64" t="s">
        <v>27</v>
      </c>
      <c r="H41" s="65" t="s">
        <v>119</v>
      </c>
      <c r="I41" s="64" t="s">
        <v>28</v>
      </c>
      <c r="J41" s="66">
        <v>5</v>
      </c>
      <c r="K41" s="67" t="s">
        <v>418</v>
      </c>
      <c r="L41" s="64">
        <v>999530</v>
      </c>
      <c r="M41" s="64" t="s">
        <v>110</v>
      </c>
      <c r="N41" s="64" t="s">
        <v>111</v>
      </c>
      <c r="O41" s="64" t="s">
        <v>112</v>
      </c>
      <c r="P41" s="64">
        <v>2</v>
      </c>
      <c r="Q41" s="64">
        <v>214</v>
      </c>
      <c r="R41" s="64">
        <v>118727</v>
      </c>
      <c r="S41" s="64" t="s">
        <v>113</v>
      </c>
      <c r="T41" s="64" t="s">
        <v>114</v>
      </c>
      <c r="U41" s="64">
        <v>549493159</v>
      </c>
      <c r="V41" s="64" t="s">
        <v>115</v>
      </c>
      <c r="W41" s="68" t="s">
        <v>451</v>
      </c>
      <c r="X41" s="68" t="s">
        <v>452</v>
      </c>
      <c r="Y41" s="68" t="s">
        <v>76</v>
      </c>
      <c r="Z41" s="68" t="s">
        <v>419</v>
      </c>
      <c r="AA41" s="68" t="s">
        <v>453</v>
      </c>
      <c r="AB41" s="67" t="s">
        <v>454</v>
      </c>
      <c r="AC41" s="69">
        <v>50</v>
      </c>
      <c r="AD41" s="66">
        <v>21</v>
      </c>
      <c r="AE41" s="69">
        <v>10.5</v>
      </c>
      <c r="AF41" s="70">
        <f t="shared" si="0"/>
        <v>250</v>
      </c>
      <c r="AG41" s="70">
        <f t="shared" si="1"/>
        <v>302.5</v>
      </c>
    </row>
    <row r="42" spans="1:33" ht="25.5">
      <c r="A42" s="63">
        <v>33898</v>
      </c>
      <c r="B42" s="64"/>
      <c r="C42" s="63">
        <v>88249</v>
      </c>
      <c r="D42" s="64" t="s">
        <v>59</v>
      </c>
      <c r="E42" s="64" t="s">
        <v>60</v>
      </c>
      <c r="F42" s="64" t="s">
        <v>61</v>
      </c>
      <c r="G42" s="64" t="s">
        <v>27</v>
      </c>
      <c r="H42" s="65" t="s">
        <v>148</v>
      </c>
      <c r="I42" s="64" t="s">
        <v>28</v>
      </c>
      <c r="J42" s="66">
        <v>20</v>
      </c>
      <c r="K42" s="67" t="s">
        <v>418</v>
      </c>
      <c r="L42" s="64">
        <v>999530</v>
      </c>
      <c r="M42" s="64" t="s">
        <v>110</v>
      </c>
      <c r="N42" s="64" t="s">
        <v>111</v>
      </c>
      <c r="O42" s="64" t="s">
        <v>112</v>
      </c>
      <c r="P42" s="64">
        <v>2</v>
      </c>
      <c r="Q42" s="64">
        <v>214</v>
      </c>
      <c r="R42" s="64">
        <v>118727</v>
      </c>
      <c r="S42" s="64" t="s">
        <v>113</v>
      </c>
      <c r="T42" s="64" t="s">
        <v>114</v>
      </c>
      <c r="U42" s="64">
        <v>549493159</v>
      </c>
      <c r="V42" s="64" t="s">
        <v>115</v>
      </c>
      <c r="W42" s="68" t="s">
        <v>451</v>
      </c>
      <c r="X42" s="68" t="s">
        <v>452</v>
      </c>
      <c r="Y42" s="68" t="s">
        <v>76</v>
      </c>
      <c r="Z42" s="68" t="s">
        <v>419</v>
      </c>
      <c r="AA42" s="68" t="s">
        <v>453</v>
      </c>
      <c r="AB42" s="67" t="s">
        <v>454</v>
      </c>
      <c r="AC42" s="69">
        <v>7300</v>
      </c>
      <c r="AD42" s="66">
        <v>21</v>
      </c>
      <c r="AE42" s="69">
        <v>1533</v>
      </c>
      <c r="AF42" s="70">
        <f t="shared" si="0"/>
        <v>146000</v>
      </c>
      <c r="AG42" s="70">
        <f t="shared" si="1"/>
        <v>176660</v>
      </c>
    </row>
    <row r="43" spans="1:33" ht="12.75">
      <c r="A43" s="63">
        <v>33898</v>
      </c>
      <c r="B43" s="64"/>
      <c r="C43" s="63">
        <v>88250</v>
      </c>
      <c r="D43" s="64" t="s">
        <v>47</v>
      </c>
      <c r="E43" s="64" t="s">
        <v>120</v>
      </c>
      <c r="F43" s="64" t="s">
        <v>121</v>
      </c>
      <c r="G43" s="64" t="s">
        <v>27</v>
      </c>
      <c r="H43" s="65" t="s">
        <v>122</v>
      </c>
      <c r="I43" s="64" t="s">
        <v>28</v>
      </c>
      <c r="J43" s="66">
        <v>20</v>
      </c>
      <c r="K43" s="67" t="s">
        <v>418</v>
      </c>
      <c r="L43" s="64">
        <v>999530</v>
      </c>
      <c r="M43" s="64" t="s">
        <v>110</v>
      </c>
      <c r="N43" s="64" t="s">
        <v>111</v>
      </c>
      <c r="O43" s="64" t="s">
        <v>112</v>
      </c>
      <c r="P43" s="64">
        <v>2</v>
      </c>
      <c r="Q43" s="64">
        <v>214</v>
      </c>
      <c r="R43" s="64">
        <v>118727</v>
      </c>
      <c r="S43" s="64" t="s">
        <v>113</v>
      </c>
      <c r="T43" s="64" t="s">
        <v>114</v>
      </c>
      <c r="U43" s="64">
        <v>549493159</v>
      </c>
      <c r="V43" s="64" t="s">
        <v>115</v>
      </c>
      <c r="W43" s="68" t="s">
        <v>451</v>
      </c>
      <c r="X43" s="68" t="s">
        <v>452</v>
      </c>
      <c r="Y43" s="68" t="s">
        <v>76</v>
      </c>
      <c r="Z43" s="68" t="s">
        <v>419</v>
      </c>
      <c r="AA43" s="68" t="s">
        <v>453</v>
      </c>
      <c r="AB43" s="67" t="s">
        <v>454</v>
      </c>
      <c r="AC43" s="69">
        <v>3060</v>
      </c>
      <c r="AD43" s="66">
        <v>21</v>
      </c>
      <c r="AE43" s="69">
        <v>642.6</v>
      </c>
      <c r="AF43" s="70">
        <f t="shared" si="0"/>
        <v>61200</v>
      </c>
      <c r="AG43" s="70">
        <f t="shared" si="1"/>
        <v>74052</v>
      </c>
    </row>
    <row r="44" spans="1:33" ht="25.5">
      <c r="A44" s="63">
        <v>33898</v>
      </c>
      <c r="B44" s="64"/>
      <c r="C44" s="63">
        <v>88251</v>
      </c>
      <c r="D44" s="64" t="s">
        <v>24</v>
      </c>
      <c r="E44" s="64" t="s">
        <v>25</v>
      </c>
      <c r="F44" s="64" t="s">
        <v>26</v>
      </c>
      <c r="G44" s="64" t="s">
        <v>27</v>
      </c>
      <c r="H44" s="65" t="s">
        <v>123</v>
      </c>
      <c r="I44" s="64" t="s">
        <v>28</v>
      </c>
      <c r="J44" s="66">
        <v>3</v>
      </c>
      <c r="K44" s="67" t="s">
        <v>418</v>
      </c>
      <c r="L44" s="64">
        <v>999530</v>
      </c>
      <c r="M44" s="64" t="s">
        <v>110</v>
      </c>
      <c r="N44" s="64" t="s">
        <v>111</v>
      </c>
      <c r="O44" s="64" t="s">
        <v>112</v>
      </c>
      <c r="P44" s="64">
        <v>2</v>
      </c>
      <c r="Q44" s="64">
        <v>214</v>
      </c>
      <c r="R44" s="64">
        <v>118727</v>
      </c>
      <c r="S44" s="64" t="s">
        <v>113</v>
      </c>
      <c r="T44" s="64" t="s">
        <v>114</v>
      </c>
      <c r="U44" s="64">
        <v>549493159</v>
      </c>
      <c r="V44" s="64" t="s">
        <v>115</v>
      </c>
      <c r="W44" s="68" t="s">
        <v>451</v>
      </c>
      <c r="X44" s="68" t="s">
        <v>452</v>
      </c>
      <c r="Y44" s="68" t="s">
        <v>76</v>
      </c>
      <c r="Z44" s="68" t="s">
        <v>419</v>
      </c>
      <c r="AA44" s="68" t="s">
        <v>453</v>
      </c>
      <c r="AB44" s="67" t="s">
        <v>454</v>
      </c>
      <c r="AC44" s="69">
        <v>12100</v>
      </c>
      <c r="AD44" s="66">
        <v>21</v>
      </c>
      <c r="AE44" s="69">
        <v>2541</v>
      </c>
      <c r="AF44" s="70">
        <f t="shared" si="0"/>
        <v>36300</v>
      </c>
      <c r="AG44" s="70">
        <f t="shared" si="1"/>
        <v>43923</v>
      </c>
    </row>
    <row r="45" spans="1:33" ht="13.5" thickBot="1">
      <c r="A45" s="63">
        <v>33898</v>
      </c>
      <c r="B45" s="64"/>
      <c r="C45" s="63">
        <v>88253</v>
      </c>
      <c r="D45" s="64" t="s">
        <v>98</v>
      </c>
      <c r="E45" s="64" t="s">
        <v>99</v>
      </c>
      <c r="F45" s="64" t="s">
        <v>100</v>
      </c>
      <c r="G45" s="64" t="s">
        <v>27</v>
      </c>
      <c r="H45" s="64"/>
      <c r="I45" s="64" t="s">
        <v>28</v>
      </c>
      <c r="J45" s="66">
        <v>3</v>
      </c>
      <c r="K45" s="67" t="s">
        <v>418</v>
      </c>
      <c r="L45" s="64">
        <v>999530</v>
      </c>
      <c r="M45" s="64" t="s">
        <v>110</v>
      </c>
      <c r="N45" s="64" t="s">
        <v>111</v>
      </c>
      <c r="O45" s="64" t="s">
        <v>112</v>
      </c>
      <c r="P45" s="64">
        <v>2</v>
      </c>
      <c r="Q45" s="64">
        <v>214</v>
      </c>
      <c r="R45" s="64">
        <v>118727</v>
      </c>
      <c r="S45" s="64" t="s">
        <v>113</v>
      </c>
      <c r="T45" s="64" t="s">
        <v>114</v>
      </c>
      <c r="U45" s="64">
        <v>549493159</v>
      </c>
      <c r="V45" s="64" t="s">
        <v>115</v>
      </c>
      <c r="W45" s="68" t="s">
        <v>451</v>
      </c>
      <c r="X45" s="68" t="s">
        <v>452</v>
      </c>
      <c r="Y45" s="68" t="s">
        <v>76</v>
      </c>
      <c r="Z45" s="68" t="s">
        <v>419</v>
      </c>
      <c r="AA45" s="68" t="s">
        <v>453</v>
      </c>
      <c r="AB45" s="67" t="s">
        <v>454</v>
      </c>
      <c r="AC45" s="69">
        <v>6500</v>
      </c>
      <c r="AD45" s="66">
        <v>21</v>
      </c>
      <c r="AE45" s="69">
        <v>1365</v>
      </c>
      <c r="AF45" s="70">
        <f t="shared" si="0"/>
        <v>19500</v>
      </c>
      <c r="AG45" s="70">
        <f t="shared" si="1"/>
        <v>23595</v>
      </c>
    </row>
    <row r="46" spans="1:33" ht="13.5" customHeight="1" thickTop="1">
      <c r="A46" s="71"/>
      <c r="B46" s="71"/>
      <c r="C46" s="71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1" t="s">
        <v>423</v>
      </c>
      <c r="AE46" s="71"/>
      <c r="AF46" s="73">
        <f>SUM(AF40:AF45)</f>
        <v>263625</v>
      </c>
      <c r="AG46" s="73">
        <f>SUM(AG40:AG45)</f>
        <v>318986.25</v>
      </c>
    </row>
    <row r="47" spans="1:33" ht="12.75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</row>
    <row r="48" spans="1:33" ht="13.5" thickBot="1">
      <c r="A48" s="63">
        <v>33917</v>
      </c>
      <c r="B48" s="64"/>
      <c r="C48" s="63">
        <v>88227</v>
      </c>
      <c r="D48" s="64" t="s">
        <v>47</v>
      </c>
      <c r="E48" s="64" t="s">
        <v>126</v>
      </c>
      <c r="F48" s="64" t="s">
        <v>127</v>
      </c>
      <c r="G48" s="64" t="s">
        <v>27</v>
      </c>
      <c r="H48" s="64"/>
      <c r="I48" s="64" t="s">
        <v>28</v>
      </c>
      <c r="J48" s="66">
        <v>2</v>
      </c>
      <c r="K48" s="67" t="s">
        <v>418</v>
      </c>
      <c r="L48" s="64">
        <v>995200</v>
      </c>
      <c r="M48" s="64" t="s">
        <v>124</v>
      </c>
      <c r="N48" s="64" t="s">
        <v>111</v>
      </c>
      <c r="O48" s="64" t="s">
        <v>112</v>
      </c>
      <c r="P48" s="64">
        <v>2</v>
      </c>
      <c r="Q48" s="64">
        <v>214</v>
      </c>
      <c r="R48" s="64">
        <v>118727</v>
      </c>
      <c r="S48" s="64" t="s">
        <v>113</v>
      </c>
      <c r="T48" s="64" t="s">
        <v>114</v>
      </c>
      <c r="U48" s="64">
        <v>549493159</v>
      </c>
      <c r="V48" s="64" t="s">
        <v>125</v>
      </c>
      <c r="W48" s="68" t="s">
        <v>455</v>
      </c>
      <c r="X48" s="68" t="s">
        <v>456</v>
      </c>
      <c r="Y48" s="68" t="s">
        <v>457</v>
      </c>
      <c r="Z48" s="68" t="s">
        <v>458</v>
      </c>
      <c r="AA48" s="68" t="s">
        <v>459</v>
      </c>
      <c r="AB48" s="67" t="s">
        <v>460</v>
      </c>
      <c r="AC48" s="69">
        <v>6500</v>
      </c>
      <c r="AD48" s="66">
        <v>21</v>
      </c>
      <c r="AE48" s="69">
        <v>1365</v>
      </c>
      <c r="AF48" s="70">
        <f>ROUND(J48*AC48,2)</f>
        <v>13000</v>
      </c>
      <c r="AG48" s="70">
        <f>ROUND(J48*(AC48+AE48),2)</f>
        <v>15730</v>
      </c>
    </row>
    <row r="49" spans="1:33" ht="13.5" customHeight="1" thickTop="1">
      <c r="A49" s="71"/>
      <c r="B49" s="71"/>
      <c r="C49" s="71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1" t="s">
        <v>423</v>
      </c>
      <c r="AE49" s="71"/>
      <c r="AF49" s="73">
        <f>SUM(AF48:AF48)</f>
        <v>13000</v>
      </c>
      <c r="AG49" s="73">
        <f>SUM(AG48:AG48)</f>
        <v>15730</v>
      </c>
    </row>
    <row r="50" spans="1:33" ht="12.75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</row>
    <row r="51" spans="1:33" ht="12.75">
      <c r="A51" s="63">
        <v>33961</v>
      </c>
      <c r="B51" s="64" t="s">
        <v>128</v>
      </c>
      <c r="C51" s="63">
        <v>88303</v>
      </c>
      <c r="D51" s="64" t="s">
        <v>24</v>
      </c>
      <c r="E51" s="64" t="s">
        <v>25</v>
      </c>
      <c r="F51" s="64" t="s">
        <v>26</v>
      </c>
      <c r="G51" s="64" t="s">
        <v>27</v>
      </c>
      <c r="H51" s="65" t="s">
        <v>129</v>
      </c>
      <c r="I51" s="64" t="s">
        <v>28</v>
      </c>
      <c r="J51" s="66">
        <v>1</v>
      </c>
      <c r="K51" s="67" t="s">
        <v>424</v>
      </c>
      <c r="L51" s="64">
        <v>110517</v>
      </c>
      <c r="M51" s="64" t="s">
        <v>130</v>
      </c>
      <c r="N51" s="64" t="s">
        <v>92</v>
      </c>
      <c r="O51" s="64" t="s">
        <v>93</v>
      </c>
      <c r="P51" s="64">
        <v>-1</v>
      </c>
      <c r="Q51" s="64" t="s">
        <v>76</v>
      </c>
      <c r="R51" s="64">
        <v>119253</v>
      </c>
      <c r="S51" s="64" t="s">
        <v>131</v>
      </c>
      <c r="T51" s="64" t="s">
        <v>132</v>
      </c>
      <c r="U51" s="64">
        <v>549491329</v>
      </c>
      <c r="V51" s="64" t="s">
        <v>133</v>
      </c>
      <c r="W51" s="68" t="s">
        <v>461</v>
      </c>
      <c r="X51" s="68" t="s">
        <v>462</v>
      </c>
      <c r="Y51" s="68" t="s">
        <v>463</v>
      </c>
      <c r="Z51" s="68" t="s">
        <v>427</v>
      </c>
      <c r="AA51" s="68" t="s">
        <v>421</v>
      </c>
      <c r="AB51" s="67" t="s">
        <v>464</v>
      </c>
      <c r="AC51" s="69">
        <v>10300</v>
      </c>
      <c r="AD51" s="66">
        <v>21</v>
      </c>
      <c r="AE51" s="69">
        <v>2163</v>
      </c>
      <c r="AF51" s="70">
        <f aca="true" t="shared" si="2" ref="AF51:AF57">ROUND(J51*AC51,2)</f>
        <v>10300</v>
      </c>
      <c r="AG51" s="70">
        <f aca="true" t="shared" si="3" ref="AG51:AG57">ROUND(J51*(AC51+AE51),2)</f>
        <v>12463</v>
      </c>
    </row>
    <row r="52" spans="1:33" ht="12.75">
      <c r="A52" s="63">
        <v>33961</v>
      </c>
      <c r="B52" s="64" t="s">
        <v>128</v>
      </c>
      <c r="C52" s="63">
        <v>88304</v>
      </c>
      <c r="D52" s="64" t="s">
        <v>134</v>
      </c>
      <c r="E52" s="64" t="s">
        <v>135</v>
      </c>
      <c r="F52" s="64" t="s">
        <v>136</v>
      </c>
      <c r="G52" s="64" t="s">
        <v>27</v>
      </c>
      <c r="H52" s="64"/>
      <c r="I52" s="64" t="s">
        <v>28</v>
      </c>
      <c r="J52" s="66">
        <v>1</v>
      </c>
      <c r="K52" s="67" t="s">
        <v>424</v>
      </c>
      <c r="L52" s="64">
        <v>110517</v>
      </c>
      <c r="M52" s="64" t="s">
        <v>130</v>
      </c>
      <c r="N52" s="64" t="s">
        <v>92</v>
      </c>
      <c r="O52" s="64" t="s">
        <v>93</v>
      </c>
      <c r="P52" s="64">
        <v>-1</v>
      </c>
      <c r="Q52" s="64" t="s">
        <v>76</v>
      </c>
      <c r="R52" s="64">
        <v>119253</v>
      </c>
      <c r="S52" s="64" t="s">
        <v>131</v>
      </c>
      <c r="T52" s="64" t="s">
        <v>132</v>
      </c>
      <c r="U52" s="64">
        <v>549491329</v>
      </c>
      <c r="V52" s="64" t="s">
        <v>133</v>
      </c>
      <c r="W52" s="68" t="s">
        <v>465</v>
      </c>
      <c r="X52" s="68" t="s">
        <v>462</v>
      </c>
      <c r="Y52" s="68" t="s">
        <v>466</v>
      </c>
      <c r="Z52" s="68" t="s">
        <v>458</v>
      </c>
      <c r="AA52" s="68" t="s">
        <v>421</v>
      </c>
      <c r="AB52" s="67" t="s">
        <v>464</v>
      </c>
      <c r="AC52" s="69">
        <v>10850</v>
      </c>
      <c r="AD52" s="66">
        <v>21</v>
      </c>
      <c r="AE52" s="69">
        <v>2278.5</v>
      </c>
      <c r="AF52" s="70">
        <f t="shared" si="2"/>
        <v>10850</v>
      </c>
      <c r="AG52" s="70">
        <f t="shared" si="3"/>
        <v>13128.5</v>
      </c>
    </row>
    <row r="53" spans="1:33" ht="12.75">
      <c r="A53" s="63">
        <v>33961</v>
      </c>
      <c r="B53" s="64" t="s">
        <v>128</v>
      </c>
      <c r="C53" s="63">
        <v>88305</v>
      </c>
      <c r="D53" s="64" t="s">
        <v>47</v>
      </c>
      <c r="E53" s="64" t="s">
        <v>79</v>
      </c>
      <c r="F53" s="64" t="s">
        <v>80</v>
      </c>
      <c r="G53" s="64" t="s">
        <v>27</v>
      </c>
      <c r="H53" s="64"/>
      <c r="I53" s="64" t="s">
        <v>28</v>
      </c>
      <c r="J53" s="66">
        <v>1</v>
      </c>
      <c r="K53" s="67" t="s">
        <v>424</v>
      </c>
      <c r="L53" s="64">
        <v>110517</v>
      </c>
      <c r="M53" s="64" t="s">
        <v>130</v>
      </c>
      <c r="N53" s="64" t="s">
        <v>92</v>
      </c>
      <c r="O53" s="64" t="s">
        <v>93</v>
      </c>
      <c r="P53" s="64">
        <v>-1</v>
      </c>
      <c r="Q53" s="64" t="s">
        <v>76</v>
      </c>
      <c r="R53" s="64">
        <v>119253</v>
      </c>
      <c r="S53" s="64" t="s">
        <v>131</v>
      </c>
      <c r="T53" s="64" t="s">
        <v>132</v>
      </c>
      <c r="U53" s="64">
        <v>549491329</v>
      </c>
      <c r="V53" s="64" t="s">
        <v>133</v>
      </c>
      <c r="W53" s="68" t="s">
        <v>461</v>
      </c>
      <c r="X53" s="68" t="s">
        <v>462</v>
      </c>
      <c r="Y53" s="68" t="s">
        <v>463</v>
      </c>
      <c r="Z53" s="68" t="s">
        <v>427</v>
      </c>
      <c r="AA53" s="68" t="s">
        <v>421</v>
      </c>
      <c r="AB53" s="67" t="s">
        <v>464</v>
      </c>
      <c r="AC53" s="69">
        <v>3900</v>
      </c>
      <c r="AD53" s="66">
        <v>21</v>
      </c>
      <c r="AE53" s="69">
        <v>819</v>
      </c>
      <c r="AF53" s="70">
        <f t="shared" si="2"/>
        <v>3900</v>
      </c>
      <c r="AG53" s="70">
        <f t="shared" si="3"/>
        <v>4719</v>
      </c>
    </row>
    <row r="54" spans="1:33" ht="12.75">
      <c r="A54" s="63">
        <v>33961</v>
      </c>
      <c r="B54" s="64" t="s">
        <v>128</v>
      </c>
      <c r="C54" s="63">
        <v>88306</v>
      </c>
      <c r="D54" s="64" t="s">
        <v>106</v>
      </c>
      <c r="E54" s="64" t="s">
        <v>107</v>
      </c>
      <c r="F54" s="64" t="s">
        <v>108</v>
      </c>
      <c r="G54" s="64" t="s">
        <v>27</v>
      </c>
      <c r="H54" s="65" t="s">
        <v>119</v>
      </c>
      <c r="I54" s="64" t="s">
        <v>28</v>
      </c>
      <c r="J54" s="66">
        <v>1</v>
      </c>
      <c r="K54" s="67" t="s">
        <v>424</v>
      </c>
      <c r="L54" s="64">
        <v>110517</v>
      </c>
      <c r="M54" s="64" t="s">
        <v>130</v>
      </c>
      <c r="N54" s="64" t="s">
        <v>92</v>
      </c>
      <c r="O54" s="64" t="s">
        <v>93</v>
      </c>
      <c r="P54" s="64">
        <v>-1</v>
      </c>
      <c r="Q54" s="64" t="s">
        <v>76</v>
      </c>
      <c r="R54" s="64">
        <v>119253</v>
      </c>
      <c r="S54" s="64" t="s">
        <v>131</v>
      </c>
      <c r="T54" s="64" t="s">
        <v>132</v>
      </c>
      <c r="U54" s="64">
        <v>549491329</v>
      </c>
      <c r="V54" s="64" t="s">
        <v>133</v>
      </c>
      <c r="W54" s="68" t="s">
        <v>461</v>
      </c>
      <c r="X54" s="68" t="s">
        <v>462</v>
      </c>
      <c r="Y54" s="68" t="s">
        <v>463</v>
      </c>
      <c r="Z54" s="68" t="s">
        <v>427</v>
      </c>
      <c r="AA54" s="68" t="s">
        <v>421</v>
      </c>
      <c r="AB54" s="67" t="s">
        <v>464</v>
      </c>
      <c r="AC54" s="69">
        <v>75</v>
      </c>
      <c r="AD54" s="66">
        <v>21</v>
      </c>
      <c r="AE54" s="69">
        <v>15.75</v>
      </c>
      <c r="AF54" s="70">
        <f t="shared" si="2"/>
        <v>75</v>
      </c>
      <c r="AG54" s="70">
        <f t="shared" si="3"/>
        <v>90.75</v>
      </c>
    </row>
    <row r="55" spans="1:33" ht="12.75">
      <c r="A55" s="63">
        <v>33961</v>
      </c>
      <c r="B55" s="64" t="s">
        <v>128</v>
      </c>
      <c r="C55" s="63">
        <v>88307</v>
      </c>
      <c r="D55" s="64" t="s">
        <v>116</v>
      </c>
      <c r="E55" s="64" t="s">
        <v>117</v>
      </c>
      <c r="F55" s="64" t="s">
        <v>118</v>
      </c>
      <c r="G55" s="64" t="s">
        <v>27</v>
      </c>
      <c r="H55" s="65" t="s">
        <v>119</v>
      </c>
      <c r="I55" s="64" t="s">
        <v>28</v>
      </c>
      <c r="J55" s="66">
        <v>1</v>
      </c>
      <c r="K55" s="67" t="s">
        <v>424</v>
      </c>
      <c r="L55" s="64">
        <v>110517</v>
      </c>
      <c r="M55" s="64" t="s">
        <v>130</v>
      </c>
      <c r="N55" s="64" t="s">
        <v>92</v>
      </c>
      <c r="O55" s="64" t="s">
        <v>93</v>
      </c>
      <c r="P55" s="64">
        <v>-1</v>
      </c>
      <c r="Q55" s="64" t="s">
        <v>76</v>
      </c>
      <c r="R55" s="64">
        <v>119253</v>
      </c>
      <c r="S55" s="64" t="s">
        <v>131</v>
      </c>
      <c r="T55" s="64" t="s">
        <v>132</v>
      </c>
      <c r="U55" s="64">
        <v>549491329</v>
      </c>
      <c r="V55" s="64" t="s">
        <v>133</v>
      </c>
      <c r="W55" s="68" t="s">
        <v>461</v>
      </c>
      <c r="X55" s="68" t="s">
        <v>462</v>
      </c>
      <c r="Y55" s="68" t="s">
        <v>463</v>
      </c>
      <c r="Z55" s="68" t="s">
        <v>427</v>
      </c>
      <c r="AA55" s="68" t="s">
        <v>421</v>
      </c>
      <c r="AB55" s="67" t="s">
        <v>464</v>
      </c>
      <c r="AC55" s="69">
        <v>50</v>
      </c>
      <c r="AD55" s="66">
        <v>21</v>
      </c>
      <c r="AE55" s="69">
        <v>10.5</v>
      </c>
      <c r="AF55" s="70">
        <f t="shared" si="2"/>
        <v>50</v>
      </c>
      <c r="AG55" s="70">
        <f t="shared" si="3"/>
        <v>60.5</v>
      </c>
    </row>
    <row r="56" spans="1:33" ht="12.75">
      <c r="A56" s="63">
        <v>33961</v>
      </c>
      <c r="B56" s="64" t="s">
        <v>128</v>
      </c>
      <c r="C56" s="63">
        <v>88308</v>
      </c>
      <c r="D56" s="64" t="s">
        <v>68</v>
      </c>
      <c r="E56" s="64" t="s">
        <v>69</v>
      </c>
      <c r="F56" s="64" t="s">
        <v>70</v>
      </c>
      <c r="G56" s="64" t="s">
        <v>27</v>
      </c>
      <c r="H56" s="64"/>
      <c r="I56" s="64" t="s">
        <v>28</v>
      </c>
      <c r="J56" s="66">
        <v>1</v>
      </c>
      <c r="K56" s="67" t="s">
        <v>424</v>
      </c>
      <c r="L56" s="64">
        <v>110517</v>
      </c>
      <c r="M56" s="64" t="s">
        <v>130</v>
      </c>
      <c r="N56" s="64" t="s">
        <v>92</v>
      </c>
      <c r="O56" s="64" t="s">
        <v>93</v>
      </c>
      <c r="P56" s="64">
        <v>-1</v>
      </c>
      <c r="Q56" s="64" t="s">
        <v>76</v>
      </c>
      <c r="R56" s="64">
        <v>119253</v>
      </c>
      <c r="S56" s="64" t="s">
        <v>131</v>
      </c>
      <c r="T56" s="64" t="s">
        <v>132</v>
      </c>
      <c r="U56" s="64">
        <v>549491329</v>
      </c>
      <c r="V56" s="64" t="s">
        <v>133</v>
      </c>
      <c r="W56" s="68" t="s">
        <v>465</v>
      </c>
      <c r="X56" s="68" t="s">
        <v>462</v>
      </c>
      <c r="Y56" s="68" t="s">
        <v>466</v>
      </c>
      <c r="Z56" s="68" t="s">
        <v>458</v>
      </c>
      <c r="AA56" s="68" t="s">
        <v>421</v>
      </c>
      <c r="AB56" s="67" t="s">
        <v>464</v>
      </c>
      <c r="AC56" s="69">
        <v>1700</v>
      </c>
      <c r="AD56" s="66">
        <v>21</v>
      </c>
      <c r="AE56" s="69">
        <v>357</v>
      </c>
      <c r="AF56" s="70">
        <f t="shared" si="2"/>
        <v>1700</v>
      </c>
      <c r="AG56" s="70">
        <f t="shared" si="3"/>
        <v>2057</v>
      </c>
    </row>
    <row r="57" spans="1:33" ht="13.5" thickBot="1">
      <c r="A57" s="63">
        <v>33961</v>
      </c>
      <c r="B57" s="64" t="s">
        <v>128</v>
      </c>
      <c r="C57" s="63">
        <v>88324</v>
      </c>
      <c r="D57" s="64" t="s">
        <v>24</v>
      </c>
      <c r="E57" s="64" t="s">
        <v>25</v>
      </c>
      <c r="F57" s="64" t="s">
        <v>26</v>
      </c>
      <c r="G57" s="64" t="s">
        <v>27</v>
      </c>
      <c r="H57" s="65" t="s">
        <v>129</v>
      </c>
      <c r="I57" s="64" t="s">
        <v>28</v>
      </c>
      <c r="J57" s="66">
        <v>1</v>
      </c>
      <c r="K57" s="67" t="s">
        <v>424</v>
      </c>
      <c r="L57" s="64">
        <v>110517</v>
      </c>
      <c r="M57" s="64" t="s">
        <v>130</v>
      </c>
      <c r="N57" s="64" t="s">
        <v>92</v>
      </c>
      <c r="O57" s="64" t="s">
        <v>93</v>
      </c>
      <c r="P57" s="64">
        <v>-1</v>
      </c>
      <c r="Q57" s="64" t="s">
        <v>76</v>
      </c>
      <c r="R57" s="64">
        <v>119253</v>
      </c>
      <c r="S57" s="64" t="s">
        <v>131</v>
      </c>
      <c r="T57" s="64" t="s">
        <v>132</v>
      </c>
      <c r="U57" s="64">
        <v>549491329</v>
      </c>
      <c r="V57" s="64" t="s">
        <v>133</v>
      </c>
      <c r="W57" s="68" t="s">
        <v>465</v>
      </c>
      <c r="X57" s="68" t="s">
        <v>462</v>
      </c>
      <c r="Y57" s="68" t="s">
        <v>466</v>
      </c>
      <c r="Z57" s="68" t="s">
        <v>458</v>
      </c>
      <c r="AA57" s="68" t="s">
        <v>421</v>
      </c>
      <c r="AB57" s="67" t="s">
        <v>464</v>
      </c>
      <c r="AC57" s="69">
        <v>10300</v>
      </c>
      <c r="AD57" s="66">
        <v>21</v>
      </c>
      <c r="AE57" s="69">
        <v>2163</v>
      </c>
      <c r="AF57" s="70">
        <f t="shared" si="2"/>
        <v>10300</v>
      </c>
      <c r="AG57" s="70">
        <f t="shared" si="3"/>
        <v>12463</v>
      </c>
    </row>
    <row r="58" spans="1:33" ht="13.5" customHeight="1" thickTop="1">
      <c r="A58" s="71"/>
      <c r="B58" s="71"/>
      <c r="C58" s="71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1" t="s">
        <v>423</v>
      </c>
      <c r="AE58" s="71"/>
      <c r="AF58" s="73">
        <f>SUM(AF51:AF57)</f>
        <v>37175</v>
      </c>
      <c r="AG58" s="73">
        <f>SUM(AG51:AG57)</f>
        <v>44981.75</v>
      </c>
    </row>
    <row r="59" spans="1:33" ht="12.75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</row>
    <row r="60" spans="1:33" ht="26.25" thickBot="1">
      <c r="A60" s="63">
        <v>35537</v>
      </c>
      <c r="B60" s="64" t="s">
        <v>137</v>
      </c>
      <c r="C60" s="63">
        <v>92193</v>
      </c>
      <c r="D60" s="64" t="s">
        <v>68</v>
      </c>
      <c r="E60" s="64" t="s">
        <v>69</v>
      </c>
      <c r="F60" s="64" t="s">
        <v>70</v>
      </c>
      <c r="G60" s="64" t="s">
        <v>27</v>
      </c>
      <c r="H60" s="64"/>
      <c r="I60" s="64" t="s">
        <v>28</v>
      </c>
      <c r="J60" s="66">
        <v>1</v>
      </c>
      <c r="K60" s="67" t="s">
        <v>418</v>
      </c>
      <c r="L60" s="64">
        <v>994200</v>
      </c>
      <c r="M60" s="64" t="s">
        <v>138</v>
      </c>
      <c r="N60" s="64" t="s">
        <v>111</v>
      </c>
      <c r="O60" s="64" t="s">
        <v>112</v>
      </c>
      <c r="P60" s="64">
        <v>2</v>
      </c>
      <c r="Q60" s="64" t="s">
        <v>76</v>
      </c>
      <c r="R60" s="64">
        <v>117382</v>
      </c>
      <c r="S60" s="64" t="s">
        <v>139</v>
      </c>
      <c r="T60" s="64" t="s">
        <v>140</v>
      </c>
      <c r="U60" s="64">
        <v>549493166</v>
      </c>
      <c r="V60" s="64"/>
      <c r="W60" s="68" t="s">
        <v>467</v>
      </c>
      <c r="X60" s="68" t="s">
        <v>468</v>
      </c>
      <c r="Y60" s="68" t="s">
        <v>469</v>
      </c>
      <c r="Z60" s="68" t="s">
        <v>458</v>
      </c>
      <c r="AA60" s="68" t="s">
        <v>459</v>
      </c>
      <c r="AB60" s="67" t="s">
        <v>470</v>
      </c>
      <c r="AC60" s="69">
        <v>1700</v>
      </c>
      <c r="AD60" s="66">
        <v>21</v>
      </c>
      <c r="AE60" s="69">
        <v>357</v>
      </c>
      <c r="AF60" s="70">
        <f>ROUND(J60*AC60,2)</f>
        <v>1700</v>
      </c>
      <c r="AG60" s="70">
        <f>ROUND(J60*(AC60+AE60),2)</f>
        <v>2057</v>
      </c>
    </row>
    <row r="61" spans="1:33" ht="13.5" customHeight="1" thickTop="1">
      <c r="A61" s="71"/>
      <c r="B61" s="71"/>
      <c r="C61" s="71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1" t="s">
        <v>423</v>
      </c>
      <c r="AE61" s="71"/>
      <c r="AF61" s="73">
        <f>SUM(AF60:AF60)</f>
        <v>1700</v>
      </c>
      <c r="AG61" s="73">
        <f>SUM(AG60:AG60)</f>
        <v>2057</v>
      </c>
    </row>
    <row r="62" spans="1:33" ht="12.7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</row>
    <row r="63" spans="1:33" ht="19.5" customHeight="1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6" t="s">
        <v>141</v>
      </c>
      <c r="AE63" s="76"/>
      <c r="AF63" s="77">
        <f>(0)+SUM(AF7,AF12,AF17,AF20,AF25,AF28,AF32,AF35,AF38,AF46,AF49,AF58,AF61)</f>
        <v>448235</v>
      </c>
      <c r="AG63" s="77">
        <f>(0)+SUM(AG7,AG12,AG17,AG20,AG25,AG28,AG32,AG35,AG38,AG46,AG49,AG58,AG61)</f>
        <v>542364.35</v>
      </c>
    </row>
    <row r="64" spans="1:33" ht="12.7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</row>
  </sheetData>
  <sheetProtection/>
  <mergeCells count="39">
    <mergeCell ref="A61:C61"/>
    <mergeCell ref="AD61:AE61"/>
    <mergeCell ref="A63:AC63"/>
    <mergeCell ref="AD63:AE63"/>
    <mergeCell ref="A46:C46"/>
    <mergeCell ref="AD46:AE46"/>
    <mergeCell ref="A49:C49"/>
    <mergeCell ref="AD49:AE49"/>
    <mergeCell ref="A58:C58"/>
    <mergeCell ref="AD58:AE58"/>
    <mergeCell ref="A32:C32"/>
    <mergeCell ref="AD32:AE32"/>
    <mergeCell ref="A35:C35"/>
    <mergeCell ref="AD35:AE35"/>
    <mergeCell ref="A38:C38"/>
    <mergeCell ref="AD38:AE38"/>
    <mergeCell ref="A20:C20"/>
    <mergeCell ref="AD20:AE20"/>
    <mergeCell ref="A25:C25"/>
    <mergeCell ref="AD25:AE25"/>
    <mergeCell ref="A28:C28"/>
    <mergeCell ref="AD28:AE28"/>
    <mergeCell ref="AF4:AG4"/>
    <mergeCell ref="A7:C7"/>
    <mergeCell ref="AD7:AE7"/>
    <mergeCell ref="A12:C12"/>
    <mergeCell ref="AD12:AE12"/>
    <mergeCell ref="A17:C17"/>
    <mergeCell ref="AD17:AE17"/>
    <mergeCell ref="A1:AG1"/>
    <mergeCell ref="A2:G2"/>
    <mergeCell ref="A3:G3"/>
    <mergeCell ref="H3:AG3"/>
    <mergeCell ref="A4:I4"/>
    <mergeCell ref="J4:K4"/>
    <mergeCell ref="L4:Q4"/>
    <mergeCell ref="R4:V4"/>
    <mergeCell ref="W4:AA4"/>
    <mergeCell ref="AB4:AE4"/>
  </mergeCells>
  <printOptions/>
  <pageMargins left="0" right="0" top="0.984251968503937" bottom="0.984251968503937" header="0.5118110236220472" footer="0.5118110236220472"/>
  <pageSetup fitToHeight="0" fitToWidth="1" horizontalDpi="600" verticalDpi="600" orientation="landscape" paperSize="8" scale="3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6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9.140625" style="1" customWidth="1"/>
    <col min="2" max="2" width="19.57421875" style="1" customWidth="1"/>
    <col min="3" max="3" width="63.57421875" style="1" customWidth="1"/>
    <col min="4" max="4" width="70.57421875" style="1" customWidth="1"/>
    <col min="5" max="16384" width="9.140625" style="1" customWidth="1"/>
  </cols>
  <sheetData>
    <row r="2" spans="2:4" ht="12.75" customHeight="1">
      <c r="B2" s="32" t="s">
        <v>261</v>
      </c>
      <c r="C2" s="33"/>
      <c r="D2" s="36" t="s">
        <v>153</v>
      </c>
    </row>
    <row r="3" spans="2:4" ht="37.5" customHeight="1">
      <c r="B3" s="34"/>
      <c r="C3" s="35"/>
      <c r="D3" s="37"/>
    </row>
    <row r="4" spans="2:4" ht="12.75">
      <c r="B4" s="3" t="s">
        <v>262</v>
      </c>
      <c r="C4" s="3" t="s">
        <v>263</v>
      </c>
      <c r="D4" s="4" t="s">
        <v>263</v>
      </c>
    </row>
    <row r="5" spans="2:4" ht="12.75">
      <c r="B5" s="3" t="s">
        <v>264</v>
      </c>
      <c r="C5" s="3" t="s">
        <v>265</v>
      </c>
      <c r="D5" s="4" t="s">
        <v>265</v>
      </c>
    </row>
    <row r="6" spans="2:4" ht="12.75">
      <c r="B6" s="3" t="s">
        <v>266</v>
      </c>
      <c r="C6" s="3" t="s">
        <v>267</v>
      </c>
      <c r="D6" s="4" t="s">
        <v>342</v>
      </c>
    </row>
    <row r="7" spans="2:4" ht="12.75">
      <c r="B7" s="3" t="s">
        <v>268</v>
      </c>
      <c r="C7" s="3" t="s">
        <v>269</v>
      </c>
      <c r="D7" s="4" t="s">
        <v>388</v>
      </c>
    </row>
    <row r="8" spans="2:4" ht="12.75">
      <c r="B8" s="3" t="s">
        <v>190</v>
      </c>
      <c r="C8" s="3" t="s">
        <v>270</v>
      </c>
      <c r="D8" s="4" t="s">
        <v>389</v>
      </c>
    </row>
    <row r="9" spans="2:4" ht="12.75">
      <c r="B9" s="3" t="s">
        <v>271</v>
      </c>
      <c r="C9" s="3" t="s">
        <v>272</v>
      </c>
      <c r="D9" s="4" t="s">
        <v>390</v>
      </c>
    </row>
    <row r="10" spans="2:4" ht="12.75">
      <c r="B10" s="3" t="s">
        <v>273</v>
      </c>
      <c r="C10" s="16" t="s">
        <v>274</v>
      </c>
      <c r="D10" s="4" t="s">
        <v>345</v>
      </c>
    </row>
    <row r="11" spans="2:4" ht="12.75">
      <c r="B11" s="3" t="s">
        <v>275</v>
      </c>
      <c r="C11" s="1" t="s">
        <v>276</v>
      </c>
      <c r="D11" s="4" t="s">
        <v>346</v>
      </c>
    </row>
    <row r="12" spans="2:4" ht="12.75">
      <c r="B12" s="3" t="s">
        <v>277</v>
      </c>
      <c r="C12" s="3" t="s">
        <v>278</v>
      </c>
      <c r="D12" s="4" t="s">
        <v>278</v>
      </c>
    </row>
    <row r="13" spans="2:4" ht="12.75">
      <c r="B13" s="3" t="s">
        <v>279</v>
      </c>
      <c r="C13" s="3" t="s">
        <v>280</v>
      </c>
      <c r="D13" s="4" t="s">
        <v>348</v>
      </c>
    </row>
    <row r="14" spans="2:4" ht="12.75">
      <c r="B14" s="3" t="s">
        <v>281</v>
      </c>
      <c r="C14" s="3" t="s">
        <v>282</v>
      </c>
      <c r="D14" s="4" t="s">
        <v>391</v>
      </c>
    </row>
    <row r="15" spans="2:4" ht="12.75">
      <c r="B15" s="3" t="s">
        <v>205</v>
      </c>
      <c r="C15" s="3" t="s">
        <v>283</v>
      </c>
      <c r="D15" s="4" t="s">
        <v>283</v>
      </c>
    </row>
    <row r="16" spans="2:4" ht="12.75">
      <c r="B16" s="3" t="s">
        <v>185</v>
      </c>
      <c r="C16" s="3" t="s">
        <v>186</v>
      </c>
      <c r="D16" s="4" t="s">
        <v>186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0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9.140625" style="1" customWidth="1"/>
    <col min="2" max="2" width="18.28125" style="1" customWidth="1"/>
    <col min="3" max="3" width="55.421875" style="1" customWidth="1"/>
    <col min="4" max="4" width="47.7109375" style="1" customWidth="1"/>
    <col min="5" max="16384" width="9.140625" style="1" customWidth="1"/>
  </cols>
  <sheetData>
    <row r="2" spans="2:4" ht="12.75" customHeight="1">
      <c r="B2" s="38" t="s">
        <v>323</v>
      </c>
      <c r="C2" s="38"/>
      <c r="D2" s="36" t="s">
        <v>153</v>
      </c>
    </row>
    <row r="3" spans="2:4" ht="33" customHeight="1">
      <c r="B3" s="38"/>
      <c r="C3" s="38"/>
      <c r="D3" s="37"/>
    </row>
    <row r="4" spans="2:4" ht="12.75">
      <c r="B4" s="20" t="s">
        <v>324</v>
      </c>
      <c r="C4" s="3" t="s">
        <v>325</v>
      </c>
      <c r="D4" s="22" t="s">
        <v>325</v>
      </c>
    </row>
    <row r="5" spans="2:4" ht="12.75">
      <c r="B5" s="20" t="s">
        <v>190</v>
      </c>
      <c r="C5" s="3" t="s">
        <v>326</v>
      </c>
      <c r="D5" s="22" t="s">
        <v>392</v>
      </c>
    </row>
    <row r="6" spans="2:4" ht="12.75">
      <c r="B6" s="20" t="s">
        <v>309</v>
      </c>
      <c r="C6" s="1" t="s">
        <v>314</v>
      </c>
      <c r="D6" s="23" t="s">
        <v>393</v>
      </c>
    </row>
    <row r="7" spans="2:4" ht="12.75">
      <c r="B7" s="20" t="s">
        <v>264</v>
      </c>
      <c r="C7" s="1" t="s">
        <v>265</v>
      </c>
      <c r="D7" s="22" t="s">
        <v>265</v>
      </c>
    </row>
    <row r="8" spans="2:4" ht="12.75">
      <c r="B8" s="20" t="s">
        <v>327</v>
      </c>
      <c r="C8" s="3" t="s">
        <v>328</v>
      </c>
      <c r="D8" s="22" t="s">
        <v>328</v>
      </c>
    </row>
    <row r="9" spans="2:4" ht="25.5">
      <c r="B9" s="20" t="s">
        <v>233</v>
      </c>
      <c r="C9" s="3" t="s">
        <v>329</v>
      </c>
      <c r="D9" s="22" t="s">
        <v>394</v>
      </c>
    </row>
    <row r="10" spans="2:4" ht="12.75">
      <c r="B10" s="3" t="s">
        <v>185</v>
      </c>
      <c r="C10" s="3" t="s">
        <v>186</v>
      </c>
      <c r="D10" s="4" t="s">
        <v>186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6"/>
  <sheetViews>
    <sheetView zoomScalePageLayoutView="0" workbookViewId="0" topLeftCell="A1">
      <selection activeCell="A20" sqref="A20:C20"/>
    </sheetView>
  </sheetViews>
  <sheetFormatPr defaultColWidth="9.140625" defaultRowHeight="12.75"/>
  <cols>
    <col min="1" max="1" width="9.140625" style="1" customWidth="1"/>
    <col min="2" max="2" width="18.28125" style="1" customWidth="1"/>
    <col min="3" max="3" width="34.140625" style="1" customWidth="1"/>
    <col min="4" max="4" width="37.00390625" style="1" customWidth="1"/>
    <col min="5" max="16384" width="9.140625" style="1" customWidth="1"/>
  </cols>
  <sheetData>
    <row r="2" spans="2:4" ht="12.75" customHeight="1">
      <c r="B2" s="32" t="s">
        <v>319</v>
      </c>
      <c r="C2" s="33"/>
      <c r="D2" s="36" t="s">
        <v>153</v>
      </c>
    </row>
    <row r="3" spans="2:4" ht="33" customHeight="1">
      <c r="B3" s="34"/>
      <c r="C3" s="35"/>
      <c r="D3" s="39"/>
    </row>
    <row r="4" spans="2:4" ht="12.75">
      <c r="B4" s="20" t="s">
        <v>305</v>
      </c>
      <c r="C4" s="3" t="s">
        <v>320</v>
      </c>
      <c r="D4" s="24" t="s">
        <v>395</v>
      </c>
    </row>
    <row r="5" spans="2:4" ht="12.75">
      <c r="B5" s="20" t="s">
        <v>321</v>
      </c>
      <c r="C5" s="3" t="s">
        <v>322</v>
      </c>
      <c r="D5" s="24" t="s">
        <v>322</v>
      </c>
    </row>
    <row r="6" spans="2:4" ht="12.75">
      <c r="B6" s="3" t="s">
        <v>185</v>
      </c>
      <c r="C6" s="3" t="s">
        <v>186</v>
      </c>
      <c r="D6" s="26" t="s">
        <v>186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9"/>
  <sheetViews>
    <sheetView zoomScalePageLayoutView="0" workbookViewId="0" topLeftCell="A1">
      <selection activeCell="A20" sqref="A20:C20"/>
    </sheetView>
  </sheetViews>
  <sheetFormatPr defaultColWidth="9.140625" defaultRowHeight="12.75"/>
  <cols>
    <col min="1" max="1" width="9.140625" style="1" customWidth="1"/>
    <col min="2" max="2" width="18.28125" style="1" customWidth="1"/>
    <col min="3" max="3" width="28.421875" style="1" customWidth="1"/>
    <col min="4" max="4" width="49.57421875" style="1" bestFit="1" customWidth="1"/>
    <col min="5" max="16384" width="9.140625" style="1" customWidth="1"/>
  </cols>
  <sheetData>
    <row r="2" spans="2:4" ht="12.75" customHeight="1">
      <c r="B2" s="32" t="s">
        <v>312</v>
      </c>
      <c r="C2" s="33"/>
      <c r="D2" s="36" t="s">
        <v>153</v>
      </c>
    </row>
    <row r="3" spans="2:4" ht="33" customHeight="1">
      <c r="B3" s="34"/>
      <c r="C3" s="35"/>
      <c r="D3" s="39"/>
    </row>
    <row r="4" spans="2:4" ht="12.75">
      <c r="B4" s="20" t="s">
        <v>305</v>
      </c>
      <c r="C4" s="3" t="s">
        <v>313</v>
      </c>
      <c r="D4" s="24" t="s">
        <v>396</v>
      </c>
    </row>
    <row r="5" spans="2:4" ht="12.75">
      <c r="B5" s="20" t="s">
        <v>309</v>
      </c>
      <c r="C5" s="3" t="s">
        <v>314</v>
      </c>
      <c r="D5" s="24" t="s">
        <v>397</v>
      </c>
    </row>
    <row r="6" spans="2:4" ht="40.5" customHeight="1">
      <c r="B6" s="20" t="s">
        <v>233</v>
      </c>
      <c r="C6" s="20" t="s">
        <v>249</v>
      </c>
      <c r="D6" s="24" t="s">
        <v>249</v>
      </c>
    </row>
    <row r="7" spans="2:4" ht="40.5" customHeight="1">
      <c r="B7" s="20" t="s">
        <v>235</v>
      </c>
      <c r="C7" s="20" t="s">
        <v>315</v>
      </c>
      <c r="D7" s="25" t="s">
        <v>398</v>
      </c>
    </row>
    <row r="8" spans="2:4" ht="40.5" customHeight="1">
      <c r="B8" s="20" t="s">
        <v>202</v>
      </c>
      <c r="C8" s="20"/>
      <c r="D8" s="25"/>
    </row>
    <row r="9" spans="2:4" ht="12.75">
      <c r="B9" s="3" t="s">
        <v>185</v>
      </c>
      <c r="C9" s="3" t="s">
        <v>186</v>
      </c>
      <c r="D9" s="26" t="s">
        <v>186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9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9.140625" style="1" customWidth="1"/>
    <col min="2" max="2" width="18.28125" style="1" customWidth="1"/>
    <col min="3" max="3" width="55.421875" style="1" customWidth="1"/>
    <col min="4" max="4" width="32.00390625" style="1" customWidth="1"/>
    <col min="5" max="16384" width="9.140625" style="1" customWidth="1"/>
  </cols>
  <sheetData>
    <row r="2" spans="2:4" ht="12.75" customHeight="1">
      <c r="B2" s="38" t="s">
        <v>304</v>
      </c>
      <c r="C2" s="38"/>
      <c r="D2" s="36" t="s">
        <v>153</v>
      </c>
    </row>
    <row r="3" spans="2:4" ht="33" customHeight="1">
      <c r="B3" s="38"/>
      <c r="C3" s="38"/>
      <c r="D3" s="37"/>
    </row>
    <row r="4" spans="2:4" ht="12.75">
      <c r="B4" s="20" t="s">
        <v>305</v>
      </c>
      <c r="C4" s="3" t="s">
        <v>306</v>
      </c>
      <c r="D4" s="22" t="s">
        <v>399</v>
      </c>
    </row>
    <row r="5" spans="2:4" ht="25.5">
      <c r="B5" s="20" t="s">
        <v>307</v>
      </c>
      <c r="C5" s="3" t="s">
        <v>308</v>
      </c>
      <c r="D5" s="22" t="s">
        <v>308</v>
      </c>
    </row>
    <row r="6" spans="2:4" ht="12.75">
      <c r="B6" s="20" t="s">
        <v>309</v>
      </c>
      <c r="C6" s="3" t="s">
        <v>310</v>
      </c>
      <c r="D6" s="23" t="s">
        <v>400</v>
      </c>
    </row>
    <row r="7" spans="2:4" ht="12.75">
      <c r="B7" s="20" t="s">
        <v>179</v>
      </c>
      <c r="C7" s="3" t="s">
        <v>311</v>
      </c>
      <c r="D7" s="22" t="s">
        <v>401</v>
      </c>
    </row>
    <row r="8" spans="2:4" ht="25.5">
      <c r="B8" s="20" t="s">
        <v>233</v>
      </c>
      <c r="C8" s="3" t="s">
        <v>249</v>
      </c>
      <c r="D8" s="22" t="s">
        <v>249</v>
      </c>
    </row>
    <row r="9" spans="2:4" ht="12.75">
      <c r="B9" s="3" t="s">
        <v>185</v>
      </c>
      <c r="C9" s="3" t="s">
        <v>186</v>
      </c>
      <c r="D9" s="4" t="s">
        <v>186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8"/>
  <sheetViews>
    <sheetView zoomScalePageLayoutView="0" workbookViewId="0" topLeftCell="A1">
      <selection activeCell="B4" sqref="B4:C7"/>
    </sheetView>
  </sheetViews>
  <sheetFormatPr defaultColWidth="9.140625" defaultRowHeight="12.75"/>
  <cols>
    <col min="1" max="1" width="9.140625" style="1" customWidth="1"/>
    <col min="2" max="2" width="20.8515625" style="1" customWidth="1"/>
    <col min="3" max="3" width="34.140625" style="1" customWidth="1"/>
    <col min="4" max="4" width="60.7109375" style="1" customWidth="1"/>
    <col min="5" max="16384" width="9.140625" style="1" customWidth="1"/>
  </cols>
  <sheetData>
    <row r="2" spans="2:4" ht="12.75" customHeight="1">
      <c r="B2" s="32" t="s">
        <v>284</v>
      </c>
      <c r="C2" s="33"/>
      <c r="D2" s="36" t="s">
        <v>153</v>
      </c>
    </row>
    <row r="3" spans="2:4" ht="38.25" customHeight="1">
      <c r="B3" s="34"/>
      <c r="C3" s="35"/>
      <c r="D3" s="37"/>
    </row>
    <row r="4" spans="2:4" ht="12.75" customHeight="1">
      <c r="B4" s="40" t="s">
        <v>285</v>
      </c>
      <c r="C4" s="41"/>
      <c r="D4" s="46" t="s">
        <v>285</v>
      </c>
    </row>
    <row r="5" spans="2:4" ht="12.75">
      <c r="B5" s="42"/>
      <c r="C5" s="43"/>
      <c r="D5" s="47"/>
    </row>
    <row r="6" spans="2:4" ht="12.75">
      <c r="B6" s="42"/>
      <c r="C6" s="43"/>
      <c r="D6" s="47"/>
    </row>
    <row r="7" spans="2:4" ht="54" customHeight="1">
      <c r="B7" s="44"/>
      <c r="C7" s="45"/>
      <c r="D7" s="48"/>
    </row>
    <row r="8" spans="2:4" ht="12.75">
      <c r="B8" s="3" t="s">
        <v>185</v>
      </c>
      <c r="C8" s="3" t="s">
        <v>186</v>
      </c>
      <c r="D8" s="4" t="s">
        <v>186</v>
      </c>
    </row>
  </sheetData>
  <sheetProtection/>
  <mergeCells count="4">
    <mergeCell ref="B2:C3"/>
    <mergeCell ref="D2:D3"/>
    <mergeCell ref="B4:C7"/>
    <mergeCell ref="D4:D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6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9.140625" style="1" customWidth="1"/>
    <col min="2" max="2" width="18.28125" style="1" customWidth="1"/>
    <col min="3" max="3" width="34.57421875" style="1" customWidth="1"/>
    <col min="4" max="4" width="59.00390625" style="1" customWidth="1"/>
    <col min="5" max="16384" width="9.140625" style="1" customWidth="1"/>
  </cols>
  <sheetData>
    <row r="2" spans="2:4" ht="12.75" customHeight="1">
      <c r="B2" s="32" t="s">
        <v>286</v>
      </c>
      <c r="C2" s="33"/>
      <c r="D2" s="36" t="s">
        <v>153</v>
      </c>
    </row>
    <row r="3" spans="2:4" ht="33" customHeight="1">
      <c r="B3" s="34"/>
      <c r="C3" s="35"/>
      <c r="D3" s="37"/>
    </row>
    <row r="4" spans="2:4" ht="30" customHeight="1">
      <c r="B4" s="19" t="s">
        <v>287</v>
      </c>
      <c r="C4" s="20" t="s">
        <v>288</v>
      </c>
      <c r="D4" s="21" t="s">
        <v>288</v>
      </c>
    </row>
    <row r="5" spans="2:4" ht="12.75">
      <c r="B5" s="20" t="s">
        <v>289</v>
      </c>
      <c r="C5" s="15" t="s">
        <v>290</v>
      </c>
      <c r="D5" s="21" t="s">
        <v>290</v>
      </c>
    </row>
    <row r="6" spans="2:4" ht="12.75">
      <c r="B6" s="3" t="s">
        <v>185</v>
      </c>
      <c r="C6" s="3" t="s">
        <v>186</v>
      </c>
      <c r="D6" s="4" t="s">
        <v>186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E4:G21"/>
  <sheetViews>
    <sheetView zoomScalePageLayoutView="0" workbookViewId="0" topLeftCell="A1">
      <selection activeCell="F28" sqref="F28"/>
    </sheetView>
  </sheetViews>
  <sheetFormatPr defaultColWidth="9.140625" defaultRowHeight="12.75"/>
  <cols>
    <col min="5" max="5" width="27.140625" style="0" customWidth="1"/>
    <col min="6" max="6" width="78.7109375" style="0" customWidth="1"/>
    <col min="7" max="7" width="76.28125" style="0" customWidth="1"/>
  </cols>
  <sheetData>
    <row r="4" spans="5:7" ht="30" customHeight="1">
      <c r="E4" s="49" t="s">
        <v>331</v>
      </c>
      <c r="F4" s="50"/>
      <c r="G4" s="27" t="s">
        <v>153</v>
      </c>
    </row>
    <row r="5" spans="5:7" ht="12.75" customHeight="1">
      <c r="E5" s="13" t="s">
        <v>262</v>
      </c>
      <c r="F5" s="13" t="s">
        <v>332</v>
      </c>
      <c r="G5" s="28" t="s">
        <v>332</v>
      </c>
    </row>
    <row r="6" spans="5:7" ht="15" customHeight="1">
      <c r="E6" s="3" t="s">
        <v>333</v>
      </c>
      <c r="F6" s="3" t="s">
        <v>265</v>
      </c>
      <c r="G6" s="4" t="s">
        <v>265</v>
      </c>
    </row>
    <row r="7" spans="5:7" ht="12.75">
      <c r="E7" s="3" t="s">
        <v>334</v>
      </c>
      <c r="F7" s="3" t="s">
        <v>267</v>
      </c>
      <c r="G7" s="4" t="s">
        <v>342</v>
      </c>
    </row>
    <row r="8" spans="5:7" ht="12.75">
      <c r="E8" s="3" t="s">
        <v>190</v>
      </c>
      <c r="F8" s="3" t="s">
        <v>270</v>
      </c>
      <c r="G8" s="4" t="s">
        <v>343</v>
      </c>
    </row>
    <row r="9" spans="5:7" ht="12.75">
      <c r="E9" s="3" t="s">
        <v>271</v>
      </c>
      <c r="F9" s="3" t="s">
        <v>272</v>
      </c>
      <c r="G9" s="4" t="s">
        <v>344</v>
      </c>
    </row>
    <row r="10" spans="5:7" ht="12.75">
      <c r="E10" s="3" t="s">
        <v>273</v>
      </c>
      <c r="F10" s="16" t="s">
        <v>274</v>
      </c>
      <c r="G10" s="4" t="s">
        <v>345</v>
      </c>
    </row>
    <row r="11" spans="5:7" ht="12.75">
      <c r="E11" s="3" t="s">
        <v>275</v>
      </c>
      <c r="F11" s="1" t="s">
        <v>276</v>
      </c>
      <c r="G11" s="4" t="s">
        <v>346</v>
      </c>
    </row>
    <row r="12" spans="5:7" ht="12.75">
      <c r="E12" s="3" t="s">
        <v>57</v>
      </c>
      <c r="F12" s="3" t="s">
        <v>335</v>
      </c>
      <c r="G12" s="4" t="s">
        <v>335</v>
      </c>
    </row>
    <row r="13" spans="5:7" ht="12.75">
      <c r="E13" s="3" t="s">
        <v>336</v>
      </c>
      <c r="F13" s="3" t="s">
        <v>337</v>
      </c>
      <c r="G13" s="4" t="s">
        <v>347</v>
      </c>
    </row>
    <row r="14" spans="5:7" ht="12.75">
      <c r="E14" s="3" t="s">
        <v>338</v>
      </c>
      <c r="F14" s="3" t="s">
        <v>169</v>
      </c>
      <c r="G14" s="4" t="s">
        <v>169</v>
      </c>
    </row>
    <row r="15" spans="5:7" ht="12.75">
      <c r="E15" s="3" t="s">
        <v>339</v>
      </c>
      <c r="F15" s="3" t="s">
        <v>169</v>
      </c>
      <c r="G15" s="4" t="s">
        <v>169</v>
      </c>
    </row>
    <row r="16" spans="5:7" ht="12.75">
      <c r="E16" s="3" t="s">
        <v>277</v>
      </c>
      <c r="F16" s="8" t="s">
        <v>340</v>
      </c>
      <c r="G16" s="4" t="s">
        <v>340</v>
      </c>
    </row>
    <row r="17" spans="5:7" ht="12.75">
      <c r="E17" s="3" t="s">
        <v>279</v>
      </c>
      <c r="F17" s="3" t="s">
        <v>280</v>
      </c>
      <c r="G17" s="4" t="s">
        <v>348</v>
      </c>
    </row>
    <row r="18" spans="5:7" ht="12.75">
      <c r="E18" s="3" t="s">
        <v>205</v>
      </c>
      <c r="F18" s="3" t="s">
        <v>341</v>
      </c>
      <c r="G18" s="4" t="s">
        <v>341</v>
      </c>
    </row>
    <row r="19" spans="5:7" ht="12.75">
      <c r="E19" s="3" t="s">
        <v>185</v>
      </c>
      <c r="F19" s="3" t="s">
        <v>186</v>
      </c>
      <c r="G19" s="4" t="s">
        <v>186</v>
      </c>
    </row>
    <row r="20" spans="5:7" ht="12.75">
      <c r="E20" s="1"/>
      <c r="F20" s="1"/>
      <c r="G20" s="1"/>
    </row>
    <row r="21" spans="5:7" ht="12.75">
      <c r="E21" s="1"/>
      <c r="F21" s="1"/>
      <c r="G21" s="1"/>
    </row>
  </sheetData>
  <sheetProtection/>
  <mergeCells count="1">
    <mergeCell ref="E4:F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2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9.140625" style="1" customWidth="1"/>
    <col min="2" max="2" width="31.7109375" style="1" customWidth="1"/>
    <col min="3" max="3" width="53.28125" style="1" customWidth="1"/>
    <col min="4" max="4" width="52.28125" style="1" customWidth="1"/>
    <col min="5" max="16384" width="9.140625" style="1" customWidth="1"/>
  </cols>
  <sheetData>
    <row r="2" spans="2:4" ht="19.5" customHeight="1">
      <c r="B2" s="32" t="s">
        <v>209</v>
      </c>
      <c r="C2" s="33"/>
      <c r="D2" s="36" t="s">
        <v>153</v>
      </c>
    </row>
    <row r="3" spans="2:4" ht="19.5" customHeight="1">
      <c r="B3" s="34"/>
      <c r="C3" s="35"/>
      <c r="D3" s="37"/>
    </row>
    <row r="4" spans="2:4" ht="19.5" customHeight="1">
      <c r="B4" s="3" t="s">
        <v>158</v>
      </c>
      <c r="C4" s="1" t="s">
        <v>210</v>
      </c>
      <c r="D4" s="9" t="s">
        <v>349</v>
      </c>
    </row>
    <row r="5" spans="2:4" ht="19.5" customHeight="1">
      <c r="B5" s="3" t="s">
        <v>160</v>
      </c>
      <c r="C5" s="3" t="s">
        <v>211</v>
      </c>
      <c r="D5" s="9" t="s">
        <v>211</v>
      </c>
    </row>
    <row r="6" spans="2:4" ht="19.5" customHeight="1">
      <c r="B6" s="3" t="s">
        <v>162</v>
      </c>
      <c r="C6" s="3" t="s">
        <v>212</v>
      </c>
      <c r="D6" s="9" t="s">
        <v>350</v>
      </c>
    </row>
    <row r="7" spans="2:4" ht="19.5" customHeight="1">
      <c r="B7" s="3" t="s">
        <v>213</v>
      </c>
      <c r="C7" s="3" t="s">
        <v>214</v>
      </c>
      <c r="D7" s="9" t="s">
        <v>214</v>
      </c>
    </row>
    <row r="8" spans="2:4" ht="27" customHeight="1">
      <c r="B8" s="3" t="s">
        <v>215</v>
      </c>
      <c r="C8" s="10" t="s">
        <v>216</v>
      </c>
      <c r="D8" s="9" t="s">
        <v>351</v>
      </c>
    </row>
    <row r="9" spans="2:4" ht="19.5" customHeight="1">
      <c r="B9" s="3" t="s">
        <v>217</v>
      </c>
      <c r="C9" s="3" t="s">
        <v>169</v>
      </c>
      <c r="D9" s="9" t="s">
        <v>169</v>
      </c>
    </row>
    <row r="10" spans="2:4" ht="19.5" customHeight="1">
      <c r="B10" s="3" t="s">
        <v>218</v>
      </c>
      <c r="C10" s="11" t="s">
        <v>219</v>
      </c>
      <c r="D10" s="29" t="s">
        <v>352</v>
      </c>
    </row>
    <row r="11" spans="2:4" ht="19.5" customHeight="1">
      <c r="B11" s="3" t="s">
        <v>164</v>
      </c>
      <c r="C11" s="1" t="s">
        <v>220</v>
      </c>
      <c r="D11" s="9" t="s">
        <v>220</v>
      </c>
    </row>
    <row r="12" spans="2:4" ht="19.5" customHeight="1">
      <c r="B12" s="3" t="s">
        <v>221</v>
      </c>
      <c r="C12" s="3" t="s">
        <v>222</v>
      </c>
      <c r="D12" s="9" t="s">
        <v>222</v>
      </c>
    </row>
    <row r="13" spans="2:4" ht="20.25" customHeight="1">
      <c r="B13" s="3" t="s">
        <v>170</v>
      </c>
      <c r="C13" s="3" t="s">
        <v>223</v>
      </c>
      <c r="D13" s="9" t="s">
        <v>223</v>
      </c>
    </row>
    <row r="14" spans="2:4" ht="19.5" customHeight="1">
      <c r="B14" s="3" t="s">
        <v>224</v>
      </c>
      <c r="C14" s="3" t="s">
        <v>225</v>
      </c>
      <c r="D14" s="9" t="s">
        <v>353</v>
      </c>
    </row>
    <row r="15" spans="2:4" ht="89.25">
      <c r="B15" s="3" t="s">
        <v>226</v>
      </c>
      <c r="C15" s="8" t="s">
        <v>227</v>
      </c>
      <c r="D15" s="30" t="s">
        <v>227</v>
      </c>
    </row>
    <row r="16" spans="2:4" ht="38.25" customHeight="1">
      <c r="B16" s="3" t="s">
        <v>228</v>
      </c>
      <c r="C16" s="8" t="s">
        <v>229</v>
      </c>
      <c r="D16" s="30" t="s">
        <v>354</v>
      </c>
    </row>
    <row r="17" spans="2:4" ht="19.5" customHeight="1">
      <c r="B17" s="3" t="s">
        <v>183</v>
      </c>
      <c r="C17" s="3" t="s">
        <v>230</v>
      </c>
      <c r="D17" s="9" t="s">
        <v>230</v>
      </c>
    </row>
    <row r="18" spans="2:4" ht="19.5" customHeight="1">
      <c r="B18" s="3" t="s">
        <v>231</v>
      </c>
      <c r="C18" s="3" t="s">
        <v>232</v>
      </c>
      <c r="D18" s="9" t="s">
        <v>232</v>
      </c>
    </row>
    <row r="19" spans="2:4" ht="19.5" customHeight="1">
      <c r="B19" s="3" t="s">
        <v>233</v>
      </c>
      <c r="C19" s="1" t="s">
        <v>234</v>
      </c>
      <c r="D19" s="9" t="s">
        <v>234</v>
      </c>
    </row>
    <row r="20" spans="2:4" ht="19.5" customHeight="1">
      <c r="B20" s="3" t="s">
        <v>185</v>
      </c>
      <c r="C20" s="3" t="s">
        <v>208</v>
      </c>
      <c r="D20" s="9" t="s">
        <v>208</v>
      </c>
    </row>
    <row r="21" spans="2:4" ht="51">
      <c r="B21" s="12" t="s">
        <v>235</v>
      </c>
      <c r="C21" s="2" t="s">
        <v>236</v>
      </c>
      <c r="D21" s="30" t="s">
        <v>236</v>
      </c>
    </row>
    <row r="22" spans="2:4" ht="19.5" customHeight="1">
      <c r="B22" s="13"/>
      <c r="C22" s="13"/>
      <c r="D22" s="9"/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3"/>
  <sheetViews>
    <sheetView zoomScalePageLayoutView="0" workbookViewId="0" topLeftCell="A10">
      <selection activeCell="D22" sqref="D22"/>
    </sheetView>
  </sheetViews>
  <sheetFormatPr defaultColWidth="9.140625" defaultRowHeight="12.75"/>
  <cols>
    <col min="1" max="1" width="9.140625" style="1" customWidth="1"/>
    <col min="2" max="2" width="31.7109375" style="1" customWidth="1"/>
    <col min="3" max="3" width="53.28125" style="1" customWidth="1"/>
    <col min="4" max="4" width="57.28125" style="1" customWidth="1"/>
    <col min="5" max="16384" width="9.140625" style="1" customWidth="1"/>
  </cols>
  <sheetData>
    <row r="2" spans="2:4" ht="19.5" customHeight="1">
      <c r="B2" s="32" t="s">
        <v>237</v>
      </c>
      <c r="C2" s="33"/>
      <c r="D2" s="36" t="s">
        <v>153</v>
      </c>
    </row>
    <row r="3" spans="2:4" ht="19.5" customHeight="1">
      <c r="B3" s="34"/>
      <c r="C3" s="35"/>
      <c r="D3" s="37"/>
    </row>
    <row r="4" spans="2:4" ht="35.25" customHeight="1">
      <c r="B4" s="3" t="s">
        <v>158</v>
      </c>
      <c r="C4" s="3" t="s">
        <v>238</v>
      </c>
      <c r="D4" s="30" t="s">
        <v>355</v>
      </c>
    </row>
    <row r="5" spans="2:4" ht="19.5" customHeight="1">
      <c r="B5" s="3" t="s">
        <v>160</v>
      </c>
      <c r="C5" s="1" t="s">
        <v>239</v>
      </c>
      <c r="D5" s="30" t="s">
        <v>356</v>
      </c>
    </row>
    <row r="6" spans="2:4" ht="19.5" customHeight="1">
      <c r="B6" s="3" t="s">
        <v>162</v>
      </c>
      <c r="C6" s="1" t="s">
        <v>240</v>
      </c>
      <c r="D6" s="30" t="s">
        <v>357</v>
      </c>
    </row>
    <row r="7" spans="2:4" ht="19.5" customHeight="1">
      <c r="B7" s="3" t="s">
        <v>213</v>
      </c>
      <c r="C7" s="3" t="s">
        <v>214</v>
      </c>
      <c r="D7" s="30" t="s">
        <v>214</v>
      </c>
    </row>
    <row r="8" spans="2:4" ht="58.5" customHeight="1">
      <c r="B8" s="3" t="s">
        <v>215</v>
      </c>
      <c r="C8" s="10" t="s">
        <v>241</v>
      </c>
      <c r="D8" s="30" t="s">
        <v>358</v>
      </c>
    </row>
    <row r="9" spans="2:4" ht="19.5" customHeight="1">
      <c r="B9" s="3" t="s">
        <v>217</v>
      </c>
      <c r="C9" s="3" t="s">
        <v>169</v>
      </c>
      <c r="D9" s="30" t="s">
        <v>169</v>
      </c>
    </row>
    <row r="10" spans="2:4" ht="19.5" customHeight="1">
      <c r="B10" s="3" t="s">
        <v>218</v>
      </c>
      <c r="C10" s="11" t="s">
        <v>219</v>
      </c>
      <c r="D10" s="30" t="s">
        <v>352</v>
      </c>
    </row>
    <row r="11" spans="2:4" ht="19.5" customHeight="1">
      <c r="B11" s="3" t="s">
        <v>164</v>
      </c>
      <c r="C11" s="3" t="s">
        <v>242</v>
      </c>
      <c r="D11" s="30" t="s">
        <v>242</v>
      </c>
    </row>
    <row r="12" spans="2:4" ht="19.5" customHeight="1">
      <c r="B12" s="3" t="s">
        <v>221</v>
      </c>
      <c r="C12" s="3" t="s">
        <v>222</v>
      </c>
      <c r="D12" s="30" t="s">
        <v>222</v>
      </c>
    </row>
    <row r="13" spans="2:4" ht="51.75" customHeight="1">
      <c r="B13" s="3" t="s">
        <v>170</v>
      </c>
      <c r="C13" s="8" t="s">
        <v>243</v>
      </c>
      <c r="D13" s="30" t="s">
        <v>243</v>
      </c>
    </row>
    <row r="14" spans="2:4" ht="50.25" customHeight="1">
      <c r="B14" s="3" t="s">
        <v>224</v>
      </c>
      <c r="C14" s="14" t="s">
        <v>244</v>
      </c>
      <c r="D14" s="30" t="s">
        <v>359</v>
      </c>
    </row>
    <row r="15" spans="2:4" ht="147.75" customHeight="1">
      <c r="B15" s="3" t="s">
        <v>226</v>
      </c>
      <c r="C15" s="14" t="s">
        <v>245</v>
      </c>
      <c r="D15" s="30" t="s">
        <v>245</v>
      </c>
    </row>
    <row r="16" spans="2:4" ht="38.25" customHeight="1">
      <c r="B16" s="3" t="s">
        <v>228</v>
      </c>
      <c r="C16" s="2" t="s">
        <v>246</v>
      </c>
      <c r="D16" s="30" t="s">
        <v>360</v>
      </c>
    </row>
    <row r="17" spans="2:4" ht="25.5" customHeight="1">
      <c r="B17" s="3" t="s">
        <v>247</v>
      </c>
      <c r="C17" s="3" t="s">
        <v>169</v>
      </c>
      <c r="D17" s="30" t="s">
        <v>361</v>
      </c>
    </row>
    <row r="18" spans="2:4" ht="33.75" customHeight="1">
      <c r="B18" s="3" t="s">
        <v>183</v>
      </c>
      <c r="C18" s="3" t="s">
        <v>230</v>
      </c>
      <c r="D18" s="30" t="s">
        <v>230</v>
      </c>
    </row>
    <row r="19" spans="2:4" ht="28.5" customHeight="1">
      <c r="B19" s="3" t="s">
        <v>231</v>
      </c>
      <c r="C19" s="3" t="s">
        <v>248</v>
      </c>
      <c r="D19" s="30" t="s">
        <v>248</v>
      </c>
    </row>
    <row r="20" spans="2:4" ht="33" customHeight="1">
      <c r="B20" s="3" t="s">
        <v>233</v>
      </c>
      <c r="C20" s="1" t="s">
        <v>249</v>
      </c>
      <c r="D20" s="30" t="s">
        <v>249</v>
      </c>
    </row>
    <row r="21" spans="2:4" ht="19.5" customHeight="1">
      <c r="B21" s="3" t="s">
        <v>185</v>
      </c>
      <c r="C21" s="3" t="s">
        <v>208</v>
      </c>
      <c r="D21" s="30" t="s">
        <v>208</v>
      </c>
    </row>
    <row r="22" spans="2:4" ht="63.75" customHeight="1">
      <c r="B22" s="12" t="s">
        <v>235</v>
      </c>
      <c r="C22" s="8" t="s">
        <v>236</v>
      </c>
      <c r="D22" s="30" t="s">
        <v>236</v>
      </c>
    </row>
    <row r="23" spans="2:4" ht="19.5" customHeight="1">
      <c r="B23" s="13"/>
      <c r="C23" s="13"/>
      <c r="D23" s="9"/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2"/>
  <sheetViews>
    <sheetView zoomScalePageLayoutView="0" workbookViewId="0" topLeftCell="A1">
      <selection activeCell="A20" sqref="A20:C20"/>
    </sheetView>
  </sheetViews>
  <sheetFormatPr defaultColWidth="9.140625" defaultRowHeight="12.75"/>
  <cols>
    <col min="1" max="1" width="9.140625" style="1" customWidth="1"/>
    <col min="2" max="2" width="27.140625" style="1" customWidth="1"/>
    <col min="3" max="3" width="48.7109375" style="1" customWidth="1"/>
    <col min="4" max="4" width="47.57421875" style="1" customWidth="1"/>
    <col min="5" max="16384" width="9.140625" style="1" customWidth="1"/>
  </cols>
  <sheetData>
    <row r="2" spans="2:4" ht="12.75" customHeight="1">
      <c r="B2" s="32" t="s">
        <v>316</v>
      </c>
      <c r="C2" s="33"/>
      <c r="D2" s="36" t="s">
        <v>153</v>
      </c>
    </row>
    <row r="3" spans="2:4" ht="31.5" customHeight="1">
      <c r="B3" s="34"/>
      <c r="C3" s="35"/>
      <c r="D3" s="37"/>
    </row>
    <row r="4" spans="2:4" ht="12.75">
      <c r="B4" s="3" t="s">
        <v>188</v>
      </c>
      <c r="C4" s="1" t="s">
        <v>317</v>
      </c>
      <c r="D4" s="4" t="s">
        <v>317</v>
      </c>
    </row>
    <row r="5" spans="2:4" ht="12.75">
      <c r="B5" s="3" t="s">
        <v>190</v>
      </c>
      <c r="C5" s="1" t="s">
        <v>318</v>
      </c>
      <c r="D5" s="4" t="s">
        <v>318</v>
      </c>
    </row>
    <row r="6" spans="2:4" ht="12.75">
      <c r="B6" s="3" t="s">
        <v>192</v>
      </c>
      <c r="C6" s="3" t="s">
        <v>193</v>
      </c>
      <c r="D6" s="4" t="s">
        <v>193</v>
      </c>
    </row>
    <row r="7" spans="2:4" ht="12.75">
      <c r="B7" s="3" t="s">
        <v>198</v>
      </c>
      <c r="C7" s="3" t="s">
        <v>199</v>
      </c>
      <c r="D7" s="4" t="s">
        <v>362</v>
      </c>
    </row>
    <row r="8" spans="2:4" ht="12.75">
      <c r="B8" s="3" t="s">
        <v>201</v>
      </c>
      <c r="C8" s="3" t="s">
        <v>169</v>
      </c>
      <c r="D8" s="4" t="s">
        <v>169</v>
      </c>
    </row>
    <row r="9" spans="2:4" ht="12.75">
      <c r="B9" s="3" t="s">
        <v>202</v>
      </c>
      <c r="C9" s="3"/>
      <c r="D9" s="4"/>
    </row>
    <row r="10" spans="2:4" ht="12.75">
      <c r="B10" s="3" t="s">
        <v>203</v>
      </c>
      <c r="C10" s="8" t="s">
        <v>204</v>
      </c>
      <c r="D10" s="4" t="s">
        <v>204</v>
      </c>
    </row>
    <row r="11" spans="2:4" ht="12.75">
      <c r="B11" s="3" t="s">
        <v>205</v>
      </c>
      <c r="C11" s="3" t="s">
        <v>206</v>
      </c>
      <c r="D11" s="4" t="s">
        <v>206</v>
      </c>
    </row>
    <row r="12" spans="2:4" ht="12.75">
      <c r="B12" s="3" t="s">
        <v>207</v>
      </c>
      <c r="C12" s="3" t="s">
        <v>208</v>
      </c>
      <c r="D12" s="4" t="s">
        <v>208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5"/>
  <sheetViews>
    <sheetView zoomScalePageLayoutView="0" workbookViewId="0" topLeftCell="A1">
      <selection activeCell="A20" sqref="A20:C20"/>
    </sheetView>
  </sheetViews>
  <sheetFormatPr defaultColWidth="9.140625" defaultRowHeight="12.75"/>
  <cols>
    <col min="1" max="1" width="9.140625" style="1" customWidth="1"/>
    <col min="2" max="2" width="27.140625" style="1" customWidth="1"/>
    <col min="3" max="3" width="48.7109375" style="1" customWidth="1"/>
    <col min="4" max="4" width="49.00390625" style="1" bestFit="1" customWidth="1"/>
    <col min="5" max="16384" width="9.140625" style="1" customWidth="1"/>
  </cols>
  <sheetData>
    <row r="2" spans="2:4" ht="12.75" customHeight="1">
      <c r="B2" s="32" t="s">
        <v>291</v>
      </c>
      <c r="C2" s="33"/>
      <c r="D2" s="36" t="s">
        <v>153</v>
      </c>
    </row>
    <row r="3" spans="2:4" ht="31.5" customHeight="1">
      <c r="B3" s="34"/>
      <c r="C3" s="35"/>
      <c r="D3" s="37"/>
    </row>
    <row r="4" spans="2:4" ht="12.75">
      <c r="B4" s="3" t="s">
        <v>188</v>
      </c>
      <c r="C4" s="3" t="s">
        <v>292</v>
      </c>
      <c r="D4" s="4" t="s">
        <v>292</v>
      </c>
    </row>
    <row r="5" spans="2:4" ht="12.75">
      <c r="B5" s="3" t="s">
        <v>190</v>
      </c>
      <c r="C5" s="3" t="s">
        <v>293</v>
      </c>
      <c r="D5" s="4" t="s">
        <v>363</v>
      </c>
    </row>
    <row r="6" spans="2:4" ht="12.75">
      <c r="B6" s="3" t="s">
        <v>192</v>
      </c>
      <c r="C6" s="3" t="s">
        <v>193</v>
      </c>
      <c r="D6" s="4" t="s">
        <v>193</v>
      </c>
    </row>
    <row r="7" spans="2:4" ht="12.75">
      <c r="B7" s="3" t="s">
        <v>194</v>
      </c>
      <c r="C7" s="3" t="s">
        <v>195</v>
      </c>
      <c r="D7" s="4" t="s">
        <v>364</v>
      </c>
    </row>
    <row r="8" spans="2:4" ht="12.75">
      <c r="B8" s="3" t="s">
        <v>196</v>
      </c>
      <c r="C8" s="3" t="s">
        <v>197</v>
      </c>
      <c r="D8" s="4" t="s">
        <v>365</v>
      </c>
    </row>
    <row r="9" spans="2:4" ht="12.75">
      <c r="B9" s="3" t="s">
        <v>198</v>
      </c>
      <c r="C9" s="1" t="s">
        <v>294</v>
      </c>
      <c r="D9" s="4" t="s">
        <v>366</v>
      </c>
    </row>
    <row r="10" spans="2:4" ht="12.75">
      <c r="B10" s="3" t="s">
        <v>200</v>
      </c>
      <c r="C10" s="3" t="s">
        <v>169</v>
      </c>
      <c r="D10" s="4" t="s">
        <v>169</v>
      </c>
    </row>
    <row r="11" spans="2:4" ht="12.75">
      <c r="B11" s="3" t="s">
        <v>201</v>
      </c>
      <c r="C11" s="3" t="s">
        <v>169</v>
      </c>
      <c r="D11" s="4" t="s">
        <v>169</v>
      </c>
    </row>
    <row r="12" spans="2:4" ht="12.75">
      <c r="B12" s="3" t="s">
        <v>202</v>
      </c>
      <c r="C12" s="3"/>
      <c r="D12" s="4"/>
    </row>
    <row r="13" spans="2:4" ht="12.75">
      <c r="B13" s="3" t="s">
        <v>203</v>
      </c>
      <c r="C13" s="8" t="s">
        <v>204</v>
      </c>
      <c r="D13" s="4" t="s">
        <v>204</v>
      </c>
    </row>
    <row r="14" spans="2:4" ht="12.75">
      <c r="B14" s="3" t="s">
        <v>205</v>
      </c>
      <c r="C14" s="3" t="s">
        <v>206</v>
      </c>
      <c r="D14" s="4" t="s">
        <v>206</v>
      </c>
    </row>
    <row r="15" spans="2:4" ht="12.75">
      <c r="B15" s="3" t="s">
        <v>207</v>
      </c>
      <c r="C15" s="3" t="s">
        <v>208</v>
      </c>
      <c r="D15" s="4" t="s">
        <v>208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5"/>
  <sheetViews>
    <sheetView zoomScalePageLayoutView="0" workbookViewId="0" topLeftCell="A1">
      <selection activeCell="A20" sqref="A20:C20"/>
    </sheetView>
  </sheetViews>
  <sheetFormatPr defaultColWidth="9.140625" defaultRowHeight="12.75"/>
  <cols>
    <col min="1" max="1" width="9.140625" style="1" customWidth="1"/>
    <col min="2" max="2" width="27.140625" style="1" customWidth="1"/>
    <col min="3" max="3" width="48.7109375" style="1" customWidth="1"/>
    <col min="4" max="4" width="49.00390625" style="1" bestFit="1" customWidth="1"/>
    <col min="5" max="16384" width="9.140625" style="1" customWidth="1"/>
  </cols>
  <sheetData>
    <row r="2" spans="2:4" ht="12.75" customHeight="1">
      <c r="B2" s="32" t="s">
        <v>187</v>
      </c>
      <c r="C2" s="33"/>
      <c r="D2" s="36" t="s">
        <v>153</v>
      </c>
    </row>
    <row r="3" spans="2:4" ht="31.5" customHeight="1">
      <c r="B3" s="34"/>
      <c r="C3" s="35"/>
      <c r="D3" s="37"/>
    </row>
    <row r="4" spans="2:4" ht="12.75">
      <c r="B4" s="3" t="s">
        <v>188</v>
      </c>
      <c r="C4" s="3" t="s">
        <v>189</v>
      </c>
      <c r="D4" s="4" t="s">
        <v>367</v>
      </c>
    </row>
    <row r="5" spans="2:4" ht="12.75">
      <c r="B5" s="3" t="s">
        <v>190</v>
      </c>
      <c r="C5" s="1" t="s">
        <v>191</v>
      </c>
      <c r="D5" s="4" t="s">
        <v>363</v>
      </c>
    </row>
    <row r="6" spans="2:4" ht="12.75">
      <c r="B6" s="3" t="s">
        <v>192</v>
      </c>
      <c r="C6" s="3" t="s">
        <v>193</v>
      </c>
      <c r="D6" s="4" t="s">
        <v>193</v>
      </c>
    </row>
    <row r="7" spans="2:4" ht="12.75">
      <c r="B7" s="3" t="s">
        <v>194</v>
      </c>
      <c r="C7" s="3" t="s">
        <v>195</v>
      </c>
      <c r="D7" s="4" t="s">
        <v>364</v>
      </c>
    </row>
    <row r="8" spans="2:4" ht="12.75">
      <c r="B8" s="3" t="s">
        <v>196</v>
      </c>
      <c r="C8" s="3" t="s">
        <v>197</v>
      </c>
      <c r="D8" s="4" t="s">
        <v>365</v>
      </c>
    </row>
    <row r="9" spans="2:4" ht="12.75">
      <c r="B9" s="3" t="s">
        <v>198</v>
      </c>
      <c r="C9" s="3" t="s">
        <v>199</v>
      </c>
      <c r="D9" s="4" t="s">
        <v>362</v>
      </c>
    </row>
    <row r="10" spans="2:4" ht="12.75">
      <c r="B10" s="3" t="s">
        <v>200</v>
      </c>
      <c r="C10" s="3" t="s">
        <v>169</v>
      </c>
      <c r="D10" s="4" t="s">
        <v>169</v>
      </c>
    </row>
    <row r="11" spans="2:4" ht="12.75">
      <c r="B11" s="3" t="s">
        <v>201</v>
      </c>
      <c r="C11" s="3" t="s">
        <v>169</v>
      </c>
      <c r="D11" s="4" t="s">
        <v>169</v>
      </c>
    </row>
    <row r="12" spans="2:4" ht="12.75">
      <c r="B12" s="3" t="s">
        <v>202</v>
      </c>
      <c r="C12" s="3"/>
      <c r="D12" s="4"/>
    </row>
    <row r="13" spans="2:4" ht="12.75">
      <c r="B13" s="3" t="s">
        <v>203</v>
      </c>
      <c r="C13" s="8" t="s">
        <v>204</v>
      </c>
      <c r="D13" s="4" t="s">
        <v>204</v>
      </c>
    </row>
    <row r="14" spans="2:4" ht="12.75">
      <c r="B14" s="3" t="s">
        <v>205</v>
      </c>
      <c r="C14" s="3" t="s">
        <v>206</v>
      </c>
      <c r="D14" s="4" t="s">
        <v>206</v>
      </c>
    </row>
    <row r="15" spans="2:4" ht="12.75">
      <c r="B15" s="3" t="s">
        <v>207</v>
      </c>
      <c r="C15" s="3" t="s">
        <v>208</v>
      </c>
      <c r="D15" s="4" t="s">
        <v>208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6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9.140625" style="1" customWidth="1"/>
    <col min="2" max="2" width="27.140625" style="1" customWidth="1"/>
    <col min="3" max="3" width="48.7109375" style="1" customWidth="1"/>
    <col min="4" max="4" width="48.421875" style="1" bestFit="1" customWidth="1"/>
    <col min="5" max="16384" width="9.140625" style="1" customWidth="1"/>
  </cols>
  <sheetData>
    <row r="2" spans="2:4" ht="12.75" customHeight="1">
      <c r="B2" s="32" t="s">
        <v>295</v>
      </c>
      <c r="C2" s="33"/>
      <c r="D2" s="36" t="s">
        <v>153</v>
      </c>
    </row>
    <row r="3" spans="2:4" ht="31.5" customHeight="1">
      <c r="B3" s="34"/>
      <c r="C3" s="35"/>
      <c r="D3" s="37"/>
    </row>
    <row r="4" spans="2:4" ht="12.75">
      <c r="B4" s="3" t="s">
        <v>188</v>
      </c>
      <c r="C4" s="3" t="s">
        <v>296</v>
      </c>
      <c r="D4" s="4" t="s">
        <v>296</v>
      </c>
    </row>
    <row r="5" spans="2:4" ht="12.75">
      <c r="B5" s="3" t="s">
        <v>190</v>
      </c>
      <c r="C5" s="1" t="s">
        <v>191</v>
      </c>
      <c r="D5" s="4" t="s">
        <v>363</v>
      </c>
    </row>
    <row r="6" spans="2:4" ht="12.75">
      <c r="B6" s="3" t="s">
        <v>192</v>
      </c>
      <c r="C6" s="3" t="s">
        <v>193</v>
      </c>
      <c r="D6" s="4" t="s">
        <v>193</v>
      </c>
    </row>
    <row r="7" spans="2:4" ht="12.75">
      <c r="B7" s="3" t="s">
        <v>297</v>
      </c>
      <c r="C7" s="3" t="s">
        <v>298</v>
      </c>
      <c r="D7" s="4" t="s">
        <v>368</v>
      </c>
    </row>
    <row r="8" spans="2:4" ht="12.75">
      <c r="B8" s="3" t="s">
        <v>299</v>
      </c>
      <c r="C8" s="3" t="s">
        <v>300</v>
      </c>
      <c r="D8" s="31" t="s">
        <v>369</v>
      </c>
    </row>
    <row r="9" spans="2:4" ht="12.75">
      <c r="B9" s="3" t="s">
        <v>194</v>
      </c>
      <c r="C9" s="3" t="s">
        <v>301</v>
      </c>
      <c r="D9" s="4" t="s">
        <v>370</v>
      </c>
    </row>
    <row r="10" spans="2:4" ht="12.75">
      <c r="B10" s="3" t="s">
        <v>196</v>
      </c>
      <c r="C10" s="3" t="s">
        <v>302</v>
      </c>
      <c r="D10" s="4" t="s">
        <v>365</v>
      </c>
    </row>
    <row r="11" spans="2:4" ht="12.75">
      <c r="B11" s="3" t="s">
        <v>198</v>
      </c>
      <c r="C11" s="1" t="s">
        <v>303</v>
      </c>
      <c r="D11" s="4" t="s">
        <v>371</v>
      </c>
    </row>
    <row r="12" spans="2:4" ht="12.75">
      <c r="B12" s="3" t="s">
        <v>201</v>
      </c>
      <c r="C12" s="3" t="s">
        <v>169</v>
      </c>
      <c r="D12" s="4" t="s">
        <v>169</v>
      </c>
    </row>
    <row r="13" spans="2:4" ht="12.75">
      <c r="B13" s="3" t="s">
        <v>202</v>
      </c>
      <c r="C13" s="3"/>
      <c r="D13" s="4"/>
    </row>
    <row r="14" spans="2:4" ht="12.75">
      <c r="B14" s="3" t="s">
        <v>203</v>
      </c>
      <c r="C14" s="8" t="s">
        <v>204</v>
      </c>
      <c r="D14" s="4" t="s">
        <v>204</v>
      </c>
    </row>
    <row r="15" spans="2:4" ht="12.75">
      <c r="B15" s="3" t="s">
        <v>205</v>
      </c>
      <c r="C15" s="3" t="s">
        <v>206</v>
      </c>
      <c r="D15" s="4" t="s">
        <v>234</v>
      </c>
    </row>
    <row r="16" spans="2:4" ht="12.75">
      <c r="B16" s="3" t="s">
        <v>207</v>
      </c>
      <c r="C16" s="3" t="s">
        <v>208</v>
      </c>
      <c r="D16" s="4" t="s">
        <v>208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2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9.140625" style="1" customWidth="1"/>
    <col min="2" max="2" width="34.421875" style="1" customWidth="1"/>
    <col min="3" max="3" width="42.421875" style="1" customWidth="1"/>
    <col min="4" max="4" width="28.421875" style="1" customWidth="1"/>
    <col min="5" max="5" width="29.28125" style="1" customWidth="1"/>
    <col min="6" max="16384" width="9.140625" style="1" customWidth="1"/>
  </cols>
  <sheetData>
    <row r="1" ht="12.75">
      <c r="C1" s="2"/>
    </row>
    <row r="2" spans="2:4" ht="12.75" customHeight="1">
      <c r="B2" s="32" t="s">
        <v>152</v>
      </c>
      <c r="C2" s="33"/>
      <c r="D2" s="36" t="s">
        <v>153</v>
      </c>
    </row>
    <row r="3" spans="2:4" ht="37.5" customHeight="1">
      <c r="B3" s="34"/>
      <c r="C3" s="35"/>
      <c r="D3" s="37"/>
    </row>
    <row r="4" spans="2:4" ht="12.75">
      <c r="B4" s="3" t="s">
        <v>154</v>
      </c>
      <c r="C4" s="1" t="s">
        <v>155</v>
      </c>
      <c r="D4" s="4" t="s">
        <v>372</v>
      </c>
    </row>
    <row r="5" spans="2:4" ht="12.75">
      <c r="B5" s="3" t="s">
        <v>156</v>
      </c>
      <c r="C5" s="5" t="s">
        <v>157</v>
      </c>
      <c r="D5" s="4" t="s">
        <v>373</v>
      </c>
    </row>
    <row r="6" spans="2:4" ht="12.75">
      <c r="B6" s="3" t="s">
        <v>158</v>
      </c>
      <c r="C6" s="5" t="s">
        <v>159</v>
      </c>
      <c r="D6" s="4" t="s">
        <v>159</v>
      </c>
    </row>
    <row r="7" spans="2:4" ht="12.75">
      <c r="B7" s="3" t="s">
        <v>160</v>
      </c>
      <c r="C7" s="5" t="s">
        <v>161</v>
      </c>
      <c r="D7" s="4" t="s">
        <v>402</v>
      </c>
    </row>
    <row r="8" spans="2:4" ht="12.75">
      <c r="B8" s="3" t="s">
        <v>162</v>
      </c>
      <c r="C8" s="5" t="s">
        <v>163</v>
      </c>
      <c r="D8" s="4" t="s">
        <v>374</v>
      </c>
    </row>
    <row r="9" spans="2:4" ht="12.75">
      <c r="B9" s="3" t="s">
        <v>164</v>
      </c>
      <c r="C9" s="6" t="s">
        <v>165</v>
      </c>
      <c r="D9" s="4" t="s">
        <v>165</v>
      </c>
    </row>
    <row r="10" spans="2:4" ht="12.75">
      <c r="B10" s="3" t="s">
        <v>166</v>
      </c>
      <c r="C10" s="5" t="s">
        <v>167</v>
      </c>
      <c r="D10" s="4" t="s">
        <v>167</v>
      </c>
    </row>
    <row r="11" spans="2:4" ht="12.75">
      <c r="B11" s="3" t="s">
        <v>168</v>
      </c>
      <c r="C11" s="5" t="s">
        <v>169</v>
      </c>
      <c r="D11" s="4" t="s">
        <v>169</v>
      </c>
    </row>
    <row r="12" spans="2:4" ht="63.75">
      <c r="B12" s="7" t="s">
        <v>170</v>
      </c>
      <c r="C12" s="5" t="s">
        <v>171</v>
      </c>
      <c r="D12" s="22" t="s">
        <v>375</v>
      </c>
    </row>
    <row r="13" spans="2:4" ht="12.75">
      <c r="B13" s="3" t="s">
        <v>172</v>
      </c>
      <c r="C13" s="5" t="s">
        <v>169</v>
      </c>
      <c r="D13" s="4" t="s">
        <v>169</v>
      </c>
    </row>
    <row r="14" spans="2:4" ht="12.75">
      <c r="B14" s="3" t="s">
        <v>173</v>
      </c>
      <c r="C14" s="5" t="s">
        <v>169</v>
      </c>
      <c r="D14" s="4" t="s">
        <v>169</v>
      </c>
    </row>
    <row r="15" spans="2:4" ht="12.75">
      <c r="B15" s="3" t="s">
        <v>174</v>
      </c>
      <c r="C15" s="5" t="s">
        <v>169</v>
      </c>
      <c r="D15" s="4" t="s">
        <v>169</v>
      </c>
    </row>
    <row r="16" spans="2:4" ht="12.75">
      <c r="B16" s="3" t="s">
        <v>175</v>
      </c>
      <c r="C16" s="5" t="s">
        <v>169</v>
      </c>
      <c r="D16" s="4" t="s">
        <v>169</v>
      </c>
    </row>
    <row r="17" spans="2:4" ht="12.75">
      <c r="B17" s="3" t="s">
        <v>176</v>
      </c>
      <c r="C17" s="5" t="s">
        <v>169</v>
      </c>
      <c r="D17" s="4" t="s">
        <v>169</v>
      </c>
    </row>
    <row r="18" spans="2:4" ht="12.75">
      <c r="B18" s="3" t="s">
        <v>177</v>
      </c>
      <c r="C18" s="6" t="s">
        <v>178</v>
      </c>
      <c r="D18" s="4" t="s">
        <v>376</v>
      </c>
    </row>
    <row r="19" spans="2:4" ht="12.75">
      <c r="B19" s="3" t="s">
        <v>179</v>
      </c>
      <c r="C19" s="5" t="s">
        <v>180</v>
      </c>
      <c r="D19" s="4" t="s">
        <v>377</v>
      </c>
    </row>
    <row r="20" spans="2:4" ht="12.75">
      <c r="B20" s="3" t="s">
        <v>181</v>
      </c>
      <c r="C20" s="5" t="s">
        <v>182</v>
      </c>
      <c r="D20" s="4" t="s">
        <v>378</v>
      </c>
    </row>
    <row r="21" spans="2:4" ht="25.5">
      <c r="B21" s="7" t="s">
        <v>183</v>
      </c>
      <c r="C21" s="5" t="s">
        <v>184</v>
      </c>
      <c r="D21" s="4" t="s">
        <v>379</v>
      </c>
    </row>
    <row r="22" spans="2:4" ht="12.75">
      <c r="B22" s="3" t="s">
        <v>185</v>
      </c>
      <c r="C22" s="5" t="s">
        <v>186</v>
      </c>
      <c r="D22" s="4" t="s">
        <v>186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3"/>
  <sheetViews>
    <sheetView zoomScalePageLayoutView="0" workbookViewId="0" topLeftCell="A1">
      <selection activeCell="I32" sqref="I32"/>
    </sheetView>
  </sheetViews>
  <sheetFormatPr defaultColWidth="9.140625" defaultRowHeight="12.75"/>
  <cols>
    <col min="1" max="1" width="9.140625" style="1" customWidth="1"/>
    <col min="2" max="2" width="21.421875" style="1" customWidth="1"/>
    <col min="3" max="3" width="39.57421875" style="1" customWidth="1"/>
    <col min="4" max="4" width="55.57421875" style="1" customWidth="1"/>
    <col min="5" max="16384" width="9.140625" style="1" customWidth="1"/>
  </cols>
  <sheetData>
    <row r="1" ht="12.75">
      <c r="C1" s="2"/>
    </row>
    <row r="2" spans="2:4" ht="12.75" customHeight="1">
      <c r="B2" s="38" t="s">
        <v>250</v>
      </c>
      <c r="C2" s="38"/>
      <c r="D2" s="36" t="s">
        <v>153</v>
      </c>
    </row>
    <row r="3" spans="2:4" ht="60.75" customHeight="1">
      <c r="B3" s="38"/>
      <c r="C3" s="38"/>
      <c r="D3" s="37"/>
    </row>
    <row r="4" spans="2:4" ht="12.75">
      <c r="B4" s="3" t="s">
        <v>154</v>
      </c>
      <c r="C4" s="5" t="s">
        <v>251</v>
      </c>
      <c r="D4" s="4" t="s">
        <v>380</v>
      </c>
    </row>
    <row r="5" spans="2:4" ht="12.75">
      <c r="B5" s="3" t="s">
        <v>156</v>
      </c>
      <c r="C5" s="1" t="s">
        <v>252</v>
      </c>
      <c r="D5" s="4" t="s">
        <v>381</v>
      </c>
    </row>
    <row r="6" spans="2:4" ht="12.75">
      <c r="B6" s="3" t="s">
        <v>158</v>
      </c>
      <c r="C6" s="5" t="s">
        <v>159</v>
      </c>
      <c r="D6" s="4" t="s">
        <v>159</v>
      </c>
    </row>
    <row r="7" spans="2:4" ht="12.75">
      <c r="B7" s="3" t="s">
        <v>160</v>
      </c>
      <c r="C7" s="15" t="s">
        <v>253</v>
      </c>
      <c r="D7" s="4" t="s">
        <v>211</v>
      </c>
    </row>
    <row r="8" spans="2:4" ht="12.75">
      <c r="B8" s="3" t="s">
        <v>162</v>
      </c>
      <c r="C8" s="1" t="s">
        <v>212</v>
      </c>
      <c r="D8" s="4" t="s">
        <v>382</v>
      </c>
    </row>
    <row r="9" spans="2:4" ht="12.75">
      <c r="B9" s="3" t="s">
        <v>213</v>
      </c>
      <c r="C9" s="5" t="s">
        <v>254</v>
      </c>
      <c r="D9" s="4" t="s">
        <v>254</v>
      </c>
    </row>
    <row r="10" spans="2:4" ht="12.75">
      <c r="B10" s="3" t="s">
        <v>164</v>
      </c>
      <c r="C10" s="6" t="s">
        <v>255</v>
      </c>
      <c r="D10" s="4" t="s">
        <v>165</v>
      </c>
    </row>
    <row r="11" spans="2:4" ht="12.75">
      <c r="B11" s="3" t="s">
        <v>166</v>
      </c>
      <c r="C11" s="5" t="s">
        <v>167</v>
      </c>
      <c r="D11" s="4" t="s">
        <v>383</v>
      </c>
    </row>
    <row r="12" spans="2:4" ht="12.75">
      <c r="B12" s="3" t="s">
        <v>168</v>
      </c>
      <c r="C12" s="5" t="s">
        <v>169</v>
      </c>
      <c r="D12" s="4" t="s">
        <v>169</v>
      </c>
    </row>
    <row r="13" spans="2:4" ht="38.25">
      <c r="B13" s="7" t="s">
        <v>170</v>
      </c>
      <c r="C13" s="5" t="s">
        <v>256</v>
      </c>
      <c r="D13" s="22" t="s">
        <v>384</v>
      </c>
    </row>
    <row r="14" spans="2:4" ht="12.75">
      <c r="B14" s="3" t="s">
        <v>172</v>
      </c>
      <c r="C14" s="5" t="s">
        <v>169</v>
      </c>
      <c r="D14" s="4" t="s">
        <v>169</v>
      </c>
    </row>
    <row r="15" spans="2:4" ht="12.75">
      <c r="B15" s="3" t="s">
        <v>173</v>
      </c>
      <c r="C15" s="5" t="s">
        <v>169</v>
      </c>
      <c r="D15" s="4" t="s">
        <v>169</v>
      </c>
    </row>
    <row r="16" spans="2:4" ht="12.75">
      <c r="B16" s="3" t="s">
        <v>174</v>
      </c>
      <c r="C16" s="5" t="s">
        <v>169</v>
      </c>
      <c r="D16" s="4" t="s">
        <v>169</v>
      </c>
    </row>
    <row r="17" spans="2:4" ht="12.75">
      <c r="B17" s="3" t="s">
        <v>176</v>
      </c>
      <c r="C17" s="5" t="s">
        <v>169</v>
      </c>
      <c r="D17" s="4" t="s">
        <v>169</v>
      </c>
    </row>
    <row r="18" spans="2:4" ht="12.75">
      <c r="B18" s="3" t="s">
        <v>257</v>
      </c>
      <c r="C18" s="5" t="s">
        <v>258</v>
      </c>
      <c r="D18" s="4" t="s">
        <v>258</v>
      </c>
    </row>
    <row r="19" spans="2:4" ht="12.75">
      <c r="B19" s="3" t="s">
        <v>177</v>
      </c>
      <c r="C19" s="16" t="s">
        <v>259</v>
      </c>
      <c r="D19" s="4" t="s">
        <v>385</v>
      </c>
    </row>
    <row r="20" spans="2:4" ht="12.75">
      <c r="B20" s="3" t="s">
        <v>179</v>
      </c>
      <c r="C20" s="5" t="s">
        <v>260</v>
      </c>
      <c r="D20" s="4" t="s">
        <v>386</v>
      </c>
    </row>
    <row r="21" spans="2:4" ht="25.5">
      <c r="B21" s="7" t="s">
        <v>183</v>
      </c>
      <c r="C21" s="5" t="s">
        <v>184</v>
      </c>
      <c r="D21" s="4" t="s">
        <v>387</v>
      </c>
    </row>
    <row r="22" spans="2:4" ht="25.5">
      <c r="B22" s="17" t="s">
        <v>233</v>
      </c>
      <c r="C22" s="18" t="s">
        <v>249</v>
      </c>
      <c r="D22" s="4" t="s">
        <v>249</v>
      </c>
    </row>
    <row r="23" spans="2:4" ht="12.75">
      <c r="B23" s="3" t="s">
        <v>185</v>
      </c>
      <c r="C23" s="5" t="s">
        <v>186</v>
      </c>
      <c r="D23" s="4" t="s">
        <v>186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Voracova</dc:creator>
  <cp:keywords/>
  <dc:description/>
  <cp:lastModifiedBy>Baudys</cp:lastModifiedBy>
  <cp:lastPrinted>2013-04-23T06:31:56Z</cp:lastPrinted>
  <dcterms:created xsi:type="dcterms:W3CDTF">2013-04-03T08:29:58Z</dcterms:created>
  <dcterms:modified xsi:type="dcterms:W3CDTF">2013-05-02T11:19:22Z</dcterms:modified>
  <cp:category/>
  <cp:version/>
  <cp:contentType/>
  <cp:contentStatus/>
</cp:coreProperties>
</file>