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780" windowHeight="9150" activeTab="0"/>
  </bookViews>
  <sheets>
    <sheet name="01 03-1 Pol" sheetId="1" r:id="rId1"/>
  </sheets>
  <definedNames>
    <definedName name="_xlnm.Print_Titles" localSheetId="0">'01 03-1 Pol'!$1:$19</definedName>
    <definedName name="_xlnm.Print_Area" localSheetId="0">'01 03-1 Pol'!$A$1:$K$65</definedName>
    <definedName name="solver_lin" localSheetId="0" hidden="1">0</definedName>
    <definedName name="solver_num" localSheetId="0" hidden="1">0</definedName>
    <definedName name="solver_opt" localSheetId="0" hidden="1">'01 03-1 Pol'!#REF!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<sst xmlns="http://schemas.openxmlformats.org/spreadsheetml/2006/main" count="120" uniqueCount="84">
  <si>
    <t>Stavba :</t>
  </si>
  <si>
    <t>Objekt :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</si>
  <si>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</si>
  <si>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</si>
  <si>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</si>
  <si>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</si>
  <si>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</si>
  <si>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</si>
  <si>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</si>
  <si>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</si>
  <si>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</si>
  <si>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</si>
  <si>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</si>
  <si>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</si>
  <si>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</si>
  <si>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</si>
  <si>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62</t>
  </si>
  <si>
    <t>62 Úpravy povrchů vnější</t>
  </si>
  <si>
    <t xml:space="preserve">Příprava podkladu -očištění tlakovou vodou </t>
  </si>
  <si>
    <t>m2</t>
  </si>
  <si>
    <t xml:space="preserve">Penetrace stávajícího podkladu </t>
  </si>
  <si>
    <t>Odtrhové zkoušky lepícího tmele na keram podklad vč. protokolu a navržení lepícícho tmele</t>
  </si>
  <si>
    <t>kpl</t>
  </si>
  <si>
    <t xml:space="preserve">Přesun hmot, opravy vněj. plášťů výšky do 25 m </t>
  </si>
  <si>
    <t>764</t>
  </si>
  <si>
    <t>Konstrukce klempířské</t>
  </si>
  <si>
    <t>764 Konstrukce klempířské</t>
  </si>
  <si>
    <t xml:space="preserve">Přesun hmot pro klempířské konstr., výšky do 24 m </t>
  </si>
  <si>
    <t>94</t>
  </si>
  <si>
    <t>Lešení a stavební výtahy</t>
  </si>
  <si>
    <t>94 Lešení a stavební výtahy</t>
  </si>
  <si>
    <t xml:space="preserve">Montáž lešení leh.řad.s podlahami,š.1,2 m, H 30 m </t>
  </si>
  <si>
    <t xml:space="preserve">Příplatek za každý měsíc použití lešení k pol.1042 </t>
  </si>
  <si>
    <t xml:space="preserve">Demontáž lešení leh.řad.s podlahami,š.1,2 m,H 30 m </t>
  </si>
  <si>
    <t xml:space="preserve">Lešení lehké pomocné, výška podlahy do 1,9 m </t>
  </si>
  <si>
    <t xml:space="preserve">Montáž ochranné sítě z umělých vláken </t>
  </si>
  <si>
    <t xml:space="preserve">Příplatek za každý měsíc použití sítí k pol. 4011 </t>
  </si>
  <si>
    <t xml:space="preserve">Demontáž ochranné sítě z umělých vláken </t>
  </si>
  <si>
    <t xml:space="preserve">Montáž záchytné stříšky H 4,5 m, šířky do 2 m </t>
  </si>
  <si>
    <t>m</t>
  </si>
  <si>
    <t xml:space="preserve">Příplatek za každý měsíc použ.stříšky, k pol. 5012 </t>
  </si>
  <si>
    <t xml:space="preserve">Výtažné zkoušky kotev ETAG 014 </t>
  </si>
  <si>
    <t>kompl</t>
  </si>
  <si>
    <t>Vybourání drobných kovových konstrukcí ze zdiva přepojení na líc zateplení</t>
  </si>
  <si>
    <t>kus</t>
  </si>
  <si>
    <t xml:space="preserve">Rozebrání dlažeb z betonových dlaždic na sucho </t>
  </si>
  <si>
    <t>Filozofická fakulta MU</t>
  </si>
  <si>
    <t>Jaselská 18, Brno - zatepení štítu</t>
  </si>
  <si>
    <t>Úpravy povrchu vnější</t>
  </si>
  <si>
    <t>Úprava podloží pro okapový chodník</t>
  </si>
  <si>
    <t>Používaný systém je definován jako ETICS – stavební výrobek (certifikovaný)</t>
  </si>
  <si>
    <t>ETICS – vnější tepelně izolační kompozitní systém je ekvivalentem stavebního výrobku a je definován jako sestava součástí. Musí mít jednoznačně stanoveny nejméně tyto součásti:</t>
  </si>
  <si>
    <t>lepící hmotu</t>
  </si>
  <si>
    <t>mechanicky připevňovací prostředky pokud jsou součástí ETICS</t>
  </si>
  <si>
    <t>základní vrstvu z jedné, nebo více vrstev, kde nejméně jedna vrstva obsahuje výztuž</t>
  </si>
  <si>
    <t>výztuž</t>
  </si>
  <si>
    <t>Při provádění prací budou dodržovány zásady BOZP</t>
  </si>
  <si>
    <t xml:space="preserve">Při plnění předmětu prací bude postupováno v souladu s platnými normami a vyhláškami, zejména norma ČSN 73 2902 Vnější tepelně izolační kompozitní systémy (ETICS) </t>
  </si>
  <si>
    <t>Reprofilační malta, vč.odstr.narušené omítky,  adhezní můstek</t>
  </si>
  <si>
    <t xml:space="preserve">konečnou povrchovou úpravu  (probarvená silikátová omítka, zrnitost 2, barva identická stávající= okrová) </t>
  </si>
  <si>
    <t>Technická specifikace</t>
  </si>
  <si>
    <t>Zateplení štítové stěny objektu Filozofické fakulty MU Jaselská 18, Brno</t>
  </si>
  <si>
    <t>Demontáž stávajících parapetů</t>
  </si>
  <si>
    <t xml:space="preserve">VRN </t>
  </si>
  <si>
    <t>Dodávka a montáž vnějších parapetů; materiál hliník, tl. 2mm, RAL 7001 a souvisejících prací, délka 1 ks parapetu-1,3m</t>
  </si>
  <si>
    <t>ks</t>
  </si>
  <si>
    <t>Dodávka a montáž vnějších parapetů; materiál hliník, tl. 2mm, RAL 7001 a souvisejících prací, délka 1 ks parapetu-0,8m</t>
  </si>
  <si>
    <t>Kompletní likvidace vboauraných hmot vč. odvozu a poplatku za skládku</t>
  </si>
  <si>
    <t>Zakrývání o oken, vš. Odstranění</t>
  </si>
  <si>
    <t>Dlažba z dlaždic betonových do písku, tl. 60 mm  vč. Dodávky</t>
  </si>
  <si>
    <t>Osazení stojat. obrub. bet. s opěrou,lože z B 12,5 , včetně  dodávky obrubník zahradní  ABO 100/5/25 II nat</t>
  </si>
  <si>
    <t>Ostatní</t>
  </si>
  <si>
    <t>Cena celkem bez DPH</t>
  </si>
  <si>
    <t>Zateplení obvodového zdiva - štíty  (kompletní zateplovací systém, tl. Minerální vaty 16cm, včetně všech doplňků, zejménam APU lišty, komprimační pásky apod); silikátová omítka s rouztíranou strukturou, sl 2 dle barevnice barevnice výrobce</t>
  </si>
  <si>
    <t>Zateplení obvodového zdiva - sokl  (kompletní zateplovací systém, tl. XPS 12 cm, včetně všech doplňků, zejménam APU lišty, komprimační pásky apod); silikátová omítka s rouztíranou strukturou, sl 2 dle barevnice barevnice výrobce</t>
  </si>
  <si>
    <t>Zateplení obvodového zdiva - ostění  (kompletní zateplovací systém, tl. XPS 3 cm, včetně všech doplňků, zejménam APU lišty, komprimační pásky apod); silikátová omítka s rouztíranou strukturou, sl 2 dle barevnice barevnice výrobce</t>
  </si>
  <si>
    <t>Příprava stavby -projekt vč. kotevního  plánu</t>
  </si>
  <si>
    <t>tepelně izolační materiál  (MW pro zateplovací systémy v tl. 160mm, zatepení soklu XPS tl. 120mm)</t>
  </si>
  <si>
    <t>Průběžný úklid, závěrečný úklid - veřejné prostranství, plocha pod a kolem lešení, přístupová trasa</t>
  </si>
  <si>
    <t>Vyřízení záboru zásobovací trasy včetně poplatků</t>
  </si>
  <si>
    <t>Ostatní součásti ETICS</t>
  </si>
  <si>
    <t>poznámka:  Budou fakturovány skutečně provedené práce</t>
  </si>
  <si>
    <t>Soupis prací a dodávek</t>
  </si>
  <si>
    <t>Oplocení protoru kolem lešení pro zamezení vstupu cizích osob - plné oplocení výšky 2m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</si>
</sst>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10" xfId="48" applyFont="1" applyBorder="1">
      <alignment/>
      <protection/>
    </xf>
    <xf numFmtId="0" fontId="22" fillId="0" borderId="10" xfId="48" applyFont="1" applyBorder="1">
      <alignment/>
      <protection/>
    </xf>
    <xf numFmtId="0" fontId="24" fillId="0" borderId="11" xfId="48" applyFont="1" applyBorder="1">
      <alignment/>
      <protection/>
    </xf>
    <xf numFmtId="0" fontId="22" fillId="0" borderId="11" xfId="48" applyFont="1" applyBorder="1">
      <alignment/>
      <protection/>
    </xf>
    <xf numFmtId="0" fontId="22" fillId="0" borderId="0" xfId="48" applyFont="1">
      <alignment/>
      <protection/>
    </xf>
    <xf numFmtId="0" fontId="23" fillId="0" borderId="12" xfId="48" applyFont="1" applyBorder="1" applyAlignment="1">
      <alignment horizontal="right"/>
      <protection/>
    </xf>
    <xf numFmtId="0" fontId="22" fillId="0" borderId="10" xfId="48" applyFont="1" applyBorder="1" applyAlignment="1">
      <alignment horizontal="left"/>
      <protection/>
    </xf>
    <xf numFmtId="0" fontId="22" fillId="0" borderId="13" xfId="48" applyFont="1" applyBorder="1">
      <alignment/>
      <protection/>
    </xf>
    <xf numFmtId="0" fontId="23" fillId="0" borderId="0" xfId="48" applyFont="1">
      <alignment/>
      <protection/>
    </xf>
    <xf numFmtId="0" fontId="22" fillId="0" borderId="0" xfId="48" applyFont="1" applyAlignment="1">
      <alignment horizontal="right"/>
      <protection/>
    </xf>
    <xf numFmtId="0" fontId="22" fillId="0" borderId="0" xfId="48" applyFont="1" applyAlignment="1">
      <alignment/>
      <protection/>
    </xf>
    <xf numFmtId="49" fontId="23" fillId="18" borderId="14" xfId="48" applyNumberFormat="1" applyFont="1" applyFill="1" applyBorder="1">
      <alignment/>
      <protection/>
    </xf>
    <xf numFmtId="0" fontId="23" fillId="18" borderId="15" xfId="48" applyFont="1" applyFill="1" applyBorder="1" applyAlignment="1">
      <alignment horizontal="center"/>
      <protection/>
    </xf>
    <xf numFmtId="0" fontId="23" fillId="18" borderId="15" xfId="48" applyNumberFormat="1" applyFont="1" applyFill="1" applyBorder="1" applyAlignment="1">
      <alignment horizontal="center"/>
      <protection/>
    </xf>
    <xf numFmtId="0" fontId="23" fillId="18" borderId="14" xfId="48" applyFont="1" applyFill="1" applyBorder="1" applyAlignment="1">
      <alignment horizontal="center"/>
      <protection/>
    </xf>
    <xf numFmtId="0" fontId="23" fillId="18" borderId="14" xfId="48" applyFont="1" applyFill="1" applyBorder="1" applyAlignment="1">
      <alignment horizontal="center" wrapText="1"/>
      <protection/>
    </xf>
    <xf numFmtId="0" fontId="24" fillId="0" borderId="16" xfId="48" applyFont="1" applyBorder="1" applyAlignment="1">
      <alignment horizontal="center"/>
      <protection/>
    </xf>
    <xf numFmtId="49" fontId="24" fillId="0" borderId="16" xfId="48" applyNumberFormat="1" applyFont="1" applyBorder="1" applyAlignment="1">
      <alignment horizontal="left"/>
      <protection/>
    </xf>
    <xf numFmtId="0" fontId="24" fillId="0" borderId="17" xfId="48" applyFont="1" applyBorder="1">
      <alignment/>
      <protection/>
    </xf>
    <xf numFmtId="0" fontId="22" fillId="0" borderId="18" xfId="48" applyFont="1" applyBorder="1" applyAlignment="1">
      <alignment horizontal="center"/>
      <protection/>
    </xf>
    <xf numFmtId="0" fontId="22" fillId="0" borderId="18" xfId="48" applyNumberFormat="1" applyFont="1" applyBorder="1" applyAlignment="1">
      <alignment horizontal="right"/>
      <protection/>
    </xf>
    <xf numFmtId="0" fontId="22" fillId="0" borderId="15" xfId="48" applyNumberFormat="1" applyFont="1" applyBorder="1">
      <alignment/>
      <protection/>
    </xf>
    <xf numFmtId="0" fontId="22" fillId="0" borderId="19" xfId="48" applyNumberFormat="1" applyFont="1" applyFill="1" applyBorder="1">
      <alignment/>
      <protection/>
    </xf>
    <xf numFmtId="0" fontId="22" fillId="0" borderId="20" xfId="48" applyNumberFormat="1" applyFont="1" applyFill="1" applyBorder="1">
      <alignment/>
      <protection/>
    </xf>
    <xf numFmtId="0" fontId="22" fillId="0" borderId="19" xfId="48" applyFont="1" applyFill="1" applyBorder="1">
      <alignment/>
      <protection/>
    </xf>
    <xf numFmtId="0" fontId="22" fillId="0" borderId="20" xfId="48" applyFont="1" applyFill="1" applyBorder="1">
      <alignment/>
      <protection/>
    </xf>
    <xf numFmtId="0" fontId="27" fillId="0" borderId="0" xfId="48" applyFont="1">
      <alignment/>
      <protection/>
    </xf>
    <xf numFmtId="0" fontId="25" fillId="0" borderId="21" xfId="48" applyFont="1" applyBorder="1" applyAlignment="1">
      <alignment horizontal="center" vertical="top"/>
      <protection/>
    </xf>
    <xf numFmtId="49" fontId="25" fillId="0" borderId="21" xfId="48" applyNumberFormat="1" applyFont="1" applyBorder="1" applyAlignment="1">
      <alignment horizontal="left" vertical="top"/>
      <protection/>
    </xf>
    <xf numFmtId="0" fontId="25" fillId="0" borderId="21" xfId="48" applyFont="1" applyBorder="1" applyAlignment="1">
      <alignment vertical="top" wrapText="1"/>
      <protection/>
    </xf>
    <xf numFmtId="49" fontId="25" fillId="0" borderId="21" xfId="48" applyNumberFormat="1" applyFont="1" applyBorder="1" applyAlignment="1">
      <alignment horizontal="center" shrinkToFit="1"/>
      <protection/>
    </xf>
    <xf numFmtId="4" fontId="25" fillId="0" borderId="21" xfId="48" applyNumberFormat="1" applyFont="1" applyBorder="1" applyAlignment="1">
      <alignment horizontal="right"/>
      <protection/>
    </xf>
    <xf numFmtId="4" fontId="25" fillId="0" borderId="21" xfId="48" applyNumberFormat="1" applyFont="1" applyBorder="1">
      <alignment/>
      <protection/>
    </xf>
    <xf numFmtId="165" fontId="25" fillId="0" borderId="21" xfId="48" applyNumberFormat="1" applyFont="1" applyBorder="1">
      <alignment/>
      <protection/>
    </xf>
    <xf numFmtId="4" fontId="25" fillId="0" borderId="20" xfId="48" applyNumberFormat="1" applyFont="1" applyBorder="1">
      <alignment/>
      <protection/>
    </xf>
    <xf numFmtId="0" fontId="22" fillId="18" borderId="14" xfId="48" applyFont="1" applyFill="1" applyBorder="1" applyAlignment="1">
      <alignment horizontal="center"/>
      <protection/>
    </xf>
    <xf numFmtId="49" fontId="28" fillId="18" borderId="14" xfId="48" applyNumberFormat="1" applyFont="1" applyFill="1" applyBorder="1" applyAlignment="1">
      <alignment horizontal="left"/>
      <protection/>
    </xf>
    <xf numFmtId="0" fontId="28" fillId="18" borderId="17" xfId="48" applyFont="1" applyFill="1" applyBorder="1">
      <alignment/>
      <protection/>
    </xf>
    <xf numFmtId="0" fontId="22" fillId="18" borderId="18" xfId="48" applyFont="1" applyFill="1" applyBorder="1" applyAlignment="1">
      <alignment horizontal="center"/>
      <protection/>
    </xf>
    <xf numFmtId="4" fontId="22" fillId="18" borderId="18" xfId="48" applyNumberFormat="1" applyFont="1" applyFill="1" applyBorder="1" applyAlignment="1">
      <alignment horizontal="right"/>
      <protection/>
    </xf>
    <xf numFmtId="4" fontId="22" fillId="18" borderId="15" xfId="48" applyNumberFormat="1" applyFont="1" applyFill="1" applyBorder="1" applyAlignment="1">
      <alignment horizontal="right"/>
      <protection/>
    </xf>
    <xf numFmtId="4" fontId="24" fillId="18" borderId="14" xfId="48" applyNumberFormat="1" applyFont="1" applyFill="1" applyBorder="1">
      <alignment/>
      <protection/>
    </xf>
    <xf numFmtId="0" fontId="22" fillId="18" borderId="18" xfId="48" applyFont="1" applyFill="1" applyBorder="1">
      <alignment/>
      <protection/>
    </xf>
    <xf numFmtId="4" fontId="24" fillId="18" borderId="15" xfId="48" applyNumberFormat="1" applyFont="1" applyFill="1" applyBorder="1">
      <alignment/>
      <protection/>
    </xf>
    <xf numFmtId="3" fontId="22" fillId="0" borderId="0" xfId="48" applyNumberFormat="1" applyFont="1">
      <alignment/>
      <protection/>
    </xf>
    <xf numFmtId="0" fontId="26" fillId="0" borderId="0" xfId="48" applyFont="1" applyAlignment="1">
      <alignment horizontal="center"/>
      <protection/>
    </xf>
    <xf numFmtId="0" fontId="7" fillId="0" borderId="0" xfId="36" applyAlignment="1" applyProtection="1">
      <alignment/>
      <protection/>
    </xf>
    <xf numFmtId="0" fontId="22" fillId="0" borderId="0" xfId="48" applyFont="1" applyAlignment="1">
      <alignment wrapText="1"/>
      <protection/>
    </xf>
    <xf numFmtId="0" fontId="24" fillId="0" borderId="0" xfId="48" applyFont="1" applyAlignment="1">
      <alignment wrapText="1"/>
      <protection/>
    </xf>
    <xf numFmtId="0" fontId="22" fillId="0" borderId="0" xfId="48" applyFont="1" applyAlignment="1">
      <alignment horizontal="left"/>
      <protection/>
    </xf>
    <xf numFmtId="49" fontId="23" fillId="0" borderId="0" xfId="0" applyNumberFormat="1" applyFont="1" applyBorder="1" applyAlignment="1">
      <alignment horizontal="left"/>
    </xf>
    <xf numFmtId="0" fontId="29" fillId="0" borderId="22" xfId="48" applyFont="1" applyBorder="1">
      <alignment/>
      <protection/>
    </xf>
    <xf numFmtId="49" fontId="29" fillId="0" borderId="23" xfId="0" applyNumberFormat="1" applyFont="1" applyBorder="1" applyAlignment="1">
      <alignment horizontal="left"/>
    </xf>
    <xf numFmtId="0" fontId="29" fillId="0" borderId="23" xfId="48" applyFont="1" applyBorder="1">
      <alignment/>
      <protection/>
    </xf>
    <xf numFmtId="0" fontId="29" fillId="0" borderId="23" xfId="48" applyFont="1" applyBorder="1" applyAlignment="1">
      <alignment horizontal="right"/>
      <protection/>
    </xf>
    <xf numFmtId="4" fontId="29" fillId="0" borderId="24" xfId="48" applyNumberFormat="1" applyFont="1" applyBorder="1">
      <alignment/>
      <protection/>
    </xf>
    <xf numFmtId="0" fontId="25" fillId="0" borderId="0" xfId="47" applyFont="1">
      <alignment/>
      <protection/>
    </xf>
    <xf numFmtId="0" fontId="30" fillId="0" borderId="0" xfId="48" applyFont="1" applyAlignment="1">
      <alignment horizontal="center"/>
      <protection/>
    </xf>
    <xf numFmtId="0" fontId="25" fillId="0" borderId="0" xfId="48" applyFont="1" applyAlignment="1">
      <alignment horizontal="left"/>
      <protection/>
    </xf>
    <xf numFmtId="0" fontId="25" fillId="0" borderId="0" xfId="48" applyFont="1">
      <alignment/>
      <protection/>
    </xf>
    <xf numFmtId="0" fontId="26" fillId="0" borderId="0" xfId="48" applyFont="1" applyAlignment="1">
      <alignment horizontal="center"/>
      <protection/>
    </xf>
    <xf numFmtId="0" fontId="22" fillId="0" borderId="25" xfId="48" applyFont="1" applyBorder="1" applyAlignment="1">
      <alignment horizontal="center"/>
      <protection/>
    </xf>
    <xf numFmtId="0" fontId="22" fillId="0" borderId="26" xfId="48" applyFont="1" applyBorder="1" applyAlignment="1">
      <alignment horizontal="center"/>
      <protection/>
    </xf>
    <xf numFmtId="49" fontId="22" fillId="0" borderId="27" xfId="48" applyNumberFormat="1" applyFont="1" applyBorder="1" applyAlignment="1">
      <alignment horizontal="center"/>
      <protection/>
    </xf>
    <xf numFmtId="0" fontId="22" fillId="0" borderId="28" xfId="48" applyFont="1" applyBorder="1" applyAlignment="1">
      <alignment horizontal="center"/>
      <protection/>
    </xf>
    <xf numFmtId="0" fontId="22" fillId="0" borderId="29" xfId="48" applyFont="1" applyBorder="1" applyAlignment="1">
      <alignment horizontal="center" shrinkToFit="1"/>
      <protection/>
    </xf>
    <xf numFmtId="0" fontId="22" fillId="0" borderId="11" xfId="48" applyFont="1" applyBorder="1" applyAlignment="1">
      <alignment horizontal="center" shrinkToFit="1"/>
      <protection/>
    </xf>
    <xf numFmtId="0" fontId="22" fillId="0" borderId="30" xfId="48" applyFont="1" applyBorder="1" applyAlignment="1">
      <alignment horizontal="center" shrinkToFit="1"/>
      <protection/>
    </xf>
    <xf numFmtId="0" fontId="22" fillId="0" borderId="0" xfId="48" applyFont="1" applyAlignment="1">
      <alignment horizontal="left" wrapText="1"/>
      <protection/>
    </xf>
    <xf numFmtId="0" fontId="0" fillId="0" borderId="0" xfId="0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ounicova plochy fasády01" xfId="47"/>
    <cellStyle name="normální_POL.XL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showGridLines="0" showZeros="0" tabSelected="1" zoomScaleSheetLayoutView="100" zoomScalePageLayoutView="0" workbookViewId="0" topLeftCell="A49">
      <selection activeCell="C57" sqref="C57"/>
    </sheetView>
  </sheetViews>
  <sheetFormatPr defaultColWidth="9.00390625" defaultRowHeight="12.75"/>
  <cols>
    <col min="1" max="1" width="4.375" style="5" customWidth="1"/>
    <col min="2" max="2" width="11.00390625" style="5" customWidth="1"/>
    <col min="3" max="3" width="40.375" style="5" customWidth="1"/>
    <col min="4" max="4" width="5.625" style="5" customWidth="1"/>
    <col min="5" max="5" width="8.625" style="10" customWidth="1"/>
    <col min="6" max="6" width="9.875" style="5" customWidth="1"/>
    <col min="7" max="7" width="13.875" style="5" customWidth="1"/>
    <col min="8" max="8" width="11.75390625" style="5" hidden="1" customWidth="1"/>
    <col min="9" max="9" width="11.625" style="5" hidden="1" customWidth="1"/>
    <col min="10" max="10" width="11.00390625" style="5" hidden="1" customWidth="1"/>
    <col min="11" max="11" width="10.375" style="5" hidden="1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5.75">
      <c r="A1" s="61" t="s">
        <v>60</v>
      </c>
      <c r="B1" s="61"/>
      <c r="C1" s="61"/>
      <c r="D1" s="61"/>
      <c r="E1" s="61"/>
      <c r="F1" s="61"/>
      <c r="G1" s="61"/>
    </row>
    <row r="2" spans="1:7" ht="15.75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50" t="s">
        <v>50</v>
      </c>
      <c r="B3" s="50"/>
      <c r="C3" s="46"/>
      <c r="D3" s="46"/>
      <c r="E3" s="46"/>
      <c r="F3" s="46"/>
      <c r="G3" s="46"/>
    </row>
    <row r="4" spans="1:7" ht="36" customHeight="1">
      <c r="A4" s="69" t="s">
        <v>51</v>
      </c>
      <c r="B4" s="70"/>
      <c r="C4" s="70"/>
      <c r="D4" s="70"/>
      <c r="E4" s="70"/>
      <c r="F4" s="70"/>
      <c r="G4" s="70"/>
    </row>
    <row r="5" spans="1:7" s="60" customFormat="1" ht="11.25">
      <c r="A5" s="58"/>
      <c r="B5" s="59" t="s">
        <v>52</v>
      </c>
      <c r="C5" s="58"/>
      <c r="D5" s="58"/>
      <c r="E5" s="58"/>
      <c r="F5" s="58"/>
      <c r="G5" s="58"/>
    </row>
    <row r="6" spans="1:7" s="60" customFormat="1" ht="11.25">
      <c r="A6" s="58"/>
      <c r="B6" s="59" t="s">
        <v>53</v>
      </c>
      <c r="C6" s="58"/>
      <c r="D6" s="58"/>
      <c r="E6" s="58"/>
      <c r="F6" s="58"/>
      <c r="G6" s="58"/>
    </row>
    <row r="7" spans="1:7" s="60" customFormat="1" ht="11.25">
      <c r="A7" s="58"/>
      <c r="B7" s="59" t="s">
        <v>77</v>
      </c>
      <c r="C7" s="58"/>
      <c r="D7" s="58"/>
      <c r="E7" s="58"/>
      <c r="F7" s="58"/>
      <c r="G7" s="58"/>
    </row>
    <row r="8" spans="1:7" s="60" customFormat="1" ht="11.25">
      <c r="A8" s="58"/>
      <c r="B8" s="59" t="s">
        <v>54</v>
      </c>
      <c r="C8" s="58"/>
      <c r="D8" s="58"/>
      <c r="E8" s="58"/>
      <c r="F8" s="58"/>
      <c r="G8" s="58"/>
    </row>
    <row r="9" spans="1:7" s="60" customFormat="1" ht="11.25">
      <c r="A9" s="58"/>
      <c r="B9" s="59" t="s">
        <v>55</v>
      </c>
      <c r="C9" s="58"/>
      <c r="D9" s="58"/>
      <c r="E9" s="58"/>
      <c r="F9" s="58"/>
      <c r="G9" s="58"/>
    </row>
    <row r="10" spans="1:7" s="60" customFormat="1" ht="11.25">
      <c r="A10" s="58"/>
      <c r="B10" s="59" t="s">
        <v>59</v>
      </c>
      <c r="C10" s="58"/>
      <c r="D10" s="58"/>
      <c r="E10" s="58"/>
      <c r="F10" s="58"/>
      <c r="G10" s="58"/>
    </row>
    <row r="11" spans="1:7" ht="15.75">
      <c r="A11" s="46"/>
      <c r="B11" s="46"/>
      <c r="C11" s="46"/>
      <c r="D11" s="46"/>
      <c r="E11" s="46"/>
      <c r="F11" s="46"/>
      <c r="G11" s="46"/>
    </row>
    <row r="12" spans="1:12" ht="32.25" customHeight="1">
      <c r="A12" s="69" t="s">
        <v>57</v>
      </c>
      <c r="B12" s="70"/>
      <c r="C12" s="70"/>
      <c r="D12" s="70"/>
      <c r="E12" s="70"/>
      <c r="F12" s="70"/>
      <c r="G12" s="70"/>
      <c r="L12" s="47"/>
    </row>
    <row r="13" spans="1:12" ht="12.75">
      <c r="A13" s="69" t="s">
        <v>56</v>
      </c>
      <c r="B13" s="70"/>
      <c r="C13" s="70"/>
      <c r="D13" s="70"/>
      <c r="E13" s="70"/>
      <c r="F13" s="70"/>
      <c r="G13" s="70"/>
      <c r="L13" s="47"/>
    </row>
    <row r="14" spans="1:256" ht="12.75">
      <c r="A14" s="69"/>
      <c r="B14" s="70"/>
      <c r="C14" s="70"/>
      <c r="D14" s="70"/>
      <c r="E14" s="70"/>
      <c r="F14" s="70"/>
      <c r="G14" s="70"/>
      <c r="H14" s="69"/>
      <c r="I14" s="70"/>
      <c r="J14" s="70"/>
      <c r="K14" s="70"/>
      <c r="L14" s="70"/>
      <c r="M14" s="70"/>
      <c r="N14" s="70"/>
      <c r="O14" s="69"/>
      <c r="P14" s="70"/>
      <c r="Q14" s="70"/>
      <c r="R14" s="70"/>
      <c r="S14" s="70"/>
      <c r="T14" s="70"/>
      <c r="U14" s="70"/>
      <c r="V14" s="69"/>
      <c r="W14" s="70"/>
      <c r="X14" s="70"/>
      <c r="Y14" s="70"/>
      <c r="Z14" s="70"/>
      <c r="AA14" s="70"/>
      <c r="AB14" s="70"/>
      <c r="AC14" s="69"/>
      <c r="AD14" s="70"/>
      <c r="AE14" s="70"/>
      <c r="AF14" s="70"/>
      <c r="AG14" s="70"/>
      <c r="AH14" s="70"/>
      <c r="AI14" s="70"/>
      <c r="AJ14" s="69"/>
      <c r="AK14" s="70"/>
      <c r="AL14" s="70"/>
      <c r="AM14" s="70"/>
      <c r="AN14" s="70"/>
      <c r="AO14" s="70"/>
      <c r="AP14" s="70"/>
      <c r="AQ14" s="69"/>
      <c r="AR14" s="70"/>
      <c r="AS14" s="70"/>
      <c r="AT14" s="70"/>
      <c r="AU14" s="70"/>
      <c r="AV14" s="70"/>
      <c r="AW14" s="70"/>
      <c r="AX14" s="69"/>
      <c r="AY14" s="70"/>
      <c r="AZ14" s="70"/>
      <c r="BA14" s="70"/>
      <c r="BB14" s="70"/>
      <c r="BC14" s="70"/>
      <c r="BD14" s="70"/>
      <c r="BE14" s="69"/>
      <c r="BF14" s="70"/>
      <c r="BG14" s="70"/>
      <c r="BH14" s="70"/>
      <c r="BI14" s="70"/>
      <c r="BJ14" s="70"/>
      <c r="BK14" s="70"/>
      <c r="BL14" s="69"/>
      <c r="BM14" s="70"/>
      <c r="BN14" s="70"/>
      <c r="BO14" s="70"/>
      <c r="BP14" s="70"/>
      <c r="BQ14" s="70"/>
      <c r="BR14" s="70"/>
      <c r="BS14" s="69"/>
      <c r="BT14" s="70"/>
      <c r="BU14" s="70"/>
      <c r="BV14" s="70"/>
      <c r="BW14" s="70"/>
      <c r="BX14" s="70"/>
      <c r="BY14" s="70"/>
      <c r="BZ14" s="69"/>
      <c r="CA14" s="70"/>
      <c r="CB14" s="70"/>
      <c r="CC14" s="70"/>
      <c r="CD14" s="70"/>
      <c r="CE14" s="70"/>
      <c r="CF14" s="70"/>
      <c r="CG14" s="69"/>
      <c r="CH14" s="70"/>
      <c r="CI14" s="70"/>
      <c r="CJ14" s="70"/>
      <c r="CK14" s="70"/>
      <c r="CL14" s="70"/>
      <c r="CM14" s="70"/>
      <c r="CN14" s="69"/>
      <c r="CO14" s="70"/>
      <c r="CP14" s="70"/>
      <c r="CQ14" s="70"/>
      <c r="CR14" s="70"/>
      <c r="CS14" s="70"/>
      <c r="CT14" s="70"/>
      <c r="CU14" s="69"/>
      <c r="CV14" s="70"/>
      <c r="CW14" s="70"/>
      <c r="CX14" s="70"/>
      <c r="CY14" s="70"/>
      <c r="CZ14" s="70"/>
      <c r="DA14" s="70"/>
      <c r="DB14" s="69"/>
      <c r="DC14" s="70"/>
      <c r="DD14" s="70"/>
      <c r="DE14" s="70"/>
      <c r="DF14" s="70"/>
      <c r="DG14" s="70"/>
      <c r="DH14" s="70"/>
      <c r="DI14" s="69"/>
      <c r="DJ14" s="70"/>
      <c r="DK14" s="70"/>
      <c r="DL14" s="70"/>
      <c r="DM14" s="70"/>
      <c r="DN14" s="70"/>
      <c r="DO14" s="70"/>
      <c r="DP14" s="69"/>
      <c r="DQ14" s="70"/>
      <c r="DR14" s="70"/>
      <c r="DS14" s="70"/>
      <c r="DT14" s="70"/>
      <c r="DU14" s="70"/>
      <c r="DV14" s="70"/>
      <c r="DW14" s="69"/>
      <c r="DX14" s="70"/>
      <c r="DY14" s="70"/>
      <c r="DZ14" s="70"/>
      <c r="EA14" s="70"/>
      <c r="EB14" s="70"/>
      <c r="EC14" s="70"/>
      <c r="ED14" s="69"/>
      <c r="EE14" s="70"/>
      <c r="EF14" s="70"/>
      <c r="EG14" s="70"/>
      <c r="EH14" s="70"/>
      <c r="EI14" s="70"/>
      <c r="EJ14" s="70"/>
      <c r="EK14" s="69"/>
      <c r="EL14" s="70"/>
      <c r="EM14" s="70"/>
      <c r="EN14" s="70"/>
      <c r="EO14" s="70"/>
      <c r="EP14" s="70"/>
      <c r="EQ14" s="70"/>
      <c r="ER14" s="69"/>
      <c r="ES14" s="70"/>
      <c r="ET14" s="70"/>
      <c r="EU14" s="70"/>
      <c r="EV14" s="70"/>
      <c r="EW14" s="70"/>
      <c r="EX14" s="70"/>
      <c r="EY14" s="69"/>
      <c r="EZ14" s="70"/>
      <c r="FA14" s="70"/>
      <c r="FB14" s="70"/>
      <c r="FC14" s="70"/>
      <c r="FD14" s="70"/>
      <c r="FE14" s="70"/>
      <c r="FF14" s="69"/>
      <c r="FG14" s="70"/>
      <c r="FH14" s="70"/>
      <c r="FI14" s="70"/>
      <c r="FJ14" s="70"/>
      <c r="FK14" s="70"/>
      <c r="FL14" s="70"/>
      <c r="FM14" s="69"/>
      <c r="FN14" s="70"/>
      <c r="FO14" s="70"/>
      <c r="FP14" s="70"/>
      <c r="FQ14" s="70"/>
      <c r="FR14" s="70"/>
      <c r="FS14" s="70"/>
      <c r="FT14" s="69"/>
      <c r="FU14" s="70"/>
      <c r="FV14" s="70"/>
      <c r="FW14" s="70"/>
      <c r="FX14" s="70"/>
      <c r="FY14" s="70"/>
      <c r="FZ14" s="70"/>
      <c r="GA14" s="69"/>
      <c r="GB14" s="70"/>
      <c r="GC14" s="70"/>
      <c r="GD14" s="70"/>
      <c r="GE14" s="70"/>
      <c r="GF14" s="70"/>
      <c r="GG14" s="70"/>
      <c r="GH14" s="69"/>
      <c r="GI14" s="70"/>
      <c r="GJ14" s="70"/>
      <c r="GK14" s="70"/>
      <c r="GL14" s="70"/>
      <c r="GM14" s="70"/>
      <c r="GN14" s="70"/>
      <c r="GO14" s="69"/>
      <c r="GP14" s="70"/>
      <c r="GQ14" s="70"/>
      <c r="GR14" s="70"/>
      <c r="GS14" s="70"/>
      <c r="GT14" s="70"/>
      <c r="GU14" s="70"/>
      <c r="GV14" s="69"/>
      <c r="GW14" s="70"/>
      <c r="GX14" s="70"/>
      <c r="GY14" s="70"/>
      <c r="GZ14" s="70"/>
      <c r="HA14" s="70"/>
      <c r="HB14" s="70"/>
      <c r="HC14" s="69"/>
      <c r="HD14" s="70"/>
      <c r="HE14" s="70"/>
      <c r="HF14" s="70"/>
      <c r="HG14" s="70"/>
      <c r="HH14" s="70"/>
      <c r="HI14" s="70"/>
      <c r="HJ14" s="69"/>
      <c r="HK14" s="70"/>
      <c r="HL14" s="70"/>
      <c r="HM14" s="70"/>
      <c r="HN14" s="70"/>
      <c r="HO14" s="70"/>
      <c r="HP14" s="70"/>
      <c r="HQ14" s="69"/>
      <c r="HR14" s="70"/>
      <c r="HS14" s="70"/>
      <c r="HT14" s="70"/>
      <c r="HU14" s="70"/>
      <c r="HV14" s="70"/>
      <c r="HW14" s="70"/>
      <c r="HX14" s="69"/>
      <c r="HY14" s="70"/>
      <c r="HZ14" s="70"/>
      <c r="IA14" s="70"/>
      <c r="IB14" s="70"/>
      <c r="IC14" s="70"/>
      <c r="ID14" s="70"/>
      <c r="IE14" s="69"/>
      <c r="IF14" s="70"/>
      <c r="IG14" s="70"/>
      <c r="IH14" s="70"/>
      <c r="II14" s="70"/>
      <c r="IJ14" s="70"/>
      <c r="IK14" s="70"/>
      <c r="IL14" s="69"/>
      <c r="IM14" s="70"/>
      <c r="IN14" s="70"/>
      <c r="IO14" s="70"/>
      <c r="IP14" s="70"/>
      <c r="IQ14" s="70"/>
      <c r="IR14" s="70"/>
      <c r="IS14" s="69"/>
      <c r="IT14" s="70"/>
      <c r="IU14" s="70"/>
      <c r="IV14" s="70"/>
    </row>
    <row r="15" spans="1:256" ht="14.25" customHeight="1" thickBot="1">
      <c r="A15" s="61" t="s">
        <v>82</v>
      </c>
      <c r="B15" s="61"/>
      <c r="C15" s="61"/>
      <c r="D15" s="61"/>
      <c r="E15" s="61"/>
      <c r="F15" s="61"/>
      <c r="G15" s="61"/>
      <c r="H15" s="69"/>
      <c r="I15" s="70"/>
      <c r="J15" s="70"/>
      <c r="K15" s="70"/>
      <c r="L15" s="70"/>
      <c r="M15" s="70"/>
      <c r="N15" s="70"/>
      <c r="O15" s="69"/>
      <c r="P15" s="70"/>
      <c r="Q15" s="70"/>
      <c r="R15" s="70"/>
      <c r="S15" s="70"/>
      <c r="T15" s="70"/>
      <c r="U15" s="70"/>
      <c r="V15" s="69"/>
      <c r="W15" s="70"/>
      <c r="X15" s="70"/>
      <c r="Y15" s="70"/>
      <c r="Z15" s="70"/>
      <c r="AA15" s="70"/>
      <c r="AB15" s="70"/>
      <c r="AC15" s="69"/>
      <c r="AD15" s="70"/>
      <c r="AE15" s="70"/>
      <c r="AF15" s="70"/>
      <c r="AG15" s="70"/>
      <c r="AH15" s="70"/>
      <c r="AI15" s="70"/>
      <c r="AJ15" s="69"/>
      <c r="AK15" s="70"/>
      <c r="AL15" s="70"/>
      <c r="AM15" s="70"/>
      <c r="AN15" s="70"/>
      <c r="AO15" s="70"/>
      <c r="AP15" s="70"/>
      <c r="AQ15" s="69"/>
      <c r="AR15" s="70"/>
      <c r="AS15" s="70"/>
      <c r="AT15" s="70"/>
      <c r="AU15" s="70"/>
      <c r="AV15" s="70"/>
      <c r="AW15" s="70"/>
      <c r="AX15" s="69"/>
      <c r="AY15" s="70"/>
      <c r="AZ15" s="70"/>
      <c r="BA15" s="70"/>
      <c r="BB15" s="70"/>
      <c r="BC15" s="70"/>
      <c r="BD15" s="70"/>
      <c r="BE15" s="69"/>
      <c r="BF15" s="70"/>
      <c r="BG15" s="70"/>
      <c r="BH15" s="70"/>
      <c r="BI15" s="70"/>
      <c r="BJ15" s="70"/>
      <c r="BK15" s="70"/>
      <c r="BL15" s="69"/>
      <c r="BM15" s="70"/>
      <c r="BN15" s="70"/>
      <c r="BO15" s="70"/>
      <c r="BP15" s="70"/>
      <c r="BQ15" s="70"/>
      <c r="BR15" s="70"/>
      <c r="BS15" s="69"/>
      <c r="BT15" s="70"/>
      <c r="BU15" s="70"/>
      <c r="BV15" s="70"/>
      <c r="BW15" s="70"/>
      <c r="BX15" s="70"/>
      <c r="BY15" s="70"/>
      <c r="BZ15" s="69"/>
      <c r="CA15" s="70"/>
      <c r="CB15" s="70"/>
      <c r="CC15" s="70"/>
      <c r="CD15" s="70"/>
      <c r="CE15" s="70"/>
      <c r="CF15" s="70"/>
      <c r="CG15" s="69"/>
      <c r="CH15" s="70"/>
      <c r="CI15" s="70"/>
      <c r="CJ15" s="70"/>
      <c r="CK15" s="70"/>
      <c r="CL15" s="70"/>
      <c r="CM15" s="70"/>
      <c r="CN15" s="69"/>
      <c r="CO15" s="70"/>
      <c r="CP15" s="70"/>
      <c r="CQ15" s="70"/>
      <c r="CR15" s="70"/>
      <c r="CS15" s="70"/>
      <c r="CT15" s="70"/>
      <c r="CU15" s="69"/>
      <c r="CV15" s="70"/>
      <c r="CW15" s="70"/>
      <c r="CX15" s="70"/>
      <c r="CY15" s="70"/>
      <c r="CZ15" s="70"/>
      <c r="DA15" s="70"/>
      <c r="DB15" s="69"/>
      <c r="DC15" s="70"/>
      <c r="DD15" s="70"/>
      <c r="DE15" s="70"/>
      <c r="DF15" s="70"/>
      <c r="DG15" s="70"/>
      <c r="DH15" s="70"/>
      <c r="DI15" s="69"/>
      <c r="DJ15" s="70"/>
      <c r="DK15" s="70"/>
      <c r="DL15" s="70"/>
      <c r="DM15" s="70"/>
      <c r="DN15" s="70"/>
      <c r="DO15" s="70"/>
      <c r="DP15" s="69"/>
      <c r="DQ15" s="70"/>
      <c r="DR15" s="70"/>
      <c r="DS15" s="70"/>
      <c r="DT15" s="70"/>
      <c r="DU15" s="70"/>
      <c r="DV15" s="70"/>
      <c r="DW15" s="69"/>
      <c r="DX15" s="70"/>
      <c r="DY15" s="70"/>
      <c r="DZ15" s="70"/>
      <c r="EA15" s="70"/>
      <c r="EB15" s="70"/>
      <c r="EC15" s="70"/>
      <c r="ED15" s="69"/>
      <c r="EE15" s="70"/>
      <c r="EF15" s="70"/>
      <c r="EG15" s="70"/>
      <c r="EH15" s="70"/>
      <c r="EI15" s="70"/>
      <c r="EJ15" s="70"/>
      <c r="EK15" s="69"/>
      <c r="EL15" s="70"/>
      <c r="EM15" s="70"/>
      <c r="EN15" s="70"/>
      <c r="EO15" s="70"/>
      <c r="EP15" s="70"/>
      <c r="EQ15" s="70"/>
      <c r="ER15" s="69"/>
      <c r="ES15" s="70"/>
      <c r="ET15" s="70"/>
      <c r="EU15" s="70"/>
      <c r="EV15" s="70"/>
      <c r="EW15" s="70"/>
      <c r="EX15" s="70"/>
      <c r="EY15" s="69"/>
      <c r="EZ15" s="70"/>
      <c r="FA15" s="70"/>
      <c r="FB15" s="70"/>
      <c r="FC15" s="70"/>
      <c r="FD15" s="70"/>
      <c r="FE15" s="70"/>
      <c r="FF15" s="69"/>
      <c r="FG15" s="70"/>
      <c r="FH15" s="70"/>
      <c r="FI15" s="70"/>
      <c r="FJ15" s="70"/>
      <c r="FK15" s="70"/>
      <c r="FL15" s="70"/>
      <c r="FM15" s="69"/>
      <c r="FN15" s="70"/>
      <c r="FO15" s="70"/>
      <c r="FP15" s="70"/>
      <c r="FQ15" s="70"/>
      <c r="FR15" s="70"/>
      <c r="FS15" s="70"/>
      <c r="FT15" s="69"/>
      <c r="FU15" s="70"/>
      <c r="FV15" s="70"/>
      <c r="FW15" s="70"/>
      <c r="FX15" s="70"/>
      <c r="FY15" s="70"/>
      <c r="FZ15" s="70"/>
      <c r="GA15" s="69"/>
      <c r="GB15" s="70"/>
      <c r="GC15" s="70"/>
      <c r="GD15" s="70"/>
      <c r="GE15" s="70"/>
      <c r="GF15" s="70"/>
      <c r="GG15" s="70"/>
      <c r="GH15" s="69"/>
      <c r="GI15" s="70"/>
      <c r="GJ15" s="70"/>
      <c r="GK15" s="70"/>
      <c r="GL15" s="70"/>
      <c r="GM15" s="70"/>
      <c r="GN15" s="70"/>
      <c r="GO15" s="69"/>
      <c r="GP15" s="70"/>
      <c r="GQ15" s="70"/>
      <c r="GR15" s="70"/>
      <c r="GS15" s="70"/>
      <c r="GT15" s="70"/>
      <c r="GU15" s="70"/>
      <c r="GV15" s="69"/>
      <c r="GW15" s="70"/>
      <c r="GX15" s="70"/>
      <c r="GY15" s="70"/>
      <c r="GZ15" s="70"/>
      <c r="HA15" s="70"/>
      <c r="HB15" s="70"/>
      <c r="HC15" s="69"/>
      <c r="HD15" s="70"/>
      <c r="HE15" s="70"/>
      <c r="HF15" s="70"/>
      <c r="HG15" s="70"/>
      <c r="HH15" s="70"/>
      <c r="HI15" s="70"/>
      <c r="HJ15" s="69"/>
      <c r="HK15" s="70"/>
      <c r="HL15" s="70"/>
      <c r="HM15" s="70"/>
      <c r="HN15" s="70"/>
      <c r="HO15" s="70"/>
      <c r="HP15" s="70"/>
      <c r="HQ15" s="69"/>
      <c r="HR15" s="70"/>
      <c r="HS15" s="70"/>
      <c r="HT15" s="70"/>
      <c r="HU15" s="70"/>
      <c r="HV15" s="70"/>
      <c r="HW15" s="70"/>
      <c r="HX15" s="69"/>
      <c r="HY15" s="70"/>
      <c r="HZ15" s="70"/>
      <c r="IA15" s="70"/>
      <c r="IB15" s="70"/>
      <c r="IC15" s="70"/>
      <c r="ID15" s="70"/>
      <c r="IE15" s="69"/>
      <c r="IF15" s="70"/>
      <c r="IG15" s="70"/>
      <c r="IH15" s="70"/>
      <c r="II15" s="70"/>
      <c r="IJ15" s="70"/>
      <c r="IK15" s="70"/>
      <c r="IL15" s="69"/>
      <c r="IM15" s="70"/>
      <c r="IN15" s="70"/>
      <c r="IO15" s="70"/>
      <c r="IP15" s="70"/>
      <c r="IQ15" s="70"/>
      <c r="IR15" s="70"/>
      <c r="IS15" s="69"/>
      <c r="IT15" s="70"/>
      <c r="IU15" s="70"/>
      <c r="IV15" s="70"/>
    </row>
    <row r="16" spans="1:7" ht="13.5" thickTop="1">
      <c r="A16" s="62" t="s">
        <v>0</v>
      </c>
      <c r="B16" s="63"/>
      <c r="C16" s="1" t="s">
        <v>46</v>
      </c>
      <c r="D16" s="2"/>
      <c r="E16" s="6" t="s">
        <v>2</v>
      </c>
      <c r="F16" s="7"/>
      <c r="G16" s="8"/>
    </row>
    <row r="17" spans="1:7" ht="13.5" thickBot="1">
      <c r="A17" s="64" t="s">
        <v>1</v>
      </c>
      <c r="B17" s="65"/>
      <c r="C17" s="3" t="s">
        <v>47</v>
      </c>
      <c r="D17" s="4"/>
      <c r="E17" s="66"/>
      <c r="F17" s="67"/>
      <c r="G17" s="68"/>
    </row>
    <row r="18" spans="1:7" ht="13.5" thickTop="1">
      <c r="A18" s="9"/>
      <c r="G18" s="11"/>
    </row>
    <row r="19" spans="1:12" ht="27" customHeight="1">
      <c r="A19" s="12" t="s">
        <v>3</v>
      </c>
      <c r="B19" s="13" t="s">
        <v>4</v>
      </c>
      <c r="C19" s="13" t="s">
        <v>5</v>
      </c>
      <c r="D19" s="13" t="s">
        <v>6</v>
      </c>
      <c r="E19" s="14" t="s">
        <v>7</v>
      </c>
      <c r="F19" s="13" t="s">
        <v>8</v>
      </c>
      <c r="G19" s="15" t="s">
        <v>9</v>
      </c>
      <c r="H19" s="16" t="s">
        <v>10</v>
      </c>
      <c r="I19" s="16" t="s">
        <v>11</v>
      </c>
      <c r="J19" s="16" t="s">
        <v>12</v>
      </c>
      <c r="K19" s="16" t="s">
        <v>13</v>
      </c>
      <c r="L19" s="48"/>
    </row>
    <row r="20" spans="1:15" ht="12.75">
      <c r="A20" s="17" t="s">
        <v>14</v>
      </c>
      <c r="B20" s="18" t="s">
        <v>16</v>
      </c>
      <c r="C20" s="19" t="s">
        <v>48</v>
      </c>
      <c r="D20" s="20"/>
      <c r="E20" s="21"/>
      <c r="F20" s="21"/>
      <c r="G20" s="22"/>
      <c r="H20" s="23"/>
      <c r="I20" s="24"/>
      <c r="J20" s="25"/>
      <c r="K20" s="26"/>
      <c r="O20" s="27">
        <v>1</v>
      </c>
    </row>
    <row r="21" spans="1:80" ht="12.75">
      <c r="A21" s="28">
        <v>1</v>
      </c>
      <c r="B21" s="29"/>
      <c r="C21" s="30" t="s">
        <v>18</v>
      </c>
      <c r="D21" s="31" t="s">
        <v>19</v>
      </c>
      <c r="E21" s="32">
        <f>15.5*25+15.5*4.7</f>
        <v>460.35</v>
      </c>
      <c r="F21" s="32"/>
      <c r="G21" s="33">
        <f>E21*F21</f>
        <v>0</v>
      </c>
      <c r="H21" s="34">
        <v>0</v>
      </c>
      <c r="I21" s="35">
        <f aca="true" t="shared" si="0" ref="I21:I28">E21*H21</f>
        <v>0</v>
      </c>
      <c r="J21" s="34"/>
      <c r="K21" s="35">
        <f aca="true" t="shared" si="1" ref="K21:K28">E21*J21</f>
        <v>0</v>
      </c>
      <c r="L21" s="49"/>
      <c r="O21" s="27">
        <v>2</v>
      </c>
      <c r="AA21" s="5">
        <v>12</v>
      </c>
      <c r="AB21" s="5">
        <v>0</v>
      </c>
      <c r="AC21" s="5">
        <v>1</v>
      </c>
      <c r="AZ21" s="5">
        <v>1</v>
      </c>
      <c r="BA21" s="5">
        <f aca="true" t="shared" si="2" ref="BA21:BA28">IF(AZ21=1,G21,0)</f>
        <v>0</v>
      </c>
      <c r="BB21" s="5">
        <f aca="true" t="shared" si="3" ref="BB21:BB28">IF(AZ21=2,G21,0)</f>
        <v>0</v>
      </c>
      <c r="BC21" s="5">
        <f aca="true" t="shared" si="4" ref="BC21:BC28">IF(AZ21=3,G21,0)</f>
        <v>0</v>
      </c>
      <c r="BD21" s="5">
        <f aca="true" t="shared" si="5" ref="BD21:BD28">IF(AZ21=4,G21,0)</f>
        <v>0</v>
      </c>
      <c r="BE21" s="5">
        <f aca="true" t="shared" si="6" ref="BE21:BE28">IF(AZ21=5,G21,0)</f>
        <v>0</v>
      </c>
      <c r="CA21" s="27">
        <v>12</v>
      </c>
      <c r="CB21" s="27">
        <v>0</v>
      </c>
    </row>
    <row r="22" spans="1:80" ht="12.75">
      <c r="A22" s="28">
        <v>2</v>
      </c>
      <c r="B22" s="29"/>
      <c r="C22" s="30" t="s">
        <v>20</v>
      </c>
      <c r="D22" s="31" t="s">
        <v>19</v>
      </c>
      <c r="E22" s="32">
        <f>E21</f>
        <v>460.35</v>
      </c>
      <c r="F22" s="32"/>
      <c r="G22" s="33">
        <f aca="true" t="shared" si="7" ref="G22:G29">E22*F22</f>
        <v>0</v>
      </c>
      <c r="H22" s="34">
        <v>0.0005</v>
      </c>
      <c r="I22" s="35">
        <f t="shared" si="0"/>
        <v>0.23017500000000002</v>
      </c>
      <c r="J22" s="34">
        <v>0</v>
      </c>
      <c r="K22" s="35">
        <f t="shared" si="1"/>
        <v>0</v>
      </c>
      <c r="O22" s="27">
        <v>2</v>
      </c>
      <c r="AA22" s="5">
        <v>1</v>
      </c>
      <c r="AB22" s="5">
        <v>0</v>
      </c>
      <c r="AC22" s="5">
        <v>0</v>
      </c>
      <c r="AZ22" s="5">
        <v>1</v>
      </c>
      <c r="BA22" s="5">
        <f t="shared" si="2"/>
        <v>0</v>
      </c>
      <c r="BB22" s="5">
        <f t="shared" si="3"/>
        <v>0</v>
      </c>
      <c r="BC22" s="5">
        <f t="shared" si="4"/>
        <v>0</v>
      </c>
      <c r="BD22" s="5">
        <f t="shared" si="5"/>
        <v>0</v>
      </c>
      <c r="BE22" s="5">
        <f t="shared" si="6"/>
        <v>0</v>
      </c>
      <c r="CA22" s="27">
        <v>1</v>
      </c>
      <c r="CB22" s="27">
        <v>0</v>
      </c>
    </row>
    <row r="23" spans="1:80" ht="22.5">
      <c r="A23" s="28">
        <v>3</v>
      </c>
      <c r="B23" s="29"/>
      <c r="C23" s="30" t="s">
        <v>21</v>
      </c>
      <c r="D23" s="31" t="s">
        <v>22</v>
      </c>
      <c r="E23" s="32">
        <v>1</v>
      </c>
      <c r="F23" s="32"/>
      <c r="G23" s="33">
        <f t="shared" si="7"/>
        <v>0</v>
      </c>
      <c r="H23" s="34">
        <v>0</v>
      </c>
      <c r="I23" s="35">
        <f t="shared" si="0"/>
        <v>0</v>
      </c>
      <c r="J23" s="34">
        <v>0</v>
      </c>
      <c r="K23" s="35">
        <f t="shared" si="1"/>
        <v>0</v>
      </c>
      <c r="O23" s="27">
        <v>2</v>
      </c>
      <c r="AA23" s="5">
        <v>1</v>
      </c>
      <c r="AB23" s="5">
        <v>1</v>
      </c>
      <c r="AC23" s="5">
        <v>1</v>
      </c>
      <c r="AZ23" s="5">
        <v>1</v>
      </c>
      <c r="BA23" s="5">
        <f t="shared" si="2"/>
        <v>0</v>
      </c>
      <c r="BB23" s="5">
        <f t="shared" si="3"/>
        <v>0</v>
      </c>
      <c r="BC23" s="5">
        <f t="shared" si="4"/>
        <v>0</v>
      </c>
      <c r="BD23" s="5">
        <f t="shared" si="5"/>
        <v>0</v>
      </c>
      <c r="BE23" s="5">
        <f t="shared" si="6"/>
        <v>0</v>
      </c>
      <c r="CA23" s="27">
        <v>1</v>
      </c>
      <c r="CB23" s="27">
        <v>1</v>
      </c>
    </row>
    <row r="24" spans="1:80" ht="12.75">
      <c r="A24" s="28">
        <f aca="true" t="shared" si="8" ref="A24:A29">A23+1</f>
        <v>4</v>
      </c>
      <c r="B24" s="29"/>
      <c r="C24" s="30" t="s">
        <v>41</v>
      </c>
      <c r="D24" s="31" t="s">
        <v>42</v>
      </c>
      <c r="E24" s="32">
        <v>1</v>
      </c>
      <c r="F24" s="32"/>
      <c r="G24" s="33">
        <f t="shared" si="7"/>
        <v>0</v>
      </c>
      <c r="H24" s="34">
        <v>0</v>
      </c>
      <c r="I24" s="35">
        <f t="shared" si="0"/>
        <v>0</v>
      </c>
      <c r="J24" s="34"/>
      <c r="K24" s="35">
        <f t="shared" si="1"/>
        <v>0</v>
      </c>
      <c r="O24" s="27">
        <v>2</v>
      </c>
      <c r="AA24" s="5">
        <v>12</v>
      </c>
      <c r="AB24" s="5">
        <v>0</v>
      </c>
      <c r="AC24" s="5">
        <v>17</v>
      </c>
      <c r="AZ24" s="5">
        <v>1</v>
      </c>
      <c r="BA24" s="5">
        <f t="shared" si="2"/>
        <v>0</v>
      </c>
      <c r="BB24" s="5">
        <f t="shared" si="3"/>
        <v>0</v>
      </c>
      <c r="BC24" s="5">
        <f t="shared" si="4"/>
        <v>0</v>
      </c>
      <c r="BD24" s="5">
        <f t="shared" si="5"/>
        <v>0</v>
      </c>
      <c r="BE24" s="5">
        <f t="shared" si="6"/>
        <v>0</v>
      </c>
      <c r="CA24" s="27">
        <v>12</v>
      </c>
      <c r="CB24" s="27">
        <v>0</v>
      </c>
    </row>
    <row r="25" spans="1:80" ht="12.75">
      <c r="A25" s="28">
        <f t="shared" si="8"/>
        <v>5</v>
      </c>
      <c r="B25" s="29"/>
      <c r="C25" s="30" t="s">
        <v>76</v>
      </c>
      <c r="D25" s="31" t="s">
        <v>42</v>
      </c>
      <c r="E25" s="32">
        <v>1</v>
      </c>
      <c r="F25" s="32"/>
      <c r="G25" s="33">
        <f t="shared" si="7"/>
        <v>0</v>
      </c>
      <c r="H25" s="34"/>
      <c r="I25" s="35"/>
      <c r="J25" s="34"/>
      <c r="K25" s="35"/>
      <c r="O25" s="27"/>
      <c r="CA25" s="27"/>
      <c r="CB25" s="27"/>
    </row>
    <row r="26" spans="1:80" ht="22.5">
      <c r="A26" s="28">
        <f t="shared" si="8"/>
        <v>6</v>
      </c>
      <c r="B26" s="29"/>
      <c r="C26" s="30" t="s">
        <v>58</v>
      </c>
      <c r="D26" s="31" t="s">
        <v>19</v>
      </c>
      <c r="E26" s="32">
        <v>120</v>
      </c>
      <c r="F26" s="32"/>
      <c r="G26" s="33">
        <f t="shared" si="7"/>
        <v>0</v>
      </c>
      <c r="H26" s="34">
        <v>0</v>
      </c>
      <c r="I26" s="35">
        <f t="shared" si="0"/>
        <v>0</v>
      </c>
      <c r="J26" s="34"/>
      <c r="K26" s="35">
        <f t="shared" si="1"/>
        <v>0</v>
      </c>
      <c r="O26" s="27">
        <v>2</v>
      </c>
      <c r="AA26" s="5">
        <v>12</v>
      </c>
      <c r="AB26" s="5">
        <v>0</v>
      </c>
      <c r="AC26" s="5">
        <v>4</v>
      </c>
      <c r="AZ26" s="5">
        <v>1</v>
      </c>
      <c r="BA26" s="5">
        <f t="shared" si="2"/>
        <v>0</v>
      </c>
      <c r="BB26" s="5">
        <f t="shared" si="3"/>
        <v>0</v>
      </c>
      <c r="BC26" s="5">
        <f t="shared" si="4"/>
        <v>0</v>
      </c>
      <c r="BD26" s="5">
        <f t="shared" si="5"/>
        <v>0</v>
      </c>
      <c r="BE26" s="5">
        <f t="shared" si="6"/>
        <v>0</v>
      </c>
      <c r="CA26" s="27">
        <v>12</v>
      </c>
      <c r="CB26" s="27">
        <v>0</v>
      </c>
    </row>
    <row r="27" spans="1:80" ht="56.25">
      <c r="A27" s="28">
        <f t="shared" si="8"/>
        <v>7</v>
      </c>
      <c r="B27" s="29"/>
      <c r="C27" s="30" t="s">
        <v>73</v>
      </c>
      <c r="D27" s="31" t="s">
        <v>19</v>
      </c>
      <c r="E27" s="32">
        <f>E21</f>
        <v>460.35</v>
      </c>
      <c r="F27" s="32"/>
      <c r="G27" s="33">
        <f t="shared" si="7"/>
        <v>0</v>
      </c>
      <c r="H27" s="34">
        <v>0</v>
      </c>
      <c r="I27" s="35">
        <f t="shared" si="0"/>
        <v>0</v>
      </c>
      <c r="J27" s="34">
        <v>0</v>
      </c>
      <c r="K27" s="35">
        <f t="shared" si="1"/>
        <v>0</v>
      </c>
      <c r="O27" s="27">
        <v>2</v>
      </c>
      <c r="AA27" s="5">
        <v>1</v>
      </c>
      <c r="AB27" s="5">
        <v>1</v>
      </c>
      <c r="AC27" s="5">
        <v>1</v>
      </c>
      <c r="AZ27" s="5">
        <v>1</v>
      </c>
      <c r="BA27" s="5">
        <f t="shared" si="2"/>
        <v>0</v>
      </c>
      <c r="BB27" s="5">
        <f t="shared" si="3"/>
        <v>0</v>
      </c>
      <c r="BC27" s="5">
        <f t="shared" si="4"/>
        <v>0</v>
      </c>
      <c r="BD27" s="5">
        <f t="shared" si="5"/>
        <v>0</v>
      </c>
      <c r="BE27" s="5">
        <f t="shared" si="6"/>
        <v>0</v>
      </c>
      <c r="CA27" s="27">
        <v>1</v>
      </c>
      <c r="CB27" s="27">
        <v>1</v>
      </c>
    </row>
    <row r="28" spans="1:80" ht="56.25">
      <c r="A28" s="28">
        <f t="shared" si="8"/>
        <v>8</v>
      </c>
      <c r="B28" s="29"/>
      <c r="C28" s="30" t="s">
        <v>74</v>
      </c>
      <c r="D28" s="31" t="s">
        <v>19</v>
      </c>
      <c r="E28" s="32">
        <f>15.5*2</f>
        <v>31</v>
      </c>
      <c r="F28" s="32"/>
      <c r="G28" s="33">
        <f t="shared" si="7"/>
        <v>0</v>
      </c>
      <c r="H28" s="34">
        <v>0.00218</v>
      </c>
      <c r="I28" s="35">
        <f t="shared" si="0"/>
        <v>0.06758</v>
      </c>
      <c r="J28" s="34">
        <v>0</v>
      </c>
      <c r="K28" s="35">
        <f t="shared" si="1"/>
        <v>0</v>
      </c>
      <c r="O28" s="27">
        <v>2</v>
      </c>
      <c r="AA28" s="5">
        <v>1</v>
      </c>
      <c r="AB28" s="5">
        <v>1</v>
      </c>
      <c r="AC28" s="5">
        <v>1</v>
      </c>
      <c r="AZ28" s="5">
        <v>1</v>
      </c>
      <c r="BA28" s="5">
        <f t="shared" si="2"/>
        <v>0</v>
      </c>
      <c r="BB28" s="5">
        <f t="shared" si="3"/>
        <v>0</v>
      </c>
      <c r="BC28" s="5">
        <f t="shared" si="4"/>
        <v>0</v>
      </c>
      <c r="BD28" s="5">
        <f t="shared" si="5"/>
        <v>0</v>
      </c>
      <c r="BE28" s="5">
        <f t="shared" si="6"/>
        <v>0</v>
      </c>
      <c r="CA28" s="27">
        <v>1</v>
      </c>
      <c r="CB28" s="27">
        <v>1</v>
      </c>
    </row>
    <row r="29" spans="1:80" ht="56.25">
      <c r="A29" s="28">
        <f t="shared" si="8"/>
        <v>9</v>
      </c>
      <c r="B29" s="29"/>
      <c r="C29" s="30" t="s">
        <v>75</v>
      </c>
      <c r="D29" s="31" t="s">
        <v>19</v>
      </c>
      <c r="E29" s="32">
        <f>(12+4)*0.5</f>
        <v>8</v>
      </c>
      <c r="F29" s="32"/>
      <c r="G29" s="33">
        <f t="shared" si="7"/>
        <v>0</v>
      </c>
      <c r="H29" s="34"/>
      <c r="I29" s="35"/>
      <c r="J29" s="34"/>
      <c r="K29" s="35"/>
      <c r="O29" s="27"/>
      <c r="CA29" s="27"/>
      <c r="CB29" s="27"/>
    </row>
    <row r="30" spans="1:57" ht="12.75">
      <c r="A30" s="36"/>
      <c r="B30" s="37" t="s">
        <v>15</v>
      </c>
      <c r="C30" s="38" t="s">
        <v>17</v>
      </c>
      <c r="D30" s="39"/>
      <c r="E30" s="40"/>
      <c r="F30" s="41"/>
      <c r="G30" s="42">
        <f>SUM(G21:G29)</f>
        <v>0</v>
      </c>
      <c r="H30" s="43"/>
      <c r="I30" s="44">
        <f>SUM(I21:I21)</f>
        <v>0</v>
      </c>
      <c r="J30" s="43"/>
      <c r="K30" s="44">
        <f>SUM(K21:K21)</f>
        <v>0</v>
      </c>
      <c r="O30" s="27">
        <v>4</v>
      </c>
      <c r="BA30" s="45">
        <f>SUM(BA21:BA21)</f>
        <v>0</v>
      </c>
      <c r="BB30" s="45">
        <f>SUM(BB21:BB21)</f>
        <v>0</v>
      </c>
      <c r="BC30" s="45">
        <f>SUM(BC21:BC21)</f>
        <v>0</v>
      </c>
      <c r="BD30" s="45">
        <f>SUM(BD21:BD21)</f>
        <v>0</v>
      </c>
      <c r="BE30" s="45">
        <f>SUM(BE21:BE21)</f>
        <v>0</v>
      </c>
    </row>
    <row r="31" spans="1:15" ht="12.75">
      <c r="A31" s="17" t="s">
        <v>14</v>
      </c>
      <c r="B31" s="18" t="s">
        <v>24</v>
      </c>
      <c r="C31" s="19" t="s">
        <v>25</v>
      </c>
      <c r="D31" s="20"/>
      <c r="E31" s="21"/>
      <c r="F31" s="21"/>
      <c r="G31" s="22"/>
      <c r="H31" s="23"/>
      <c r="I31" s="24"/>
      <c r="J31" s="25"/>
      <c r="K31" s="26"/>
      <c r="O31" s="27">
        <v>1</v>
      </c>
    </row>
    <row r="32" spans="1:80" ht="12.75">
      <c r="A32" s="28">
        <v>10</v>
      </c>
      <c r="B32" s="29"/>
      <c r="C32" s="30" t="s">
        <v>62</v>
      </c>
      <c r="D32" s="31" t="s">
        <v>65</v>
      </c>
      <c r="E32" s="32">
        <v>4</v>
      </c>
      <c r="F32" s="32"/>
      <c r="G32" s="33">
        <f>E32*F32</f>
        <v>0</v>
      </c>
      <c r="H32" s="34">
        <v>0.01772</v>
      </c>
      <c r="I32" s="35">
        <f>E32*H32</f>
        <v>0.07088</v>
      </c>
      <c r="J32" s="34">
        <v>0</v>
      </c>
      <c r="K32" s="35">
        <f>E32*J32</f>
        <v>0</v>
      </c>
      <c r="O32" s="27">
        <v>2</v>
      </c>
      <c r="AA32" s="5">
        <v>1</v>
      </c>
      <c r="AB32" s="5">
        <v>0</v>
      </c>
      <c r="AC32" s="5">
        <v>0</v>
      </c>
      <c r="AZ32" s="5">
        <v>2</v>
      </c>
      <c r="BA32" s="5">
        <f>IF(AZ32=1,G32,0)</f>
        <v>0</v>
      </c>
      <c r="BB32" s="5">
        <f>IF(AZ32=2,G32,0)</f>
        <v>0</v>
      </c>
      <c r="BC32" s="5">
        <f>IF(AZ32=3,G32,0)</f>
        <v>0</v>
      </c>
      <c r="BD32" s="5">
        <f>IF(AZ32=4,G32,0)</f>
        <v>0</v>
      </c>
      <c r="BE32" s="5">
        <f>IF(AZ32=5,G32,0)</f>
        <v>0</v>
      </c>
      <c r="CA32" s="27">
        <v>1</v>
      </c>
      <c r="CB32" s="27">
        <v>0</v>
      </c>
    </row>
    <row r="33" spans="1:80" ht="33.75">
      <c r="A33" s="28">
        <v>11</v>
      </c>
      <c r="B33" s="29"/>
      <c r="C33" s="30" t="s">
        <v>64</v>
      </c>
      <c r="D33" s="31" t="s">
        <v>65</v>
      </c>
      <c r="E33" s="32">
        <v>2</v>
      </c>
      <c r="F33" s="32"/>
      <c r="G33" s="33">
        <f>E33*F33</f>
        <v>0</v>
      </c>
      <c r="H33" s="34">
        <v>0</v>
      </c>
      <c r="I33" s="35">
        <f>E33*H33</f>
        <v>0</v>
      </c>
      <c r="J33" s="34">
        <v>-0.00731999999999999</v>
      </c>
      <c r="K33" s="35">
        <f>E33*J33</f>
        <v>-0.01463999999999998</v>
      </c>
      <c r="O33" s="27">
        <v>2</v>
      </c>
      <c r="AA33" s="5">
        <v>1</v>
      </c>
      <c r="AB33" s="5">
        <v>7</v>
      </c>
      <c r="AC33" s="5">
        <v>7</v>
      </c>
      <c r="AZ33" s="5">
        <v>2</v>
      </c>
      <c r="BA33" s="5">
        <f>IF(AZ33=1,G33,0)</f>
        <v>0</v>
      </c>
      <c r="BB33" s="5">
        <f>IF(AZ33=2,G33,0)</f>
        <v>0</v>
      </c>
      <c r="BC33" s="5">
        <f>IF(AZ33=3,G33,0)</f>
        <v>0</v>
      </c>
      <c r="BD33" s="5">
        <f>IF(AZ33=4,G33,0)</f>
        <v>0</v>
      </c>
      <c r="BE33" s="5">
        <f>IF(AZ33=5,G33,0)</f>
        <v>0</v>
      </c>
      <c r="CA33" s="27">
        <v>1</v>
      </c>
      <c r="CB33" s="27">
        <v>7</v>
      </c>
    </row>
    <row r="34" spans="1:80" ht="33.75">
      <c r="A34" s="28">
        <v>12</v>
      </c>
      <c r="B34" s="29"/>
      <c r="C34" s="30" t="s">
        <v>66</v>
      </c>
      <c r="D34" s="31" t="s">
        <v>65</v>
      </c>
      <c r="E34" s="32">
        <v>2</v>
      </c>
      <c r="F34" s="32"/>
      <c r="G34" s="33">
        <f>E34*F34</f>
        <v>0</v>
      </c>
      <c r="H34" s="34"/>
      <c r="I34" s="35"/>
      <c r="J34" s="34"/>
      <c r="K34" s="35"/>
      <c r="O34" s="27"/>
      <c r="CA34" s="27"/>
      <c r="CB34" s="27"/>
    </row>
    <row r="35" spans="1:80" ht="12.75">
      <c r="A35" s="28">
        <v>13</v>
      </c>
      <c r="B35" s="29"/>
      <c r="C35" s="30" t="s">
        <v>27</v>
      </c>
      <c r="D35" s="31" t="s">
        <v>42</v>
      </c>
      <c r="E35" s="32">
        <v>1</v>
      </c>
      <c r="F35" s="32"/>
      <c r="G35" s="33">
        <f>E35*F35</f>
        <v>0</v>
      </c>
      <c r="H35" s="34">
        <v>0</v>
      </c>
      <c r="I35" s="35">
        <f>E35*H35</f>
        <v>0</v>
      </c>
      <c r="J35" s="34"/>
      <c r="K35" s="35">
        <f>E35*J35</f>
        <v>0</v>
      </c>
      <c r="O35" s="27">
        <v>2</v>
      </c>
      <c r="AA35" s="5">
        <v>7</v>
      </c>
      <c r="AB35" s="5">
        <v>1002</v>
      </c>
      <c r="AC35" s="5">
        <v>5</v>
      </c>
      <c r="AZ35" s="5">
        <v>2</v>
      </c>
      <c r="BA35" s="5">
        <f>IF(AZ35=1,G35,0)</f>
        <v>0</v>
      </c>
      <c r="BB35" s="5">
        <f>IF(AZ35=2,G35,0)</f>
        <v>0</v>
      </c>
      <c r="BC35" s="5">
        <f>IF(AZ35=3,G35,0)</f>
        <v>0</v>
      </c>
      <c r="BD35" s="5">
        <f>IF(AZ35=4,G35,0)</f>
        <v>0</v>
      </c>
      <c r="BE35" s="5">
        <f>IF(AZ35=5,G35,0)</f>
        <v>0</v>
      </c>
      <c r="CA35" s="27">
        <v>7</v>
      </c>
      <c r="CB35" s="27">
        <v>1002</v>
      </c>
    </row>
    <row r="36" spans="1:57" ht="12.75">
      <c r="A36" s="36"/>
      <c r="B36" s="37" t="s">
        <v>15</v>
      </c>
      <c r="C36" s="38" t="s">
        <v>26</v>
      </c>
      <c r="D36" s="39"/>
      <c r="E36" s="40"/>
      <c r="F36" s="41"/>
      <c r="G36" s="42">
        <f>SUM(G32:G35)</f>
        <v>0</v>
      </c>
      <c r="H36" s="43"/>
      <c r="I36" s="44">
        <f>SUM(I31:I35)</f>
        <v>0.07088</v>
      </c>
      <c r="J36" s="43"/>
      <c r="K36" s="44">
        <f>SUM(K31:K35)</f>
        <v>-0.01463999999999998</v>
      </c>
      <c r="O36" s="27">
        <v>4</v>
      </c>
      <c r="BA36" s="45">
        <f>SUM(BA31:BA35)</f>
        <v>0</v>
      </c>
      <c r="BB36" s="45">
        <f>SUM(BB31:BB35)</f>
        <v>0</v>
      </c>
      <c r="BC36" s="45">
        <f>SUM(BC31:BC35)</f>
        <v>0</v>
      </c>
      <c r="BD36" s="45">
        <f>SUM(BD31:BD35)</f>
        <v>0</v>
      </c>
      <c r="BE36" s="45">
        <f>SUM(BE31:BE35)</f>
        <v>0</v>
      </c>
    </row>
    <row r="37" spans="1:15" ht="12.75">
      <c r="A37" s="17" t="s">
        <v>14</v>
      </c>
      <c r="B37" s="18" t="s">
        <v>28</v>
      </c>
      <c r="C37" s="19" t="s">
        <v>29</v>
      </c>
      <c r="D37" s="20"/>
      <c r="E37" s="21"/>
      <c r="F37" s="21"/>
      <c r="G37" s="22"/>
      <c r="H37" s="23"/>
      <c r="I37" s="24"/>
      <c r="J37" s="25"/>
      <c r="K37" s="26"/>
      <c r="O37" s="27">
        <v>1</v>
      </c>
    </row>
    <row r="38" spans="1:80" ht="12.75">
      <c r="A38" s="28">
        <v>14</v>
      </c>
      <c r="B38" s="29"/>
      <c r="C38" s="30" t="s">
        <v>31</v>
      </c>
      <c r="D38" s="31" t="s">
        <v>19</v>
      </c>
      <c r="E38" s="32">
        <f>(E21+E28)*1.1</f>
        <v>540.485</v>
      </c>
      <c r="F38" s="32"/>
      <c r="G38" s="33">
        <f aca="true" t="shared" si="9" ref="G38:G46">E38*F38</f>
        <v>0</v>
      </c>
      <c r="H38" s="34">
        <v>0.03338</v>
      </c>
      <c r="I38" s="35">
        <f aca="true" t="shared" si="10" ref="I38:I46">E38*H38</f>
        <v>18.0413893</v>
      </c>
      <c r="J38" s="34">
        <v>0</v>
      </c>
      <c r="K38" s="35">
        <f aca="true" t="shared" si="11" ref="K38:K46">E38*J38</f>
        <v>0</v>
      </c>
      <c r="O38" s="27">
        <v>2</v>
      </c>
      <c r="AA38" s="5">
        <v>1</v>
      </c>
      <c r="AB38" s="5">
        <v>1</v>
      </c>
      <c r="AC38" s="5">
        <v>1</v>
      </c>
      <c r="AZ38" s="5">
        <v>1</v>
      </c>
      <c r="BA38" s="5">
        <f aca="true" t="shared" si="12" ref="BA38:BA46">IF(AZ38=1,G38,0)</f>
        <v>0</v>
      </c>
      <c r="BB38" s="5">
        <f aca="true" t="shared" si="13" ref="BB38:BB46">IF(AZ38=2,G38,0)</f>
        <v>0</v>
      </c>
      <c r="BC38" s="5">
        <f aca="true" t="shared" si="14" ref="BC38:BC46">IF(AZ38=3,G38,0)</f>
        <v>0</v>
      </c>
      <c r="BD38" s="5">
        <f aca="true" t="shared" si="15" ref="BD38:BD46">IF(AZ38=4,G38,0)</f>
        <v>0</v>
      </c>
      <c r="BE38" s="5">
        <f aca="true" t="shared" si="16" ref="BE38:BE46">IF(AZ38=5,G38,0)</f>
        <v>0</v>
      </c>
      <c r="CA38" s="27">
        <v>1</v>
      </c>
      <c r="CB38" s="27">
        <v>1</v>
      </c>
    </row>
    <row r="39" spans="1:80" ht="12.75">
      <c r="A39" s="28">
        <f>A38+1</f>
        <v>15</v>
      </c>
      <c r="B39" s="29"/>
      <c r="C39" s="30" t="s">
        <v>32</v>
      </c>
      <c r="D39" s="31" t="s">
        <v>19</v>
      </c>
      <c r="E39" s="32">
        <f>E38*2</f>
        <v>1080.97</v>
      </c>
      <c r="F39" s="32"/>
      <c r="G39" s="33">
        <f t="shared" si="9"/>
        <v>0</v>
      </c>
      <c r="H39" s="34">
        <v>0</v>
      </c>
      <c r="I39" s="35">
        <f t="shared" si="10"/>
        <v>0</v>
      </c>
      <c r="J39" s="34">
        <v>0</v>
      </c>
      <c r="K39" s="35">
        <f t="shared" si="11"/>
        <v>0</v>
      </c>
      <c r="O39" s="27">
        <v>2</v>
      </c>
      <c r="AA39" s="5">
        <v>1</v>
      </c>
      <c r="AB39" s="5">
        <v>1</v>
      </c>
      <c r="AC39" s="5">
        <v>1</v>
      </c>
      <c r="AZ39" s="5">
        <v>1</v>
      </c>
      <c r="BA39" s="5">
        <f t="shared" si="12"/>
        <v>0</v>
      </c>
      <c r="BB39" s="5">
        <f t="shared" si="13"/>
        <v>0</v>
      </c>
      <c r="BC39" s="5">
        <f t="shared" si="14"/>
        <v>0</v>
      </c>
      <c r="BD39" s="5">
        <f t="shared" si="15"/>
        <v>0</v>
      </c>
      <c r="BE39" s="5">
        <f t="shared" si="16"/>
        <v>0</v>
      </c>
      <c r="CA39" s="27">
        <v>1</v>
      </c>
      <c r="CB39" s="27">
        <v>1</v>
      </c>
    </row>
    <row r="40" spans="1:80" ht="12.75">
      <c r="A40" s="28">
        <f aca="true" t="shared" si="17" ref="A40:A46">A39+1</f>
        <v>16</v>
      </c>
      <c r="B40" s="29"/>
      <c r="C40" s="30" t="s">
        <v>33</v>
      </c>
      <c r="D40" s="31" t="s">
        <v>19</v>
      </c>
      <c r="E40" s="32">
        <f>E38</f>
        <v>540.485</v>
      </c>
      <c r="F40" s="32">
        <v>0</v>
      </c>
      <c r="G40" s="33">
        <f t="shared" si="9"/>
        <v>0</v>
      </c>
      <c r="H40" s="34">
        <v>0</v>
      </c>
      <c r="I40" s="35">
        <f t="shared" si="10"/>
        <v>0</v>
      </c>
      <c r="J40" s="34">
        <v>0</v>
      </c>
      <c r="K40" s="35">
        <f t="shared" si="11"/>
        <v>0</v>
      </c>
      <c r="O40" s="27">
        <v>2</v>
      </c>
      <c r="AA40" s="5">
        <v>1</v>
      </c>
      <c r="AB40" s="5">
        <v>1</v>
      </c>
      <c r="AC40" s="5">
        <v>1</v>
      </c>
      <c r="AZ40" s="5">
        <v>1</v>
      </c>
      <c r="BA40" s="5">
        <f t="shared" si="12"/>
        <v>0</v>
      </c>
      <c r="BB40" s="5">
        <f t="shared" si="13"/>
        <v>0</v>
      </c>
      <c r="BC40" s="5">
        <f t="shared" si="14"/>
        <v>0</v>
      </c>
      <c r="BD40" s="5">
        <f t="shared" si="15"/>
        <v>0</v>
      </c>
      <c r="BE40" s="5">
        <f t="shared" si="16"/>
        <v>0</v>
      </c>
      <c r="CA40" s="27">
        <v>1</v>
      </c>
      <c r="CB40" s="27">
        <v>1</v>
      </c>
    </row>
    <row r="41" spans="1:80" ht="12.75">
      <c r="A41" s="28">
        <f t="shared" si="17"/>
        <v>17</v>
      </c>
      <c r="B41" s="29"/>
      <c r="C41" s="30" t="s">
        <v>34</v>
      </c>
      <c r="D41" s="31" t="s">
        <v>19</v>
      </c>
      <c r="E41" s="32">
        <v>65</v>
      </c>
      <c r="F41" s="32">
        <v>0</v>
      </c>
      <c r="G41" s="33">
        <f t="shared" si="9"/>
        <v>0</v>
      </c>
      <c r="H41" s="34">
        <v>0.0349600000000123</v>
      </c>
      <c r="I41" s="35">
        <f t="shared" si="10"/>
        <v>2.2724000000007996</v>
      </c>
      <c r="J41" s="34">
        <v>0</v>
      </c>
      <c r="K41" s="35">
        <f t="shared" si="11"/>
        <v>0</v>
      </c>
      <c r="O41" s="27">
        <v>2</v>
      </c>
      <c r="AA41" s="5">
        <v>1</v>
      </c>
      <c r="AB41" s="5">
        <v>1</v>
      </c>
      <c r="AC41" s="5">
        <v>1</v>
      </c>
      <c r="AZ41" s="5">
        <v>1</v>
      </c>
      <c r="BA41" s="5">
        <f t="shared" si="12"/>
        <v>0</v>
      </c>
      <c r="BB41" s="5">
        <f t="shared" si="13"/>
        <v>0</v>
      </c>
      <c r="BC41" s="5">
        <f t="shared" si="14"/>
        <v>0</v>
      </c>
      <c r="BD41" s="5">
        <f t="shared" si="15"/>
        <v>0</v>
      </c>
      <c r="BE41" s="5">
        <f t="shared" si="16"/>
        <v>0</v>
      </c>
      <c r="CA41" s="27">
        <v>1</v>
      </c>
      <c r="CB41" s="27">
        <v>1</v>
      </c>
    </row>
    <row r="42" spans="1:80" ht="12.75">
      <c r="A42" s="28">
        <f t="shared" si="17"/>
        <v>18</v>
      </c>
      <c r="B42" s="29"/>
      <c r="C42" s="30" t="s">
        <v>35</v>
      </c>
      <c r="D42" s="31" t="s">
        <v>19</v>
      </c>
      <c r="E42" s="32">
        <f>E38</f>
        <v>540.485</v>
      </c>
      <c r="F42" s="32">
        <v>0</v>
      </c>
      <c r="G42" s="33">
        <f t="shared" si="9"/>
        <v>0</v>
      </c>
      <c r="H42" s="34">
        <v>0</v>
      </c>
      <c r="I42" s="35">
        <f t="shared" si="10"/>
        <v>0</v>
      </c>
      <c r="J42" s="34">
        <v>0</v>
      </c>
      <c r="K42" s="35">
        <f t="shared" si="11"/>
        <v>0</v>
      </c>
      <c r="O42" s="27">
        <v>2</v>
      </c>
      <c r="AA42" s="5">
        <v>1</v>
      </c>
      <c r="AB42" s="5">
        <v>1</v>
      </c>
      <c r="AC42" s="5">
        <v>1</v>
      </c>
      <c r="AZ42" s="5">
        <v>1</v>
      </c>
      <c r="BA42" s="5">
        <f t="shared" si="12"/>
        <v>0</v>
      </c>
      <c r="BB42" s="5">
        <f t="shared" si="13"/>
        <v>0</v>
      </c>
      <c r="BC42" s="5">
        <f t="shared" si="14"/>
        <v>0</v>
      </c>
      <c r="BD42" s="5">
        <f t="shared" si="15"/>
        <v>0</v>
      </c>
      <c r="BE42" s="5">
        <f t="shared" si="16"/>
        <v>0</v>
      </c>
      <c r="CA42" s="27">
        <v>1</v>
      </c>
      <c r="CB42" s="27">
        <v>1</v>
      </c>
    </row>
    <row r="43" spans="1:80" ht="12.75">
      <c r="A43" s="28">
        <f t="shared" si="17"/>
        <v>19</v>
      </c>
      <c r="B43" s="29"/>
      <c r="C43" s="30" t="s">
        <v>36</v>
      </c>
      <c r="D43" s="31" t="s">
        <v>19</v>
      </c>
      <c r="E43" s="32">
        <f>E39</f>
        <v>1080.97</v>
      </c>
      <c r="F43" s="32">
        <v>0</v>
      </c>
      <c r="G43" s="33">
        <f t="shared" si="9"/>
        <v>0</v>
      </c>
      <c r="H43" s="34">
        <v>0</v>
      </c>
      <c r="I43" s="35">
        <f t="shared" si="10"/>
        <v>0</v>
      </c>
      <c r="J43" s="34">
        <v>0</v>
      </c>
      <c r="K43" s="35">
        <f t="shared" si="11"/>
        <v>0</v>
      </c>
      <c r="O43" s="27">
        <v>2</v>
      </c>
      <c r="AA43" s="5">
        <v>1</v>
      </c>
      <c r="AB43" s="5">
        <v>1</v>
      </c>
      <c r="AC43" s="5">
        <v>1</v>
      </c>
      <c r="AZ43" s="5">
        <v>1</v>
      </c>
      <c r="BA43" s="5">
        <f t="shared" si="12"/>
        <v>0</v>
      </c>
      <c r="BB43" s="5">
        <f t="shared" si="13"/>
        <v>0</v>
      </c>
      <c r="BC43" s="5">
        <f t="shared" si="14"/>
        <v>0</v>
      </c>
      <c r="BD43" s="5">
        <f t="shared" si="15"/>
        <v>0</v>
      </c>
      <c r="BE43" s="5">
        <f t="shared" si="16"/>
        <v>0</v>
      </c>
      <c r="CA43" s="27">
        <v>1</v>
      </c>
      <c r="CB43" s="27">
        <v>1</v>
      </c>
    </row>
    <row r="44" spans="1:80" ht="12.75">
      <c r="A44" s="28">
        <f t="shared" si="17"/>
        <v>20</v>
      </c>
      <c r="B44" s="29"/>
      <c r="C44" s="30" t="s">
        <v>37</v>
      </c>
      <c r="D44" s="31" t="s">
        <v>19</v>
      </c>
      <c r="E44" s="32">
        <f>E38</f>
        <v>540.485</v>
      </c>
      <c r="F44" s="32">
        <v>0</v>
      </c>
      <c r="G44" s="33">
        <f t="shared" si="9"/>
        <v>0</v>
      </c>
      <c r="H44" s="34">
        <v>0</v>
      </c>
      <c r="I44" s="35">
        <f t="shared" si="10"/>
        <v>0</v>
      </c>
      <c r="J44" s="34">
        <v>0</v>
      </c>
      <c r="K44" s="35">
        <f t="shared" si="11"/>
        <v>0</v>
      </c>
      <c r="O44" s="27">
        <v>2</v>
      </c>
      <c r="AA44" s="5">
        <v>1</v>
      </c>
      <c r="AB44" s="5">
        <v>1</v>
      </c>
      <c r="AC44" s="5">
        <v>1</v>
      </c>
      <c r="AZ44" s="5">
        <v>1</v>
      </c>
      <c r="BA44" s="5">
        <f t="shared" si="12"/>
        <v>0</v>
      </c>
      <c r="BB44" s="5">
        <f t="shared" si="13"/>
        <v>0</v>
      </c>
      <c r="BC44" s="5">
        <f t="shared" si="14"/>
        <v>0</v>
      </c>
      <c r="BD44" s="5">
        <f t="shared" si="15"/>
        <v>0</v>
      </c>
      <c r="BE44" s="5">
        <f t="shared" si="16"/>
        <v>0</v>
      </c>
      <c r="CA44" s="27">
        <v>1</v>
      </c>
      <c r="CB44" s="27">
        <v>1</v>
      </c>
    </row>
    <row r="45" spans="1:80" ht="12.75">
      <c r="A45" s="28">
        <f t="shared" si="17"/>
        <v>21</v>
      </c>
      <c r="B45" s="29"/>
      <c r="C45" s="30" t="s">
        <v>38</v>
      </c>
      <c r="D45" s="31" t="s">
        <v>39</v>
      </c>
      <c r="E45" s="32">
        <v>18</v>
      </c>
      <c r="F45" s="32">
        <v>0</v>
      </c>
      <c r="G45" s="33">
        <f t="shared" si="9"/>
        <v>0</v>
      </c>
      <c r="H45" s="34">
        <v>0.0395899999999756</v>
      </c>
      <c r="I45" s="35">
        <f t="shared" si="10"/>
        <v>0.7126199999995608</v>
      </c>
      <c r="J45" s="34">
        <v>0</v>
      </c>
      <c r="K45" s="35">
        <f t="shared" si="11"/>
        <v>0</v>
      </c>
      <c r="O45" s="27">
        <v>2</v>
      </c>
      <c r="AA45" s="5">
        <v>1</v>
      </c>
      <c r="AB45" s="5">
        <v>1</v>
      </c>
      <c r="AC45" s="5">
        <v>1</v>
      </c>
      <c r="AZ45" s="5">
        <v>1</v>
      </c>
      <c r="BA45" s="5">
        <f t="shared" si="12"/>
        <v>0</v>
      </c>
      <c r="BB45" s="5">
        <f t="shared" si="13"/>
        <v>0</v>
      </c>
      <c r="BC45" s="5">
        <f t="shared" si="14"/>
        <v>0</v>
      </c>
      <c r="BD45" s="5">
        <f t="shared" si="15"/>
        <v>0</v>
      </c>
      <c r="BE45" s="5">
        <f t="shared" si="16"/>
        <v>0</v>
      </c>
      <c r="CA45" s="27">
        <v>1</v>
      </c>
      <c r="CB45" s="27">
        <v>1</v>
      </c>
    </row>
    <row r="46" spans="1:80" ht="12.75">
      <c r="A46" s="28">
        <f t="shared" si="17"/>
        <v>22</v>
      </c>
      <c r="B46" s="29"/>
      <c r="C46" s="30" t="s">
        <v>40</v>
      </c>
      <c r="D46" s="31" t="s">
        <v>39</v>
      </c>
      <c r="E46" s="32">
        <v>18</v>
      </c>
      <c r="F46" s="32">
        <v>0</v>
      </c>
      <c r="G46" s="33">
        <f t="shared" si="9"/>
        <v>0</v>
      </c>
      <c r="H46" s="34">
        <v>0</v>
      </c>
      <c r="I46" s="35">
        <f t="shared" si="10"/>
        <v>0</v>
      </c>
      <c r="J46" s="34">
        <v>0</v>
      </c>
      <c r="K46" s="35">
        <f t="shared" si="11"/>
        <v>0</v>
      </c>
      <c r="O46" s="27">
        <v>2</v>
      </c>
      <c r="AA46" s="5">
        <v>1</v>
      </c>
      <c r="AB46" s="5">
        <v>1</v>
      </c>
      <c r="AC46" s="5">
        <v>1</v>
      </c>
      <c r="AZ46" s="5">
        <v>1</v>
      </c>
      <c r="BA46" s="5">
        <f t="shared" si="12"/>
        <v>0</v>
      </c>
      <c r="BB46" s="5">
        <f t="shared" si="13"/>
        <v>0</v>
      </c>
      <c r="BC46" s="5">
        <f t="shared" si="14"/>
        <v>0</v>
      </c>
      <c r="BD46" s="5">
        <f t="shared" si="15"/>
        <v>0</v>
      </c>
      <c r="BE46" s="5">
        <f t="shared" si="16"/>
        <v>0</v>
      </c>
      <c r="CA46" s="27">
        <v>1</v>
      </c>
      <c r="CB46" s="27">
        <v>1</v>
      </c>
    </row>
    <row r="47" spans="1:57" ht="12.75">
      <c r="A47" s="36"/>
      <c r="B47" s="37" t="s">
        <v>15</v>
      </c>
      <c r="C47" s="38" t="s">
        <v>30</v>
      </c>
      <c r="D47" s="39"/>
      <c r="E47" s="40"/>
      <c r="F47" s="41"/>
      <c r="G47" s="42">
        <f>SUM(G38:G46)</f>
        <v>0</v>
      </c>
      <c r="H47" s="43"/>
      <c r="I47" s="44">
        <f>SUM(I37:I46)</f>
        <v>21.02640930000036</v>
      </c>
      <c r="J47" s="43"/>
      <c r="K47" s="44">
        <f>SUM(K37:K46)</f>
        <v>0</v>
      </c>
      <c r="O47" s="27">
        <v>4</v>
      </c>
      <c r="BA47" s="45">
        <f>SUM(BA37:BA46)</f>
        <v>0</v>
      </c>
      <c r="BB47" s="45">
        <f>SUM(BB37:BB46)</f>
        <v>0</v>
      </c>
      <c r="BC47" s="45">
        <f>SUM(BC37:BC46)</f>
        <v>0</v>
      </c>
      <c r="BD47" s="45">
        <f>SUM(BD37:BD46)</f>
        <v>0</v>
      </c>
      <c r="BE47" s="45">
        <f>SUM(BE37:BE46)</f>
        <v>0</v>
      </c>
    </row>
    <row r="48" spans="1:15" ht="12.75">
      <c r="A48" s="17" t="s">
        <v>14</v>
      </c>
      <c r="B48" s="18"/>
      <c r="C48" s="19" t="s">
        <v>71</v>
      </c>
      <c r="D48" s="20"/>
      <c r="E48" s="21"/>
      <c r="F48" s="21"/>
      <c r="G48" s="22"/>
      <c r="H48" s="23"/>
      <c r="I48" s="24"/>
      <c r="J48" s="25"/>
      <c r="K48" s="26"/>
      <c r="O48" s="27">
        <v>1</v>
      </c>
    </row>
    <row r="49" spans="1:80" ht="12.75">
      <c r="A49" s="28">
        <f>A46+1</f>
        <v>23</v>
      </c>
      <c r="B49" s="29"/>
      <c r="C49" s="30" t="s">
        <v>45</v>
      </c>
      <c r="D49" s="31" t="s">
        <v>19</v>
      </c>
      <c r="E49" s="32">
        <f>16*0.5</f>
        <v>8</v>
      </c>
      <c r="F49" s="32">
        <v>0</v>
      </c>
      <c r="G49" s="33">
        <f>E49*F49</f>
        <v>0</v>
      </c>
      <c r="H49" s="34">
        <v>0</v>
      </c>
      <c r="I49" s="35">
        <f>E49*H49</f>
        <v>0</v>
      </c>
      <c r="J49" s="34">
        <v>-0.13799999999992</v>
      </c>
      <c r="K49" s="35">
        <f>E49*J49</f>
        <v>-1.10399999999936</v>
      </c>
      <c r="O49" s="27">
        <v>2</v>
      </c>
      <c r="AA49" s="5">
        <v>1</v>
      </c>
      <c r="AB49" s="5">
        <v>1</v>
      </c>
      <c r="AC49" s="5">
        <v>1</v>
      </c>
      <c r="AZ49" s="5">
        <v>1</v>
      </c>
      <c r="BA49" s="5">
        <f>IF(AZ49=1,G49,0)</f>
        <v>0</v>
      </c>
      <c r="BB49" s="5">
        <f>IF(AZ49=2,G49,0)</f>
        <v>0</v>
      </c>
      <c r="BC49" s="5">
        <f>IF(AZ49=3,G49,0)</f>
        <v>0</v>
      </c>
      <c r="BD49" s="5">
        <f>IF(AZ49=4,G49,0)</f>
        <v>0</v>
      </c>
      <c r="BE49" s="5">
        <f>IF(AZ49=5,G49,0)</f>
        <v>0</v>
      </c>
      <c r="CA49" s="27">
        <v>1</v>
      </c>
      <c r="CB49" s="27">
        <v>1</v>
      </c>
    </row>
    <row r="50" spans="1:80" ht="12.75">
      <c r="A50" s="28">
        <f>A49+1</f>
        <v>24</v>
      </c>
      <c r="B50" s="29"/>
      <c r="C50" s="30" t="s">
        <v>49</v>
      </c>
      <c r="D50" s="31" t="s">
        <v>19</v>
      </c>
      <c r="E50" s="32">
        <f>E49</f>
        <v>8</v>
      </c>
      <c r="F50" s="32"/>
      <c r="G50" s="33">
        <f aca="true" t="shared" si="18" ref="G50:G59">E50*F50</f>
        <v>0</v>
      </c>
      <c r="H50" s="34"/>
      <c r="I50" s="35"/>
      <c r="J50" s="34"/>
      <c r="K50" s="35"/>
      <c r="O50" s="27"/>
      <c r="CA50" s="27"/>
      <c r="CB50" s="27"/>
    </row>
    <row r="51" spans="1:80" ht="22.5">
      <c r="A51" s="28">
        <f aca="true" t="shared" si="19" ref="A51:A61">A50+1</f>
        <v>25</v>
      </c>
      <c r="B51" s="29"/>
      <c r="C51" s="30" t="s">
        <v>69</v>
      </c>
      <c r="D51" s="31" t="s">
        <v>19</v>
      </c>
      <c r="E51" s="32">
        <v>8</v>
      </c>
      <c r="F51" s="32">
        <v>0</v>
      </c>
      <c r="G51" s="33">
        <f t="shared" si="18"/>
        <v>0</v>
      </c>
      <c r="H51" s="34">
        <v>0.278269999999793</v>
      </c>
      <c r="I51" s="35">
        <f>E51*H51</f>
        <v>2.226159999998344</v>
      </c>
      <c r="J51" s="34">
        <v>0</v>
      </c>
      <c r="K51" s="35">
        <f>E51*J51</f>
        <v>0</v>
      </c>
      <c r="O51" s="27">
        <v>2</v>
      </c>
      <c r="AA51" s="5">
        <v>1</v>
      </c>
      <c r="AB51" s="5">
        <v>1</v>
      </c>
      <c r="AC51" s="5">
        <v>1</v>
      </c>
      <c r="AZ51" s="5">
        <v>1</v>
      </c>
      <c r="BA51" s="5">
        <f>IF(AZ51=1,G51,0)</f>
        <v>0</v>
      </c>
      <c r="BB51" s="5">
        <f>IF(AZ51=2,G51,0)</f>
        <v>0</v>
      </c>
      <c r="BC51" s="5">
        <f>IF(AZ51=3,G51,0)</f>
        <v>0</v>
      </c>
      <c r="BD51" s="5">
        <f>IF(AZ51=4,G51,0)</f>
        <v>0</v>
      </c>
      <c r="BE51" s="5">
        <f>IF(AZ51=5,G51,0)</f>
        <v>0</v>
      </c>
      <c r="CA51" s="27">
        <v>1</v>
      </c>
      <c r="CB51" s="27">
        <v>1</v>
      </c>
    </row>
    <row r="52" spans="1:80" ht="22.5">
      <c r="A52" s="28">
        <f t="shared" si="19"/>
        <v>26</v>
      </c>
      <c r="B52" s="29"/>
      <c r="C52" s="30" t="s">
        <v>70</v>
      </c>
      <c r="D52" s="31" t="s">
        <v>39</v>
      </c>
      <c r="E52" s="32">
        <v>15</v>
      </c>
      <c r="F52" s="32">
        <v>0</v>
      </c>
      <c r="G52" s="33">
        <f t="shared" si="18"/>
        <v>0</v>
      </c>
      <c r="H52" s="34">
        <v>0.136119999999892</v>
      </c>
      <c r="I52" s="35">
        <f>E52*H52</f>
        <v>2.04179999999838</v>
      </c>
      <c r="J52" s="34">
        <v>0</v>
      </c>
      <c r="K52" s="35">
        <f>E52*J52</f>
        <v>0</v>
      </c>
      <c r="O52" s="27">
        <v>2</v>
      </c>
      <c r="AA52" s="5">
        <v>1</v>
      </c>
      <c r="AB52" s="5">
        <v>1</v>
      </c>
      <c r="AC52" s="5">
        <v>1</v>
      </c>
      <c r="AZ52" s="5">
        <v>1</v>
      </c>
      <c r="BA52" s="5">
        <f>IF(AZ52=1,G52,0)</f>
        <v>0</v>
      </c>
      <c r="BB52" s="5">
        <f>IF(AZ52=2,G52,0)</f>
        <v>0</v>
      </c>
      <c r="BC52" s="5">
        <f>IF(AZ52=3,G52,0)</f>
        <v>0</v>
      </c>
      <c r="BD52" s="5">
        <f>IF(AZ52=4,G52,0)</f>
        <v>0</v>
      </c>
      <c r="BE52" s="5">
        <f>IF(AZ52=5,G52,0)</f>
        <v>0</v>
      </c>
      <c r="CA52" s="27">
        <v>1</v>
      </c>
      <c r="CB52" s="27">
        <v>1</v>
      </c>
    </row>
    <row r="53" spans="1:80" ht="22.5">
      <c r="A53" s="28">
        <f t="shared" si="19"/>
        <v>27</v>
      </c>
      <c r="B53" s="29"/>
      <c r="C53" s="30" t="s">
        <v>43</v>
      </c>
      <c r="D53" s="31" t="s">
        <v>44</v>
      </c>
      <c r="E53" s="32">
        <v>3</v>
      </c>
      <c r="F53" s="32">
        <v>0</v>
      </c>
      <c r="G53" s="33">
        <f t="shared" si="18"/>
        <v>0</v>
      </c>
      <c r="H53" s="34">
        <v>0</v>
      </c>
      <c r="I53" s="35">
        <f>E53*H53</f>
        <v>0</v>
      </c>
      <c r="J53" s="34">
        <v>-0.0100000000000051</v>
      </c>
      <c r="K53" s="35">
        <f>E53*J53</f>
        <v>-0.0300000000000153</v>
      </c>
      <c r="O53" s="27">
        <v>2</v>
      </c>
      <c r="AA53" s="5">
        <v>1</v>
      </c>
      <c r="AB53" s="5">
        <v>1</v>
      </c>
      <c r="AC53" s="5">
        <v>1</v>
      </c>
      <c r="AZ53" s="5">
        <v>1</v>
      </c>
      <c r="BA53" s="5">
        <f>IF(AZ53=1,G53,0)</f>
        <v>0</v>
      </c>
      <c r="BB53" s="5">
        <f>IF(AZ53=2,G53,0)</f>
        <v>0</v>
      </c>
      <c r="BC53" s="5">
        <f>IF(AZ53=3,G53,0)</f>
        <v>0</v>
      </c>
      <c r="BD53" s="5">
        <f>IF(AZ53=4,G53,0)</f>
        <v>0</v>
      </c>
      <c r="BE53" s="5">
        <f>IF(AZ53=5,G53,0)</f>
        <v>0</v>
      </c>
      <c r="CA53" s="27">
        <v>1</v>
      </c>
      <c r="CB53" s="27">
        <v>1</v>
      </c>
    </row>
    <row r="54" spans="1:80" ht="22.5">
      <c r="A54" s="28">
        <f t="shared" si="19"/>
        <v>28</v>
      </c>
      <c r="B54" s="29"/>
      <c r="C54" s="30" t="s">
        <v>67</v>
      </c>
      <c r="D54" s="31" t="s">
        <v>42</v>
      </c>
      <c r="E54" s="32">
        <v>1</v>
      </c>
      <c r="F54" s="32">
        <v>0</v>
      </c>
      <c r="G54" s="33">
        <f t="shared" si="18"/>
        <v>0</v>
      </c>
      <c r="H54" s="34">
        <v>0</v>
      </c>
      <c r="I54" s="35">
        <f>E54*H54</f>
        <v>0</v>
      </c>
      <c r="J54" s="34"/>
      <c r="K54" s="35">
        <f>E54*J54</f>
        <v>0</v>
      </c>
      <c r="O54" s="27">
        <v>2</v>
      </c>
      <c r="AA54" s="5">
        <v>8</v>
      </c>
      <c r="AB54" s="5">
        <v>0</v>
      </c>
      <c r="AC54" s="5">
        <v>3</v>
      </c>
      <c r="AZ54" s="5">
        <v>1</v>
      </c>
      <c r="BA54" s="5">
        <f>IF(AZ54=1,G54,0)</f>
        <v>0</v>
      </c>
      <c r="BB54" s="5">
        <f>IF(AZ54=2,G54,0)</f>
        <v>0</v>
      </c>
      <c r="BC54" s="5">
        <f>IF(AZ54=3,G54,0)</f>
        <v>0</v>
      </c>
      <c r="BD54" s="5">
        <f>IF(AZ54=4,G54,0)</f>
        <v>0</v>
      </c>
      <c r="BE54" s="5">
        <f>IF(AZ54=5,G54,0)</f>
        <v>0</v>
      </c>
      <c r="CA54" s="27">
        <v>8</v>
      </c>
      <c r="CB54" s="27">
        <v>0</v>
      </c>
    </row>
    <row r="55" spans="1:80" ht="12.75">
      <c r="A55" s="28">
        <f t="shared" si="19"/>
        <v>29</v>
      </c>
      <c r="B55" s="29"/>
      <c r="C55" s="30" t="s">
        <v>68</v>
      </c>
      <c r="D55" s="31" t="s">
        <v>42</v>
      </c>
      <c r="E55" s="32">
        <v>1</v>
      </c>
      <c r="F55" s="32"/>
      <c r="G55" s="33">
        <f t="shared" si="18"/>
        <v>0</v>
      </c>
      <c r="H55" s="34"/>
      <c r="I55" s="35"/>
      <c r="J55" s="34"/>
      <c r="K55" s="35"/>
      <c r="O55" s="27"/>
      <c r="CA55" s="27"/>
      <c r="CB55" s="27"/>
    </row>
    <row r="56" spans="1:80" ht="22.5">
      <c r="A56" s="28">
        <f t="shared" si="19"/>
        <v>30</v>
      </c>
      <c r="B56" s="29"/>
      <c r="C56" s="30" t="s">
        <v>83</v>
      </c>
      <c r="D56" s="31" t="s">
        <v>39</v>
      </c>
      <c r="E56" s="32">
        <v>40</v>
      </c>
      <c r="F56" s="32"/>
      <c r="G56" s="33">
        <f t="shared" si="18"/>
        <v>0</v>
      </c>
      <c r="H56" s="34"/>
      <c r="I56" s="35"/>
      <c r="J56" s="34"/>
      <c r="K56" s="35"/>
      <c r="O56" s="27"/>
      <c r="CA56" s="27"/>
      <c r="CB56" s="27"/>
    </row>
    <row r="57" spans="1:80" ht="12.75">
      <c r="A57" s="28">
        <f t="shared" si="19"/>
        <v>31</v>
      </c>
      <c r="B57" s="29"/>
      <c r="C57" s="30" t="s">
        <v>23</v>
      </c>
      <c r="D57" s="31" t="s">
        <v>42</v>
      </c>
      <c r="E57" s="32">
        <v>1</v>
      </c>
      <c r="F57" s="32">
        <v>0</v>
      </c>
      <c r="G57" s="33">
        <f t="shared" si="18"/>
        <v>0</v>
      </c>
      <c r="H57" s="34">
        <v>0</v>
      </c>
      <c r="I57" s="35">
        <f>E57*H57</f>
        <v>0</v>
      </c>
      <c r="J57" s="34"/>
      <c r="K57" s="35">
        <f>E57*J57</f>
        <v>0</v>
      </c>
      <c r="O57" s="27">
        <v>2</v>
      </c>
      <c r="AA57" s="5">
        <v>7</v>
      </c>
      <c r="AB57" s="5">
        <v>1</v>
      </c>
      <c r="AC57" s="5">
        <v>2</v>
      </c>
      <c r="AZ57" s="5">
        <v>1</v>
      </c>
      <c r="BA57" s="5">
        <f>IF(AZ57=1,G57,0)</f>
        <v>0</v>
      </c>
      <c r="BB57" s="5">
        <f>IF(AZ57=2,G57,0)</f>
        <v>0</v>
      </c>
      <c r="BC57" s="5">
        <f>IF(AZ57=3,G57,0)</f>
        <v>0</v>
      </c>
      <c r="BD57" s="5">
        <f>IF(AZ57=4,G57,0)</f>
        <v>0</v>
      </c>
      <c r="BE57" s="5">
        <f>IF(AZ57=5,G57,0)</f>
        <v>0</v>
      </c>
      <c r="CA57" s="27">
        <v>7</v>
      </c>
      <c r="CB57" s="27">
        <v>1</v>
      </c>
    </row>
    <row r="58" spans="1:80" ht="12.75">
      <c r="A58" s="28">
        <f t="shared" si="19"/>
        <v>32</v>
      </c>
      <c r="B58" s="29"/>
      <c r="C58" s="30" t="s">
        <v>79</v>
      </c>
      <c r="D58" s="31" t="s">
        <v>42</v>
      </c>
      <c r="E58" s="32">
        <v>1</v>
      </c>
      <c r="F58" s="32"/>
      <c r="G58" s="33">
        <f t="shared" si="18"/>
        <v>0</v>
      </c>
      <c r="H58" s="34"/>
      <c r="I58" s="35"/>
      <c r="J58" s="34"/>
      <c r="K58" s="35">
        <f>E58*J58</f>
        <v>0</v>
      </c>
      <c r="O58" s="27"/>
      <c r="CA58" s="27"/>
      <c r="CB58" s="27"/>
    </row>
    <row r="59" spans="1:80" ht="22.5">
      <c r="A59" s="28">
        <f t="shared" si="19"/>
        <v>33</v>
      </c>
      <c r="B59" s="29"/>
      <c r="C59" s="30" t="s">
        <v>78</v>
      </c>
      <c r="D59" s="31" t="s">
        <v>42</v>
      </c>
      <c r="E59" s="32">
        <v>1</v>
      </c>
      <c r="F59" s="32"/>
      <c r="G59" s="33">
        <f t="shared" si="18"/>
        <v>0</v>
      </c>
      <c r="H59" s="34"/>
      <c r="I59" s="35"/>
      <c r="J59" s="34"/>
      <c r="K59" s="35">
        <f>E59*J59</f>
        <v>0</v>
      </c>
      <c r="O59" s="27"/>
      <c r="CA59" s="27"/>
      <c r="CB59" s="27"/>
    </row>
    <row r="60" spans="1:80" ht="12.75">
      <c r="A60" s="28">
        <f t="shared" si="19"/>
        <v>34</v>
      </c>
      <c r="B60" s="29"/>
      <c r="C60" s="30" t="s">
        <v>80</v>
      </c>
      <c r="D60" s="31" t="s">
        <v>42</v>
      </c>
      <c r="E60" s="32">
        <v>1</v>
      </c>
      <c r="F60" s="32"/>
      <c r="G60" s="33"/>
      <c r="H60" s="34"/>
      <c r="I60" s="35"/>
      <c r="J60" s="34"/>
      <c r="K60" s="35"/>
      <c r="O60" s="27"/>
      <c r="CA60" s="27"/>
      <c r="CB60" s="27"/>
    </row>
    <row r="61" spans="1:80" ht="12.75">
      <c r="A61" s="28">
        <f t="shared" si="19"/>
        <v>35</v>
      </c>
      <c r="B61" s="29"/>
      <c r="C61" s="30" t="s">
        <v>63</v>
      </c>
      <c r="D61" s="31" t="s">
        <v>42</v>
      </c>
      <c r="E61" s="32">
        <v>1</v>
      </c>
      <c r="F61" s="32"/>
      <c r="G61" s="33">
        <f>E61*F61</f>
        <v>0</v>
      </c>
      <c r="H61" s="34">
        <v>4</v>
      </c>
      <c r="I61" s="35">
        <f>E61*H61</f>
        <v>4</v>
      </c>
      <c r="J61" s="34">
        <v>3.98999999999999</v>
      </c>
      <c r="K61" s="35">
        <f>E61*J61</f>
        <v>3.98999999999999</v>
      </c>
      <c r="O61" s="27">
        <v>6</v>
      </c>
      <c r="AA61" s="5">
        <v>5</v>
      </c>
      <c r="AB61" s="5">
        <v>5</v>
      </c>
      <c r="AC61" s="5">
        <v>5</v>
      </c>
      <c r="AZ61" s="5">
        <v>5</v>
      </c>
      <c r="BA61" s="5">
        <f>IF(AZ61=1,G61,0)</f>
        <v>0</v>
      </c>
      <c r="BB61" s="5">
        <f>IF(AZ61=2,G61,0)</f>
        <v>0</v>
      </c>
      <c r="BC61" s="5">
        <f>IF(AZ61=3,G61,0)</f>
        <v>0</v>
      </c>
      <c r="BD61" s="5">
        <f>IF(AZ61=4,G61,0)</f>
        <v>0</v>
      </c>
      <c r="BE61" s="5">
        <f>IF(AZ61=5,G61,0)</f>
        <v>0</v>
      </c>
      <c r="CA61" s="27">
        <v>5</v>
      </c>
      <c r="CB61" s="27">
        <v>5</v>
      </c>
    </row>
    <row r="62" spans="1:80" ht="12.75">
      <c r="A62" s="28"/>
      <c r="B62" s="29"/>
      <c r="C62" s="30"/>
      <c r="D62" s="31"/>
      <c r="E62" s="32"/>
      <c r="F62" s="32"/>
      <c r="G62" s="33">
        <f>E62*F62</f>
        <v>0</v>
      </c>
      <c r="H62" s="34">
        <v>5</v>
      </c>
      <c r="I62" s="35">
        <f>E62*H62</f>
        <v>0</v>
      </c>
      <c r="J62" s="34">
        <v>4.98999999999999</v>
      </c>
      <c r="K62" s="35">
        <f>E62*J62</f>
        <v>0</v>
      </c>
      <c r="O62" s="27">
        <v>7</v>
      </c>
      <c r="AA62" s="5">
        <v>6</v>
      </c>
      <c r="AB62" s="5">
        <v>6</v>
      </c>
      <c r="AC62" s="5">
        <v>6</v>
      </c>
      <c r="AZ62" s="5">
        <v>6</v>
      </c>
      <c r="BA62" s="5">
        <f>IF(AZ62=1,G62,0)</f>
        <v>0</v>
      </c>
      <c r="BB62" s="5">
        <f>IF(AZ62=2,G62,0)</f>
        <v>0</v>
      </c>
      <c r="BC62" s="5">
        <f>IF(AZ62=3,G62,0)</f>
        <v>0</v>
      </c>
      <c r="BD62" s="5">
        <f>IF(AZ62=4,G62,0)</f>
        <v>0</v>
      </c>
      <c r="BE62" s="5">
        <f>IF(AZ62=5,G62,0)</f>
        <v>0</v>
      </c>
      <c r="CA62" s="27">
        <v>6</v>
      </c>
      <c r="CB62" s="27">
        <v>6</v>
      </c>
    </row>
    <row r="63" spans="1:57" ht="13.5" thickBot="1">
      <c r="A63" s="36"/>
      <c r="B63" s="37" t="s">
        <v>15</v>
      </c>
      <c r="C63" s="38" t="s">
        <v>71</v>
      </c>
      <c r="D63" s="39"/>
      <c r="E63" s="40"/>
      <c r="F63" s="41"/>
      <c r="G63" s="42">
        <f>SUM(G49:G62)</f>
        <v>0</v>
      </c>
      <c r="H63" s="43"/>
      <c r="I63" s="44">
        <f>SUM(I51:I52)</f>
        <v>4.267959999996724</v>
      </c>
      <c r="J63" s="43"/>
      <c r="K63" s="44">
        <f>SUM(K51:K52)</f>
        <v>0</v>
      </c>
      <c r="O63" s="27">
        <v>4</v>
      </c>
      <c r="BA63" s="45">
        <f>SUM(BA51:BA52)</f>
        <v>0</v>
      </c>
      <c r="BB63" s="45">
        <f>SUM(BB51:BB52)</f>
        <v>0</v>
      </c>
      <c r="BC63" s="45">
        <f>SUM(BC51:BC52)</f>
        <v>0</v>
      </c>
      <c r="BD63" s="45">
        <f>SUM(BD51:BD52)</f>
        <v>0</v>
      </c>
      <c r="BE63" s="45">
        <f>SUM(BE51:BE52)</f>
        <v>0</v>
      </c>
    </row>
    <row r="64" spans="1:7" ht="16.5" thickBot="1">
      <c r="A64" s="52"/>
      <c r="B64" s="53" t="s">
        <v>72</v>
      </c>
      <c r="C64" s="54"/>
      <c r="D64" s="54"/>
      <c r="E64" s="55"/>
      <c r="F64" s="54"/>
      <c r="G64" s="56">
        <f>G63+G47+G36+G30</f>
        <v>0</v>
      </c>
    </row>
    <row r="65" spans="1:2" ht="12.75">
      <c r="A65" s="57" t="s">
        <v>81</v>
      </c>
      <c r="B65" s="51"/>
    </row>
    <row r="66" ht="12.75">
      <c r="B66" s="51"/>
    </row>
    <row r="67" ht="12.75">
      <c r="B67" s="51"/>
    </row>
    <row r="68" ht="12.75">
      <c r="B68" s="51"/>
    </row>
  </sheetData>
  <sheetProtection/>
  <mergeCells count="82">
    <mergeCell ref="HQ15:HW15"/>
    <mergeCell ref="GA15:GG15"/>
    <mergeCell ref="HX15:ID15"/>
    <mergeCell ref="IE15:IK15"/>
    <mergeCell ref="IL15:IR15"/>
    <mergeCell ref="IS15:IV15"/>
    <mergeCell ref="GH15:GN15"/>
    <mergeCell ref="GO15:GU15"/>
    <mergeCell ref="GV15:HB15"/>
    <mergeCell ref="HC15:HI15"/>
    <mergeCell ref="HJ15:HP15"/>
    <mergeCell ref="EK15:EQ15"/>
    <mergeCell ref="ER15:EX15"/>
    <mergeCell ref="EY15:FE15"/>
    <mergeCell ref="FF15:FL15"/>
    <mergeCell ref="FM15:FS15"/>
    <mergeCell ref="FT15:FZ15"/>
    <mergeCell ref="CU15:DA15"/>
    <mergeCell ref="DB15:DH15"/>
    <mergeCell ref="DI15:DO15"/>
    <mergeCell ref="DP15:DV15"/>
    <mergeCell ref="DW15:EC15"/>
    <mergeCell ref="ED15:EJ15"/>
    <mergeCell ref="BE15:BK15"/>
    <mergeCell ref="BL15:BR15"/>
    <mergeCell ref="BS15:BY15"/>
    <mergeCell ref="BZ15:CF15"/>
    <mergeCell ref="CG15:CM15"/>
    <mergeCell ref="CN15:CT15"/>
    <mergeCell ref="IE14:IK14"/>
    <mergeCell ref="IL14:IR14"/>
    <mergeCell ref="A15:G15"/>
    <mergeCell ref="H15:N15"/>
    <mergeCell ref="O15:U15"/>
    <mergeCell ref="V15:AB15"/>
    <mergeCell ref="AC15:AI15"/>
    <mergeCell ref="AJ15:AP15"/>
    <mergeCell ref="AQ15:AW15"/>
    <mergeCell ref="AX15:BD15"/>
    <mergeCell ref="FT14:FZ14"/>
    <mergeCell ref="GA14:GG14"/>
    <mergeCell ref="GH14:GN14"/>
    <mergeCell ref="GO14:GU14"/>
    <mergeCell ref="GV14:HB14"/>
    <mergeCell ref="IS14:IV14"/>
    <mergeCell ref="HC14:HI14"/>
    <mergeCell ref="HJ14:HP14"/>
    <mergeCell ref="HQ14:HW14"/>
    <mergeCell ref="HX14:ID14"/>
    <mergeCell ref="ED14:EJ14"/>
    <mergeCell ref="EK14:EQ14"/>
    <mergeCell ref="ER14:EX14"/>
    <mergeCell ref="EY14:FE14"/>
    <mergeCell ref="FF14:FL14"/>
    <mergeCell ref="FM14:FS14"/>
    <mergeCell ref="CN14:CT14"/>
    <mergeCell ref="CU14:DA14"/>
    <mergeCell ref="DB14:DH14"/>
    <mergeCell ref="DI14:DO14"/>
    <mergeCell ref="DP14:DV14"/>
    <mergeCell ref="DW14:EC14"/>
    <mergeCell ref="AX14:BD14"/>
    <mergeCell ref="BE14:BK14"/>
    <mergeCell ref="BL14:BR14"/>
    <mergeCell ref="BS14:BY14"/>
    <mergeCell ref="BZ14:CF14"/>
    <mergeCell ref="CG14:CM14"/>
    <mergeCell ref="H14:N14"/>
    <mergeCell ref="O14:U14"/>
    <mergeCell ref="V14:AB14"/>
    <mergeCell ref="AC14:AI14"/>
    <mergeCell ref="AJ14:AP14"/>
    <mergeCell ref="AQ14:AW14"/>
    <mergeCell ref="A2:G2"/>
    <mergeCell ref="A1:G1"/>
    <mergeCell ref="A16:B16"/>
    <mergeCell ref="A17:B17"/>
    <mergeCell ref="E17:G17"/>
    <mergeCell ref="A4:G4"/>
    <mergeCell ref="A12:G12"/>
    <mergeCell ref="A13:G13"/>
    <mergeCell ref="A14:G14"/>
  </mergeCells>
  <printOptions/>
  <pageMargins left="0.25" right="0.25" top="0.75" bottom="0.75" header="0.3" footer="0.3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</dc:creator>
  <cp:keywords/>
  <dc:description/>
  <cp:lastModifiedBy>Dvorakova</cp:lastModifiedBy>
  <cp:lastPrinted>2013-05-29T07:59:20Z</cp:lastPrinted>
  <dcterms:created xsi:type="dcterms:W3CDTF">2010-08-24T13:37:15Z</dcterms:created>
  <dcterms:modified xsi:type="dcterms:W3CDTF">2013-06-04T14:19:02Z</dcterms:modified>
  <cp:category/>
  <cp:version/>
  <cp:contentType/>
  <cp:contentStatus/>
</cp:coreProperties>
</file>