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90" windowWidth="14940" windowHeight="8730" activeTab="0"/>
  </bookViews>
  <sheets>
    <sheet name="Schválené položky" sheetId="1" r:id="rId1"/>
    <sheet name="All-in-one PC" sheetId="2" r:id="rId2"/>
  </sheets>
  <definedNames/>
  <calcPr fullCalcOnLoad="1"/>
</workbook>
</file>

<file path=xl/sharedStrings.xml><?xml version="1.0" encoding="utf-8"?>
<sst xmlns="http://schemas.openxmlformats.org/spreadsheetml/2006/main" count="104" uniqueCount="100">
  <si>
    <t>CVP KÓD položky</t>
  </si>
  <si>
    <t>Název položky</t>
  </si>
  <si>
    <t>Identifikace nabízeného zboží                                   (uchazeč u kažké položky - řádku - identifikuje názvem nabízené zboží / nebo odkáže na katalogové číslo elektronického katalogu - jen v případě, je-li soubor(y) s elektronickým katalogem součástí nabídky)</t>
  </si>
  <si>
    <t>Popis předmětu veřejné zakázky</t>
  </si>
  <si>
    <t>Specifikace položky</t>
  </si>
  <si>
    <t>Měrná jednotka</t>
  </si>
  <si>
    <t>Počet</t>
  </si>
  <si>
    <t>Název pracoviště</t>
  </si>
  <si>
    <t>Budova</t>
  </si>
  <si>
    <t>Adresa budovy</t>
  </si>
  <si>
    <t>Podlaží</t>
  </si>
  <si>
    <t>Číslo místnosti</t>
  </si>
  <si>
    <t>UČO zodpovědné osoby</t>
  </si>
  <si>
    <t>Zodpovědná osoba</t>
  </si>
  <si>
    <t>Administrativní e-mail zodpovědné osoby</t>
  </si>
  <si>
    <t>Tel. číslo zodpovědné osoby</t>
  </si>
  <si>
    <t>Poznámka k položce žádanky pro dodavatele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</si>
  <si>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</si>
  <si>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</si>
  <si>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</si>
  <si>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</si>
  <si>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</si>
  <si>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ks</t>
  </si>
  <si>
    <t>Celkem za fakturu</t>
  </si>
  <si>
    <t>Celkem</t>
  </si>
  <si>
    <t>Záruční doba</t>
  </si>
  <si>
    <t>30213000-5</t>
  </si>
  <si>
    <t>Podrobná specifikace viz příslušný list</t>
  </si>
  <si>
    <t>Zakázka</t>
  </si>
  <si>
    <t>Pracoviště</t>
  </si>
  <si>
    <t>Podzakázka</t>
  </si>
  <si>
    <t>Činnost</t>
  </si>
  <si>
    <t>Fakultní účet</t>
  </si>
  <si>
    <t>Zdroj financování objednávky</t>
  </si>
  <si>
    <t>Konkrétní nabídnuté parametry</t>
  </si>
  <si>
    <t>Vystavit fakturu za soubor položek výše</t>
  </si>
  <si>
    <t xml:space="preserve"> </t>
  </si>
  <si>
    <t>Fakturační adresa</t>
  </si>
  <si>
    <t>All-in-one PC</t>
  </si>
  <si>
    <t>Středisko pro pomoc studentům se specifickými nároky</t>
  </si>
  <si>
    <t>Kancelářské ICT vybavení - 013 - 2013</t>
  </si>
  <si>
    <t>stolní integrovaný počítač typu „all-in-one“ (vše v jednom)</t>
  </si>
  <si>
    <t>Hardwarové požadavky:</t>
  </si>
  <si>
    <t>DISPLEJ</t>
  </si>
  <si>
    <t>CPU výkon podle Passmark min. 4220</t>
  </si>
  <si>
    <t>CPU</t>
  </si>
  <si>
    <t>integrované reproduktory</t>
  </si>
  <si>
    <t>integrovaná webová kamera s rozlišením min. 2 Mpix</t>
  </si>
  <si>
    <t>klávesnice a myš připojené výhradně kabelem (rozhraním USB nebo PS/2)</t>
  </si>
  <si>
    <t>klávesnice s potiskem českého a anglického rozložení;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</t>
  </si>
  <si>
    <t>Softwarové požadavky:</t>
  </si>
  <si>
    <t>Ergonomické a jiné požadavky:</t>
  </si>
  <si>
    <t>displej počítače ve vertikální poloze alespoň částečně výškově nastavitelný</t>
  </si>
  <si>
    <t>alespoň dva USB porty nesmí být umístěny na zadní straně přístroje</t>
  </si>
  <si>
    <t>zahájení a ukončení záručního servisního zásahu v místě instalace</t>
  </si>
  <si>
    <t>záruční doba min. 2 roky</t>
  </si>
  <si>
    <t xml:space="preserve">grafická karta: </t>
  </si>
  <si>
    <t>min. 4 GB</t>
  </si>
  <si>
    <t>RAM</t>
  </si>
  <si>
    <t>min. 500 GB, otáčky min. 7200 rpm</t>
  </si>
  <si>
    <t>pevný disk</t>
  </si>
  <si>
    <t>čtecí/zapisovací DVD±RW/RAM/DL (možné i jako externí mechanika připojená přes USB)</t>
  </si>
  <si>
    <t>optická mechanika</t>
  </si>
  <si>
    <t>Ethernet 10/100/1000 Mbps</t>
  </si>
  <si>
    <t>síťová rozhraní</t>
  </si>
  <si>
    <t>porty</t>
  </si>
  <si>
    <t>min. 4× USB (z toho min. 2× USB 3.0)
obrazový výstup VGA D-sub (možné i jako externí adaptér z jiného typu obrazového výstupu)
mikrofonní vstup a sluchátkový výstup „jack“
porty PS/2 pro klávesnici a myš (možné i jako externí adaptér připojený přes USB)</t>
  </si>
  <si>
    <t>ANO</t>
  </si>
  <si>
    <t>webová kamera</t>
  </si>
  <si>
    <t>klávesnice a myš</t>
  </si>
  <si>
    <t>operační systém</t>
  </si>
  <si>
    <t>Podmínky záročního servisního zásahu</t>
  </si>
  <si>
    <t>Šumavská 15, Brno, 602 00</t>
  </si>
  <si>
    <t>1.NP</t>
  </si>
  <si>
    <t>--</t>
  </si>
  <si>
    <t>69812/68901</t>
  </si>
  <si>
    <t>Ing. Ondřej Válka/Ing. Svatoslav Ondra</t>
  </si>
  <si>
    <t>valka@teiresias.muni.cz/ondra@teiresias.muni.cz</t>
  </si>
  <si>
    <t>549 49 1114/549 49 1110</t>
  </si>
  <si>
    <t>Masarykova univerzita, Středusko pro pomoc studentům se specifickými nároky, Žerotínovo nám. 9, 601 77 Brno</t>
  </si>
  <si>
    <t>displej s podsvícením LED, velikost 23”, rozlišení 1920×1080 bodů, multidotykový (zpracování gest založených alespoň na dvou prstech)</t>
  </si>
  <si>
    <t>min. rozlišení 1920×1080 bodů, výkon podle Passmark G3D min. 460</t>
  </si>
  <si>
    <t>displej počítače sklopný k horizontální rovině, úhel mezi polohou maximálního sklopení a horizontální rovinou nesmí být větší než 30 stupňů</t>
  </si>
  <si>
    <t>licence operačního systému Microsoft Windows 8 Professional (s možností downgrade na Windows 7); předinstalace operačního systému (Windows 8 nebo Windows 7) na stroje je možné, ale není podmínkou</t>
  </si>
  <si>
    <t>HP Compaq Elite 8300 AiO Touch 23"</t>
  </si>
  <si>
    <t>displej s podsvícením LED, velikost 23”, rozlišení 1920×1080 bodů, multidotykový (zpracování gest - dva prsty)</t>
  </si>
  <si>
    <t>CPU Intel® Core i3-3225, CPU výkon podle Passmark , aktuální 4390</t>
  </si>
  <si>
    <t>Intel® HD Graphics 4000, rozlišení 1920×1080, výkon podle Passmark G3D, aktuální 465</t>
  </si>
  <si>
    <t>4 GB</t>
  </si>
  <si>
    <t>500 GB, otáčky 7200 rpm</t>
  </si>
  <si>
    <t xml:space="preserve">interní: DVD±RW/RAM/DL </t>
  </si>
  <si>
    <t>6× USB (z toho 4× USB 3.0)
obrazový výstup VGA D-sub (externí adaptér z jiného typu obrazového výstupu)
mikrofonní vstup a sluchátkový výstup „jack“
porty PS/2 pro klávesnici a myš</t>
  </si>
  <si>
    <t xml:space="preserve">ano </t>
  </si>
  <si>
    <t>integrovaná webová kamera s rozlišením 2 Mpix</t>
  </si>
  <si>
    <t>klávesnice a myš připojené kabelem (USB)</t>
  </si>
  <si>
    <t>Licence operačního systému Microsoft Windows 8 Professional  (Instalace Win 7)</t>
  </si>
  <si>
    <t>displej počítače sklopný k horizontální rovině, úhel mezi polohou maximálního sklopení k horizontální rovinou je 30 stupňů</t>
  </si>
  <si>
    <t>výškově stavitelný ve vertikální poloze</t>
  </si>
  <si>
    <t>dva USB porty jsou umístěny z boku</t>
  </si>
  <si>
    <t>záruční doba je 3 roky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</si>
</sst>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#,##0\ &quot;Kč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[$-405]d\.\ mmmm\ yyyy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sz val="1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8"/>
      </top>
      <bottom style="hair">
        <color indexed="63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hair">
        <color indexed="63"/>
      </left>
      <right style="hair"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/>
      <bottom>
        <color indexed="63"/>
      </bottom>
    </border>
    <border>
      <left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3" fillId="0" borderId="0">
      <alignment/>
      <protection/>
    </xf>
    <xf numFmtId="0" fontId="3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18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17" borderId="12" xfId="0" applyFont="1" applyFill="1" applyBorder="1" applyAlignment="1" applyProtection="1">
      <alignment horizontal="left" vertical="top" wrapText="1"/>
      <protection locked="0"/>
    </xf>
    <xf numFmtId="4" fontId="0" fillId="17" borderId="13" xfId="0" applyNumberFormat="1" applyFont="1" applyFill="1" applyBorder="1" applyAlignment="1" applyProtection="1">
      <alignment horizontal="right" vertical="top"/>
      <protection locked="0"/>
    </xf>
    <xf numFmtId="4" fontId="0" fillId="0" borderId="0" xfId="0" applyNumberFormat="1" applyFont="1" applyAlignment="1">
      <alignment horizontal="right" vertical="top"/>
    </xf>
    <xf numFmtId="0" fontId="1" fillId="8" borderId="14" xfId="0" applyFont="1" applyFill="1" applyBorder="1" applyAlignment="1">
      <alignment horizontal="left" vertical="top"/>
    </xf>
    <xf numFmtId="4" fontId="1" fillId="8" borderId="14" xfId="0" applyNumberFormat="1" applyFont="1" applyFill="1" applyBorder="1" applyAlignment="1">
      <alignment horizontal="right" vertical="top"/>
    </xf>
    <xf numFmtId="4" fontId="1" fillId="21" borderId="0" xfId="0" applyNumberFormat="1" applyFont="1" applyFill="1" applyAlignment="1">
      <alignment horizontal="right" vertical="top"/>
    </xf>
    <xf numFmtId="0" fontId="3" fillId="0" borderId="0" xfId="47">
      <alignment/>
      <protection/>
    </xf>
    <xf numFmtId="0" fontId="3" fillId="0" borderId="15" xfId="47" applyBorder="1">
      <alignment/>
      <protection/>
    </xf>
    <xf numFmtId="0" fontId="3" fillId="0" borderId="15" xfId="47" applyBorder="1" applyAlignment="1">
      <alignment wrapText="1"/>
      <protection/>
    </xf>
    <xf numFmtId="0" fontId="21" fillId="0" borderId="15" xfId="47" applyFont="1" applyBorder="1" applyAlignment="1">
      <alignment wrapText="1"/>
      <protection/>
    </xf>
    <xf numFmtId="9" fontId="3" fillId="0" borderId="15" xfId="47" applyNumberFormat="1" applyBorder="1" applyAlignment="1">
      <alignment wrapText="1"/>
      <protection/>
    </xf>
    <xf numFmtId="0" fontId="3" fillId="0" borderId="16" xfId="47" applyBorder="1">
      <alignment/>
      <protection/>
    </xf>
    <xf numFmtId="0" fontId="3" fillId="0" borderId="17" xfId="47" applyBorder="1" applyAlignment="1">
      <alignment wrapText="1"/>
      <protection/>
    </xf>
    <xf numFmtId="0" fontId="3" fillId="24" borderId="15" xfId="47" applyFill="1" applyBorder="1" applyProtection="1">
      <alignment/>
      <protection locked="0"/>
    </xf>
    <xf numFmtId="49" fontId="0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top" wrapText="1"/>
    </xf>
    <xf numFmtId="3" fontId="0" fillId="17" borderId="18" xfId="0" applyNumberFormat="1" applyFont="1" applyFill="1" applyBorder="1" applyAlignment="1" applyProtection="1">
      <alignment horizontal="right" vertical="top"/>
      <protection locked="0"/>
    </xf>
    <xf numFmtId="4" fontId="0" fillId="0" borderId="19" xfId="0" applyNumberFormat="1" applyFont="1" applyBorder="1" applyAlignment="1">
      <alignment horizontal="right" vertical="top"/>
    </xf>
    <xf numFmtId="0" fontId="0" fillId="0" borderId="0" xfId="0" applyFont="1" applyAlignment="1">
      <alignment horizontal="center" vertical="top" wrapText="1"/>
    </xf>
    <xf numFmtId="3" fontId="0" fillId="0" borderId="0" xfId="0" applyNumberFormat="1" applyFont="1" applyAlignment="1">
      <alignment horizontal="center" vertical="top"/>
    </xf>
    <xf numFmtId="0" fontId="3" fillId="0" borderId="20" xfId="47" applyBorder="1" applyAlignment="1">
      <alignment wrapText="1"/>
      <protection/>
    </xf>
    <xf numFmtId="0" fontId="21" fillId="0" borderId="0" xfId="0" applyFont="1" applyAlignment="1">
      <alignment vertical="center"/>
    </xf>
    <xf numFmtId="0" fontId="3" fillId="0" borderId="15" xfId="47" applyBorder="1" applyAlignment="1">
      <alignment vertical="top"/>
      <protection/>
    </xf>
    <xf numFmtId="0" fontId="0" fillId="0" borderId="15" xfId="0" applyFont="1" applyBorder="1" applyAlignment="1">
      <alignment wrapText="1"/>
    </xf>
    <xf numFmtId="0" fontId="3" fillId="0" borderId="16" xfId="47" applyBorder="1" applyAlignment="1">
      <alignment wrapText="1"/>
      <protection/>
    </xf>
    <xf numFmtId="0" fontId="3" fillId="0" borderId="0" xfId="47" applyBorder="1">
      <alignment/>
      <protection/>
    </xf>
    <xf numFmtId="0" fontId="3" fillId="24" borderId="21" xfId="47" applyFill="1" applyBorder="1" applyProtection="1">
      <alignment/>
      <protection locked="0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 quotePrefix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24" fillId="0" borderId="0" xfId="36" applyFill="1" applyAlignment="1">
      <alignment horizontal="left" vertical="top" wrapText="1"/>
    </xf>
    <xf numFmtId="3" fontId="0" fillId="0" borderId="0" xfId="0" applyNumberFormat="1" applyFont="1" applyFill="1" applyAlignment="1">
      <alignment horizontal="left" vertical="top" wrapText="1"/>
    </xf>
    <xf numFmtId="3" fontId="0" fillId="0" borderId="0" xfId="0" applyNumberFormat="1" applyFont="1" applyFill="1" applyAlignment="1">
      <alignment horizontal="center" vertical="top" wrapText="1"/>
    </xf>
    <xf numFmtId="0" fontId="3" fillId="0" borderId="20" xfId="47" applyBorder="1" applyAlignment="1">
      <alignment vertical="top"/>
      <protection/>
    </xf>
    <xf numFmtId="0" fontId="3" fillId="0" borderId="21" xfId="47" applyBorder="1" applyAlignment="1">
      <alignment vertical="top"/>
      <protection/>
    </xf>
    <xf numFmtId="0" fontId="3" fillId="0" borderId="21" xfId="47" applyBorder="1" applyAlignment="1">
      <alignment vertical="top" wrapText="1"/>
      <protection/>
    </xf>
    <xf numFmtId="0" fontId="3" fillId="24" borderId="20" xfId="47" applyFill="1" applyBorder="1" applyAlignment="1" applyProtection="1">
      <alignment wrapText="1"/>
      <protection locked="0"/>
    </xf>
    <xf numFmtId="0" fontId="3" fillId="24" borderId="15" xfId="47" applyFill="1" applyBorder="1" applyAlignment="1" applyProtection="1">
      <alignment wrapText="1"/>
      <protection locked="0"/>
    </xf>
    <xf numFmtId="0" fontId="3" fillId="25" borderId="15" xfId="47" applyFill="1" applyBorder="1" applyAlignment="1">
      <alignment wrapText="1"/>
      <protection/>
    </xf>
    <xf numFmtId="0" fontId="3" fillId="24" borderId="16" xfId="47" applyNumberFormat="1" applyFill="1" applyBorder="1" applyAlignment="1" applyProtection="1">
      <alignment wrapText="1"/>
      <protection locked="0"/>
    </xf>
    <xf numFmtId="0" fontId="1" fillId="8" borderId="0" xfId="0" applyFont="1" applyFill="1" applyBorder="1" applyAlignment="1">
      <alignment horizontal="left" vertical="top"/>
    </xf>
    <xf numFmtId="0" fontId="1" fillId="26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17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21" borderId="0" xfId="0" applyFont="1" applyFill="1" applyBorder="1" applyAlignment="1">
      <alignment horizontal="left" vertical="top"/>
    </xf>
    <xf numFmtId="0" fontId="5" fillId="8" borderId="22" xfId="47" applyFont="1" applyFill="1" applyBorder="1" applyAlignment="1">
      <alignment horizontal="center" vertical="center"/>
      <protection/>
    </xf>
    <xf numFmtId="0" fontId="5" fillId="8" borderId="23" xfId="47" applyFont="1" applyFill="1" applyBorder="1" applyAlignment="1">
      <alignment horizontal="center" vertical="center"/>
      <protection/>
    </xf>
    <xf numFmtId="0" fontId="5" fillId="8" borderId="24" xfId="47" applyFont="1" applyFill="1" applyBorder="1" applyAlignment="1">
      <alignment horizontal="center" vertical="center"/>
      <protection/>
    </xf>
    <xf numFmtId="0" fontId="5" fillId="8" borderId="25" xfId="47" applyFont="1" applyFill="1" applyBorder="1" applyAlignment="1">
      <alignment horizontal="center" vertical="center"/>
      <protection/>
    </xf>
    <xf numFmtId="0" fontId="5" fillId="8" borderId="15" xfId="47" applyFont="1" applyFill="1" applyBorder="1" applyAlignment="1">
      <alignment horizontal="center" vertical="center"/>
      <protection/>
    </xf>
    <xf numFmtId="0" fontId="5" fillId="8" borderId="16" xfId="47" applyFont="1" applyFill="1" applyBorder="1" applyAlignment="1">
      <alignment horizontal="center" vertical="center"/>
      <protection/>
    </xf>
    <xf numFmtId="0" fontId="5" fillId="0" borderId="26" xfId="47" applyFont="1" applyFill="1" applyBorder="1" applyAlignment="1">
      <alignment horizontal="left" vertical="center"/>
      <protection/>
    </xf>
    <xf numFmtId="0" fontId="0" fillId="0" borderId="26" xfId="0" applyBorder="1" applyAlignment="1">
      <alignment horizontal="left" vertical="center"/>
    </xf>
    <xf numFmtId="0" fontId="5" fillId="0" borderId="26" xfId="47" applyFont="1" applyBorder="1" applyAlignment="1">
      <alignment/>
      <protection/>
    </xf>
    <xf numFmtId="0" fontId="0" fillId="0" borderId="26" xfId="0" applyBorder="1" applyAlignment="1">
      <alignment/>
    </xf>
    <xf numFmtId="0" fontId="5" fillId="0" borderId="26" xfId="47" applyFont="1" applyBorder="1" applyAlignment="1">
      <alignment wrapText="1"/>
      <protection/>
    </xf>
    <xf numFmtId="0" fontId="1" fillId="0" borderId="26" xfId="0" applyFont="1" applyBorder="1" applyAlignment="1">
      <alignment wrapText="1"/>
    </xf>
    <xf numFmtId="0" fontId="3" fillId="0" borderId="16" xfId="47" applyBorder="1" applyAlignment="1">
      <alignment/>
      <protection/>
    </xf>
    <xf numFmtId="0" fontId="0" fillId="0" borderId="21" xfId="0" applyBorder="1" applyAlignment="1">
      <alignment/>
    </xf>
    <xf numFmtId="0" fontId="0" fillId="0" borderId="20" xfId="0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riloha_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lka@teiresias.muni.cz/ondra@teiresias.muni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"/>
  <sheetViews>
    <sheetView tabSelected="1" zoomScalePageLayoutView="0" workbookViewId="0" topLeftCell="S1">
      <pane ySplit="5" topLeftCell="A6" activePane="bottomLeft" state="frozen"/>
      <selection pane="topLeft" activeCell="A1" sqref="A1"/>
      <selection pane="bottomLeft" activeCell="Y10" sqref="Y10"/>
    </sheetView>
  </sheetViews>
  <sheetFormatPr defaultColWidth="9.140625" defaultRowHeight="12.75"/>
  <cols>
    <col min="1" max="1" width="18.421875" style="0" customWidth="1"/>
    <col min="2" max="2" width="32.28125" style="0" customWidth="1"/>
    <col min="3" max="3" width="51.421875" style="0" customWidth="1"/>
    <col min="4" max="4" width="33.140625" style="0" bestFit="1" customWidth="1"/>
    <col min="5" max="5" width="22.8515625" style="0" customWidth="1"/>
    <col min="6" max="6" width="15.28125" style="0" bestFit="1" customWidth="1"/>
    <col min="7" max="7" width="7.421875" style="0" customWidth="1"/>
    <col min="8" max="8" width="25.00390625" style="0" customWidth="1"/>
    <col min="9" max="9" width="16.140625" style="0" customWidth="1"/>
    <col min="10" max="10" width="21.421875" style="0" customWidth="1"/>
    <col min="11" max="11" width="12.421875" style="0" customWidth="1"/>
    <col min="12" max="12" width="14.140625" style="0" bestFit="1" customWidth="1"/>
    <col min="13" max="13" width="23.00390625" style="0" bestFit="1" customWidth="1"/>
    <col min="14" max="14" width="30.00390625" style="0" bestFit="1" customWidth="1"/>
    <col min="15" max="15" width="39.421875" style="0" bestFit="1" customWidth="1"/>
    <col min="16" max="16" width="27.28125" style="0" bestFit="1" customWidth="1"/>
    <col min="17" max="17" width="37.421875" style="0" customWidth="1"/>
    <col min="18" max="18" width="53.00390625" style="0" customWidth="1"/>
    <col min="19" max="19" width="8.140625" style="0" customWidth="1"/>
    <col min="20" max="20" width="10.57421875" style="0" customWidth="1"/>
    <col min="21" max="21" width="12.00390625" style="0" bestFit="1" customWidth="1"/>
    <col min="22" max="22" width="8.140625" style="0" customWidth="1"/>
    <col min="23" max="23" width="14.00390625" style="0" customWidth="1"/>
    <col min="24" max="24" width="21.140625" style="0" customWidth="1"/>
    <col min="25" max="25" width="11.7109375" style="0" customWidth="1"/>
    <col min="26" max="26" width="15.28125" style="0" customWidth="1"/>
    <col min="27" max="28" width="27.00390625" style="0" customWidth="1"/>
    <col min="29" max="29" width="23.421875" style="0" customWidth="1"/>
  </cols>
  <sheetData>
    <row r="1" spans="1:28" ht="16.5" customHeight="1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6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</row>
    <row r="4" spans="1:28" ht="16.5" customHeight="1">
      <c r="A4" s="49"/>
      <c r="B4" s="49"/>
      <c r="C4" s="49"/>
      <c r="D4" s="49"/>
      <c r="E4" s="49"/>
      <c r="F4" s="49"/>
      <c r="G4" s="49"/>
      <c r="H4" s="50"/>
      <c r="I4" s="50"/>
      <c r="J4" s="50"/>
      <c r="K4" s="50"/>
      <c r="L4" s="50"/>
      <c r="M4" s="2"/>
      <c r="N4" s="2"/>
      <c r="O4" s="2"/>
      <c r="P4" s="2"/>
      <c r="Q4" s="2"/>
      <c r="R4" s="2"/>
      <c r="S4" s="51" t="s">
        <v>33</v>
      </c>
      <c r="T4" s="51"/>
      <c r="U4" s="51"/>
      <c r="V4" s="51"/>
      <c r="W4" s="51"/>
      <c r="X4" s="2"/>
      <c r="Y4" s="2"/>
      <c r="Z4" s="2"/>
      <c r="AA4" s="2"/>
      <c r="AB4" s="2"/>
    </row>
    <row r="5" spans="1:28" ht="69.75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37</v>
      </c>
      <c r="R5" s="3" t="s">
        <v>16</v>
      </c>
      <c r="S5" s="3" t="s">
        <v>28</v>
      </c>
      <c r="T5" s="3" t="s">
        <v>29</v>
      </c>
      <c r="U5" s="3" t="s">
        <v>30</v>
      </c>
      <c r="V5" s="3" t="s">
        <v>31</v>
      </c>
      <c r="W5" s="3" t="s">
        <v>32</v>
      </c>
      <c r="X5" s="3" t="s">
        <v>17</v>
      </c>
      <c r="Y5" s="3" t="s">
        <v>18</v>
      </c>
      <c r="Z5" s="3" t="s">
        <v>19</v>
      </c>
      <c r="AA5" s="3" t="s">
        <v>20</v>
      </c>
      <c r="AB5" s="3" t="s">
        <v>21</v>
      </c>
    </row>
    <row r="6" spans="1:28" ht="39" thickBot="1">
      <c r="A6" s="4" t="s">
        <v>26</v>
      </c>
      <c r="B6" s="4" t="s">
        <v>38</v>
      </c>
      <c r="C6" s="5" t="s">
        <v>84</v>
      </c>
      <c r="D6" s="4" t="s">
        <v>27</v>
      </c>
      <c r="E6" s="4"/>
      <c r="F6" s="25" t="s">
        <v>22</v>
      </c>
      <c r="G6" s="26">
        <v>90</v>
      </c>
      <c r="H6" s="21" t="s">
        <v>39</v>
      </c>
      <c r="I6" s="21"/>
      <c r="J6" s="34" t="s">
        <v>72</v>
      </c>
      <c r="K6" s="34" t="s">
        <v>73</v>
      </c>
      <c r="L6" s="35" t="s">
        <v>74</v>
      </c>
      <c r="M6" s="36" t="s">
        <v>75</v>
      </c>
      <c r="N6" s="34" t="s">
        <v>76</v>
      </c>
      <c r="O6" s="37" t="s">
        <v>77</v>
      </c>
      <c r="P6" s="38" t="s">
        <v>78</v>
      </c>
      <c r="Q6" s="39" t="s">
        <v>79</v>
      </c>
      <c r="R6" s="4"/>
      <c r="S6" s="19"/>
      <c r="T6" s="22"/>
      <c r="U6" s="20"/>
      <c r="V6" s="22"/>
      <c r="W6" s="22"/>
      <c r="X6" s="6">
        <v>19500</v>
      </c>
      <c r="Y6" s="23">
        <v>21</v>
      </c>
      <c r="Z6" s="24">
        <f>((G6*X6)*(Y6/100))/G6</f>
        <v>4095</v>
      </c>
      <c r="AA6" s="7">
        <f>ROUND(G6*ROUND(X6,2),2)</f>
        <v>1755000</v>
      </c>
      <c r="AB6" s="7">
        <f>ROUND(AA6*((100+Y6)/100),2)</f>
        <v>2123550</v>
      </c>
    </row>
    <row r="7" spans="1:28" ht="13.5" customHeight="1" thickTop="1">
      <c r="A7" s="8" t="s">
        <v>35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47" t="s">
        <v>23</v>
      </c>
      <c r="Z7" s="47"/>
      <c r="AA7" s="9">
        <f>SUM(AA6)</f>
        <v>1755000</v>
      </c>
      <c r="AB7" s="9">
        <f>SUM(AB6)</f>
        <v>2123550</v>
      </c>
    </row>
    <row r="8" spans="1:28" ht="19.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3" t="s">
        <v>24</v>
      </c>
      <c r="Z8" s="53"/>
      <c r="AA8" s="10">
        <f>(0)+SUM(AA7)</f>
        <v>1755000</v>
      </c>
      <c r="AB8" s="10">
        <f>(0)+SUM(AB7)</f>
        <v>2123550</v>
      </c>
    </row>
    <row r="13" ht="12.75">
      <c r="B13" t="s">
        <v>36</v>
      </c>
    </row>
  </sheetData>
  <sheetProtection password="CC9E" sheet="1"/>
  <mergeCells count="7">
    <mergeCell ref="Y7:Z7"/>
    <mergeCell ref="A3:AB3"/>
    <mergeCell ref="A4:G4"/>
    <mergeCell ref="H4:L4"/>
    <mergeCell ref="S4:W4"/>
    <mergeCell ref="A8:X8"/>
    <mergeCell ref="Y8:Z8"/>
  </mergeCells>
  <hyperlinks>
    <hyperlink ref="O6" r:id="rId1" display="valka@teiresias.muni.cz/ondra@teiresias.muni.cz"/>
  </hyperlinks>
  <printOptions/>
  <pageMargins left="0.25" right="0.25" top="0.75" bottom="0.75" header="0.3" footer="0.3"/>
  <pageSetup horizontalDpi="300" verticalDpi="3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4"/>
  <sheetViews>
    <sheetView zoomScale="80" zoomScaleNormal="80" zoomScalePageLayoutView="0" workbookViewId="0" topLeftCell="A1">
      <selection activeCell="B2" sqref="B2:C3"/>
    </sheetView>
  </sheetViews>
  <sheetFormatPr defaultColWidth="9.140625" defaultRowHeight="12.75"/>
  <cols>
    <col min="1" max="1" width="4.8515625" style="11" customWidth="1"/>
    <col min="2" max="2" width="36.00390625" style="11" customWidth="1"/>
    <col min="3" max="3" width="94.7109375" style="11" customWidth="1"/>
    <col min="4" max="4" width="86.421875" style="11" customWidth="1"/>
    <col min="5" max="16384" width="9.140625" style="11" customWidth="1"/>
  </cols>
  <sheetData>
    <row r="2" spans="2:4" ht="15">
      <c r="B2" s="54" t="s">
        <v>41</v>
      </c>
      <c r="C2" s="55"/>
      <c r="D2" s="58" t="s">
        <v>34</v>
      </c>
    </row>
    <row r="3" spans="2:4" ht="15">
      <c r="B3" s="56"/>
      <c r="C3" s="57"/>
      <c r="D3" s="59"/>
    </row>
    <row r="4" spans="2:4" ht="15">
      <c r="B4" s="60" t="s">
        <v>42</v>
      </c>
      <c r="C4" s="61"/>
      <c r="D4" s="61"/>
    </row>
    <row r="5" spans="2:4" ht="30">
      <c r="B5" s="40" t="s">
        <v>43</v>
      </c>
      <c r="C5" s="27" t="s">
        <v>80</v>
      </c>
      <c r="D5" s="43" t="s">
        <v>85</v>
      </c>
    </row>
    <row r="6" spans="2:4" ht="15">
      <c r="B6" s="12" t="s">
        <v>45</v>
      </c>
      <c r="C6" s="28" t="s">
        <v>44</v>
      </c>
      <c r="D6" s="18" t="s">
        <v>86</v>
      </c>
    </row>
    <row r="7" spans="2:4" ht="15">
      <c r="B7" s="12" t="s">
        <v>56</v>
      </c>
      <c r="C7" s="14" t="s">
        <v>81</v>
      </c>
      <c r="D7" s="44" t="s">
        <v>87</v>
      </c>
    </row>
    <row r="8" spans="2:4" ht="15">
      <c r="B8" s="12" t="s">
        <v>58</v>
      </c>
      <c r="C8" s="28" t="s">
        <v>57</v>
      </c>
      <c r="D8" s="18" t="s">
        <v>88</v>
      </c>
    </row>
    <row r="9" spans="2:4" ht="15" customHeight="1">
      <c r="B9" s="12" t="s">
        <v>60</v>
      </c>
      <c r="C9" s="13" t="s">
        <v>59</v>
      </c>
      <c r="D9" s="18" t="s">
        <v>89</v>
      </c>
    </row>
    <row r="10" spans="2:4" ht="15">
      <c r="B10" s="12" t="s">
        <v>62</v>
      </c>
      <c r="C10" s="13" t="s">
        <v>61</v>
      </c>
      <c r="D10" s="18" t="s">
        <v>90</v>
      </c>
    </row>
    <row r="11" spans="2:4" ht="15">
      <c r="B11" s="12" t="s">
        <v>64</v>
      </c>
      <c r="C11" s="15" t="s">
        <v>63</v>
      </c>
      <c r="D11" s="18" t="s">
        <v>63</v>
      </c>
    </row>
    <row r="12" spans="2:4" ht="60">
      <c r="B12" s="29" t="s">
        <v>65</v>
      </c>
      <c r="C12" s="13" t="s">
        <v>66</v>
      </c>
      <c r="D12" s="45" t="s">
        <v>91</v>
      </c>
    </row>
    <row r="13" spans="2:4" ht="15">
      <c r="B13" s="12" t="s">
        <v>46</v>
      </c>
      <c r="C13" s="14" t="s">
        <v>67</v>
      </c>
      <c r="D13" s="18" t="s">
        <v>92</v>
      </c>
    </row>
    <row r="14" spans="2:4" ht="15">
      <c r="B14" s="12" t="s">
        <v>68</v>
      </c>
      <c r="C14" s="13" t="s">
        <v>47</v>
      </c>
      <c r="D14" s="18" t="s">
        <v>93</v>
      </c>
    </row>
    <row r="15" spans="2:4" ht="15">
      <c r="B15" s="12" t="s">
        <v>69</v>
      </c>
      <c r="C15" s="30" t="s">
        <v>48</v>
      </c>
      <c r="D15" s="18" t="s">
        <v>94</v>
      </c>
    </row>
    <row r="16" spans="2:4" ht="75">
      <c r="B16" s="16"/>
      <c r="C16" s="31" t="s">
        <v>49</v>
      </c>
      <c r="D16" s="46" t="s">
        <v>49</v>
      </c>
    </row>
    <row r="17" spans="2:4" s="32" customFormat="1" ht="15">
      <c r="B17" s="62" t="s">
        <v>50</v>
      </c>
      <c r="C17" s="63"/>
      <c r="D17" s="63"/>
    </row>
    <row r="18" spans="2:4" ht="45">
      <c r="B18" s="41" t="s">
        <v>70</v>
      </c>
      <c r="C18" s="42" t="s">
        <v>83</v>
      </c>
      <c r="D18" s="33" t="s">
        <v>95</v>
      </c>
    </row>
    <row r="19" spans="2:4" ht="15">
      <c r="B19" s="64" t="s">
        <v>51</v>
      </c>
      <c r="C19" s="65"/>
      <c r="D19" s="65"/>
    </row>
    <row r="20" spans="2:4" ht="30">
      <c r="B20" s="66" t="s">
        <v>51</v>
      </c>
      <c r="C20" s="27" t="s">
        <v>82</v>
      </c>
      <c r="D20" s="43" t="s">
        <v>96</v>
      </c>
    </row>
    <row r="21" spans="2:4" ht="15" customHeight="1">
      <c r="B21" s="67"/>
      <c r="C21" s="17" t="s">
        <v>52</v>
      </c>
      <c r="D21" s="18" t="s">
        <v>97</v>
      </c>
    </row>
    <row r="22" spans="2:4" ht="15">
      <c r="B22" s="68"/>
      <c r="C22" s="17" t="s">
        <v>53</v>
      </c>
      <c r="D22" s="18" t="s">
        <v>98</v>
      </c>
    </row>
    <row r="23" spans="2:4" ht="15">
      <c r="B23" s="12" t="s">
        <v>71</v>
      </c>
      <c r="C23" s="13" t="s">
        <v>54</v>
      </c>
      <c r="D23" s="18" t="s">
        <v>54</v>
      </c>
    </row>
    <row r="24" spans="2:4" ht="15">
      <c r="B24" s="12" t="s">
        <v>25</v>
      </c>
      <c r="C24" s="13" t="s">
        <v>55</v>
      </c>
      <c r="D24" s="18" t="s">
        <v>99</v>
      </c>
    </row>
  </sheetData>
  <sheetProtection/>
  <mergeCells count="6">
    <mergeCell ref="B2:C3"/>
    <mergeCell ref="D2:D3"/>
    <mergeCell ref="B4:D4"/>
    <mergeCell ref="B17:D17"/>
    <mergeCell ref="B19:D19"/>
    <mergeCell ref="B20:B2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</dc:creator>
  <cp:keywords/>
  <dc:description/>
  <cp:lastModifiedBy>sandera</cp:lastModifiedBy>
  <cp:lastPrinted>2012-04-20T11:09:05Z</cp:lastPrinted>
  <dcterms:created xsi:type="dcterms:W3CDTF">2012-01-30T11:31:54Z</dcterms:created>
  <dcterms:modified xsi:type="dcterms:W3CDTF">2013-08-06T18:35:35Z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