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>
    <definedName name="_xlnm.Print_Titles" localSheetId="0">'Schválené objednávky'!$5:$5</definedName>
  </definedNames>
  <calcPr fullCalcOnLoad="1"/>
</workbook>
</file>

<file path=xl/sharedStrings.xml><?xml version="1.0" encoding="utf-8"?>
<sst xmlns="http://schemas.openxmlformats.org/spreadsheetml/2006/main" count="1183" uniqueCount="289">
  <si>
    <t>Kategorie: PP 006-2011 - Propagační předměty, sběr do: 31.10.2011, dodání od: 14.12.2011, vygenerováno: 30.11.2011 11:24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</si>
  <si>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</si>
  <si>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</si>
  <si>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</si>
  <si>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</si>
  <si>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</si>
  <si>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</si>
  <si>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</si>
  <si>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</si>
  <si>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</si>
  <si>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</si>
  <si>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</si>
  <si>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</si>
  <si>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</si>
  <si>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</si>
  <si>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</si>
  <si>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</si>
  <si>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</si>
  <si>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</si>
  <si>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</si>
  <si>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</si>
  <si>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</si>
  <si>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</si>
  <si>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</si>
  <si>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</si>
  <si>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</si>
  <si>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</si>
  <si>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</si>
  <si>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</si>
  <si>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</si>
  <si>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</si>
  <si>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</si>
  <si>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</si>
  <si>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</si>
  <si>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</si>
  <si>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</si>
  <si>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</si>
  <si>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</si>
  <si>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</si>
  <si>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</si>
  <si>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39294100-0</t>
  </si>
  <si>
    <t>39294100-0-1</t>
  </si>
  <si>
    <t>Tričko</t>
  </si>
  <si>
    <t>Obecná položka, konkrétní specifikace (barva, materiál, rozměr, ...) se uvádí do předepsané šablony.</t>
  </si>
  <si>
    <t>Vzor trička:http://www.e-tricka.cz/detail/E6627/D102/D1/jamaica.html
 &gt; http://www.e-tricka.cz/detail/E6555/P102/P1/promocional.html
 Rozměr (velikost):S
 Barva:světle zelená
 Materiál:100% bavlna
 Technologie aplikace loga:výšivka loga na místě levé náprsní kapsy
 Gramáž:155g/m2
 pánské
 Střih(tričko)
 Jiné požadavky:</t>
  </si>
  <si>
    <t>ks</t>
  </si>
  <si>
    <t>S</t>
  </si>
  <si>
    <t>Ústav matematiky a statistiky</t>
  </si>
  <si>
    <t>PřF, Kotlářská 2, pavilon 08</t>
  </si>
  <si>
    <t>Kotlářská 267/2, 61137 Brno</t>
  </si>
  <si>
    <t>pav. 08/03017</t>
  </si>
  <si>
    <t>Chudáčková Vladimíra</t>
  </si>
  <si>
    <t>204410@mail.muni.cz</t>
  </si>
  <si>
    <t>1575</t>
  </si>
  <si>
    <t>311010</t>
  </si>
  <si>
    <t/>
  </si>
  <si>
    <t>1519</t>
  </si>
  <si>
    <t>0000</t>
  </si>
  <si>
    <t>OBJ/3106/0192/11</t>
  </si>
  <si>
    <t>Dodání podkladů:viz 1. položka
 Rozměr (velikost):M
 Barva:Světle zelená
 Materiál:100% bavlna
 Technologie aplikace loga:viz 1. položka
 Gramáž:155g/m2
 pánské
 Střih(tričko)
 Jiné požadavky:</t>
  </si>
  <si>
    <t>Dodání podkladů:viz 1. položka
 Rozměr (velikost):L
 Barva:viz 1. položka
 Materiál:viz 1. položka
 Technologie aplikace loga:viz 1. položka
 Gramáž:viz 1. položka
 pánské
 Střih(tričko)
 Jiné požadavky:</t>
  </si>
  <si>
    <t>Dodání podkladů:viz 1. položka
 Rozměr (velikost):XL
 Barva:viz 1. položka
 Materiál:viz 1. položka
 Technologie aplikace loga:viz 1. položka
 Gramáž:viz 1. položka
 pánské
 Střih(tričko)
 Jiné požadavky:</t>
  </si>
  <si>
    <t>Dodání podkladů:viz 1. položka
 Rozměr (velikost):S
 Barva:viz 1. položka
 Materiál:viz 1. položka
 Technologie aplikace loga:viz 1. položka
 Gramáž:viz 1. položka
 Dámské
 Střih(tričko)
 Jiné požadavky:</t>
  </si>
  <si>
    <t>Dodání podkladů:viz 1. položka
 Rozměr (velikost):M
 Barva:viz 1. položka
 Materiál:viz 1. položka
 Technologie aplikace loga:viz 1. položka
 Gramáž:viz 1. položka
 Dámské
 Střih(tričko)
 Jiné požadavky:</t>
  </si>
  <si>
    <t>Dodání podkladů:viz 1. položka
 Rozměr (velikost):L
 Barva:viz 1. položka
 Materiál:viz 1. položka
 Technologie aplikace loga:viz 1. položka
 Gramáž:viz 1. položka
 Dámské
 Střih(tričko)
 Jiné požadavky:</t>
  </si>
  <si>
    <t>Dodání podkladů:viz 1. položka
 Rozměr (velikost):XL
 Barva:viz 1. položka
 Materiál:viz 1. položka
 Technologie aplikace loga:viz 1. položka
 Gramáž:viz 1. položka
 Dámské
 Střih(tričko)
 Jiné požadavky:velikost loga 12,8x7,2cm</t>
  </si>
  <si>
    <t>Celkem za objednávku</t>
  </si>
  <si>
    <t>Dodání podkladů:viz 1. položka
 Rozměr (velikost):M
 Barva:viz 1. položka
 Materiál:viz 1. položka
 Technologie aplikace loga:viz 1. položka
 Gramáž:viz 1. položka
 Dámské
 Střih(tričko)
 Jiné požadavky:viz 1. položka</t>
  </si>
  <si>
    <t>OBJ/3106/0193/11</t>
  </si>
  <si>
    <t>Vzor trička:http://www.e-tricka.cz/detail/E6627/D102/D1/jamaica.html
  http://www.e-tricka.cz/detail/E6555/P102/P1/promocional.html
 Rozměr (velikost):S
 Barva:oranžová
 Materiál:100% bavlna
 Technologie aplikace loga:výšivka v místě levé náprsní kapsy
 Gramáž:155g/m2
 Dámské
 Střih(tričko)
 Jiné požadavky:velikost loga 12,6x7cm</t>
  </si>
  <si>
    <t>Dodání podkladů:viz 1. položka
 Rozměr (velikost):L
 Barva:viz 1. položka
 Materiál:viz 1. položka
 Technologie aplikace loga:viz 1. položka
 Gramáž:viz 1. položka
 Dámské
 Střih(tričko)
 Jiné požadavky:viz 1. položka</t>
  </si>
  <si>
    <t>Dodání podkladů:viz 1. položka
 Rozměr (velikost):M
 Barva:viz 1. položka
 Materiál:viz 1. položka
 Technologie aplikace loga:viz 1. položka
 Gramáž:viz 1. položka
 pánské
 Střih(tričko)
 Jiné požadavky:viz 1. položka</t>
  </si>
  <si>
    <t>Dodání podkladů:viz 1. položka
 Rozměr (velikost):L
 Barva:viz 1. položka
 Materiál:viz 1. položka
 Technologie aplikace loga:viz 1. položka
 Gramáž:viz 1. položka
 pánské
 Střih(tričko)
 Jiné požadavky:viz 1. položka</t>
  </si>
  <si>
    <t>Dodání podkladů:viz 1. položka
 Rozměr (velikost):XL
 Barva:viz 1. položka
 Materiál:viz 1. položka
 Technologie aplikace loga:viz 1. položka
 Gramáž:viz 1. položka
 pánské
 Střih(tričko)
 Jiné požadavky:viz 1. položka</t>
  </si>
  <si>
    <t>39294100-0-12</t>
  </si>
  <si>
    <t>Razítko</t>
  </si>
  <si>
    <t>Dodání podkladů:viz. příloha
 Rozměr (velikost): rozměry tiskové plochy 50x20mm
 Jiné požadavky:otočné razítko-barevné (modrá barva!), polštářek
 Poznámka - 5 ks, každý kus vlastní pořadové číslo</t>
  </si>
  <si>
    <t>A</t>
  </si>
  <si>
    <t>Děkanát</t>
  </si>
  <si>
    <t>UKB, Kamenice 5, budova A17</t>
  </si>
  <si>
    <t>Kamenice 753/5, 62500 Brno</t>
  </si>
  <si>
    <t>bud. A17/313</t>
  </si>
  <si>
    <t>Smutná Jitka Ing.</t>
  </si>
  <si>
    <t>135370@mail.muni.cz</t>
  </si>
  <si>
    <t>Převzetí zboží po tel. domluvě:
 Ing. Eva Řičánková
 tel.: 549 49 6491</t>
  </si>
  <si>
    <t>1111</t>
  </si>
  <si>
    <t>119910</t>
  </si>
  <si>
    <t>6001</t>
  </si>
  <si>
    <t>OBJ/1101/0562/11</t>
  </si>
  <si>
    <t>39294100-0-6</t>
  </si>
  <si>
    <t>Pero</t>
  </si>
  <si>
    <t>Dodání podkladů:30.11.2011
 Barva pera:stříbrná
 Barva tuhy: modrá
 Materiál:Kuličkové pero s pogumovaným úchopem, zasouvací mechanika, vyměnitelná náplň, šíře stopy 0,5 mm
 Technologie aplikace loga: 40*6 mm velikost loga + uvedení názvu fakulty</t>
  </si>
  <si>
    <t>Kat.veřejné ekonomie</t>
  </si>
  <si>
    <t>ESF, Lipová 41a</t>
  </si>
  <si>
    <t>Lipová 507/41a, 60200 Brno</t>
  </si>
  <si>
    <t>Špalek Jiří doc. Mgr. Ph.D.</t>
  </si>
  <si>
    <t>7027@mail.muni.cz</t>
  </si>
  <si>
    <t>1300</t>
  </si>
  <si>
    <t>561300</t>
  </si>
  <si>
    <t>OBJ/5601/0324/11</t>
  </si>
  <si>
    <t>39294100-0-18</t>
  </si>
  <si>
    <t>Blok </t>
  </si>
  <si>
    <t>samolepící bloček, 76 x 76 mm, opakované lepení, bílé barvy, bude uvedeno logo ESF, které bude dodáno na základě domluvy s dodavatelem do 31.11.2011</t>
  </si>
  <si>
    <t>doručení: Katka Kociánová, sekretatiát KVE,dveře č. 529, tel.:549495082</t>
  </si>
  <si>
    <t>39294100-0-10</t>
  </si>
  <si>
    <t>Banner</t>
  </si>
  <si>
    <t>Aluminiový Roll-up stojan (roletový stojan) včetně výroby motivu
 specifikace: aluminiový roll-up stojan (roletový stojan se samonavíjecím mechanismem), černý, zaklapávací horní lišta, včetně výroby motivu, včetně přenosné polstrované tašky/brašny
 rozměry motivu: cca 86 cm x cca 216 cm (34,05 x 85,23 ")
 materiál: plachtovina PVC
 dodání pokladů: dodá objednavatel jako součást žádanky 
 Cena: včetně výroby motivu s DPH 2 000 Kč</t>
  </si>
  <si>
    <t>Akademické centrum osobnost.rozvoje</t>
  </si>
  <si>
    <t>FF, Joštova 13, budova M</t>
  </si>
  <si>
    <t>Joštova 220/13, 66243 Brno</t>
  </si>
  <si>
    <t>bud. M/S111</t>
  </si>
  <si>
    <t>Slouková Martina Bc.</t>
  </si>
  <si>
    <t>263015@mail.muni.cz</t>
  </si>
  <si>
    <t>Přiložený motiv je pouze pracovní verzí! Finální podklad motivu pro vytištění na roletový stojan a další podrobnosti dodáme - prosíme o zkontaktování na 549 49 6478.</t>
  </si>
  <si>
    <t>0100</t>
  </si>
  <si>
    <t>211410</t>
  </si>
  <si>
    <t>19</t>
  </si>
  <si>
    <t>1590</t>
  </si>
  <si>
    <t>OBJ/2145/0025/11</t>
  </si>
  <si>
    <t>18</t>
  </si>
  <si>
    <t>OBJ/2144/0028/11</t>
  </si>
  <si>
    <t>Dodání podkladů:ano
 Rozměr (velikost):2,5m x 1m
 Materiál:folie (poplastované textilie) s kroužky pro uchycení
 Technologie aplikace potisku:
 Jiné požadavky:podklad dodáme ve formátu Microsoft Office Word - nutný převod do formátu vhodného pro tisk na folii</t>
  </si>
  <si>
    <t>Fakulta sportovních studií</t>
  </si>
  <si>
    <t>UKB, Kamenice 5, budova A34</t>
  </si>
  <si>
    <t>Cacek Jan PhDr. Ph.D.</t>
  </si>
  <si>
    <t>15709@mail.muni.cz</t>
  </si>
  <si>
    <t>3546</t>
  </si>
  <si>
    <t>511200</t>
  </si>
  <si>
    <t>OBJ/5102/0131/11</t>
  </si>
  <si>
    <t>39294100-0-41</t>
  </si>
  <si>
    <t>Samolepka - OPVK</t>
  </si>
  <si>
    <t>Samolepka-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 Materiál PVC.</t>
  </si>
  <si>
    <t>Kat.speciální pedagogiky</t>
  </si>
  <si>
    <t>PedF, Poříčí 9, budova A</t>
  </si>
  <si>
    <t>Poříčí 945/9, 60300 Brno</t>
  </si>
  <si>
    <t>bud. A/02028</t>
  </si>
  <si>
    <t>Zelinková Klára Mgr. DiS.</t>
  </si>
  <si>
    <t>84416@mail.muni.cz</t>
  </si>
  <si>
    <t>Kontaktujte mne na email: zelinkova@ped.muni.cz, sdělte přibližný termín dodání zboží a fakturace</t>
  </si>
  <si>
    <t>5502</t>
  </si>
  <si>
    <t>413200</t>
  </si>
  <si>
    <t>1195</t>
  </si>
  <si>
    <t>OBJ/4101/1805/11</t>
  </si>
  <si>
    <t>39294100-0-47</t>
  </si>
  <si>
    <t>USB flash disk - OPVK</t>
  </si>
  <si>
    <t>USB flash disk s potiskem - zkrácený horizontální logolink, minimální plocha umístění logolinku 22,2x14 mm. Písmo sloganu: Helvetica Neue LT Pro 55 Roman. Použité barvy: Modrá - Reflex Blue, Žlutá - Process yellow, Oranžová - 144 C, Černá - Process Black CV. Počet barev tisku - 4.</t>
  </si>
  <si>
    <t>8 GB USB flash disk s potiskem - zkrácený horizontální logolink, minimální plocha umístění logolinku 22,2x14 mm. Písmo sloganu: Helvetica Neue LT Pro 55 Roman. Použité barvy: Modrá - Reflex Blue, Žlutá - Process yellow, Oranžová - 144 C, Černá - Process Black CV. Počet barev tisku - 4.</t>
  </si>
  <si>
    <t>39294100-0-28</t>
  </si>
  <si>
    <t>Propiska - OPVK</t>
  </si>
  <si>
    <t>Propiska s potiskem - zkrácený horizontální logolink, minimální plocha umístění logolinku 22,2x6 mm. Písmo sloganu: Helvetica Neue LT Pro 55 Roman. Použité barvy: Modrá - Reflex Blue, Žlutá - Process yellow, Oranžová - 144 C, Černá - Process Black CV. Počet barev tisku - 4.</t>
  </si>
  <si>
    <t>Propiska s potiskem (plastové kuličkové pero, pryžová rukojeť, modrá náplň) - zkrácený horizontální logolink, minimální plocha umístění logolinku 22,2x6 mm. Písmo sloganu: Helvetica Neue LT Pro 55 Roman. Použité barvy: Modrá - Reflex Blue, Žlutá - Process yellow, Oranžová - 144 C, Černá - Process Black CV. Počet barev tisku - 4.</t>
  </si>
  <si>
    <t>Dodání podkladů:viz. příloha
 Rozměr (velikost):štoček - rozměry tiskové plochy 45x30mm, 4 varianty razítek, od každé varianty 1 ks
 Jiné požadavky:otočné razítko, barevné - černá barva, polštářek</t>
  </si>
  <si>
    <t>Odd.pro výzkum, rozvoj a projekt.podporu</t>
  </si>
  <si>
    <t>bud. A17/331</t>
  </si>
  <si>
    <t>Převzetí zboží po tel. domluvě:
 Dana Juřenčáková
 Oddělení pro výzkum, rozvoj a projektovou podporu
 Kamenice 5, budova A17, dv.č. 331
 625 00  Brno
 Tel.: 5 4949 6274
 E-mail: djurenc@med.muni.cz</t>
  </si>
  <si>
    <t>OBJ/1101/0563/11</t>
  </si>
  <si>
    <t>39294100-0-49</t>
  </si>
  <si>
    <t>Blok - OPVK</t>
  </si>
  <si>
    <t>Blok s potiskem -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</t>
  </si>
  <si>
    <t>Blok lepený odtrhávací s potiskem - rozšíř. horiz. logolink OPVK.
 - Velikost: A4 
 - Bez kroužkové vazby = paperback (lepené listy) a bez děrování pro pořadače
 - linkovaný
 - Dole zleva pod linkami rozšířený hor. logolink OPVK; vpravo pak nápis www.ReWaNuSa.cz  (vše v ČB-provedení)
 - plocha logolinku a ochr. zóny (100 *25 mm); plocha www.ReWaNuSa.cz (55 * 10 mm), písmo Helvetica ve velikosti adekvátní rámečku a v černé barvě
 - bez titulního tvrdého listu
 - počet listů?(20-40)</t>
  </si>
  <si>
    <t>Ústav geologických věd</t>
  </si>
  <si>
    <t>PřF, Kotlářská 2, pavilon 03</t>
  </si>
  <si>
    <t>Kopecký Martin Ing.</t>
  </si>
  <si>
    <t>111090@mail.muni.cz</t>
  </si>
  <si>
    <t>- nutno respektovat pravidla publicity (Manuál vizuální identity OPVK) 
 - v případě nejasností u specifikací kontaktovat Ing.Kopeckého (kopecky@sci.muni.cz/549493671) a dodání ohlásit 1 prac.den před</t>
  </si>
  <si>
    <t>7999</t>
  </si>
  <si>
    <t>315010</t>
  </si>
  <si>
    <t>052</t>
  </si>
  <si>
    <t>OBJ/3117/0184/11</t>
  </si>
  <si>
    <t>39294100-0-11</t>
  </si>
  <si>
    <t>Samolepka</t>
  </si>
  <si>
    <t>Samolepící obdélníkové bílé samolepky 3x8 cm se základním horizontálním barevným logolinkem OPVK - rozměr logolinku 72 x 14 mm, ale nutno přidat kolem povinnou ochrannou zónu, takže celá plocha samolepky pak 74,5 x 16,5 mm</t>
  </si>
  <si>
    <t>Propiska s potiskem v provedení zkrác. horiz. logolinku OPVK
 Materiál: celé v plastovém provedení ? tělo propisky i klip
 Náplň: modrá
 Typ náplně: kuličkové
 Šíře stopy: 0,5 mm
 Rozměr: cca 1 x 14 cm
 Barva: modrozelená (odstín Pantone 5483C), koncovky lze barevně odlišit
 Logolink barevně v rámečku s bílým pozadím</t>
  </si>
  <si>
    <t>39294100-0-34</t>
  </si>
  <si>
    <t>Sloha na dokumenty - OPVK</t>
  </si>
  <si>
    <t>Sloha na dokumenty s potiskem -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</t>
  </si>
  <si>
    <t>Tříchlopňová sloha na dokumenty s potiskem - rozšířený horizontální logolink OPVK a MU
 - Velikost: A4
 - Barva: bílá
 - Nahoře barevně rozšířený logolink ? plocha logolinku+ochr.zóna (100x25 mm) vycentrovat na střed
 - Dole tyto nápisy: 
 * ReWaNuSa (tučně)
 * Výzkumný tým pro ukládání radioaktivních odpadů a jadernou bezpečnost
 * Research group for radioactive waste repository and nuclear safety
 * www.rewanusa.cz 
 - vše písmem Helvetica, vel.písma 12, černá barva, vycentrovat na střed
 - uprostřed stránky ponechat volný prostor</t>
  </si>
  <si>
    <t>USB flash disk 2,0 se zkráceným horiz. logolinkem
 - 4 GB
 - provedení plast se zakrytím/schováním USBkonektoru
 - s otvorem pro zavěšení (na klíčenky)
 - rozměry: spíše menší ale tak, aby vešel zkrácený logolink 22,2*6 mm + k tomu ochranná zona, takže celá plocha min. 23,5*7,5 mm)
 - barva přibližně Pantone 5483C
 - logolink barevně v rámečku s bílým pozadím</t>
  </si>
  <si>
    <t>39294100-0-32</t>
  </si>
  <si>
    <t>Pero - OPVK</t>
  </si>
  <si>
    <t>Pero s potiskem - zkrácený horizontální logolink, minimální plocha umístění logolinku 22,2x6 mm. Písmo sloganu: Helvetica Neue LT Pro 55 Roman. Použité barvy:  Černá - Process Black CV. Počet barev tisku - 1.</t>
  </si>
  <si>
    <t>Dárková sada psacích potřeb (kuličkové pero+mikrotužka)
 - Materiál psacích potřeb: celokovové
 - Barva náplně: modrá
 - Barva psacích potřeb: modrozelená (približně Pantone 5483C), ale koncovky lze barevně odlišit
 - zkrácený logolink OPVK bude barevně v rámečku s bílým pozadím (plocha min. 23,5 x 7,5 mm)
 - uloženo v dárkové krabičce z plastu 
 - Barva krabičky: spodní část modrozelená (Pantone 5483C), svrchní část průhledná bude opatřena zkráceným horiz. logolinkem OPVK (barevně, dole)</t>
  </si>
  <si>
    <t>39294100-0-51</t>
  </si>
  <si>
    <t>Samolepící bloček černý potisk - OPVK</t>
  </si>
  <si>
    <t>Samolepící bloček s potiskem - zkrácený horizontální logolink, minimální plocha umístění logolinku 22,2x14 mm. Písmo sloganu: Helvetica Neue LT Pro 55 Roman. Použité barvy: Černá - Process Black CV. Počet barev tisku - 1.</t>
  </si>
  <si>
    <t>Samolepící bloček s potiskem zákl. horizont. logolinku OPVK
 (černobílý logolink 74,5 x 16,5 mm)
 - rozměr bločku 76x76 mm, 
 - barva listů v bločku modrozelená Pantone 5483C příp. bílá</t>
  </si>
  <si>
    <t>39294100-0-36</t>
  </si>
  <si>
    <t>Taška (papírová/igelitová) - OPVK</t>
  </si>
  <si>
    <t>Taška s potiskem -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</t>
  </si>
  <si>
    <t>Dárková taška z tvrdšího (křídového) papíru s potiskem - rozšířený černobílý logolink OPVK a MU.
 Barva tašky: bílá
 Ucho z modrého provázku
 Boční sklad: 8 cm 
 Výška: 15 cm
 Šířka 13 cm
 Potisk:
 Rozšířený černobílý logolink OPVK (100x25mm) a s menším odskokem pod ním  www.ReWaNuSa.cz (písmo Helvetica, velikost písma odpovídající šířce logolinku, barva černá) ? vše zarovnáno na střed</t>
  </si>
  <si>
    <t>39294100-0-55</t>
  </si>
  <si>
    <t>Deštník</t>
  </si>
  <si>
    <t>Holový deštník průměr 102 cm
 Kovová hůl a špička, rukojeť z plastu
 Automatické otvírání
 Barva: modrozelená (Pantone 5483C)
 Potisk ? rozšířený horizontální logolink OPVK (min. plocha 100*25 mm) v černobílém provedení.</t>
  </si>
  <si>
    <t>39294100-0-9</t>
  </si>
  <si>
    <t>Vlaječka včetně stojánku</t>
  </si>
  <si>
    <t>- Kovový stojan dvouramenný včetně vlaječek EU a ČR
 - Rozměr (velikost) stojanu: výška 30 cm, kruhový podstavec o průměru 9 cm
 - vlajka 100% polyester  Materiál: chrom (stojan), 100% polyester 
 Barva stojánku: bílý</t>
  </si>
  <si>
    <t>39294100-0-17</t>
  </si>
  <si>
    <t>Drobná elektronika</t>
  </si>
  <si>
    <t>USB Flash-disk
 Provedení: tvar náramku, materiál silikon
 Barva: černá
 Kapacita: 8 GB
 Rozměry: min. 65mm x 17mm x 10mm
 Kompatibilita: USB2.0, Microsoft Windows 98, ME, 2000, XP, Vista, 7, Mac 9.x/X, Linux 2.4x nebo vyšší
 Přenosová rychlost: čtení: min 20 MB/sec, zápis: min 10 MB/sec 
 Technologie aplikace loga: reliéfní grafika vyplněná barvou (Pantone 137)
 Minimální plocha k potisku 26 x 11 mm
 Podklady budou dodány</t>
  </si>
  <si>
    <t>Ekonomicko-správní fakulta</t>
  </si>
  <si>
    <t>Čačová Zdenka PhDr.</t>
  </si>
  <si>
    <t>826@mail.muni.cz</t>
  </si>
  <si>
    <t>8020</t>
  </si>
  <si>
    <t>560000</t>
  </si>
  <si>
    <t>8100</t>
  </si>
  <si>
    <t>OBJ/5601/0325/11</t>
  </si>
  <si>
    <t>USB Flash-disk
 Provedení: odolná konstrukce s otočným krytem konektoru/těla (bez samostatné krytky)
 Materiál: kovový 
 Barva:   
 - kryt: matný kovově šedý design
 - tělo: černá
 Kapacita: 16 GB
 Rozměry: min. 65mm x 17mm x 10mm
 Kompatibilita: USB2.0, Microsoft Windows 98, ME, 2000, XP, Vista, 7, Mac 9.x/X, Linux 2.4x nebo vyšší
 Přenosová rychlost: čtení: min 20 MB/sec, zápis: min 10 MB/sec 
 Technologie aplikace loga: potisk 1/0 (Pantone 137)
 Minimální plocha k potisku 26 x 11 mm
 Podklady budou dodány</t>
  </si>
  <si>
    <t>39294100-0-2</t>
  </si>
  <si>
    <t>Hrnek</t>
  </si>
  <si>
    <t>Dodání podkladů:
 Rozměr (velikost): 8 cm x 9,7 cm, objem 300 ml
 Barva: transparentní frosty bílá
 Materiál: sklo
 Technologie aplikace loga: pískované logo, přímý tisk, bez vypálení
 Jiné požadavky: logo na vnějším boku</t>
  </si>
  <si>
    <t>Dodání podkladů:
 Barva: černá, stříbrná
 Materiál: Kovové kuličkové pero, černé tělo, leskle stříbrné doplňky a ozdobný stříbrný pruh ve středu tužky. Pero má stiskací mechanismus a modrou náplň.
 Rozměry pera: minimálně 1 cm x 12,7 cm
 Technologie aplikace loga: laserem na stříbrný pruh 
 Jiné požadavky:</t>
  </si>
  <si>
    <t>39294100-0-7</t>
  </si>
  <si>
    <t>Sloha na dokumenty</t>
  </si>
  <si>
    <t>Sloha na dokumenty - vyrobena z tuhého polypropylenu, uvnitř s kovovým klipem (ve středu horní části) a vnitřní kapsou se 6 přihrádkami. Uzavírání na suchý zip. Formát A4, rozměr 268 x337 mm. Barva světle šedá.
 Potisk složky barva 1/0 - pouze přední strana, podklady k potisku budou dodány.</t>
  </si>
  <si>
    <t>39294100-0-3</t>
  </si>
  <si>
    <t>Šňůrka na klíče</t>
  </si>
  <si>
    <t>Dodání podkladů:
 Rozměr (velikost): délka 38 cm
 Materiál: šňůrka na mobil, klíče a další pro zavěšení v podobě funkčního zipu
 Barva: černý zip, černý jezdec, okraj v barvě Pantone 137
 Technologie aplikace loga: na jezdci je připevněno logo z elastomeru, velikost 20 mm, kruhový tvar, barva Pantone 137 
 Jiné požadavky: doplněk karabinka a šňůrka na mobil</t>
  </si>
  <si>
    <t>39294100-0-4</t>
  </si>
  <si>
    <t>Propiska</t>
  </si>
  <si>
    <t>Materiál: plast
 Poloměr: max. 1 cm
 Potisk: tamponový
 Náplň: X20 - 106 mm
 Barva: kombinace barev zelená (co nejbližší Pantone 368 C) a stříbrná
 Loga: logo CEITEC - minimální plocha pro umístění loga 5 x 50mm na jedné straně, logo - minimální plocha pro umístění loga 5 x 50mm na druhé straně
 Barva log: logo CEITEC - zelená, logo EU - modrá, umístění na stříbrném podkladu</t>
  </si>
  <si>
    <t>Centrální řídící struktura CEITEC</t>
  </si>
  <si>
    <t>RMU, Žerotínovo nám. 9</t>
  </si>
  <si>
    <t>Žerotínovo nám. 617/9, 60177 Brno</t>
  </si>
  <si>
    <t>Věchtová Petra Mgr.</t>
  </si>
  <si>
    <t>81677@mail.muni.cz</t>
  </si>
  <si>
    <t>6101</t>
  </si>
  <si>
    <t>790000</t>
  </si>
  <si>
    <t>2195</t>
  </si>
  <si>
    <t>OBJ/7901/0088/11</t>
  </si>
  <si>
    <t>Propiska cvakací nebo s víčkem, standardní modrá náplň, potisk na jedné straně logolink OPVK, na druhé straně logo a nápis COV</t>
  </si>
  <si>
    <t>Centrum občanského vzdělávání</t>
  </si>
  <si>
    <t>RMU, Komenského nám. 2</t>
  </si>
  <si>
    <t>Komenského nám. 220/2, 66243 Brno</t>
  </si>
  <si>
    <t>Petřík Jaroslav Mgr.</t>
  </si>
  <si>
    <t>52839@mail.muni.cz</t>
  </si>
  <si>
    <t>997300</t>
  </si>
  <si>
    <t>01</t>
  </si>
  <si>
    <t>OBJ/9901/0725/11</t>
  </si>
  <si>
    <t>39294100-0-30</t>
  </si>
  <si>
    <t>Tužka - OPVK</t>
  </si>
  <si>
    <t>Tužka s potiskem - zkrácený horizontální logolink, minimální plocha umístění logolinku 22,2x6 mm. Písmo sloganu: Helvetica Neue LT Pro 55 Roman. Použité barvy: Černá - Process Black CV. Počet barev tisku - 1.</t>
  </si>
  <si>
    <t>Obyčejná tužka dřevěná nebo ohebná, tvrdost 2, s připevněnou gumou, potisk z jedné strany logolink OPVK, z druhé strany nápis COV</t>
  </si>
  <si>
    <t>USB flash disk s potiskem, z jedné strany logo OPVK, z druhé strany logo a heslo COV. Velikost paměti min. 4GB</t>
  </si>
  <si>
    <t>Sloha s vnitřními křidýlky na papíry rozměru A4, papír 250g, oboustranný celobarevný potisk</t>
  </si>
  <si>
    <t>Dodání podkladů:ano
 Rozměr (velikost):S,M,L,XL
 Barva:tyrkysová a bílými  logy
 Materiál:100% bavlna
 Technologie aplikace loga:
 Gramáž:
 Dámská polokošile
 Jiné požadavky:</t>
  </si>
  <si>
    <t>UKB, Kamenice 5, budova A33</t>
  </si>
  <si>
    <t>bud. A33/122</t>
  </si>
  <si>
    <t>Zimová Michaela Ing.</t>
  </si>
  <si>
    <t>113552@mail.muni.cz</t>
  </si>
  <si>
    <t>3520</t>
  </si>
  <si>
    <t>511300</t>
  </si>
  <si>
    <t>OBJ/5102/0132/11</t>
  </si>
  <si>
    <t>Dodání podkladů:ano
 Rozměr (velikost):M,L,XL
 Barva:tyrkysová a bílými  logy
 Materiál:100% bavlna
 Technologie aplikace loga:
 Gramáž:
 Pánská polokošile
 Jiné požadavky:</t>
  </si>
  <si>
    <t>Dodání podkladů:ano
 Rozměr (velikost):S,M,L
 Barva:tyrkysová a bílými  logy
 Materiál:100% bavlna
 Technologie aplikace loga:
 Gramáž:
 Dámské tílko
 Jiné požadavky:</t>
  </si>
  <si>
    <t>rozměry: 100 x 200 cm, rolovací přenosný banner (rollbanner), jednostranný; materiál konstrukce: Aluminium, aluminiová kazeta s roletovým mechanismem, skládací tyč, barva konstrukce: stříbrná, bez osvětlení a bez stojanu na letáčky, grafický panel s potiskem: jednostranný potisk (dle grafického návrhu), černá transportní taška</t>
  </si>
  <si>
    <t>Odbor výzkumu a projektové podpory</t>
  </si>
  <si>
    <t>Winklerová Lucie Ing.</t>
  </si>
  <si>
    <t>171901@mail.muni.cz</t>
  </si>
  <si>
    <t>1860</t>
  </si>
  <si>
    <t>999900</t>
  </si>
  <si>
    <t>1181</t>
  </si>
  <si>
    <t>OBJ/9901/0726/11</t>
  </si>
  <si>
    <t>Celkem</t>
  </si>
  <si>
    <t>Specifikace: Černý matný plast, kovová špička, protiskluzová objímka, kovový klips, modrá náplň, stopa max. 0,7 mm
 Potisk: technologie - tampon; z jedné strany jednobarevný zkrácený horizontální logolink OP VK (3 loga) bez sloganu, minimální velikost logolinku 22,2 mm x 6 mm, minimální potisknutelná plocha 23,5 mm x 7,5 mm? logolink dle specifikace v bílé variantě, z druhé strany text bílou barvou Právnická fakulta MU; Pro upřesnění přiložená fotografie</t>
  </si>
  <si>
    <t>Z</t>
  </si>
  <si>
    <t>Právnická fakulta</t>
  </si>
  <si>
    <t>PrávF, Veveří 70</t>
  </si>
  <si>
    <t>Veveří 158/70, 61180 Brno</t>
  </si>
  <si>
    <t>Jaroš Jiří Mgr. Ing.</t>
  </si>
  <si>
    <t>98503@mail.muni.cz</t>
  </si>
  <si>
    <t>zdrojové soubory budou dodány následně emailem</t>
  </si>
  <si>
    <t>0705</t>
  </si>
  <si>
    <t>220000</t>
  </si>
  <si>
    <t>OBJ/2201/0080/11</t>
  </si>
  <si>
    <t>39294100-0-8</t>
  </si>
  <si>
    <t>Taška (papírová/igelitová)</t>
  </si>
  <si>
    <t>Specifikace: papírová taška s uchy s potiskem  (logolink + slogan z jedné strany, z druhé strany logo PrF a text Právnická fakulta, Masarykova univerzita + www.law.muni.cz), velikost 280 x 308 x 120 mm, barva přírodní z recyklovaného papíru (světle hnědá), gramáž papíru min 100 g/m2, vyztužené dno. Barva potisku: černá. Dle pravidel publicity je třeba následující: Má-li papír výraznou strukturu a má-li tmavší zabarvení, je nutné použít jednobarevné logo, které může mít
 podkladovou plochu do 60 % ekvivalentu černé (v součtu všech barev).</t>
  </si>
  <si>
    <t>Zdrojové soubory budou dodány následně emailem</t>
  </si>
  <si>
    <t>USB flash disk
 Specifikace: stříbrná barva, materiál kov,z jedné strany zkrácený logolink dle pravidel OP VK, z druhé strany logo Právnické fakulty MU, kapacita min. 8GB
 Potisk: gravírování laserem</t>
  </si>
  <si>
    <t>Přenosný pevný disk USB 3.0, velikost 2,5´´
 Specifikace: kovový, kapacita min. 500GB
 Potisk: gravírování laserem
 Cena: max. 1 999 Kč vč. DPH/ks</t>
  </si>
  <si>
    <t>Specifikace: průměr 100x90 cm, manuální otvírání, dřevěná rukojeť, černá barva, s logolinkem v bílém provedení, potisk: dle dodaného vzoru logotypem ESF, EU, MŠMT, OPVK a sloganem, do protilehlé části text Právnická fakulta Masarykova univerzita, potisk o velikosti min. 20x12 cm 
 Potisk: síto</t>
  </si>
  <si>
    <t>Specifikace: Set vlaječky ČR a EU se stojánkem k umístění na stůl, rozměr: minimální velikost delší strany vlaječky 16 cm, max. velikost delší strany vlaječky 20 cm, Stojánek: stolní, kovový ? typ ?V?, Materiál: polyester nebo vystužený satén</t>
  </si>
  <si>
    <t>Specifikace: formát A4, nahoře lepené, min 50 listů linkovaného papíru, gramáž 90 g/m2 , na obálce logolink včetně sloganu + text Právnická fakulta, Masarykova univerzita a logo fakulty, popis pouze na deskách, pevná papírová přední a zadní strana, zadní strana z tvrdého papírového podkladu, přední a zadní strana spojeny tak, aby přední strana nebyla odtrhávací, matný vzhled; plnobarevný potisk včetně fotografie, orientačně dle přiloženého souboru</t>
  </si>
  <si>
    <t>Návrh obálky bude doložen následně emailem</t>
  </si>
  <si>
    <t>Specifikace: papír křída 300g, rozměr A4
 Technologie aplikace loga: lamino mat, plnobarevný tisk + fotografie</t>
  </si>
  <si>
    <t>Grafický návrh přední a zadní strany a tvar desek bude dodán následně emailem</t>
  </si>
  <si>
    <t>Jednotková cena bez DPH v Kč</t>
  </si>
  <si>
    <t xml:space="preserve">Celková cena za položku (bez DPH) v Kč </t>
  </si>
  <si>
    <t>Celková cena za položku (včetně DPH) v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</si>
</sst>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2">
    <font>
      <sz val="10"/>
      <name val="Arial"/>
      <family val="0"/>
    </font>
    <font>
      <b/>
      <sz val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>
        <color indexed="8"/>
      </right>
      <top style="double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Font="1" applyAlignment="1">
      <alignment horizontal="right" vertical="top"/>
    </xf>
    <xf numFmtId="3" fontId="0" fillId="3" borderId="1" xfId="0" applyFont="1" applyBorder="1" applyAlignment="1">
      <alignment horizontal="right" vertical="top"/>
    </xf>
    <xf numFmtId="0" fontId="0" fillId="3" borderId="1" xfId="0" applyFont="1" applyBorder="1" applyAlignment="1">
      <alignment horizontal="left" vertical="top" wrapText="1"/>
    </xf>
    <xf numFmtId="49" fontId="0" fillId="3" borderId="1" xfId="0" applyFont="1" applyBorder="1" applyAlignment="1">
      <alignment horizontal="left" vertical="top" wrapText="1"/>
    </xf>
    <xf numFmtId="4" fontId="0" fillId="3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4" borderId="3" xfId="0" applyFont="1" applyBorder="1" applyAlignment="1">
      <alignment horizontal="left" vertical="top"/>
    </xf>
    <xf numFmtId="4" fontId="1" fillId="4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1" fillId="5" borderId="0" xfId="0" applyFont="1" applyAlignment="1">
      <alignment horizontal="right" vertical="top"/>
    </xf>
    <xf numFmtId="0" fontId="1" fillId="6" borderId="1" xfId="0" applyFont="1" applyBorder="1" applyAlignment="1">
      <alignment horizontal="left" vertical="top"/>
    </xf>
    <xf numFmtId="0" fontId="1" fillId="7" borderId="1" xfId="0" applyFont="1" applyBorder="1" applyAlignment="1">
      <alignment horizontal="center" vertical="center" wrapText="1"/>
    </xf>
    <xf numFmtId="0" fontId="1" fillId="8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9" borderId="5" xfId="0" applyFont="1" applyBorder="1" applyAlignment="1">
      <alignment horizontal="center" vertical="center" wrapText="1"/>
    </xf>
    <xf numFmtId="0" fontId="1" fillId="4" borderId="3" xfId="0" applyFont="1" applyBorder="1" applyAlignment="1">
      <alignment horizontal="left" vertical="top"/>
    </xf>
    <xf numFmtId="0" fontId="0" fillId="0" borderId="0" xfId="0" applyAlignment="1">
      <alignment/>
    </xf>
    <xf numFmtId="0" fontId="1" fillId="5" borderId="0" xfId="0" applyFont="1" applyAlignment="1">
      <alignment horizontal="left" vertical="top"/>
    </xf>
    <xf numFmtId="0" fontId="1" fillId="2" borderId="2" xfId="0" applyFont="1" applyBorder="1" applyAlignment="1">
      <alignment horizontal="center" vertical="center" textRotation="90" wrapText="1"/>
    </xf>
    <xf numFmtId="0" fontId="1" fillId="4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4" borderId="6" xfId="0" applyFont="1" applyBorder="1" applyAlignment="1">
      <alignment horizontal="center" vertical="top"/>
    </xf>
    <xf numFmtId="0" fontId="1" fillId="4" borderId="7" xfId="0" applyFont="1" applyBorder="1" applyAlignment="1">
      <alignment horizontal="center" vertical="top"/>
    </xf>
    <xf numFmtId="0" fontId="1" fillId="4" borderId="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abSelected="1" workbookViewId="0" topLeftCell="T1">
      <pane ySplit="5" topLeftCell="BM6" activePane="bottomLeft" state="frozen"/>
      <selection pane="topLeft" activeCell="A1" sqref="A1"/>
      <selection pane="bottomLeft" activeCell="AG1" sqref="AG1:AM16384"/>
    </sheetView>
  </sheetViews>
  <sheetFormatPr defaultColWidth="9.140625" defaultRowHeight="12.75"/>
  <cols>
    <col min="1" max="1" width="6.421875" style="0" customWidth="1"/>
    <col min="2" max="2" width="6.140625" style="0" customWidth="1"/>
    <col min="3" max="3" width="18.7109375" style="0" hidden="1" customWidth="1"/>
    <col min="4" max="4" width="23.421875" style="0" hidden="1" customWidth="1"/>
    <col min="5" max="5" width="10.421875" style="0" customWidth="1"/>
    <col min="6" max="6" width="35.421875" style="27" customWidth="1"/>
    <col min="7" max="7" width="38.7109375" style="0" customWidth="1"/>
    <col min="8" max="8" width="4.421875" style="0" customWidth="1"/>
    <col min="9" max="9" width="6.00390625" style="0" customWidth="1"/>
    <col min="10" max="10" width="4.7109375" style="0" customWidth="1"/>
    <col min="11" max="11" width="14.00390625" style="0" hidden="1" customWidth="1"/>
    <col min="12" max="12" width="19.7109375" style="0" customWidth="1"/>
    <col min="13" max="13" width="18.8515625" style="0" hidden="1" customWidth="1"/>
    <col min="14" max="14" width="16.421875" style="0" customWidth="1"/>
    <col min="15" max="15" width="8.140625" style="0" hidden="1" customWidth="1"/>
    <col min="16" max="16" width="17.57421875" style="0" hidden="1" customWidth="1"/>
    <col min="17" max="17" width="10.57421875" style="0" hidden="1" customWidth="1"/>
    <col min="18" max="18" width="14.28125" style="0" customWidth="1"/>
    <col min="19" max="19" width="17.00390625" style="0" customWidth="1"/>
    <col min="20" max="20" width="10.421875" style="0" customWidth="1"/>
    <col min="21" max="21" width="25.7109375" style="0" customWidth="1"/>
    <col min="22" max="22" width="5.57421875" style="0" customWidth="1"/>
    <col min="23" max="23" width="10.57421875" style="0" hidden="1" customWidth="1"/>
    <col min="24" max="24" width="12.8515625" style="0" hidden="1" customWidth="1"/>
    <col min="25" max="25" width="5.421875" style="0" customWidth="1"/>
    <col min="26" max="26" width="14.00390625" style="0" hidden="1" customWidth="1"/>
    <col min="27" max="27" width="13.57421875" style="0" customWidth="1"/>
    <col min="28" max="28" width="9.28125" style="0" customWidth="1"/>
    <col min="29" max="29" width="4.8515625" style="0" customWidth="1"/>
    <col min="30" max="30" width="7.140625" style="0" customWidth="1"/>
    <col min="31" max="31" width="12.28125" style="0" customWidth="1"/>
    <col min="32" max="32" width="11.8515625" style="0" customWidth="1"/>
  </cols>
  <sheetData>
    <row r="1" spans="1:32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customHeight="1">
      <c r="A3" s="16" t="s">
        <v>1</v>
      </c>
      <c r="B3" s="16"/>
      <c r="C3" s="16"/>
      <c r="D3" s="16"/>
      <c r="E3" s="16"/>
      <c r="F3" s="16"/>
      <c r="G3" s="17" t="s">
        <v>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2.75">
      <c r="A4" s="18"/>
      <c r="B4" s="18"/>
      <c r="C4" s="18"/>
      <c r="D4" s="18"/>
      <c r="E4" s="18"/>
      <c r="F4" s="18"/>
      <c r="G4" s="18"/>
      <c r="H4" s="18"/>
      <c r="I4" s="19" t="s">
        <v>3</v>
      </c>
      <c r="J4" s="19"/>
      <c r="K4" s="20" t="s">
        <v>4</v>
      </c>
      <c r="L4" s="20"/>
      <c r="M4" s="20"/>
      <c r="N4" s="20"/>
      <c r="O4" s="20"/>
      <c r="P4" s="20"/>
      <c r="Q4" s="18"/>
      <c r="R4" s="18"/>
      <c r="S4" s="18"/>
      <c r="T4" s="18"/>
      <c r="U4" s="18"/>
      <c r="V4" s="19" t="s">
        <v>5</v>
      </c>
      <c r="W4" s="19"/>
      <c r="X4" s="19"/>
      <c r="Y4" s="19"/>
      <c r="Z4" s="19"/>
      <c r="AA4" s="19" t="s">
        <v>3</v>
      </c>
      <c r="AB4" s="19"/>
      <c r="AC4" s="19"/>
      <c r="AD4" s="19"/>
      <c r="AE4" s="18"/>
      <c r="AF4" s="18"/>
    </row>
    <row r="5" spans="1:32" ht="69.75" customHeight="1">
      <c r="A5" s="24" t="s">
        <v>6</v>
      </c>
      <c r="B5" s="24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4" t="s">
        <v>14</v>
      </c>
      <c r="I5" s="24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" t="s">
        <v>24</v>
      </c>
      <c r="R5" s="2" t="s">
        <v>25</v>
      </c>
      <c r="S5" s="2" t="s">
        <v>26</v>
      </c>
      <c r="T5" s="2" t="s">
        <v>27</v>
      </c>
      <c r="U5" s="2" t="s">
        <v>28</v>
      </c>
      <c r="V5" s="24" t="s">
        <v>29</v>
      </c>
      <c r="W5" s="24" t="s">
        <v>30</v>
      </c>
      <c r="X5" s="24" t="s">
        <v>31</v>
      </c>
      <c r="Y5" s="24" t="s">
        <v>32</v>
      </c>
      <c r="Z5" s="2" t="s">
        <v>33</v>
      </c>
      <c r="AA5" s="2" t="s">
        <v>34</v>
      </c>
      <c r="AB5" s="2" t="s">
        <v>286</v>
      </c>
      <c r="AC5" s="24" t="s">
        <v>36</v>
      </c>
      <c r="AD5" s="2" t="s">
        <v>37</v>
      </c>
      <c r="AE5" s="2" t="s">
        <v>287</v>
      </c>
      <c r="AF5" s="2" t="s">
        <v>288</v>
      </c>
    </row>
    <row r="6" spans="1:32" ht="127.5">
      <c r="A6" s="3">
        <v>16210</v>
      </c>
      <c r="B6" s="3">
        <v>42365</v>
      </c>
      <c r="C6" s="4" t="s">
        <v>40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6">
        <v>1</v>
      </c>
      <c r="J6" s="7" t="s">
        <v>46</v>
      </c>
      <c r="K6" s="4">
        <v>311010</v>
      </c>
      <c r="L6" s="4" t="s">
        <v>47</v>
      </c>
      <c r="M6" s="4" t="s">
        <v>48</v>
      </c>
      <c r="N6" s="4" t="s">
        <v>49</v>
      </c>
      <c r="O6" s="4">
        <v>3</v>
      </c>
      <c r="P6" s="4" t="s">
        <v>50</v>
      </c>
      <c r="Q6" s="4">
        <v>204410</v>
      </c>
      <c r="R6" s="4" t="s">
        <v>51</v>
      </c>
      <c r="S6" s="4" t="s">
        <v>52</v>
      </c>
      <c r="T6" s="4">
        <v>549493744</v>
      </c>
      <c r="U6" s="4"/>
      <c r="V6" s="8" t="s">
        <v>53</v>
      </c>
      <c r="W6" s="8" t="s">
        <v>54</v>
      </c>
      <c r="X6" s="8" t="s">
        <v>55</v>
      </c>
      <c r="Y6" s="8" t="s">
        <v>56</v>
      </c>
      <c r="Z6" s="8" t="s">
        <v>57</v>
      </c>
      <c r="AA6" s="7" t="s">
        <v>58</v>
      </c>
      <c r="AB6" s="9">
        <v>84.9</v>
      </c>
      <c r="AC6" s="6">
        <v>20</v>
      </c>
      <c r="AD6" s="9">
        <v>16.98</v>
      </c>
      <c r="AE6" s="10">
        <f aca="true" t="shared" si="0" ref="AE6:AE13">ROUND(I6*AB6,2)</f>
        <v>84.9</v>
      </c>
      <c r="AF6" s="10">
        <f aca="true" t="shared" si="1" ref="AF6:AF13">ROUND(I6*(AB6+AD6),2)</f>
        <v>101.88</v>
      </c>
    </row>
    <row r="7" spans="1:32" ht="76.5">
      <c r="A7" s="3">
        <v>16210</v>
      </c>
      <c r="B7" s="3">
        <v>42385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59</v>
      </c>
      <c r="H7" s="4" t="s">
        <v>45</v>
      </c>
      <c r="I7" s="6">
        <v>3</v>
      </c>
      <c r="J7" s="7" t="s">
        <v>46</v>
      </c>
      <c r="K7" s="4">
        <v>311010</v>
      </c>
      <c r="L7" s="4" t="s">
        <v>47</v>
      </c>
      <c r="M7" s="4" t="s">
        <v>48</v>
      </c>
      <c r="N7" s="4" t="s">
        <v>49</v>
      </c>
      <c r="O7" s="4">
        <v>3</v>
      </c>
      <c r="P7" s="4" t="s">
        <v>50</v>
      </c>
      <c r="Q7" s="4">
        <v>204410</v>
      </c>
      <c r="R7" s="4" t="s">
        <v>51</v>
      </c>
      <c r="S7" s="4" t="s">
        <v>52</v>
      </c>
      <c r="T7" s="4">
        <v>549493744</v>
      </c>
      <c r="U7" s="4"/>
      <c r="V7" s="8" t="s">
        <v>53</v>
      </c>
      <c r="W7" s="8" t="s">
        <v>54</v>
      </c>
      <c r="X7" s="8" t="s">
        <v>55</v>
      </c>
      <c r="Y7" s="8" t="s">
        <v>56</v>
      </c>
      <c r="Z7" s="8" t="s">
        <v>57</v>
      </c>
      <c r="AA7" s="7" t="s">
        <v>58</v>
      </c>
      <c r="AB7" s="9">
        <v>84.9</v>
      </c>
      <c r="AC7" s="6">
        <v>20</v>
      </c>
      <c r="AD7" s="9">
        <v>16.98</v>
      </c>
      <c r="AE7" s="10">
        <f t="shared" si="0"/>
        <v>254.7</v>
      </c>
      <c r="AF7" s="10">
        <f t="shared" si="1"/>
        <v>305.64</v>
      </c>
    </row>
    <row r="8" spans="1:32" ht="76.5">
      <c r="A8" s="3">
        <v>16210</v>
      </c>
      <c r="B8" s="3">
        <v>42386</v>
      </c>
      <c r="C8" s="4" t="s">
        <v>40</v>
      </c>
      <c r="D8" s="4" t="s">
        <v>41</v>
      </c>
      <c r="E8" s="4" t="s">
        <v>42</v>
      </c>
      <c r="F8" s="4" t="s">
        <v>43</v>
      </c>
      <c r="G8" s="4" t="s">
        <v>60</v>
      </c>
      <c r="H8" s="4" t="s">
        <v>45</v>
      </c>
      <c r="I8" s="6">
        <v>6</v>
      </c>
      <c r="J8" s="7" t="s">
        <v>46</v>
      </c>
      <c r="K8" s="4">
        <v>311010</v>
      </c>
      <c r="L8" s="4" t="s">
        <v>47</v>
      </c>
      <c r="M8" s="4" t="s">
        <v>48</v>
      </c>
      <c r="N8" s="4" t="s">
        <v>49</v>
      </c>
      <c r="O8" s="4">
        <v>3</v>
      </c>
      <c r="P8" s="4" t="s">
        <v>50</v>
      </c>
      <c r="Q8" s="4">
        <v>204410</v>
      </c>
      <c r="R8" s="4" t="s">
        <v>51</v>
      </c>
      <c r="S8" s="4" t="s">
        <v>52</v>
      </c>
      <c r="T8" s="4">
        <v>549493744</v>
      </c>
      <c r="U8" s="4"/>
      <c r="V8" s="8" t="s">
        <v>53</v>
      </c>
      <c r="W8" s="8" t="s">
        <v>54</v>
      </c>
      <c r="X8" s="8" t="s">
        <v>55</v>
      </c>
      <c r="Y8" s="8" t="s">
        <v>56</v>
      </c>
      <c r="Z8" s="8" t="s">
        <v>57</v>
      </c>
      <c r="AA8" s="7" t="s">
        <v>58</v>
      </c>
      <c r="AB8" s="9">
        <v>84.9</v>
      </c>
      <c r="AC8" s="6">
        <v>20</v>
      </c>
      <c r="AD8" s="9">
        <v>16.98</v>
      </c>
      <c r="AE8" s="10">
        <f t="shared" si="0"/>
        <v>509.4</v>
      </c>
      <c r="AF8" s="10">
        <f t="shared" si="1"/>
        <v>611.28</v>
      </c>
    </row>
    <row r="9" spans="1:32" ht="76.5">
      <c r="A9" s="3">
        <v>16210</v>
      </c>
      <c r="B9" s="3">
        <v>42387</v>
      </c>
      <c r="C9" s="4" t="s">
        <v>40</v>
      </c>
      <c r="D9" s="4" t="s">
        <v>41</v>
      </c>
      <c r="E9" s="4" t="s">
        <v>42</v>
      </c>
      <c r="F9" s="4" t="s">
        <v>43</v>
      </c>
      <c r="G9" s="4" t="s">
        <v>61</v>
      </c>
      <c r="H9" s="4" t="s">
        <v>45</v>
      </c>
      <c r="I9" s="6">
        <v>2</v>
      </c>
      <c r="J9" s="7" t="s">
        <v>46</v>
      </c>
      <c r="K9" s="4">
        <v>311010</v>
      </c>
      <c r="L9" s="4" t="s">
        <v>47</v>
      </c>
      <c r="M9" s="4" t="s">
        <v>48</v>
      </c>
      <c r="N9" s="4" t="s">
        <v>49</v>
      </c>
      <c r="O9" s="4">
        <v>3</v>
      </c>
      <c r="P9" s="4" t="s">
        <v>50</v>
      </c>
      <c r="Q9" s="4">
        <v>204410</v>
      </c>
      <c r="R9" s="4" t="s">
        <v>51</v>
      </c>
      <c r="S9" s="4" t="s">
        <v>52</v>
      </c>
      <c r="T9" s="4">
        <v>549493744</v>
      </c>
      <c r="U9" s="4"/>
      <c r="V9" s="8" t="s">
        <v>53</v>
      </c>
      <c r="W9" s="8" t="s">
        <v>54</v>
      </c>
      <c r="X9" s="8" t="s">
        <v>55</v>
      </c>
      <c r="Y9" s="8" t="s">
        <v>56</v>
      </c>
      <c r="Z9" s="8" t="s">
        <v>57</v>
      </c>
      <c r="AA9" s="7" t="s">
        <v>58</v>
      </c>
      <c r="AB9" s="9">
        <v>84.9</v>
      </c>
      <c r="AC9" s="6">
        <v>20</v>
      </c>
      <c r="AD9" s="9">
        <v>16.98</v>
      </c>
      <c r="AE9" s="10">
        <f t="shared" si="0"/>
        <v>169.8</v>
      </c>
      <c r="AF9" s="10">
        <f t="shared" si="1"/>
        <v>203.76</v>
      </c>
    </row>
    <row r="10" spans="1:32" ht="76.5">
      <c r="A10" s="3">
        <v>16210</v>
      </c>
      <c r="B10" s="3">
        <v>42388</v>
      </c>
      <c r="C10" s="4" t="s">
        <v>40</v>
      </c>
      <c r="D10" s="4" t="s">
        <v>41</v>
      </c>
      <c r="E10" s="4" t="s">
        <v>42</v>
      </c>
      <c r="F10" s="4" t="s">
        <v>43</v>
      </c>
      <c r="G10" s="4" t="s">
        <v>62</v>
      </c>
      <c r="H10" s="4" t="s">
        <v>45</v>
      </c>
      <c r="I10" s="6">
        <v>10</v>
      </c>
      <c r="J10" s="7" t="s">
        <v>46</v>
      </c>
      <c r="K10" s="4">
        <v>311010</v>
      </c>
      <c r="L10" s="4" t="s">
        <v>47</v>
      </c>
      <c r="M10" s="4" t="s">
        <v>48</v>
      </c>
      <c r="N10" s="4" t="s">
        <v>49</v>
      </c>
      <c r="O10" s="4">
        <v>3</v>
      </c>
      <c r="P10" s="4" t="s">
        <v>50</v>
      </c>
      <c r="Q10" s="4">
        <v>204410</v>
      </c>
      <c r="R10" s="4" t="s">
        <v>51</v>
      </c>
      <c r="S10" s="4" t="s">
        <v>52</v>
      </c>
      <c r="T10" s="4">
        <v>549493744</v>
      </c>
      <c r="U10" s="4"/>
      <c r="V10" s="8" t="s">
        <v>53</v>
      </c>
      <c r="W10" s="8" t="s">
        <v>54</v>
      </c>
      <c r="X10" s="8" t="s">
        <v>55</v>
      </c>
      <c r="Y10" s="8" t="s">
        <v>56</v>
      </c>
      <c r="Z10" s="8" t="s">
        <v>57</v>
      </c>
      <c r="AA10" s="7" t="s">
        <v>58</v>
      </c>
      <c r="AB10" s="9">
        <v>84.9</v>
      </c>
      <c r="AC10" s="6">
        <v>20</v>
      </c>
      <c r="AD10" s="9">
        <v>16.98</v>
      </c>
      <c r="AE10" s="10">
        <f t="shared" si="0"/>
        <v>849</v>
      </c>
      <c r="AF10" s="10">
        <f t="shared" si="1"/>
        <v>1018.8</v>
      </c>
    </row>
    <row r="11" spans="1:32" ht="76.5">
      <c r="A11" s="3">
        <v>16210</v>
      </c>
      <c r="B11" s="3">
        <v>42390</v>
      </c>
      <c r="C11" s="4" t="s">
        <v>40</v>
      </c>
      <c r="D11" s="4" t="s">
        <v>41</v>
      </c>
      <c r="E11" s="4" t="s">
        <v>42</v>
      </c>
      <c r="F11" s="4" t="s">
        <v>43</v>
      </c>
      <c r="G11" s="4" t="s">
        <v>63</v>
      </c>
      <c r="H11" s="4" t="s">
        <v>45</v>
      </c>
      <c r="I11" s="6">
        <v>6</v>
      </c>
      <c r="J11" s="7" t="s">
        <v>46</v>
      </c>
      <c r="K11" s="4">
        <v>311010</v>
      </c>
      <c r="L11" s="4" t="s">
        <v>47</v>
      </c>
      <c r="M11" s="4" t="s">
        <v>48</v>
      </c>
      <c r="N11" s="4" t="s">
        <v>49</v>
      </c>
      <c r="O11" s="4">
        <v>3</v>
      </c>
      <c r="P11" s="4" t="s">
        <v>50</v>
      </c>
      <c r="Q11" s="4">
        <v>204410</v>
      </c>
      <c r="R11" s="4" t="s">
        <v>51</v>
      </c>
      <c r="S11" s="4" t="s">
        <v>52</v>
      </c>
      <c r="T11" s="4">
        <v>549493744</v>
      </c>
      <c r="U11" s="4"/>
      <c r="V11" s="8" t="s">
        <v>53</v>
      </c>
      <c r="W11" s="8" t="s">
        <v>54</v>
      </c>
      <c r="X11" s="8" t="s">
        <v>55</v>
      </c>
      <c r="Y11" s="8" t="s">
        <v>56</v>
      </c>
      <c r="Z11" s="8" t="s">
        <v>57</v>
      </c>
      <c r="AA11" s="7" t="s">
        <v>58</v>
      </c>
      <c r="AB11" s="9">
        <v>84.9</v>
      </c>
      <c r="AC11" s="6">
        <v>20</v>
      </c>
      <c r="AD11" s="9">
        <v>16.98</v>
      </c>
      <c r="AE11" s="10">
        <f t="shared" si="0"/>
        <v>509.4</v>
      </c>
      <c r="AF11" s="10">
        <f t="shared" si="1"/>
        <v>611.28</v>
      </c>
    </row>
    <row r="12" spans="1:32" ht="76.5">
      <c r="A12" s="3">
        <v>16210</v>
      </c>
      <c r="B12" s="3">
        <v>42391</v>
      </c>
      <c r="C12" s="4" t="s">
        <v>40</v>
      </c>
      <c r="D12" s="4" t="s">
        <v>41</v>
      </c>
      <c r="E12" s="4" t="s">
        <v>42</v>
      </c>
      <c r="F12" s="4" t="s">
        <v>43</v>
      </c>
      <c r="G12" s="4" t="s">
        <v>64</v>
      </c>
      <c r="H12" s="4" t="s">
        <v>45</v>
      </c>
      <c r="I12" s="6">
        <v>3</v>
      </c>
      <c r="J12" s="7" t="s">
        <v>46</v>
      </c>
      <c r="K12" s="4">
        <v>311010</v>
      </c>
      <c r="L12" s="4" t="s">
        <v>47</v>
      </c>
      <c r="M12" s="4" t="s">
        <v>48</v>
      </c>
      <c r="N12" s="4" t="s">
        <v>49</v>
      </c>
      <c r="O12" s="4">
        <v>3</v>
      </c>
      <c r="P12" s="4" t="s">
        <v>50</v>
      </c>
      <c r="Q12" s="4">
        <v>204410</v>
      </c>
      <c r="R12" s="4" t="s">
        <v>51</v>
      </c>
      <c r="S12" s="4" t="s">
        <v>52</v>
      </c>
      <c r="T12" s="4">
        <v>549493744</v>
      </c>
      <c r="U12" s="4"/>
      <c r="V12" s="8" t="s">
        <v>53</v>
      </c>
      <c r="W12" s="8" t="s">
        <v>54</v>
      </c>
      <c r="X12" s="8" t="s">
        <v>55</v>
      </c>
      <c r="Y12" s="8" t="s">
        <v>56</v>
      </c>
      <c r="Z12" s="8" t="s">
        <v>57</v>
      </c>
      <c r="AA12" s="7" t="s">
        <v>58</v>
      </c>
      <c r="AB12" s="9">
        <v>84.9</v>
      </c>
      <c r="AC12" s="6">
        <v>20</v>
      </c>
      <c r="AD12" s="9">
        <v>16.98</v>
      </c>
      <c r="AE12" s="10">
        <f t="shared" si="0"/>
        <v>254.7</v>
      </c>
      <c r="AF12" s="10">
        <f t="shared" si="1"/>
        <v>305.64</v>
      </c>
    </row>
    <row r="13" spans="1:32" ht="77.25" thickBot="1">
      <c r="A13" s="3">
        <v>16210</v>
      </c>
      <c r="B13" s="3">
        <v>42399</v>
      </c>
      <c r="C13" s="4" t="s">
        <v>40</v>
      </c>
      <c r="D13" s="4" t="s">
        <v>41</v>
      </c>
      <c r="E13" s="4" t="s">
        <v>42</v>
      </c>
      <c r="F13" s="4" t="s">
        <v>43</v>
      </c>
      <c r="G13" s="4" t="s">
        <v>65</v>
      </c>
      <c r="H13" s="4" t="s">
        <v>45</v>
      </c>
      <c r="I13" s="6">
        <v>1</v>
      </c>
      <c r="J13" s="7" t="s">
        <v>46</v>
      </c>
      <c r="K13" s="4">
        <v>311010</v>
      </c>
      <c r="L13" s="4" t="s">
        <v>47</v>
      </c>
      <c r="M13" s="4" t="s">
        <v>48</v>
      </c>
      <c r="N13" s="4" t="s">
        <v>49</v>
      </c>
      <c r="O13" s="4">
        <v>3</v>
      </c>
      <c r="P13" s="4" t="s">
        <v>50</v>
      </c>
      <c r="Q13" s="4">
        <v>204410</v>
      </c>
      <c r="R13" s="4" t="s">
        <v>51</v>
      </c>
      <c r="S13" s="4" t="s">
        <v>52</v>
      </c>
      <c r="T13" s="4">
        <v>549493744</v>
      </c>
      <c r="U13" s="4"/>
      <c r="V13" s="8" t="s">
        <v>53</v>
      </c>
      <c r="W13" s="8" t="s">
        <v>54</v>
      </c>
      <c r="X13" s="8" t="s">
        <v>55</v>
      </c>
      <c r="Y13" s="8" t="s">
        <v>56</v>
      </c>
      <c r="Z13" s="8" t="s">
        <v>57</v>
      </c>
      <c r="AA13" s="7" t="s">
        <v>58</v>
      </c>
      <c r="AB13" s="9">
        <v>84.9</v>
      </c>
      <c r="AC13" s="6">
        <v>20</v>
      </c>
      <c r="AD13" s="9">
        <v>16.98</v>
      </c>
      <c r="AE13" s="10">
        <f t="shared" si="0"/>
        <v>84.9</v>
      </c>
      <c r="AF13" s="10">
        <f t="shared" si="1"/>
        <v>101.88</v>
      </c>
    </row>
    <row r="14" spans="1:32" ht="13.5" customHeight="1" thickTop="1">
      <c r="A14" s="21"/>
      <c r="B14" s="21"/>
      <c r="C14" s="11"/>
      <c r="D14" s="11"/>
      <c r="E14" s="11"/>
      <c r="F14" s="2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8" t="s">
        <v>66</v>
      </c>
      <c r="W14" s="29"/>
      <c r="X14" s="29"/>
      <c r="Y14" s="29"/>
      <c r="Z14" s="29"/>
      <c r="AA14" s="29"/>
      <c r="AB14" s="29"/>
      <c r="AC14" s="29"/>
      <c r="AD14" s="30"/>
      <c r="AE14" s="12">
        <f>SUM(AE6:AE13)</f>
        <v>2716.7999999999997</v>
      </c>
      <c r="AF14" s="12">
        <f>SUM(AF6:AF13)</f>
        <v>3260.1599999999994</v>
      </c>
    </row>
    <row r="15" spans="1:32" ht="12.75">
      <c r="A15" s="13"/>
      <c r="B15" s="13"/>
      <c r="C15" s="13"/>
      <c r="D15" s="13"/>
      <c r="E15" s="13"/>
      <c r="F15" s="2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76.5">
      <c r="A16" s="3">
        <v>16249</v>
      </c>
      <c r="B16" s="3">
        <v>42400</v>
      </c>
      <c r="C16" s="4" t="s">
        <v>40</v>
      </c>
      <c r="D16" s="4" t="s">
        <v>41</v>
      </c>
      <c r="E16" s="4" t="s">
        <v>42</v>
      </c>
      <c r="F16" s="4" t="s">
        <v>43</v>
      </c>
      <c r="G16" s="4" t="s">
        <v>67</v>
      </c>
      <c r="H16" s="4" t="s">
        <v>45</v>
      </c>
      <c r="I16" s="6">
        <v>2</v>
      </c>
      <c r="J16" s="7" t="s">
        <v>46</v>
      </c>
      <c r="K16" s="4">
        <v>311010</v>
      </c>
      <c r="L16" s="4" t="s">
        <v>47</v>
      </c>
      <c r="M16" s="4" t="s">
        <v>48</v>
      </c>
      <c r="N16" s="4" t="s">
        <v>49</v>
      </c>
      <c r="O16" s="4">
        <v>3</v>
      </c>
      <c r="P16" s="4" t="s">
        <v>50</v>
      </c>
      <c r="Q16" s="4">
        <v>204410</v>
      </c>
      <c r="R16" s="4" t="s">
        <v>51</v>
      </c>
      <c r="S16" s="4" t="s">
        <v>52</v>
      </c>
      <c r="T16" s="4">
        <v>549493744</v>
      </c>
      <c r="U16" s="4"/>
      <c r="V16" s="8" t="s">
        <v>53</v>
      </c>
      <c r="W16" s="8" t="s">
        <v>54</v>
      </c>
      <c r="X16" s="8" t="s">
        <v>55</v>
      </c>
      <c r="Y16" s="8" t="s">
        <v>56</v>
      </c>
      <c r="Z16" s="8" t="s">
        <v>57</v>
      </c>
      <c r="AA16" s="7" t="s">
        <v>68</v>
      </c>
      <c r="AB16" s="9">
        <v>77.9</v>
      </c>
      <c r="AC16" s="6">
        <v>20</v>
      </c>
      <c r="AD16" s="9">
        <v>15.58</v>
      </c>
      <c r="AE16" s="10">
        <f aca="true" t="shared" si="2" ref="AE16:AE21">ROUND(I16*AB16,2)</f>
        <v>155.8</v>
      </c>
      <c r="AF16" s="10">
        <f aca="true" t="shared" si="3" ref="AF16:AF21">ROUND(I16*(AB16+AD16),2)</f>
        <v>186.96</v>
      </c>
    </row>
    <row r="17" spans="1:32" ht="127.5">
      <c r="A17" s="3">
        <v>16249</v>
      </c>
      <c r="B17" s="3">
        <v>42401</v>
      </c>
      <c r="C17" s="4" t="s">
        <v>40</v>
      </c>
      <c r="D17" s="4" t="s">
        <v>41</v>
      </c>
      <c r="E17" s="4" t="s">
        <v>42</v>
      </c>
      <c r="F17" s="4" t="s">
        <v>43</v>
      </c>
      <c r="G17" s="4" t="s">
        <v>69</v>
      </c>
      <c r="H17" s="4" t="s">
        <v>45</v>
      </c>
      <c r="I17" s="6">
        <v>2</v>
      </c>
      <c r="J17" s="7" t="s">
        <v>46</v>
      </c>
      <c r="K17" s="4">
        <v>311010</v>
      </c>
      <c r="L17" s="4" t="s">
        <v>47</v>
      </c>
      <c r="M17" s="4" t="s">
        <v>48</v>
      </c>
      <c r="N17" s="4" t="s">
        <v>49</v>
      </c>
      <c r="O17" s="4">
        <v>3</v>
      </c>
      <c r="P17" s="4" t="s">
        <v>50</v>
      </c>
      <c r="Q17" s="4">
        <v>204410</v>
      </c>
      <c r="R17" s="4" t="s">
        <v>51</v>
      </c>
      <c r="S17" s="4" t="s">
        <v>52</v>
      </c>
      <c r="T17" s="4">
        <v>549493744</v>
      </c>
      <c r="U17" s="4"/>
      <c r="V17" s="8" t="s">
        <v>53</v>
      </c>
      <c r="W17" s="8" t="s">
        <v>54</v>
      </c>
      <c r="X17" s="8" t="s">
        <v>55</v>
      </c>
      <c r="Y17" s="8" t="s">
        <v>56</v>
      </c>
      <c r="Z17" s="8" t="s">
        <v>57</v>
      </c>
      <c r="AA17" s="7" t="s">
        <v>68</v>
      </c>
      <c r="AB17" s="9">
        <v>77.9</v>
      </c>
      <c r="AC17" s="6">
        <v>20</v>
      </c>
      <c r="AD17" s="9">
        <v>15.58</v>
      </c>
      <c r="AE17" s="10">
        <f t="shared" si="2"/>
        <v>155.8</v>
      </c>
      <c r="AF17" s="10">
        <f t="shared" si="3"/>
        <v>186.96</v>
      </c>
    </row>
    <row r="18" spans="1:32" ht="76.5">
      <c r="A18" s="3">
        <v>16249</v>
      </c>
      <c r="B18" s="3">
        <v>42402</v>
      </c>
      <c r="C18" s="4" t="s">
        <v>40</v>
      </c>
      <c r="D18" s="4" t="s">
        <v>41</v>
      </c>
      <c r="E18" s="4" t="s">
        <v>42</v>
      </c>
      <c r="F18" s="4" t="s">
        <v>43</v>
      </c>
      <c r="G18" s="4" t="s">
        <v>70</v>
      </c>
      <c r="H18" s="4" t="s">
        <v>45</v>
      </c>
      <c r="I18" s="6">
        <v>2</v>
      </c>
      <c r="J18" s="7" t="s">
        <v>46</v>
      </c>
      <c r="K18" s="4">
        <v>311010</v>
      </c>
      <c r="L18" s="4" t="s">
        <v>47</v>
      </c>
      <c r="M18" s="4" t="s">
        <v>48</v>
      </c>
      <c r="N18" s="4" t="s">
        <v>49</v>
      </c>
      <c r="O18" s="4">
        <v>3</v>
      </c>
      <c r="P18" s="4" t="s">
        <v>50</v>
      </c>
      <c r="Q18" s="4">
        <v>204410</v>
      </c>
      <c r="R18" s="4" t="s">
        <v>51</v>
      </c>
      <c r="S18" s="4" t="s">
        <v>52</v>
      </c>
      <c r="T18" s="4">
        <v>549493744</v>
      </c>
      <c r="U18" s="4"/>
      <c r="V18" s="8" t="s">
        <v>53</v>
      </c>
      <c r="W18" s="8" t="s">
        <v>54</v>
      </c>
      <c r="X18" s="8" t="s">
        <v>55</v>
      </c>
      <c r="Y18" s="8" t="s">
        <v>56</v>
      </c>
      <c r="Z18" s="8" t="s">
        <v>57</v>
      </c>
      <c r="AA18" s="7" t="s">
        <v>68</v>
      </c>
      <c r="AB18" s="9">
        <v>77.9</v>
      </c>
      <c r="AC18" s="6">
        <v>20</v>
      </c>
      <c r="AD18" s="9">
        <v>15.58</v>
      </c>
      <c r="AE18" s="10">
        <f t="shared" si="2"/>
        <v>155.8</v>
      </c>
      <c r="AF18" s="10">
        <f t="shared" si="3"/>
        <v>186.96</v>
      </c>
    </row>
    <row r="19" spans="1:32" ht="76.5">
      <c r="A19" s="3">
        <v>16249</v>
      </c>
      <c r="B19" s="3">
        <v>42421</v>
      </c>
      <c r="C19" s="4" t="s">
        <v>40</v>
      </c>
      <c r="D19" s="4" t="s">
        <v>41</v>
      </c>
      <c r="E19" s="4" t="s">
        <v>42</v>
      </c>
      <c r="F19" s="4" t="s">
        <v>43</v>
      </c>
      <c r="G19" s="4" t="s">
        <v>71</v>
      </c>
      <c r="H19" s="4" t="s">
        <v>45</v>
      </c>
      <c r="I19" s="6">
        <v>10</v>
      </c>
      <c r="J19" s="7" t="s">
        <v>46</v>
      </c>
      <c r="K19" s="4">
        <v>311010</v>
      </c>
      <c r="L19" s="4" t="s">
        <v>47</v>
      </c>
      <c r="M19" s="4" t="s">
        <v>48</v>
      </c>
      <c r="N19" s="4" t="s">
        <v>49</v>
      </c>
      <c r="O19" s="4">
        <v>3</v>
      </c>
      <c r="P19" s="4" t="s">
        <v>50</v>
      </c>
      <c r="Q19" s="4">
        <v>204410</v>
      </c>
      <c r="R19" s="4" t="s">
        <v>51</v>
      </c>
      <c r="S19" s="4" t="s">
        <v>52</v>
      </c>
      <c r="T19" s="4">
        <v>549493744</v>
      </c>
      <c r="U19" s="4"/>
      <c r="V19" s="8" t="s">
        <v>53</v>
      </c>
      <c r="W19" s="8" t="s">
        <v>54</v>
      </c>
      <c r="X19" s="8" t="s">
        <v>55</v>
      </c>
      <c r="Y19" s="8" t="s">
        <v>56</v>
      </c>
      <c r="Z19" s="8" t="s">
        <v>57</v>
      </c>
      <c r="AA19" s="7" t="s">
        <v>68</v>
      </c>
      <c r="AB19" s="9">
        <v>77.9</v>
      </c>
      <c r="AC19" s="6">
        <v>20</v>
      </c>
      <c r="AD19" s="9">
        <v>15.58</v>
      </c>
      <c r="AE19" s="10">
        <f t="shared" si="2"/>
        <v>779</v>
      </c>
      <c r="AF19" s="10">
        <f t="shared" si="3"/>
        <v>934.8</v>
      </c>
    </row>
    <row r="20" spans="1:32" ht="76.5">
      <c r="A20" s="3">
        <v>16249</v>
      </c>
      <c r="B20" s="3">
        <v>42422</v>
      </c>
      <c r="C20" s="4" t="s">
        <v>40</v>
      </c>
      <c r="D20" s="4" t="s">
        <v>41</v>
      </c>
      <c r="E20" s="4" t="s">
        <v>42</v>
      </c>
      <c r="F20" s="4" t="s">
        <v>43</v>
      </c>
      <c r="G20" s="4" t="s">
        <v>72</v>
      </c>
      <c r="H20" s="4" t="s">
        <v>45</v>
      </c>
      <c r="I20" s="6">
        <v>20</v>
      </c>
      <c r="J20" s="7" t="s">
        <v>46</v>
      </c>
      <c r="K20" s="4">
        <v>311010</v>
      </c>
      <c r="L20" s="4" t="s">
        <v>47</v>
      </c>
      <c r="M20" s="4" t="s">
        <v>48</v>
      </c>
      <c r="N20" s="4" t="s">
        <v>49</v>
      </c>
      <c r="O20" s="4">
        <v>3</v>
      </c>
      <c r="P20" s="4" t="s">
        <v>50</v>
      </c>
      <c r="Q20" s="4">
        <v>204410</v>
      </c>
      <c r="R20" s="4" t="s">
        <v>51</v>
      </c>
      <c r="S20" s="4" t="s">
        <v>52</v>
      </c>
      <c r="T20" s="4">
        <v>549493744</v>
      </c>
      <c r="U20" s="4"/>
      <c r="V20" s="8" t="s">
        <v>53</v>
      </c>
      <c r="W20" s="8" t="s">
        <v>54</v>
      </c>
      <c r="X20" s="8" t="s">
        <v>55</v>
      </c>
      <c r="Y20" s="8" t="s">
        <v>56</v>
      </c>
      <c r="Z20" s="8" t="s">
        <v>57</v>
      </c>
      <c r="AA20" s="7" t="s">
        <v>68</v>
      </c>
      <c r="AB20" s="9">
        <v>77.9</v>
      </c>
      <c r="AC20" s="6">
        <v>20</v>
      </c>
      <c r="AD20" s="9">
        <v>15.58</v>
      </c>
      <c r="AE20" s="10">
        <f t="shared" si="2"/>
        <v>1558</v>
      </c>
      <c r="AF20" s="10">
        <f t="shared" si="3"/>
        <v>1869.6</v>
      </c>
    </row>
    <row r="21" spans="1:32" ht="77.25" thickBot="1">
      <c r="A21" s="3">
        <v>16249</v>
      </c>
      <c r="B21" s="3">
        <v>42423</v>
      </c>
      <c r="C21" s="4" t="s">
        <v>40</v>
      </c>
      <c r="D21" s="4" t="s">
        <v>41</v>
      </c>
      <c r="E21" s="4" t="s">
        <v>42</v>
      </c>
      <c r="F21" s="4" t="s">
        <v>43</v>
      </c>
      <c r="G21" s="4" t="s">
        <v>73</v>
      </c>
      <c r="H21" s="4" t="s">
        <v>45</v>
      </c>
      <c r="I21" s="6">
        <v>10</v>
      </c>
      <c r="J21" s="7" t="s">
        <v>46</v>
      </c>
      <c r="K21" s="4">
        <v>311010</v>
      </c>
      <c r="L21" s="4" t="s">
        <v>47</v>
      </c>
      <c r="M21" s="4" t="s">
        <v>48</v>
      </c>
      <c r="N21" s="4" t="s">
        <v>49</v>
      </c>
      <c r="O21" s="4">
        <v>3</v>
      </c>
      <c r="P21" s="4" t="s">
        <v>50</v>
      </c>
      <c r="Q21" s="4">
        <v>204410</v>
      </c>
      <c r="R21" s="4" t="s">
        <v>51</v>
      </c>
      <c r="S21" s="4" t="s">
        <v>52</v>
      </c>
      <c r="T21" s="4">
        <v>549493744</v>
      </c>
      <c r="U21" s="4"/>
      <c r="V21" s="8" t="s">
        <v>53</v>
      </c>
      <c r="W21" s="8" t="s">
        <v>54</v>
      </c>
      <c r="X21" s="8" t="s">
        <v>55</v>
      </c>
      <c r="Y21" s="8" t="s">
        <v>56</v>
      </c>
      <c r="Z21" s="8" t="s">
        <v>57</v>
      </c>
      <c r="AA21" s="7" t="s">
        <v>68</v>
      </c>
      <c r="AB21" s="9">
        <v>77.9</v>
      </c>
      <c r="AC21" s="6">
        <v>20</v>
      </c>
      <c r="AD21" s="9">
        <v>15.58</v>
      </c>
      <c r="AE21" s="10">
        <f t="shared" si="2"/>
        <v>779</v>
      </c>
      <c r="AF21" s="10">
        <f t="shared" si="3"/>
        <v>934.8</v>
      </c>
    </row>
    <row r="22" spans="1:32" ht="13.5" customHeight="1" thickTop="1">
      <c r="A22" s="21"/>
      <c r="B22" s="21"/>
      <c r="C22" s="11"/>
      <c r="D22" s="11"/>
      <c r="E22" s="11"/>
      <c r="F22" s="2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28" t="s">
        <v>66</v>
      </c>
      <c r="W22" s="29"/>
      <c r="X22" s="29"/>
      <c r="Y22" s="29"/>
      <c r="Z22" s="29"/>
      <c r="AA22" s="29"/>
      <c r="AB22" s="29"/>
      <c r="AC22" s="29"/>
      <c r="AD22" s="30"/>
      <c r="AE22" s="12">
        <f>SUM(AE16:AE21)</f>
        <v>3583.4</v>
      </c>
      <c r="AF22" s="12">
        <f>SUM(AF16:AF21)</f>
        <v>4300.08</v>
      </c>
    </row>
    <row r="23" spans="1:32" ht="12.75">
      <c r="A23" s="13"/>
      <c r="B23" s="13"/>
      <c r="C23" s="13"/>
      <c r="D23" s="13"/>
      <c r="E23" s="13"/>
      <c r="F23" s="26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77.25" thickBot="1">
      <c r="A24" s="3">
        <v>16551</v>
      </c>
      <c r="B24" s="3">
        <v>43170</v>
      </c>
      <c r="C24" s="4" t="s">
        <v>40</v>
      </c>
      <c r="D24" s="4" t="s">
        <v>74</v>
      </c>
      <c r="E24" s="4" t="s">
        <v>75</v>
      </c>
      <c r="F24" s="4" t="s">
        <v>43</v>
      </c>
      <c r="G24" s="4" t="s">
        <v>76</v>
      </c>
      <c r="H24" s="4" t="s">
        <v>45</v>
      </c>
      <c r="I24" s="6">
        <v>5</v>
      </c>
      <c r="J24" s="7" t="s">
        <v>77</v>
      </c>
      <c r="K24" s="4">
        <v>119910</v>
      </c>
      <c r="L24" s="4" t="s">
        <v>78</v>
      </c>
      <c r="M24" s="4" t="s">
        <v>79</v>
      </c>
      <c r="N24" s="4" t="s">
        <v>80</v>
      </c>
      <c r="O24" s="4">
        <v>3</v>
      </c>
      <c r="P24" s="4" t="s">
        <v>81</v>
      </c>
      <c r="Q24" s="4">
        <v>135370</v>
      </c>
      <c r="R24" s="4" t="s">
        <v>82</v>
      </c>
      <c r="S24" s="4" t="s">
        <v>83</v>
      </c>
      <c r="T24" s="4">
        <v>549494808</v>
      </c>
      <c r="U24" s="4" t="s">
        <v>84</v>
      </c>
      <c r="V24" s="8" t="s">
        <v>85</v>
      </c>
      <c r="W24" s="8" t="s">
        <v>86</v>
      </c>
      <c r="X24" s="8" t="s">
        <v>55</v>
      </c>
      <c r="Y24" s="8" t="s">
        <v>85</v>
      </c>
      <c r="Z24" s="8" t="s">
        <v>87</v>
      </c>
      <c r="AA24" s="7" t="s">
        <v>88</v>
      </c>
      <c r="AB24" s="9">
        <v>600</v>
      </c>
      <c r="AC24" s="6">
        <v>20</v>
      </c>
      <c r="AD24" s="9">
        <v>120</v>
      </c>
      <c r="AE24" s="10">
        <f>ROUND(I24*AB24,2)</f>
        <v>3000</v>
      </c>
      <c r="AF24" s="10">
        <f>ROUND(I24*(AB24+AD24),2)</f>
        <v>3600</v>
      </c>
    </row>
    <row r="25" spans="1:32" ht="13.5" customHeight="1" thickTop="1">
      <c r="A25" s="21"/>
      <c r="B25" s="21"/>
      <c r="C25" s="11"/>
      <c r="D25" s="11"/>
      <c r="E25" s="11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28" t="s">
        <v>66</v>
      </c>
      <c r="W25" s="29"/>
      <c r="X25" s="29"/>
      <c r="Y25" s="29"/>
      <c r="Z25" s="29"/>
      <c r="AA25" s="29"/>
      <c r="AB25" s="29"/>
      <c r="AC25" s="29"/>
      <c r="AD25" s="30"/>
      <c r="AE25" s="12">
        <f>SUM(AE24:AE24)</f>
        <v>3000</v>
      </c>
      <c r="AF25" s="12">
        <f>SUM(AF24:AF24)</f>
        <v>3600</v>
      </c>
    </row>
    <row r="26" spans="1:32" ht="12.75">
      <c r="A26" s="13"/>
      <c r="B26" s="13"/>
      <c r="C26" s="13"/>
      <c r="D26" s="13"/>
      <c r="E26" s="13"/>
      <c r="F26" s="26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89.25">
      <c r="A27" s="3">
        <v>16629</v>
      </c>
      <c r="B27" s="3">
        <v>43811</v>
      </c>
      <c r="C27" s="4" t="s">
        <v>40</v>
      </c>
      <c r="D27" s="4" t="s">
        <v>89</v>
      </c>
      <c r="E27" s="4" t="s">
        <v>90</v>
      </c>
      <c r="F27" s="4" t="s">
        <v>43</v>
      </c>
      <c r="G27" s="4" t="s">
        <v>91</v>
      </c>
      <c r="H27" s="4" t="s">
        <v>45</v>
      </c>
      <c r="I27" s="6">
        <v>80</v>
      </c>
      <c r="J27" s="7" t="s">
        <v>46</v>
      </c>
      <c r="K27" s="4">
        <v>561300</v>
      </c>
      <c r="L27" s="4" t="s">
        <v>92</v>
      </c>
      <c r="M27" s="4" t="s">
        <v>93</v>
      </c>
      <c r="N27" s="4" t="s">
        <v>94</v>
      </c>
      <c r="O27" s="4">
        <v>5</v>
      </c>
      <c r="P27" s="4">
        <v>529</v>
      </c>
      <c r="Q27" s="4">
        <v>7027</v>
      </c>
      <c r="R27" s="4" t="s">
        <v>95</v>
      </c>
      <c r="S27" s="4" t="s">
        <v>96</v>
      </c>
      <c r="T27" s="4">
        <v>549497985</v>
      </c>
      <c r="U27" s="4"/>
      <c r="V27" s="8" t="s">
        <v>97</v>
      </c>
      <c r="W27" s="8" t="s">
        <v>98</v>
      </c>
      <c r="X27" s="8" t="s">
        <v>55</v>
      </c>
      <c r="Y27" s="8" t="s">
        <v>85</v>
      </c>
      <c r="Z27" s="8" t="s">
        <v>57</v>
      </c>
      <c r="AA27" s="7" t="s">
        <v>99</v>
      </c>
      <c r="AB27" s="9">
        <v>9.9</v>
      </c>
      <c r="AC27" s="6">
        <v>20</v>
      </c>
      <c r="AD27" s="9">
        <v>1.98</v>
      </c>
      <c r="AE27" s="10">
        <f>ROUND(I27*AB27,2)</f>
        <v>792</v>
      </c>
      <c r="AF27" s="10">
        <f>ROUND(I27*(AB27+AD27),2)</f>
        <v>950.4</v>
      </c>
    </row>
    <row r="28" spans="1:32" ht="51.75" thickBot="1">
      <c r="A28" s="3">
        <v>16629</v>
      </c>
      <c r="B28" s="3">
        <v>44395</v>
      </c>
      <c r="C28" s="4" t="s">
        <v>40</v>
      </c>
      <c r="D28" s="4" t="s">
        <v>100</v>
      </c>
      <c r="E28" s="4" t="s">
        <v>101</v>
      </c>
      <c r="F28" s="4" t="s">
        <v>43</v>
      </c>
      <c r="G28" s="4" t="s">
        <v>102</v>
      </c>
      <c r="H28" s="4" t="s">
        <v>45</v>
      </c>
      <c r="I28" s="6">
        <v>80</v>
      </c>
      <c r="J28" s="7" t="s">
        <v>46</v>
      </c>
      <c r="K28" s="4">
        <v>561300</v>
      </c>
      <c r="L28" s="4" t="s">
        <v>92</v>
      </c>
      <c r="M28" s="4" t="s">
        <v>93</v>
      </c>
      <c r="N28" s="4" t="s">
        <v>94</v>
      </c>
      <c r="O28" s="4">
        <v>5</v>
      </c>
      <c r="P28" s="4">
        <v>529</v>
      </c>
      <c r="Q28" s="4">
        <v>7027</v>
      </c>
      <c r="R28" s="4" t="s">
        <v>95</v>
      </c>
      <c r="S28" s="4" t="s">
        <v>96</v>
      </c>
      <c r="T28" s="4">
        <v>549497985</v>
      </c>
      <c r="U28" s="4" t="s">
        <v>103</v>
      </c>
      <c r="V28" s="8" t="s">
        <v>97</v>
      </c>
      <c r="W28" s="8" t="s">
        <v>98</v>
      </c>
      <c r="X28" s="8" t="s">
        <v>55</v>
      </c>
      <c r="Y28" s="8" t="s">
        <v>85</v>
      </c>
      <c r="Z28" s="8" t="s">
        <v>57</v>
      </c>
      <c r="AA28" s="7" t="s">
        <v>99</v>
      </c>
      <c r="AB28" s="9">
        <v>27.9</v>
      </c>
      <c r="AC28" s="6">
        <v>20</v>
      </c>
      <c r="AD28" s="9">
        <v>5.58</v>
      </c>
      <c r="AE28" s="10">
        <f>ROUND(I28*AB28,2)</f>
        <v>2232</v>
      </c>
      <c r="AF28" s="10">
        <f>ROUND(I28*(AB28+AD28),2)</f>
        <v>2678.4</v>
      </c>
    </row>
    <row r="29" spans="1:32" ht="13.5" customHeight="1" thickTop="1">
      <c r="A29" s="21"/>
      <c r="B29" s="21"/>
      <c r="C29" s="11"/>
      <c r="D29" s="11"/>
      <c r="E29" s="11"/>
      <c r="F29" s="25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28" t="s">
        <v>66</v>
      </c>
      <c r="W29" s="29"/>
      <c r="X29" s="29"/>
      <c r="Y29" s="29"/>
      <c r="Z29" s="29"/>
      <c r="AA29" s="29"/>
      <c r="AB29" s="29"/>
      <c r="AC29" s="29"/>
      <c r="AD29" s="30"/>
      <c r="AE29" s="12">
        <f>SUM(AE27:AE28)</f>
        <v>3024</v>
      </c>
      <c r="AF29" s="12">
        <f>SUM(AF27:AF28)</f>
        <v>3628.8</v>
      </c>
    </row>
    <row r="30" spans="1:32" ht="12.75">
      <c r="A30" s="13"/>
      <c r="B30" s="13"/>
      <c r="C30" s="13"/>
      <c r="D30" s="13"/>
      <c r="E30" s="13"/>
      <c r="F30" s="26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53.75" thickBot="1">
      <c r="A31" s="3">
        <v>16753</v>
      </c>
      <c r="B31" s="3">
        <v>43633</v>
      </c>
      <c r="C31" s="4" t="s">
        <v>40</v>
      </c>
      <c r="D31" s="4" t="s">
        <v>104</v>
      </c>
      <c r="E31" s="4" t="s">
        <v>105</v>
      </c>
      <c r="F31" s="4" t="s">
        <v>43</v>
      </c>
      <c r="G31" s="4" t="s">
        <v>106</v>
      </c>
      <c r="H31" s="4" t="s">
        <v>45</v>
      </c>
      <c r="I31" s="6">
        <v>1</v>
      </c>
      <c r="J31" s="7" t="s">
        <v>77</v>
      </c>
      <c r="K31" s="4">
        <v>211410</v>
      </c>
      <c r="L31" s="4" t="s">
        <v>107</v>
      </c>
      <c r="M31" s="4" t="s">
        <v>108</v>
      </c>
      <c r="N31" s="4" t="s">
        <v>109</v>
      </c>
      <c r="O31" s="4">
        <v>1</v>
      </c>
      <c r="P31" s="4" t="s">
        <v>110</v>
      </c>
      <c r="Q31" s="4">
        <v>263015</v>
      </c>
      <c r="R31" s="4" t="s">
        <v>111</v>
      </c>
      <c r="S31" s="4" t="s">
        <v>112</v>
      </c>
      <c r="T31" s="4">
        <v>549496478</v>
      </c>
      <c r="U31" s="4" t="s">
        <v>113</v>
      </c>
      <c r="V31" s="8" t="s">
        <v>114</v>
      </c>
      <c r="W31" s="8" t="s">
        <v>115</v>
      </c>
      <c r="X31" s="8" t="s">
        <v>116</v>
      </c>
      <c r="Y31" s="8" t="s">
        <v>117</v>
      </c>
      <c r="Z31" s="8" t="s">
        <v>55</v>
      </c>
      <c r="AA31" s="7" t="s">
        <v>118</v>
      </c>
      <c r="AB31" s="9">
        <v>2087</v>
      </c>
      <c r="AC31" s="6">
        <v>20</v>
      </c>
      <c r="AD31" s="9">
        <v>417.4</v>
      </c>
      <c r="AE31" s="10">
        <f>ROUND(I31*AB31,2)</f>
        <v>2087</v>
      </c>
      <c r="AF31" s="10">
        <f>ROUND(I31*(AB31+AD31),2)</f>
        <v>2504.4</v>
      </c>
    </row>
    <row r="32" spans="1:32" ht="13.5" customHeight="1" thickTop="1">
      <c r="A32" s="21"/>
      <c r="B32" s="21"/>
      <c r="C32" s="11"/>
      <c r="D32" s="11"/>
      <c r="E32" s="11"/>
      <c r="F32" s="25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28" t="s">
        <v>66</v>
      </c>
      <c r="W32" s="29"/>
      <c r="X32" s="29"/>
      <c r="Y32" s="29"/>
      <c r="Z32" s="29"/>
      <c r="AA32" s="29"/>
      <c r="AB32" s="29"/>
      <c r="AC32" s="29"/>
      <c r="AD32" s="30"/>
      <c r="AE32" s="12">
        <f>SUM(AE31:AE31)</f>
        <v>2087</v>
      </c>
      <c r="AF32" s="12">
        <f>SUM(AF31:AF31)</f>
        <v>2504.4</v>
      </c>
    </row>
    <row r="33" spans="1:32" ht="12.75">
      <c r="A33" s="13"/>
      <c r="B33" s="13"/>
      <c r="C33" s="13"/>
      <c r="D33" s="13"/>
      <c r="E33" s="13"/>
      <c r="F33" s="26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53.75" thickBot="1">
      <c r="A34" s="3">
        <v>16769</v>
      </c>
      <c r="B34" s="3">
        <v>43631</v>
      </c>
      <c r="C34" s="4" t="s">
        <v>40</v>
      </c>
      <c r="D34" s="4" t="s">
        <v>104</v>
      </c>
      <c r="E34" s="4" t="s">
        <v>105</v>
      </c>
      <c r="F34" s="4" t="s">
        <v>43</v>
      </c>
      <c r="G34" s="4" t="s">
        <v>106</v>
      </c>
      <c r="H34" s="4" t="s">
        <v>45</v>
      </c>
      <c r="I34" s="6">
        <v>1</v>
      </c>
      <c r="J34" s="7" t="s">
        <v>77</v>
      </c>
      <c r="K34" s="4">
        <v>211410</v>
      </c>
      <c r="L34" s="4" t="s">
        <v>107</v>
      </c>
      <c r="M34" s="4" t="s">
        <v>108</v>
      </c>
      <c r="N34" s="4" t="s">
        <v>109</v>
      </c>
      <c r="O34" s="4">
        <v>1</v>
      </c>
      <c r="P34" s="4" t="s">
        <v>110</v>
      </c>
      <c r="Q34" s="4">
        <v>263015</v>
      </c>
      <c r="R34" s="4" t="s">
        <v>111</v>
      </c>
      <c r="S34" s="4" t="s">
        <v>112</v>
      </c>
      <c r="T34" s="4">
        <v>549496478</v>
      </c>
      <c r="U34" s="4" t="s">
        <v>113</v>
      </c>
      <c r="V34" s="8" t="s">
        <v>114</v>
      </c>
      <c r="W34" s="8" t="s">
        <v>115</v>
      </c>
      <c r="X34" s="8" t="s">
        <v>119</v>
      </c>
      <c r="Y34" s="8" t="s">
        <v>117</v>
      </c>
      <c r="Z34" s="8" t="s">
        <v>55</v>
      </c>
      <c r="AA34" s="7" t="s">
        <v>120</v>
      </c>
      <c r="AB34" s="9">
        <v>2087</v>
      </c>
      <c r="AC34" s="6">
        <v>20</v>
      </c>
      <c r="AD34" s="9">
        <v>417.4</v>
      </c>
      <c r="AE34" s="10">
        <f>ROUND(I34*AB34,2)</f>
        <v>2087</v>
      </c>
      <c r="AF34" s="10">
        <f>ROUND(I34*(AB34+AD34),2)</f>
        <v>2504.4</v>
      </c>
    </row>
    <row r="35" spans="1:32" ht="13.5" customHeight="1" thickTop="1">
      <c r="A35" s="21"/>
      <c r="B35" s="21"/>
      <c r="C35" s="11"/>
      <c r="D35" s="11"/>
      <c r="E35" s="11"/>
      <c r="F35" s="25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28" t="s">
        <v>66</v>
      </c>
      <c r="W35" s="29"/>
      <c r="X35" s="29"/>
      <c r="Y35" s="29"/>
      <c r="Z35" s="29"/>
      <c r="AA35" s="29"/>
      <c r="AB35" s="29"/>
      <c r="AC35" s="29"/>
      <c r="AD35" s="30"/>
      <c r="AE35" s="12">
        <f>SUM(AE34:AE34)</f>
        <v>2087</v>
      </c>
      <c r="AF35" s="12">
        <f>SUM(AF34:AF34)</f>
        <v>2504.4</v>
      </c>
    </row>
    <row r="36" spans="1:32" ht="12.75">
      <c r="A36" s="13"/>
      <c r="B36" s="13"/>
      <c r="C36" s="13"/>
      <c r="D36" s="13"/>
      <c r="E36" s="13"/>
      <c r="F36" s="26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90" thickBot="1">
      <c r="A37" s="3">
        <v>16777</v>
      </c>
      <c r="B37" s="3">
        <v>43791</v>
      </c>
      <c r="C37" s="4" t="s">
        <v>40</v>
      </c>
      <c r="D37" s="4" t="s">
        <v>104</v>
      </c>
      <c r="E37" s="4" t="s">
        <v>105</v>
      </c>
      <c r="F37" s="4" t="s">
        <v>43</v>
      </c>
      <c r="G37" s="4" t="s">
        <v>121</v>
      </c>
      <c r="H37" s="4" t="s">
        <v>45</v>
      </c>
      <c r="I37" s="6">
        <v>1</v>
      </c>
      <c r="J37" s="7" t="s">
        <v>46</v>
      </c>
      <c r="K37" s="4">
        <v>510000</v>
      </c>
      <c r="L37" s="4" t="s">
        <v>122</v>
      </c>
      <c r="M37" s="4" t="s">
        <v>123</v>
      </c>
      <c r="N37" s="4" t="s">
        <v>80</v>
      </c>
      <c r="O37" s="4">
        <v>3</v>
      </c>
      <c r="P37" s="4" t="s">
        <v>55</v>
      </c>
      <c r="Q37" s="4">
        <v>15709</v>
      </c>
      <c r="R37" s="4" t="s">
        <v>124</v>
      </c>
      <c r="S37" s="4" t="s">
        <v>125</v>
      </c>
      <c r="T37" s="4">
        <v>549493975</v>
      </c>
      <c r="U37" s="4"/>
      <c r="V37" s="8" t="s">
        <v>126</v>
      </c>
      <c r="W37" s="8" t="s">
        <v>127</v>
      </c>
      <c r="X37" s="8" t="s">
        <v>55</v>
      </c>
      <c r="Y37" s="8" t="s">
        <v>117</v>
      </c>
      <c r="Z37" s="8" t="s">
        <v>57</v>
      </c>
      <c r="AA37" s="7" t="s">
        <v>128</v>
      </c>
      <c r="AB37" s="9">
        <v>1090</v>
      </c>
      <c r="AC37" s="6">
        <v>20</v>
      </c>
      <c r="AD37" s="9">
        <v>218</v>
      </c>
      <c r="AE37" s="10">
        <f>ROUND(I37*AB37,2)</f>
        <v>1090</v>
      </c>
      <c r="AF37" s="10">
        <f>ROUND(I37*(AB37+AD37),2)</f>
        <v>1308</v>
      </c>
    </row>
    <row r="38" spans="1:32" ht="13.5" customHeight="1" thickTop="1">
      <c r="A38" s="21"/>
      <c r="B38" s="21"/>
      <c r="C38" s="11"/>
      <c r="D38" s="11"/>
      <c r="E38" s="11"/>
      <c r="F38" s="25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28" t="s">
        <v>66</v>
      </c>
      <c r="W38" s="29"/>
      <c r="X38" s="29"/>
      <c r="Y38" s="29"/>
      <c r="Z38" s="29"/>
      <c r="AA38" s="29"/>
      <c r="AB38" s="29"/>
      <c r="AC38" s="29"/>
      <c r="AD38" s="30"/>
      <c r="AE38" s="12">
        <f>SUM(AE37:AE37)</f>
        <v>1090</v>
      </c>
      <c r="AF38" s="12">
        <f>SUM(AF37:AF37)</f>
        <v>1308</v>
      </c>
    </row>
    <row r="39" spans="1:32" ht="12.75">
      <c r="A39" s="13"/>
      <c r="B39" s="13"/>
      <c r="C39" s="13"/>
      <c r="D39" s="13"/>
      <c r="E39" s="13"/>
      <c r="F39" s="26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14.75">
      <c r="A40" s="3">
        <v>16880</v>
      </c>
      <c r="B40" s="3">
        <v>44491</v>
      </c>
      <c r="C40" s="4" t="s">
        <v>40</v>
      </c>
      <c r="D40" s="4" t="s">
        <v>129</v>
      </c>
      <c r="E40" s="4" t="s">
        <v>130</v>
      </c>
      <c r="F40" s="4" t="s">
        <v>131</v>
      </c>
      <c r="G40" s="4" t="s">
        <v>131</v>
      </c>
      <c r="H40" s="4" t="s">
        <v>45</v>
      </c>
      <c r="I40" s="6">
        <v>100</v>
      </c>
      <c r="J40" s="7" t="s">
        <v>46</v>
      </c>
      <c r="K40" s="4">
        <v>413200</v>
      </c>
      <c r="L40" s="4" t="s">
        <v>132</v>
      </c>
      <c r="M40" s="4" t="s">
        <v>133</v>
      </c>
      <c r="N40" s="4" t="s">
        <v>134</v>
      </c>
      <c r="O40" s="4">
        <v>2</v>
      </c>
      <c r="P40" s="4" t="s">
        <v>135</v>
      </c>
      <c r="Q40" s="4">
        <v>84416</v>
      </c>
      <c r="R40" s="4" t="s">
        <v>136</v>
      </c>
      <c r="S40" s="4" t="s">
        <v>137</v>
      </c>
      <c r="T40" s="4">
        <v>549495473</v>
      </c>
      <c r="U40" s="4" t="s">
        <v>138</v>
      </c>
      <c r="V40" s="8" t="s">
        <v>139</v>
      </c>
      <c r="W40" s="8" t="s">
        <v>140</v>
      </c>
      <c r="X40" s="8" t="s">
        <v>55</v>
      </c>
      <c r="Y40" s="8" t="s">
        <v>141</v>
      </c>
      <c r="Z40" s="8" t="s">
        <v>57</v>
      </c>
      <c r="AA40" s="7" t="s">
        <v>142</v>
      </c>
      <c r="AB40" s="9">
        <v>3.5</v>
      </c>
      <c r="AC40" s="6">
        <v>20</v>
      </c>
      <c r="AD40" s="9">
        <v>0.7</v>
      </c>
      <c r="AE40" s="10">
        <f>ROUND(I40*AB40,2)</f>
        <v>350</v>
      </c>
      <c r="AF40" s="10">
        <f>ROUND(I40*(AB40+AD40),2)</f>
        <v>420</v>
      </c>
    </row>
    <row r="41" spans="1:32" ht="102">
      <c r="A41" s="3">
        <v>16880</v>
      </c>
      <c r="B41" s="3">
        <v>44492</v>
      </c>
      <c r="C41" s="4" t="s">
        <v>40</v>
      </c>
      <c r="D41" s="4" t="s">
        <v>143</v>
      </c>
      <c r="E41" s="4" t="s">
        <v>144</v>
      </c>
      <c r="F41" s="4" t="s">
        <v>145</v>
      </c>
      <c r="G41" s="4" t="s">
        <v>146</v>
      </c>
      <c r="H41" s="4" t="s">
        <v>45</v>
      </c>
      <c r="I41" s="6">
        <v>20</v>
      </c>
      <c r="J41" s="7" t="s">
        <v>46</v>
      </c>
      <c r="K41" s="4">
        <v>413200</v>
      </c>
      <c r="L41" s="4" t="s">
        <v>132</v>
      </c>
      <c r="M41" s="4" t="s">
        <v>133</v>
      </c>
      <c r="N41" s="4" t="s">
        <v>134</v>
      </c>
      <c r="O41" s="4">
        <v>2</v>
      </c>
      <c r="P41" s="4" t="s">
        <v>135</v>
      </c>
      <c r="Q41" s="4">
        <v>84416</v>
      </c>
      <c r="R41" s="4" t="s">
        <v>136</v>
      </c>
      <c r="S41" s="4" t="s">
        <v>137</v>
      </c>
      <c r="T41" s="4">
        <v>549495473</v>
      </c>
      <c r="U41" s="4" t="s">
        <v>138</v>
      </c>
      <c r="V41" s="8" t="s">
        <v>139</v>
      </c>
      <c r="W41" s="8" t="s">
        <v>140</v>
      </c>
      <c r="X41" s="8" t="s">
        <v>55</v>
      </c>
      <c r="Y41" s="8" t="s">
        <v>141</v>
      </c>
      <c r="Z41" s="8" t="s">
        <v>57</v>
      </c>
      <c r="AA41" s="7" t="s">
        <v>142</v>
      </c>
      <c r="AB41" s="9">
        <v>339</v>
      </c>
      <c r="AC41" s="6">
        <v>20</v>
      </c>
      <c r="AD41" s="9">
        <v>67.8</v>
      </c>
      <c r="AE41" s="10">
        <f>ROUND(I41*AB41,2)</f>
        <v>6780</v>
      </c>
      <c r="AF41" s="10">
        <f>ROUND(I41*(AB41+AD41),2)</f>
        <v>8136</v>
      </c>
    </row>
    <row r="42" spans="1:32" ht="115.5" thickBot="1">
      <c r="A42" s="3">
        <v>16880</v>
      </c>
      <c r="B42" s="3">
        <v>44501</v>
      </c>
      <c r="C42" s="4" t="s">
        <v>40</v>
      </c>
      <c r="D42" s="4" t="s">
        <v>147</v>
      </c>
      <c r="E42" s="4" t="s">
        <v>148</v>
      </c>
      <c r="F42" s="4" t="s">
        <v>149</v>
      </c>
      <c r="G42" s="4" t="s">
        <v>150</v>
      </c>
      <c r="H42" s="4" t="s">
        <v>45</v>
      </c>
      <c r="I42" s="6">
        <v>200</v>
      </c>
      <c r="J42" s="7" t="s">
        <v>46</v>
      </c>
      <c r="K42" s="4">
        <v>413200</v>
      </c>
      <c r="L42" s="4" t="s">
        <v>132</v>
      </c>
      <c r="M42" s="4" t="s">
        <v>133</v>
      </c>
      <c r="N42" s="4" t="s">
        <v>134</v>
      </c>
      <c r="O42" s="4">
        <v>2</v>
      </c>
      <c r="P42" s="4" t="s">
        <v>135</v>
      </c>
      <c r="Q42" s="4">
        <v>84416</v>
      </c>
      <c r="R42" s="4" t="s">
        <v>136</v>
      </c>
      <c r="S42" s="4" t="s">
        <v>137</v>
      </c>
      <c r="T42" s="4">
        <v>549495473</v>
      </c>
      <c r="U42" s="4" t="s">
        <v>138</v>
      </c>
      <c r="V42" s="8" t="s">
        <v>139</v>
      </c>
      <c r="W42" s="8" t="s">
        <v>140</v>
      </c>
      <c r="X42" s="8" t="s">
        <v>55</v>
      </c>
      <c r="Y42" s="8" t="s">
        <v>141</v>
      </c>
      <c r="Z42" s="8" t="s">
        <v>57</v>
      </c>
      <c r="AA42" s="7" t="s">
        <v>142</v>
      </c>
      <c r="AB42" s="9">
        <v>13.4</v>
      </c>
      <c r="AC42" s="6">
        <v>20</v>
      </c>
      <c r="AD42" s="9">
        <v>2.68</v>
      </c>
      <c r="AE42" s="10">
        <f>ROUND(I42*AB42,2)</f>
        <v>2680</v>
      </c>
      <c r="AF42" s="10">
        <f>ROUND(I42*(AB42+AD42),2)</f>
        <v>3216</v>
      </c>
    </row>
    <row r="43" spans="1:32" ht="13.5" customHeight="1" thickTop="1">
      <c r="A43" s="21"/>
      <c r="B43" s="21"/>
      <c r="C43" s="11"/>
      <c r="D43" s="11"/>
      <c r="E43" s="11"/>
      <c r="F43" s="25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28" t="s">
        <v>66</v>
      </c>
      <c r="W43" s="29"/>
      <c r="X43" s="29"/>
      <c r="Y43" s="29"/>
      <c r="Z43" s="29"/>
      <c r="AA43" s="29"/>
      <c r="AB43" s="29"/>
      <c r="AC43" s="29"/>
      <c r="AD43" s="30"/>
      <c r="AE43" s="12">
        <f>SUM(AE40:AE42)</f>
        <v>9810</v>
      </c>
      <c r="AF43" s="12">
        <f>SUM(AF40:AF42)</f>
        <v>11772</v>
      </c>
    </row>
    <row r="44" spans="1:32" ht="12.75">
      <c r="A44" s="13"/>
      <c r="B44" s="13"/>
      <c r="C44" s="13"/>
      <c r="D44" s="13"/>
      <c r="E44" s="13"/>
      <c r="F44" s="26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15.5" thickBot="1">
      <c r="A45" s="3">
        <v>16893</v>
      </c>
      <c r="B45" s="3">
        <v>44583</v>
      </c>
      <c r="C45" s="4" t="s">
        <v>40</v>
      </c>
      <c r="D45" s="4" t="s">
        <v>74</v>
      </c>
      <c r="E45" s="4" t="s">
        <v>75</v>
      </c>
      <c r="F45" s="4" t="s">
        <v>43</v>
      </c>
      <c r="G45" s="4" t="s">
        <v>151</v>
      </c>
      <c r="H45" s="4" t="s">
        <v>45</v>
      </c>
      <c r="I45" s="6">
        <v>4</v>
      </c>
      <c r="J45" s="7" t="s">
        <v>77</v>
      </c>
      <c r="K45" s="4">
        <v>119920</v>
      </c>
      <c r="L45" s="4" t="s">
        <v>152</v>
      </c>
      <c r="M45" s="4" t="s">
        <v>79</v>
      </c>
      <c r="N45" s="4" t="s">
        <v>80</v>
      </c>
      <c r="O45" s="4">
        <v>3</v>
      </c>
      <c r="P45" s="4" t="s">
        <v>153</v>
      </c>
      <c r="Q45" s="4">
        <v>135370</v>
      </c>
      <c r="R45" s="4" t="s">
        <v>82</v>
      </c>
      <c r="S45" s="4" t="s">
        <v>83</v>
      </c>
      <c r="T45" s="4">
        <v>549494808</v>
      </c>
      <c r="U45" s="4" t="s">
        <v>154</v>
      </c>
      <c r="V45" s="8" t="s">
        <v>85</v>
      </c>
      <c r="W45" s="8" t="s">
        <v>86</v>
      </c>
      <c r="X45" s="8" t="s">
        <v>55</v>
      </c>
      <c r="Y45" s="8" t="s">
        <v>85</v>
      </c>
      <c r="Z45" s="8" t="s">
        <v>87</v>
      </c>
      <c r="AA45" s="7" t="s">
        <v>155</v>
      </c>
      <c r="AB45" s="9">
        <v>815</v>
      </c>
      <c r="AC45" s="6">
        <v>20</v>
      </c>
      <c r="AD45" s="9">
        <v>163</v>
      </c>
      <c r="AE45" s="10">
        <f>ROUND(I45*AB45,2)</f>
        <v>3260</v>
      </c>
      <c r="AF45" s="10">
        <f>ROUND(I45*(AB45+AD45),2)</f>
        <v>3912</v>
      </c>
    </row>
    <row r="46" spans="1:32" ht="13.5" customHeight="1" thickTop="1">
      <c r="A46" s="21"/>
      <c r="B46" s="21"/>
      <c r="C46" s="11"/>
      <c r="D46" s="11"/>
      <c r="E46" s="11"/>
      <c r="F46" s="25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8" t="s">
        <v>66</v>
      </c>
      <c r="W46" s="29"/>
      <c r="X46" s="29"/>
      <c r="Y46" s="29"/>
      <c r="Z46" s="29"/>
      <c r="AA46" s="29"/>
      <c r="AB46" s="29"/>
      <c r="AC46" s="29"/>
      <c r="AD46" s="30"/>
      <c r="AE46" s="12">
        <f>SUM(AE45:AE45)</f>
        <v>3260</v>
      </c>
      <c r="AF46" s="12">
        <f>SUM(AF45:AF45)</f>
        <v>3912</v>
      </c>
    </row>
    <row r="47" spans="1:32" ht="12.75">
      <c r="A47" s="13"/>
      <c r="B47" s="13"/>
      <c r="C47" s="13"/>
      <c r="D47" s="13"/>
      <c r="E47" s="13"/>
      <c r="F47" s="26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53">
      <c r="A48" s="3">
        <v>16919</v>
      </c>
      <c r="B48" s="3">
        <v>44777</v>
      </c>
      <c r="C48" s="4" t="s">
        <v>40</v>
      </c>
      <c r="D48" s="4" t="s">
        <v>156</v>
      </c>
      <c r="E48" s="4" t="s">
        <v>157</v>
      </c>
      <c r="F48" s="4" t="s">
        <v>158</v>
      </c>
      <c r="G48" s="4" t="s">
        <v>159</v>
      </c>
      <c r="H48" s="4" t="s">
        <v>45</v>
      </c>
      <c r="I48" s="6">
        <v>200</v>
      </c>
      <c r="J48" s="7" t="s">
        <v>46</v>
      </c>
      <c r="K48" s="4">
        <v>315010</v>
      </c>
      <c r="L48" s="4" t="s">
        <v>160</v>
      </c>
      <c r="M48" s="4" t="s">
        <v>161</v>
      </c>
      <c r="N48" s="4" t="s">
        <v>49</v>
      </c>
      <c r="O48" s="4">
        <v>-1</v>
      </c>
      <c r="P48" s="4" t="s">
        <v>55</v>
      </c>
      <c r="Q48" s="4">
        <v>111090</v>
      </c>
      <c r="R48" s="4" t="s">
        <v>162</v>
      </c>
      <c r="S48" s="4" t="s">
        <v>163</v>
      </c>
      <c r="T48" s="4">
        <v>549493671</v>
      </c>
      <c r="U48" s="4" t="s">
        <v>164</v>
      </c>
      <c r="V48" s="8" t="s">
        <v>165</v>
      </c>
      <c r="W48" s="8" t="s">
        <v>166</v>
      </c>
      <c r="X48" s="8" t="s">
        <v>167</v>
      </c>
      <c r="Y48" s="8" t="s">
        <v>117</v>
      </c>
      <c r="Z48" s="8" t="s">
        <v>55</v>
      </c>
      <c r="AA48" s="7" t="s">
        <v>168</v>
      </c>
      <c r="AB48" s="9">
        <v>52.5</v>
      </c>
      <c r="AC48" s="6">
        <v>20</v>
      </c>
      <c r="AD48" s="9">
        <v>10.5</v>
      </c>
      <c r="AE48" s="10">
        <f aca="true" t="shared" si="4" ref="AE48:AE57">ROUND(I48*AB48,2)</f>
        <v>10500</v>
      </c>
      <c r="AF48" s="10">
        <f aca="true" t="shared" si="5" ref="AF48:AF57">ROUND(I48*(AB48+AD48),2)</f>
        <v>12600</v>
      </c>
    </row>
    <row r="49" spans="1:32" ht="102">
      <c r="A49" s="3">
        <v>16919</v>
      </c>
      <c r="B49" s="3">
        <v>44819</v>
      </c>
      <c r="C49" s="4" t="s">
        <v>40</v>
      </c>
      <c r="D49" s="4" t="s">
        <v>169</v>
      </c>
      <c r="E49" s="4" t="s">
        <v>170</v>
      </c>
      <c r="F49" s="4" t="s">
        <v>43</v>
      </c>
      <c r="G49" s="4" t="s">
        <v>171</v>
      </c>
      <c r="H49" s="4" t="s">
        <v>45</v>
      </c>
      <c r="I49" s="6">
        <v>50</v>
      </c>
      <c r="J49" s="7" t="s">
        <v>46</v>
      </c>
      <c r="K49" s="4">
        <v>315010</v>
      </c>
      <c r="L49" s="4" t="s">
        <v>160</v>
      </c>
      <c r="M49" s="4" t="s">
        <v>161</v>
      </c>
      <c r="N49" s="4" t="s">
        <v>49</v>
      </c>
      <c r="O49" s="4">
        <v>-1</v>
      </c>
      <c r="P49" s="4" t="s">
        <v>55</v>
      </c>
      <c r="Q49" s="4">
        <v>111090</v>
      </c>
      <c r="R49" s="4" t="s">
        <v>162</v>
      </c>
      <c r="S49" s="4" t="s">
        <v>163</v>
      </c>
      <c r="T49" s="4">
        <v>549493671</v>
      </c>
      <c r="U49" s="4" t="s">
        <v>164</v>
      </c>
      <c r="V49" s="8" t="s">
        <v>165</v>
      </c>
      <c r="W49" s="8" t="s">
        <v>166</v>
      </c>
      <c r="X49" s="8" t="s">
        <v>167</v>
      </c>
      <c r="Y49" s="8" t="s">
        <v>117</v>
      </c>
      <c r="Z49" s="8" t="s">
        <v>55</v>
      </c>
      <c r="AA49" s="7" t="s">
        <v>168</v>
      </c>
      <c r="AB49" s="9">
        <v>3.2</v>
      </c>
      <c r="AC49" s="6">
        <v>20</v>
      </c>
      <c r="AD49" s="9">
        <v>0.64</v>
      </c>
      <c r="AE49" s="10">
        <f t="shared" si="4"/>
        <v>160</v>
      </c>
      <c r="AF49" s="10">
        <f t="shared" si="5"/>
        <v>192</v>
      </c>
    </row>
    <row r="50" spans="1:32" ht="114.75">
      <c r="A50" s="3">
        <v>16919</v>
      </c>
      <c r="B50" s="3">
        <v>44829</v>
      </c>
      <c r="C50" s="4" t="s">
        <v>40</v>
      </c>
      <c r="D50" s="4" t="s">
        <v>147</v>
      </c>
      <c r="E50" s="4" t="s">
        <v>148</v>
      </c>
      <c r="F50" s="4" t="s">
        <v>149</v>
      </c>
      <c r="G50" s="4" t="s">
        <v>172</v>
      </c>
      <c r="H50" s="4" t="s">
        <v>45</v>
      </c>
      <c r="I50" s="6">
        <v>200</v>
      </c>
      <c r="J50" s="7" t="s">
        <v>46</v>
      </c>
      <c r="K50" s="4">
        <v>315010</v>
      </c>
      <c r="L50" s="4" t="s">
        <v>160</v>
      </c>
      <c r="M50" s="4" t="s">
        <v>161</v>
      </c>
      <c r="N50" s="4" t="s">
        <v>49</v>
      </c>
      <c r="O50" s="4">
        <v>-1</v>
      </c>
      <c r="P50" s="4" t="s">
        <v>55</v>
      </c>
      <c r="Q50" s="4">
        <v>111090</v>
      </c>
      <c r="R50" s="4" t="s">
        <v>162</v>
      </c>
      <c r="S50" s="4" t="s">
        <v>163</v>
      </c>
      <c r="T50" s="4">
        <v>549493671</v>
      </c>
      <c r="U50" s="4"/>
      <c r="V50" s="8" t="s">
        <v>165</v>
      </c>
      <c r="W50" s="8" t="s">
        <v>166</v>
      </c>
      <c r="X50" s="8" t="s">
        <v>167</v>
      </c>
      <c r="Y50" s="8" t="s">
        <v>117</v>
      </c>
      <c r="Z50" s="8" t="s">
        <v>55</v>
      </c>
      <c r="AA50" s="7" t="s">
        <v>168</v>
      </c>
      <c r="AB50" s="9">
        <v>15</v>
      </c>
      <c r="AC50" s="6">
        <v>20</v>
      </c>
      <c r="AD50" s="9">
        <v>3</v>
      </c>
      <c r="AE50" s="10">
        <f t="shared" si="4"/>
        <v>3000</v>
      </c>
      <c r="AF50" s="10">
        <f t="shared" si="5"/>
        <v>3600</v>
      </c>
    </row>
    <row r="51" spans="1:32" ht="178.5">
      <c r="A51" s="3">
        <v>16919</v>
      </c>
      <c r="B51" s="3">
        <v>44875</v>
      </c>
      <c r="C51" s="4" t="s">
        <v>40</v>
      </c>
      <c r="D51" s="4" t="s">
        <v>173</v>
      </c>
      <c r="E51" s="4" t="s">
        <v>174</v>
      </c>
      <c r="F51" s="4" t="s">
        <v>175</v>
      </c>
      <c r="G51" s="4" t="s">
        <v>176</v>
      </c>
      <c r="H51" s="4" t="s">
        <v>45</v>
      </c>
      <c r="I51" s="6">
        <v>200</v>
      </c>
      <c r="J51" s="7" t="s">
        <v>46</v>
      </c>
      <c r="K51" s="4">
        <v>315010</v>
      </c>
      <c r="L51" s="4" t="s">
        <v>160</v>
      </c>
      <c r="M51" s="4" t="s">
        <v>161</v>
      </c>
      <c r="N51" s="4" t="s">
        <v>49</v>
      </c>
      <c r="O51" s="4">
        <v>-1</v>
      </c>
      <c r="P51" s="4" t="s">
        <v>55</v>
      </c>
      <c r="Q51" s="4">
        <v>111090</v>
      </c>
      <c r="R51" s="4" t="s">
        <v>162</v>
      </c>
      <c r="S51" s="4" t="s">
        <v>163</v>
      </c>
      <c r="T51" s="4">
        <v>549493671</v>
      </c>
      <c r="U51" s="4" t="s">
        <v>164</v>
      </c>
      <c r="V51" s="8" t="s">
        <v>165</v>
      </c>
      <c r="W51" s="8" t="s">
        <v>166</v>
      </c>
      <c r="X51" s="8" t="s">
        <v>167</v>
      </c>
      <c r="Y51" s="8" t="s">
        <v>117</v>
      </c>
      <c r="Z51" s="8" t="s">
        <v>55</v>
      </c>
      <c r="AA51" s="7" t="s">
        <v>168</v>
      </c>
      <c r="AB51" s="9">
        <v>65.9</v>
      </c>
      <c r="AC51" s="6">
        <v>20</v>
      </c>
      <c r="AD51" s="9">
        <v>13.18</v>
      </c>
      <c r="AE51" s="10">
        <f t="shared" si="4"/>
        <v>13180</v>
      </c>
      <c r="AF51" s="10">
        <f t="shared" si="5"/>
        <v>15816</v>
      </c>
    </row>
    <row r="52" spans="1:32" ht="127.5">
      <c r="A52" s="3">
        <v>16919</v>
      </c>
      <c r="B52" s="3">
        <v>44878</v>
      </c>
      <c r="C52" s="4" t="s">
        <v>40</v>
      </c>
      <c r="D52" s="4" t="s">
        <v>143</v>
      </c>
      <c r="E52" s="4" t="s">
        <v>144</v>
      </c>
      <c r="F52" s="4" t="s">
        <v>145</v>
      </c>
      <c r="G52" s="4" t="s">
        <v>177</v>
      </c>
      <c r="H52" s="4" t="s">
        <v>45</v>
      </c>
      <c r="I52" s="6">
        <v>70</v>
      </c>
      <c r="J52" s="7" t="s">
        <v>46</v>
      </c>
      <c r="K52" s="4">
        <v>315010</v>
      </c>
      <c r="L52" s="4" t="s">
        <v>160</v>
      </c>
      <c r="M52" s="4" t="s">
        <v>161</v>
      </c>
      <c r="N52" s="4" t="s">
        <v>49</v>
      </c>
      <c r="O52" s="4">
        <v>-1</v>
      </c>
      <c r="P52" s="4" t="s">
        <v>55</v>
      </c>
      <c r="Q52" s="4">
        <v>111090</v>
      </c>
      <c r="R52" s="4" t="s">
        <v>162</v>
      </c>
      <c r="S52" s="4" t="s">
        <v>163</v>
      </c>
      <c r="T52" s="4">
        <v>549493671</v>
      </c>
      <c r="U52" s="4" t="s">
        <v>164</v>
      </c>
      <c r="V52" s="8" t="s">
        <v>165</v>
      </c>
      <c r="W52" s="8" t="s">
        <v>166</v>
      </c>
      <c r="X52" s="8" t="s">
        <v>167</v>
      </c>
      <c r="Y52" s="8" t="s">
        <v>117</v>
      </c>
      <c r="Z52" s="8" t="s">
        <v>55</v>
      </c>
      <c r="AA52" s="7" t="s">
        <v>168</v>
      </c>
      <c r="AB52" s="9">
        <v>134.9</v>
      </c>
      <c r="AC52" s="6">
        <v>20</v>
      </c>
      <c r="AD52" s="9">
        <v>26.98</v>
      </c>
      <c r="AE52" s="10">
        <f t="shared" si="4"/>
        <v>9443</v>
      </c>
      <c r="AF52" s="10">
        <f t="shared" si="5"/>
        <v>11331.6</v>
      </c>
    </row>
    <row r="53" spans="1:32" ht="165.75">
      <c r="A53" s="3">
        <v>16919</v>
      </c>
      <c r="B53" s="3">
        <v>44883</v>
      </c>
      <c r="C53" s="4" t="s">
        <v>40</v>
      </c>
      <c r="D53" s="4" t="s">
        <v>178</v>
      </c>
      <c r="E53" s="4" t="s">
        <v>179</v>
      </c>
      <c r="F53" s="4" t="s">
        <v>180</v>
      </c>
      <c r="G53" s="4" t="s">
        <v>181</v>
      </c>
      <c r="H53" s="4" t="s">
        <v>45</v>
      </c>
      <c r="I53" s="6">
        <v>40</v>
      </c>
      <c r="J53" s="7" t="s">
        <v>46</v>
      </c>
      <c r="K53" s="4">
        <v>315010</v>
      </c>
      <c r="L53" s="4" t="s">
        <v>160</v>
      </c>
      <c r="M53" s="4" t="s">
        <v>161</v>
      </c>
      <c r="N53" s="4" t="s">
        <v>49</v>
      </c>
      <c r="O53" s="4">
        <v>-1</v>
      </c>
      <c r="P53" s="4" t="s">
        <v>55</v>
      </c>
      <c r="Q53" s="4">
        <v>111090</v>
      </c>
      <c r="R53" s="4" t="s">
        <v>162</v>
      </c>
      <c r="S53" s="4" t="s">
        <v>163</v>
      </c>
      <c r="T53" s="4">
        <v>549493671</v>
      </c>
      <c r="U53" s="4" t="s">
        <v>164</v>
      </c>
      <c r="V53" s="8" t="s">
        <v>165</v>
      </c>
      <c r="W53" s="8" t="s">
        <v>166</v>
      </c>
      <c r="X53" s="8" t="s">
        <v>167</v>
      </c>
      <c r="Y53" s="8" t="s">
        <v>117</v>
      </c>
      <c r="Z53" s="8" t="s">
        <v>55</v>
      </c>
      <c r="AA53" s="7" t="s">
        <v>168</v>
      </c>
      <c r="AB53" s="9">
        <v>70.9</v>
      </c>
      <c r="AC53" s="6">
        <v>20</v>
      </c>
      <c r="AD53" s="9">
        <v>14.18</v>
      </c>
      <c r="AE53" s="10">
        <f t="shared" si="4"/>
        <v>2836</v>
      </c>
      <c r="AF53" s="10">
        <f t="shared" si="5"/>
        <v>3403.2</v>
      </c>
    </row>
    <row r="54" spans="1:32" ht="102">
      <c r="A54" s="3">
        <v>16919</v>
      </c>
      <c r="B54" s="3">
        <v>44887</v>
      </c>
      <c r="C54" s="4" t="s">
        <v>40</v>
      </c>
      <c r="D54" s="4" t="s">
        <v>182</v>
      </c>
      <c r="E54" s="4" t="s">
        <v>183</v>
      </c>
      <c r="F54" s="4" t="s">
        <v>184</v>
      </c>
      <c r="G54" s="4" t="s">
        <v>185</v>
      </c>
      <c r="H54" s="4" t="s">
        <v>45</v>
      </c>
      <c r="I54" s="6">
        <v>40</v>
      </c>
      <c r="J54" s="7" t="s">
        <v>46</v>
      </c>
      <c r="K54" s="4">
        <v>315010</v>
      </c>
      <c r="L54" s="4" t="s">
        <v>160</v>
      </c>
      <c r="M54" s="4" t="s">
        <v>161</v>
      </c>
      <c r="N54" s="4" t="s">
        <v>49</v>
      </c>
      <c r="O54" s="4">
        <v>-1</v>
      </c>
      <c r="P54" s="4" t="s">
        <v>55</v>
      </c>
      <c r="Q54" s="4">
        <v>111090</v>
      </c>
      <c r="R54" s="4" t="s">
        <v>162</v>
      </c>
      <c r="S54" s="4" t="s">
        <v>163</v>
      </c>
      <c r="T54" s="4">
        <v>549493671</v>
      </c>
      <c r="U54" s="4" t="s">
        <v>164</v>
      </c>
      <c r="V54" s="8" t="s">
        <v>165</v>
      </c>
      <c r="W54" s="8" t="s">
        <v>166</v>
      </c>
      <c r="X54" s="8" t="s">
        <v>167</v>
      </c>
      <c r="Y54" s="8" t="s">
        <v>117</v>
      </c>
      <c r="Z54" s="8" t="s">
        <v>55</v>
      </c>
      <c r="AA54" s="7" t="s">
        <v>168</v>
      </c>
      <c r="AB54" s="9">
        <v>49.9</v>
      </c>
      <c r="AC54" s="6">
        <v>20</v>
      </c>
      <c r="AD54" s="9">
        <v>9.98</v>
      </c>
      <c r="AE54" s="10">
        <f t="shared" si="4"/>
        <v>1996</v>
      </c>
      <c r="AF54" s="10">
        <f t="shared" si="5"/>
        <v>2395.2</v>
      </c>
    </row>
    <row r="55" spans="1:32" ht="127.5">
      <c r="A55" s="3">
        <v>16919</v>
      </c>
      <c r="B55" s="3">
        <v>44889</v>
      </c>
      <c r="C55" s="4" t="s">
        <v>40</v>
      </c>
      <c r="D55" s="4" t="s">
        <v>186</v>
      </c>
      <c r="E55" s="4" t="s">
        <v>187</v>
      </c>
      <c r="F55" s="4" t="s">
        <v>188</v>
      </c>
      <c r="G55" s="4" t="s">
        <v>189</v>
      </c>
      <c r="H55" s="4" t="s">
        <v>45</v>
      </c>
      <c r="I55" s="6">
        <v>40</v>
      </c>
      <c r="J55" s="7" t="s">
        <v>46</v>
      </c>
      <c r="K55" s="4">
        <v>315010</v>
      </c>
      <c r="L55" s="4" t="s">
        <v>160</v>
      </c>
      <c r="M55" s="4" t="s">
        <v>161</v>
      </c>
      <c r="N55" s="4" t="s">
        <v>49</v>
      </c>
      <c r="O55" s="4">
        <v>-1</v>
      </c>
      <c r="P55" s="4" t="s">
        <v>55</v>
      </c>
      <c r="Q55" s="4">
        <v>111090</v>
      </c>
      <c r="R55" s="4" t="s">
        <v>162</v>
      </c>
      <c r="S55" s="4" t="s">
        <v>163</v>
      </c>
      <c r="T55" s="4">
        <v>549493671</v>
      </c>
      <c r="U55" s="4" t="s">
        <v>164</v>
      </c>
      <c r="V55" s="8" t="s">
        <v>165</v>
      </c>
      <c r="W55" s="8" t="s">
        <v>166</v>
      </c>
      <c r="X55" s="8" t="s">
        <v>167</v>
      </c>
      <c r="Y55" s="8" t="s">
        <v>117</v>
      </c>
      <c r="Z55" s="8" t="s">
        <v>55</v>
      </c>
      <c r="AA55" s="7" t="s">
        <v>168</v>
      </c>
      <c r="AB55" s="9">
        <v>83.5</v>
      </c>
      <c r="AC55" s="6">
        <v>20</v>
      </c>
      <c r="AD55" s="9">
        <v>16.7</v>
      </c>
      <c r="AE55" s="10">
        <f t="shared" si="4"/>
        <v>3340</v>
      </c>
      <c r="AF55" s="10">
        <f t="shared" si="5"/>
        <v>4008</v>
      </c>
    </row>
    <row r="56" spans="1:32" ht="102">
      <c r="A56" s="3">
        <v>16919</v>
      </c>
      <c r="B56" s="3">
        <v>44891</v>
      </c>
      <c r="C56" s="4" t="s">
        <v>40</v>
      </c>
      <c r="D56" s="4" t="s">
        <v>190</v>
      </c>
      <c r="E56" s="4" t="s">
        <v>191</v>
      </c>
      <c r="F56" s="4" t="s">
        <v>43</v>
      </c>
      <c r="G56" s="4" t="s">
        <v>192</v>
      </c>
      <c r="H56" s="4" t="s">
        <v>45</v>
      </c>
      <c r="I56" s="6">
        <v>10</v>
      </c>
      <c r="J56" s="7" t="s">
        <v>46</v>
      </c>
      <c r="K56" s="4">
        <v>315010</v>
      </c>
      <c r="L56" s="4" t="s">
        <v>160</v>
      </c>
      <c r="M56" s="4" t="s">
        <v>161</v>
      </c>
      <c r="N56" s="4" t="s">
        <v>49</v>
      </c>
      <c r="O56" s="4">
        <v>-1</v>
      </c>
      <c r="P56" s="4" t="s">
        <v>55</v>
      </c>
      <c r="Q56" s="4">
        <v>111090</v>
      </c>
      <c r="R56" s="4" t="s">
        <v>162</v>
      </c>
      <c r="S56" s="4" t="s">
        <v>163</v>
      </c>
      <c r="T56" s="4">
        <v>549493671</v>
      </c>
      <c r="U56" s="4" t="s">
        <v>164</v>
      </c>
      <c r="V56" s="8" t="s">
        <v>165</v>
      </c>
      <c r="W56" s="8" t="s">
        <v>166</v>
      </c>
      <c r="X56" s="8" t="s">
        <v>167</v>
      </c>
      <c r="Y56" s="8" t="s">
        <v>117</v>
      </c>
      <c r="Z56" s="8" t="s">
        <v>55</v>
      </c>
      <c r="AA56" s="7" t="s">
        <v>168</v>
      </c>
      <c r="AB56" s="9">
        <v>125</v>
      </c>
      <c r="AC56" s="6">
        <v>20</v>
      </c>
      <c r="AD56" s="9">
        <v>25</v>
      </c>
      <c r="AE56" s="10">
        <f t="shared" si="4"/>
        <v>1250</v>
      </c>
      <c r="AF56" s="10">
        <f t="shared" si="5"/>
        <v>1500</v>
      </c>
    </row>
    <row r="57" spans="1:32" ht="102.75" thickBot="1">
      <c r="A57" s="3">
        <v>16919</v>
      </c>
      <c r="B57" s="3">
        <v>44898</v>
      </c>
      <c r="C57" s="4" t="s">
        <v>40</v>
      </c>
      <c r="D57" s="4" t="s">
        <v>193</v>
      </c>
      <c r="E57" s="4" t="s">
        <v>194</v>
      </c>
      <c r="F57" s="4" t="s">
        <v>43</v>
      </c>
      <c r="G57" s="4" t="s">
        <v>195</v>
      </c>
      <c r="H57" s="4" t="s">
        <v>45</v>
      </c>
      <c r="I57" s="6">
        <v>2</v>
      </c>
      <c r="J57" s="7" t="s">
        <v>46</v>
      </c>
      <c r="K57" s="4">
        <v>315010</v>
      </c>
      <c r="L57" s="4" t="s">
        <v>160</v>
      </c>
      <c r="M57" s="4" t="s">
        <v>161</v>
      </c>
      <c r="N57" s="4" t="s">
        <v>49</v>
      </c>
      <c r="O57" s="4">
        <v>-1</v>
      </c>
      <c r="P57" s="4" t="s">
        <v>55</v>
      </c>
      <c r="Q57" s="4">
        <v>111090</v>
      </c>
      <c r="R57" s="4" t="s">
        <v>162</v>
      </c>
      <c r="S57" s="4" t="s">
        <v>163</v>
      </c>
      <c r="T57" s="4">
        <v>549493671</v>
      </c>
      <c r="U57" s="4" t="s">
        <v>164</v>
      </c>
      <c r="V57" s="8" t="s">
        <v>165</v>
      </c>
      <c r="W57" s="8" t="s">
        <v>166</v>
      </c>
      <c r="X57" s="8" t="s">
        <v>167</v>
      </c>
      <c r="Y57" s="8" t="s">
        <v>117</v>
      </c>
      <c r="Z57" s="8" t="s">
        <v>55</v>
      </c>
      <c r="AA57" s="7" t="s">
        <v>168</v>
      </c>
      <c r="AB57" s="9">
        <v>355</v>
      </c>
      <c r="AC57" s="6">
        <v>20</v>
      </c>
      <c r="AD57" s="9">
        <v>71</v>
      </c>
      <c r="AE57" s="10">
        <f t="shared" si="4"/>
        <v>710</v>
      </c>
      <c r="AF57" s="10">
        <f t="shared" si="5"/>
        <v>852</v>
      </c>
    </row>
    <row r="58" spans="1:32" ht="13.5" customHeight="1" thickTop="1">
      <c r="A58" s="21"/>
      <c r="B58" s="21"/>
      <c r="C58" s="11"/>
      <c r="D58" s="11"/>
      <c r="E58" s="11"/>
      <c r="F58" s="25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28" t="s">
        <v>66</v>
      </c>
      <c r="W58" s="29"/>
      <c r="X58" s="29"/>
      <c r="Y58" s="29"/>
      <c r="Z58" s="29"/>
      <c r="AA58" s="29"/>
      <c r="AB58" s="29"/>
      <c r="AC58" s="29"/>
      <c r="AD58" s="30"/>
      <c r="AE58" s="12">
        <f>SUM(AE48:AE57)</f>
        <v>46415</v>
      </c>
      <c r="AF58" s="12">
        <f>SUM(AF48:AF57)</f>
        <v>55697.99999999999</v>
      </c>
    </row>
    <row r="59" spans="1:32" ht="12.75">
      <c r="A59" s="13"/>
      <c r="B59" s="13"/>
      <c r="C59" s="13"/>
      <c r="D59" s="13"/>
      <c r="E59" s="13"/>
      <c r="F59" s="26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40.25">
      <c r="A60" s="3">
        <v>16928</v>
      </c>
      <c r="B60" s="3">
        <v>45080</v>
      </c>
      <c r="C60" s="4" t="s">
        <v>40</v>
      </c>
      <c r="D60" s="4" t="s">
        <v>196</v>
      </c>
      <c r="E60" s="4" t="s">
        <v>197</v>
      </c>
      <c r="F60" s="4" t="s">
        <v>43</v>
      </c>
      <c r="G60" s="4" t="s">
        <v>198</v>
      </c>
      <c r="H60" s="4" t="s">
        <v>45</v>
      </c>
      <c r="I60" s="6">
        <v>300</v>
      </c>
      <c r="J60" s="7" t="s">
        <v>46</v>
      </c>
      <c r="K60" s="4">
        <v>560000</v>
      </c>
      <c r="L60" s="4" t="s">
        <v>199</v>
      </c>
      <c r="M60" s="4" t="s">
        <v>93</v>
      </c>
      <c r="N60" s="4" t="s">
        <v>94</v>
      </c>
      <c r="O60" s="4">
        <v>3</v>
      </c>
      <c r="P60" s="4">
        <v>314</v>
      </c>
      <c r="Q60" s="4">
        <v>826</v>
      </c>
      <c r="R60" s="4" t="s">
        <v>200</v>
      </c>
      <c r="S60" s="4" t="s">
        <v>201</v>
      </c>
      <c r="T60" s="4">
        <v>549493546</v>
      </c>
      <c r="U60" s="4"/>
      <c r="V60" s="8" t="s">
        <v>202</v>
      </c>
      <c r="W60" s="8" t="s">
        <v>203</v>
      </c>
      <c r="X60" s="8" t="s">
        <v>55</v>
      </c>
      <c r="Y60" s="8" t="s">
        <v>204</v>
      </c>
      <c r="Z60" s="8" t="s">
        <v>57</v>
      </c>
      <c r="AA60" s="7" t="s">
        <v>205</v>
      </c>
      <c r="AB60" s="9">
        <v>163.9</v>
      </c>
      <c r="AC60" s="6">
        <v>20</v>
      </c>
      <c r="AD60" s="9">
        <v>32.78</v>
      </c>
      <c r="AE60" s="10">
        <f aca="true" t="shared" si="6" ref="AE60:AE65">ROUND(I60*AB60,2)</f>
        <v>49170</v>
      </c>
      <c r="AF60" s="10">
        <f aca="true" t="shared" si="7" ref="AF60:AF65">ROUND(I60*(AB60+AD60),2)</f>
        <v>59004</v>
      </c>
    </row>
    <row r="61" spans="1:32" ht="178.5">
      <c r="A61" s="3">
        <v>16928</v>
      </c>
      <c r="B61" s="3">
        <v>45083</v>
      </c>
      <c r="C61" s="4" t="s">
        <v>40</v>
      </c>
      <c r="D61" s="4" t="s">
        <v>196</v>
      </c>
      <c r="E61" s="4" t="s">
        <v>197</v>
      </c>
      <c r="F61" s="4" t="s">
        <v>43</v>
      </c>
      <c r="G61" s="4" t="s">
        <v>206</v>
      </c>
      <c r="H61" s="4" t="s">
        <v>45</v>
      </c>
      <c r="I61" s="6">
        <v>200</v>
      </c>
      <c r="J61" s="7" t="s">
        <v>46</v>
      </c>
      <c r="K61" s="4">
        <v>560000</v>
      </c>
      <c r="L61" s="4" t="s">
        <v>199</v>
      </c>
      <c r="M61" s="4" t="s">
        <v>93</v>
      </c>
      <c r="N61" s="4" t="s">
        <v>94</v>
      </c>
      <c r="O61" s="4">
        <v>3</v>
      </c>
      <c r="P61" s="4">
        <v>314</v>
      </c>
      <c r="Q61" s="4">
        <v>826</v>
      </c>
      <c r="R61" s="4" t="s">
        <v>200</v>
      </c>
      <c r="S61" s="4" t="s">
        <v>201</v>
      </c>
      <c r="T61" s="4">
        <v>549493546</v>
      </c>
      <c r="U61" s="4"/>
      <c r="V61" s="8" t="s">
        <v>202</v>
      </c>
      <c r="W61" s="8" t="s">
        <v>203</v>
      </c>
      <c r="X61" s="8" t="s">
        <v>55</v>
      </c>
      <c r="Y61" s="8" t="s">
        <v>204</v>
      </c>
      <c r="Z61" s="8" t="s">
        <v>57</v>
      </c>
      <c r="AA61" s="7" t="s">
        <v>205</v>
      </c>
      <c r="AB61" s="9">
        <v>369</v>
      </c>
      <c r="AC61" s="6">
        <v>20</v>
      </c>
      <c r="AD61" s="9">
        <v>73.8</v>
      </c>
      <c r="AE61" s="10">
        <f t="shared" si="6"/>
        <v>73800</v>
      </c>
      <c r="AF61" s="10">
        <f t="shared" si="7"/>
        <v>88560</v>
      </c>
    </row>
    <row r="62" spans="1:32" ht="76.5">
      <c r="A62" s="3">
        <v>16928</v>
      </c>
      <c r="B62" s="3">
        <v>45084</v>
      </c>
      <c r="C62" s="4" t="s">
        <v>40</v>
      </c>
      <c r="D62" s="4" t="s">
        <v>207</v>
      </c>
      <c r="E62" s="4" t="s">
        <v>208</v>
      </c>
      <c r="F62" s="4" t="s">
        <v>43</v>
      </c>
      <c r="G62" s="4" t="s">
        <v>209</v>
      </c>
      <c r="H62" s="4" t="s">
        <v>45</v>
      </c>
      <c r="I62" s="6">
        <v>500</v>
      </c>
      <c r="J62" s="7" t="s">
        <v>46</v>
      </c>
      <c r="K62" s="4">
        <v>560000</v>
      </c>
      <c r="L62" s="4" t="s">
        <v>199</v>
      </c>
      <c r="M62" s="4" t="s">
        <v>93</v>
      </c>
      <c r="N62" s="4" t="s">
        <v>94</v>
      </c>
      <c r="O62" s="4">
        <v>3</v>
      </c>
      <c r="P62" s="4">
        <v>314</v>
      </c>
      <c r="Q62" s="4">
        <v>826</v>
      </c>
      <c r="R62" s="4" t="s">
        <v>200</v>
      </c>
      <c r="S62" s="4" t="s">
        <v>201</v>
      </c>
      <c r="T62" s="4">
        <v>549493546</v>
      </c>
      <c r="U62" s="4"/>
      <c r="V62" s="8" t="s">
        <v>202</v>
      </c>
      <c r="W62" s="8" t="s">
        <v>203</v>
      </c>
      <c r="X62" s="8" t="s">
        <v>55</v>
      </c>
      <c r="Y62" s="8" t="s">
        <v>204</v>
      </c>
      <c r="Z62" s="8" t="s">
        <v>57</v>
      </c>
      <c r="AA62" s="7" t="s">
        <v>205</v>
      </c>
      <c r="AB62" s="9">
        <v>20.7</v>
      </c>
      <c r="AC62" s="6">
        <v>20</v>
      </c>
      <c r="AD62" s="9">
        <v>4.14</v>
      </c>
      <c r="AE62" s="10">
        <f t="shared" si="6"/>
        <v>10350</v>
      </c>
      <c r="AF62" s="10">
        <f t="shared" si="7"/>
        <v>12420</v>
      </c>
    </row>
    <row r="63" spans="1:32" ht="102">
      <c r="A63" s="3">
        <v>16928</v>
      </c>
      <c r="B63" s="3">
        <v>45086</v>
      </c>
      <c r="C63" s="4" t="s">
        <v>40</v>
      </c>
      <c r="D63" s="4" t="s">
        <v>89</v>
      </c>
      <c r="E63" s="4" t="s">
        <v>90</v>
      </c>
      <c r="F63" s="4" t="s">
        <v>43</v>
      </c>
      <c r="G63" s="4" t="s">
        <v>210</v>
      </c>
      <c r="H63" s="4" t="s">
        <v>45</v>
      </c>
      <c r="I63" s="6">
        <v>1000</v>
      </c>
      <c r="J63" s="7" t="s">
        <v>46</v>
      </c>
      <c r="K63" s="4">
        <v>560000</v>
      </c>
      <c r="L63" s="4" t="s">
        <v>199</v>
      </c>
      <c r="M63" s="4" t="s">
        <v>93</v>
      </c>
      <c r="N63" s="4" t="s">
        <v>94</v>
      </c>
      <c r="O63" s="4">
        <v>3</v>
      </c>
      <c r="P63" s="4">
        <v>314</v>
      </c>
      <c r="Q63" s="4">
        <v>826</v>
      </c>
      <c r="R63" s="4" t="s">
        <v>200</v>
      </c>
      <c r="S63" s="4" t="s">
        <v>201</v>
      </c>
      <c r="T63" s="4">
        <v>549493546</v>
      </c>
      <c r="U63" s="4"/>
      <c r="V63" s="8" t="s">
        <v>202</v>
      </c>
      <c r="W63" s="8" t="s">
        <v>203</v>
      </c>
      <c r="X63" s="8" t="s">
        <v>55</v>
      </c>
      <c r="Y63" s="8" t="s">
        <v>204</v>
      </c>
      <c r="Z63" s="8" t="s">
        <v>57</v>
      </c>
      <c r="AA63" s="7" t="s">
        <v>205</v>
      </c>
      <c r="AB63" s="9">
        <v>26.8</v>
      </c>
      <c r="AC63" s="6">
        <v>20</v>
      </c>
      <c r="AD63" s="9">
        <v>5.36</v>
      </c>
      <c r="AE63" s="10">
        <f t="shared" si="6"/>
        <v>26800</v>
      </c>
      <c r="AF63" s="10">
        <f t="shared" si="7"/>
        <v>32160</v>
      </c>
    </row>
    <row r="64" spans="1:32" ht="102">
      <c r="A64" s="3">
        <v>16928</v>
      </c>
      <c r="B64" s="3">
        <v>45087</v>
      </c>
      <c r="C64" s="4" t="s">
        <v>40</v>
      </c>
      <c r="D64" s="4" t="s">
        <v>211</v>
      </c>
      <c r="E64" s="4" t="s">
        <v>212</v>
      </c>
      <c r="F64" s="4" t="s">
        <v>43</v>
      </c>
      <c r="G64" s="4" t="s">
        <v>213</v>
      </c>
      <c r="H64" s="4" t="s">
        <v>45</v>
      </c>
      <c r="I64" s="6">
        <v>500</v>
      </c>
      <c r="J64" s="7" t="s">
        <v>46</v>
      </c>
      <c r="K64" s="4">
        <v>560000</v>
      </c>
      <c r="L64" s="4" t="s">
        <v>199</v>
      </c>
      <c r="M64" s="4" t="s">
        <v>93</v>
      </c>
      <c r="N64" s="4" t="s">
        <v>94</v>
      </c>
      <c r="O64" s="4">
        <v>3</v>
      </c>
      <c r="P64" s="4">
        <v>314</v>
      </c>
      <c r="Q64" s="4">
        <v>826</v>
      </c>
      <c r="R64" s="4" t="s">
        <v>200</v>
      </c>
      <c r="S64" s="4" t="s">
        <v>201</v>
      </c>
      <c r="T64" s="4">
        <v>549493546</v>
      </c>
      <c r="U64" s="4"/>
      <c r="V64" s="8" t="s">
        <v>202</v>
      </c>
      <c r="W64" s="8" t="s">
        <v>203</v>
      </c>
      <c r="X64" s="8" t="s">
        <v>55</v>
      </c>
      <c r="Y64" s="8" t="s">
        <v>204</v>
      </c>
      <c r="Z64" s="8" t="s">
        <v>57</v>
      </c>
      <c r="AA64" s="7" t="s">
        <v>205</v>
      </c>
      <c r="AB64" s="9">
        <v>109</v>
      </c>
      <c r="AC64" s="6">
        <v>20</v>
      </c>
      <c r="AD64" s="9">
        <v>21.8</v>
      </c>
      <c r="AE64" s="10">
        <f t="shared" si="6"/>
        <v>54500</v>
      </c>
      <c r="AF64" s="10">
        <f t="shared" si="7"/>
        <v>65400</v>
      </c>
    </row>
    <row r="65" spans="1:32" ht="115.5" thickBot="1">
      <c r="A65" s="3">
        <v>16928</v>
      </c>
      <c r="B65" s="3">
        <v>45101</v>
      </c>
      <c r="C65" s="4" t="s">
        <v>40</v>
      </c>
      <c r="D65" s="4" t="s">
        <v>214</v>
      </c>
      <c r="E65" s="4" t="s">
        <v>215</v>
      </c>
      <c r="F65" s="4" t="s">
        <v>43</v>
      </c>
      <c r="G65" s="4" t="s">
        <v>216</v>
      </c>
      <c r="H65" s="4" t="s">
        <v>45</v>
      </c>
      <c r="I65" s="6">
        <v>1000</v>
      </c>
      <c r="J65" s="7" t="s">
        <v>46</v>
      </c>
      <c r="K65" s="4">
        <v>560000</v>
      </c>
      <c r="L65" s="4" t="s">
        <v>199</v>
      </c>
      <c r="M65" s="4" t="s">
        <v>93</v>
      </c>
      <c r="N65" s="4" t="s">
        <v>94</v>
      </c>
      <c r="O65" s="4">
        <v>3</v>
      </c>
      <c r="P65" s="4">
        <v>314</v>
      </c>
      <c r="Q65" s="4">
        <v>826</v>
      </c>
      <c r="R65" s="4" t="s">
        <v>200</v>
      </c>
      <c r="S65" s="4" t="s">
        <v>201</v>
      </c>
      <c r="T65" s="4">
        <v>549493546</v>
      </c>
      <c r="U65" s="4"/>
      <c r="V65" s="8" t="s">
        <v>202</v>
      </c>
      <c r="W65" s="8" t="s">
        <v>203</v>
      </c>
      <c r="X65" s="8" t="s">
        <v>55</v>
      </c>
      <c r="Y65" s="8" t="s">
        <v>204</v>
      </c>
      <c r="Z65" s="8" t="s">
        <v>57</v>
      </c>
      <c r="AA65" s="7" t="s">
        <v>205</v>
      </c>
      <c r="AB65" s="9">
        <v>14.9</v>
      </c>
      <c r="AC65" s="6">
        <v>20</v>
      </c>
      <c r="AD65" s="9">
        <v>2.98</v>
      </c>
      <c r="AE65" s="10">
        <f t="shared" si="6"/>
        <v>14900</v>
      </c>
      <c r="AF65" s="10">
        <f t="shared" si="7"/>
        <v>17880</v>
      </c>
    </row>
    <row r="66" spans="1:32" ht="13.5" customHeight="1" thickTop="1">
      <c r="A66" s="21"/>
      <c r="B66" s="21"/>
      <c r="C66" s="11"/>
      <c r="D66" s="11"/>
      <c r="E66" s="11"/>
      <c r="F66" s="25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28" t="s">
        <v>66</v>
      </c>
      <c r="W66" s="29"/>
      <c r="X66" s="29"/>
      <c r="Y66" s="29"/>
      <c r="Z66" s="29"/>
      <c r="AA66" s="29"/>
      <c r="AB66" s="29"/>
      <c r="AC66" s="29"/>
      <c r="AD66" s="30"/>
      <c r="AE66" s="12">
        <f>SUM(AE60:AE65)</f>
        <v>229520</v>
      </c>
      <c r="AF66" s="12">
        <f>SUM(AF60:AF65)</f>
        <v>275424</v>
      </c>
    </row>
    <row r="67" spans="1:32" ht="12.75">
      <c r="A67" s="13"/>
      <c r="B67" s="13"/>
      <c r="C67" s="13"/>
      <c r="D67" s="13"/>
      <c r="E67" s="13"/>
      <c r="F67" s="26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28.25" thickBot="1">
      <c r="A68" s="3">
        <v>16941</v>
      </c>
      <c r="B68" s="3">
        <v>44757</v>
      </c>
      <c r="C68" s="4" t="s">
        <v>40</v>
      </c>
      <c r="D68" s="4" t="s">
        <v>217</v>
      </c>
      <c r="E68" s="4" t="s">
        <v>218</v>
      </c>
      <c r="F68" s="4" t="s">
        <v>43</v>
      </c>
      <c r="G68" s="4" t="s">
        <v>219</v>
      </c>
      <c r="H68" s="4" t="s">
        <v>45</v>
      </c>
      <c r="I68" s="6">
        <v>1000</v>
      </c>
      <c r="J68" s="7" t="s">
        <v>46</v>
      </c>
      <c r="K68" s="4">
        <v>790000</v>
      </c>
      <c r="L68" s="4" t="s">
        <v>220</v>
      </c>
      <c r="M68" s="4" t="s">
        <v>221</v>
      </c>
      <c r="N68" s="4" t="s">
        <v>222</v>
      </c>
      <c r="O68" s="4">
        <v>1</v>
      </c>
      <c r="P68" s="4">
        <v>121</v>
      </c>
      <c r="Q68" s="4">
        <v>81677</v>
      </c>
      <c r="R68" s="4" t="s">
        <v>223</v>
      </c>
      <c r="S68" s="4" t="s">
        <v>224</v>
      </c>
      <c r="T68" s="4">
        <v>549496325</v>
      </c>
      <c r="U68" s="4"/>
      <c r="V68" s="8" t="s">
        <v>225</v>
      </c>
      <c r="W68" s="8" t="s">
        <v>226</v>
      </c>
      <c r="X68" s="8" t="s">
        <v>55</v>
      </c>
      <c r="Y68" s="8" t="s">
        <v>227</v>
      </c>
      <c r="Z68" s="8" t="s">
        <v>57</v>
      </c>
      <c r="AA68" s="7" t="s">
        <v>228</v>
      </c>
      <c r="AB68" s="9">
        <v>7.2</v>
      </c>
      <c r="AC68" s="6">
        <v>20</v>
      </c>
      <c r="AD68" s="9">
        <v>1.44</v>
      </c>
      <c r="AE68" s="10">
        <f>ROUND(I68*AB68,2)</f>
        <v>7200</v>
      </c>
      <c r="AF68" s="10">
        <f>ROUND(I68*(AB68+AD68),2)</f>
        <v>8640</v>
      </c>
    </row>
    <row r="69" spans="1:32" ht="13.5" customHeight="1" thickTop="1">
      <c r="A69" s="21"/>
      <c r="B69" s="21"/>
      <c r="C69" s="11"/>
      <c r="D69" s="11"/>
      <c r="E69" s="11"/>
      <c r="F69" s="25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28" t="s">
        <v>66</v>
      </c>
      <c r="W69" s="29"/>
      <c r="X69" s="29"/>
      <c r="Y69" s="29"/>
      <c r="Z69" s="29"/>
      <c r="AA69" s="29"/>
      <c r="AB69" s="29"/>
      <c r="AC69" s="29"/>
      <c r="AD69" s="30"/>
      <c r="AE69" s="12">
        <f>SUM(AE68:AE68)</f>
        <v>7200</v>
      </c>
      <c r="AF69" s="12">
        <f>SUM(AF68:AF68)</f>
        <v>8640</v>
      </c>
    </row>
    <row r="70" spans="1:32" ht="12.75">
      <c r="A70" s="13"/>
      <c r="B70" s="13"/>
      <c r="C70" s="13"/>
      <c r="D70" s="13"/>
      <c r="E70" s="13"/>
      <c r="F70" s="26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02">
      <c r="A71" s="3">
        <v>16962</v>
      </c>
      <c r="B71" s="3">
        <v>45281</v>
      </c>
      <c r="C71" s="4" t="s">
        <v>40</v>
      </c>
      <c r="D71" s="4" t="s">
        <v>147</v>
      </c>
      <c r="E71" s="4" t="s">
        <v>148</v>
      </c>
      <c r="F71" s="4" t="s">
        <v>149</v>
      </c>
      <c r="G71" s="4" t="s">
        <v>229</v>
      </c>
      <c r="H71" s="4" t="s">
        <v>45</v>
      </c>
      <c r="I71" s="6">
        <v>500</v>
      </c>
      <c r="J71" s="7" t="s">
        <v>46</v>
      </c>
      <c r="K71" s="4">
        <v>997300</v>
      </c>
      <c r="L71" s="4" t="s">
        <v>230</v>
      </c>
      <c r="M71" s="4" t="s">
        <v>231</v>
      </c>
      <c r="N71" s="4" t="s">
        <v>232</v>
      </c>
      <c r="O71" s="4">
        <v>3</v>
      </c>
      <c r="P71" s="4">
        <v>262</v>
      </c>
      <c r="Q71" s="4">
        <v>52839</v>
      </c>
      <c r="R71" s="4" t="s">
        <v>233</v>
      </c>
      <c r="S71" s="4" t="s">
        <v>234</v>
      </c>
      <c r="T71" s="4">
        <v>605551815</v>
      </c>
      <c r="U71" s="4"/>
      <c r="V71" s="8" t="s">
        <v>165</v>
      </c>
      <c r="W71" s="8" t="s">
        <v>235</v>
      </c>
      <c r="X71" s="8" t="s">
        <v>236</v>
      </c>
      <c r="Y71" s="8" t="s">
        <v>117</v>
      </c>
      <c r="Z71" s="8" t="s">
        <v>57</v>
      </c>
      <c r="AA71" s="7" t="s">
        <v>237</v>
      </c>
      <c r="AB71" s="9">
        <v>13</v>
      </c>
      <c r="AC71" s="6">
        <v>20</v>
      </c>
      <c r="AD71" s="9">
        <v>2.6</v>
      </c>
      <c r="AE71" s="10">
        <f>ROUND(I71*AB71,2)</f>
        <v>6500</v>
      </c>
      <c r="AF71" s="10">
        <f>ROUND(I71*(AB71+AD71),2)</f>
        <v>7800</v>
      </c>
    </row>
    <row r="72" spans="1:32" ht="76.5">
      <c r="A72" s="3">
        <v>16962</v>
      </c>
      <c r="B72" s="3">
        <v>45301</v>
      </c>
      <c r="C72" s="4" t="s">
        <v>40</v>
      </c>
      <c r="D72" s="4" t="s">
        <v>238</v>
      </c>
      <c r="E72" s="4" t="s">
        <v>239</v>
      </c>
      <c r="F72" s="4" t="s">
        <v>240</v>
      </c>
      <c r="G72" s="4" t="s">
        <v>241</v>
      </c>
      <c r="H72" s="4" t="s">
        <v>45</v>
      </c>
      <c r="I72" s="6">
        <v>400</v>
      </c>
      <c r="J72" s="7" t="s">
        <v>46</v>
      </c>
      <c r="K72" s="4">
        <v>997300</v>
      </c>
      <c r="L72" s="4" t="s">
        <v>230</v>
      </c>
      <c r="M72" s="4" t="s">
        <v>231</v>
      </c>
      <c r="N72" s="4" t="s">
        <v>232</v>
      </c>
      <c r="O72" s="4">
        <v>3</v>
      </c>
      <c r="P72" s="4">
        <v>262</v>
      </c>
      <c r="Q72" s="4">
        <v>52839</v>
      </c>
      <c r="R72" s="4" t="s">
        <v>233</v>
      </c>
      <c r="S72" s="4" t="s">
        <v>234</v>
      </c>
      <c r="T72" s="4">
        <v>605551815</v>
      </c>
      <c r="U72" s="4"/>
      <c r="V72" s="8" t="s">
        <v>165</v>
      </c>
      <c r="W72" s="8" t="s">
        <v>235</v>
      </c>
      <c r="X72" s="8" t="s">
        <v>236</v>
      </c>
      <c r="Y72" s="8" t="s">
        <v>117</v>
      </c>
      <c r="Z72" s="8" t="s">
        <v>57</v>
      </c>
      <c r="AA72" s="7" t="s">
        <v>237</v>
      </c>
      <c r="AB72" s="9">
        <v>9.4</v>
      </c>
      <c r="AC72" s="6">
        <v>20</v>
      </c>
      <c r="AD72" s="9">
        <v>1.88</v>
      </c>
      <c r="AE72" s="10">
        <f>ROUND(I72*AB72,2)</f>
        <v>3760</v>
      </c>
      <c r="AF72" s="10">
        <f>ROUND(I72*(AB72+AD72),2)</f>
        <v>4512</v>
      </c>
    </row>
    <row r="73" spans="1:32" ht="102">
      <c r="A73" s="3">
        <v>16962</v>
      </c>
      <c r="B73" s="3">
        <v>45303</v>
      </c>
      <c r="C73" s="4" t="s">
        <v>40</v>
      </c>
      <c r="D73" s="4" t="s">
        <v>143</v>
      </c>
      <c r="E73" s="4" t="s">
        <v>144</v>
      </c>
      <c r="F73" s="4" t="s">
        <v>145</v>
      </c>
      <c r="G73" s="4" t="s">
        <v>242</v>
      </c>
      <c r="H73" s="4" t="s">
        <v>45</v>
      </c>
      <c r="I73" s="6">
        <v>80</v>
      </c>
      <c r="J73" s="7" t="s">
        <v>46</v>
      </c>
      <c r="K73" s="4">
        <v>997300</v>
      </c>
      <c r="L73" s="4" t="s">
        <v>230</v>
      </c>
      <c r="M73" s="4" t="s">
        <v>231</v>
      </c>
      <c r="N73" s="4" t="s">
        <v>232</v>
      </c>
      <c r="O73" s="4">
        <v>3</v>
      </c>
      <c r="P73" s="4">
        <v>262</v>
      </c>
      <c r="Q73" s="4">
        <v>52839</v>
      </c>
      <c r="R73" s="4" t="s">
        <v>233</v>
      </c>
      <c r="S73" s="4" t="s">
        <v>234</v>
      </c>
      <c r="T73" s="4">
        <v>605551815</v>
      </c>
      <c r="U73" s="4"/>
      <c r="V73" s="8" t="s">
        <v>165</v>
      </c>
      <c r="W73" s="8" t="s">
        <v>235</v>
      </c>
      <c r="X73" s="8" t="s">
        <v>236</v>
      </c>
      <c r="Y73" s="8" t="s">
        <v>117</v>
      </c>
      <c r="Z73" s="8" t="s">
        <v>57</v>
      </c>
      <c r="AA73" s="7" t="s">
        <v>237</v>
      </c>
      <c r="AB73" s="9">
        <v>146.6</v>
      </c>
      <c r="AC73" s="6">
        <v>20</v>
      </c>
      <c r="AD73" s="9">
        <v>29.32</v>
      </c>
      <c r="AE73" s="10">
        <f>ROUND(I73*AB73,2)</f>
        <v>11728</v>
      </c>
      <c r="AF73" s="10">
        <f>ROUND(I73*(AB73+AD73),2)</f>
        <v>14073.6</v>
      </c>
    </row>
    <row r="74" spans="1:32" ht="115.5" thickBot="1">
      <c r="A74" s="3">
        <v>16962</v>
      </c>
      <c r="B74" s="3">
        <v>45304</v>
      </c>
      <c r="C74" s="4" t="s">
        <v>40</v>
      </c>
      <c r="D74" s="4" t="s">
        <v>173</v>
      </c>
      <c r="E74" s="4" t="s">
        <v>174</v>
      </c>
      <c r="F74" s="4" t="s">
        <v>175</v>
      </c>
      <c r="G74" s="4" t="s">
        <v>243</v>
      </c>
      <c r="H74" s="4" t="s">
        <v>45</v>
      </c>
      <c r="I74" s="6">
        <v>500</v>
      </c>
      <c r="J74" s="7" t="s">
        <v>46</v>
      </c>
      <c r="K74" s="4">
        <v>997300</v>
      </c>
      <c r="L74" s="4" t="s">
        <v>230</v>
      </c>
      <c r="M74" s="4" t="s">
        <v>231</v>
      </c>
      <c r="N74" s="4" t="s">
        <v>232</v>
      </c>
      <c r="O74" s="4">
        <v>3</v>
      </c>
      <c r="P74" s="4">
        <v>262</v>
      </c>
      <c r="Q74" s="4">
        <v>52839</v>
      </c>
      <c r="R74" s="4" t="s">
        <v>233</v>
      </c>
      <c r="S74" s="4" t="s">
        <v>234</v>
      </c>
      <c r="T74" s="4">
        <v>605551815</v>
      </c>
      <c r="U74" s="4"/>
      <c r="V74" s="8" t="s">
        <v>165</v>
      </c>
      <c r="W74" s="8" t="s">
        <v>235</v>
      </c>
      <c r="X74" s="8" t="s">
        <v>236</v>
      </c>
      <c r="Y74" s="8" t="s">
        <v>117</v>
      </c>
      <c r="Z74" s="8" t="s">
        <v>57</v>
      </c>
      <c r="AA74" s="7" t="s">
        <v>237</v>
      </c>
      <c r="AB74" s="9">
        <v>33.9</v>
      </c>
      <c r="AC74" s="6">
        <v>20</v>
      </c>
      <c r="AD74" s="9">
        <v>6.78</v>
      </c>
      <c r="AE74" s="10">
        <f>ROUND(I74*AB74,2)</f>
        <v>16950</v>
      </c>
      <c r="AF74" s="10">
        <f>ROUND(I74*(AB74+AD74),2)</f>
        <v>20340</v>
      </c>
    </row>
    <row r="75" spans="1:32" ht="13.5" customHeight="1" thickTop="1">
      <c r="A75" s="21"/>
      <c r="B75" s="21"/>
      <c r="C75" s="11"/>
      <c r="D75" s="11"/>
      <c r="E75" s="11"/>
      <c r="F75" s="25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28" t="s">
        <v>66</v>
      </c>
      <c r="W75" s="29"/>
      <c r="X75" s="29"/>
      <c r="Y75" s="29"/>
      <c r="Z75" s="29"/>
      <c r="AA75" s="29"/>
      <c r="AB75" s="29"/>
      <c r="AC75" s="29"/>
      <c r="AD75" s="30"/>
      <c r="AE75" s="12">
        <f>SUM(AE71:AE74)</f>
        <v>38938</v>
      </c>
      <c r="AF75" s="12">
        <f>SUM(AF71:AF74)</f>
        <v>46725.6</v>
      </c>
    </row>
    <row r="76" spans="1:32" ht="12.75">
      <c r="A76" s="13"/>
      <c r="B76" s="13"/>
      <c r="C76" s="13"/>
      <c r="D76" s="13"/>
      <c r="E76" s="13"/>
      <c r="F76" s="26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ht="63.75">
      <c r="A77" s="3">
        <v>16971</v>
      </c>
      <c r="B77" s="3">
        <v>45161</v>
      </c>
      <c r="C77" s="4" t="s">
        <v>40</v>
      </c>
      <c r="D77" s="4" t="s">
        <v>41</v>
      </c>
      <c r="E77" s="4" t="s">
        <v>42</v>
      </c>
      <c r="F77" s="4" t="s">
        <v>43</v>
      </c>
      <c r="G77" s="4" t="s">
        <v>244</v>
      </c>
      <c r="H77" s="4" t="s">
        <v>45</v>
      </c>
      <c r="I77" s="6">
        <v>40</v>
      </c>
      <c r="J77" s="7" t="s">
        <v>46</v>
      </c>
      <c r="K77" s="4">
        <v>510000</v>
      </c>
      <c r="L77" s="4" t="s">
        <v>122</v>
      </c>
      <c r="M77" s="4" t="s">
        <v>245</v>
      </c>
      <c r="N77" s="4" t="s">
        <v>80</v>
      </c>
      <c r="O77" s="4">
        <v>1</v>
      </c>
      <c r="P77" s="4" t="s">
        <v>246</v>
      </c>
      <c r="Q77" s="4">
        <v>113552</v>
      </c>
      <c r="R77" s="4" t="s">
        <v>247</v>
      </c>
      <c r="S77" s="4" t="s">
        <v>248</v>
      </c>
      <c r="T77" s="4">
        <v>549492006</v>
      </c>
      <c r="U77" s="4"/>
      <c r="V77" s="8" t="s">
        <v>249</v>
      </c>
      <c r="W77" s="8" t="s">
        <v>250</v>
      </c>
      <c r="X77" s="8" t="s">
        <v>55</v>
      </c>
      <c r="Y77" s="8" t="s">
        <v>117</v>
      </c>
      <c r="Z77" s="8" t="s">
        <v>57</v>
      </c>
      <c r="AA77" s="7" t="s">
        <v>251</v>
      </c>
      <c r="AB77" s="9">
        <v>279.9</v>
      </c>
      <c r="AC77" s="6">
        <v>20</v>
      </c>
      <c r="AD77" s="9">
        <v>55.98</v>
      </c>
      <c r="AE77" s="10">
        <f>ROUND(I77*AB77,2)</f>
        <v>11196</v>
      </c>
      <c r="AF77" s="10">
        <f>ROUND(I77*(AB77+AD77),2)</f>
        <v>13435.2</v>
      </c>
    </row>
    <row r="78" spans="1:32" ht="63.75">
      <c r="A78" s="3">
        <v>16971</v>
      </c>
      <c r="B78" s="3">
        <v>45162</v>
      </c>
      <c r="C78" s="4" t="s">
        <v>40</v>
      </c>
      <c r="D78" s="4" t="s">
        <v>41</v>
      </c>
      <c r="E78" s="4" t="s">
        <v>42</v>
      </c>
      <c r="F78" s="4" t="s">
        <v>43</v>
      </c>
      <c r="G78" s="4" t="s">
        <v>252</v>
      </c>
      <c r="H78" s="4" t="s">
        <v>45</v>
      </c>
      <c r="I78" s="6">
        <v>10</v>
      </c>
      <c r="J78" s="7" t="s">
        <v>46</v>
      </c>
      <c r="K78" s="4">
        <v>510000</v>
      </c>
      <c r="L78" s="4" t="s">
        <v>122</v>
      </c>
      <c r="M78" s="4" t="s">
        <v>245</v>
      </c>
      <c r="N78" s="4" t="s">
        <v>80</v>
      </c>
      <c r="O78" s="4">
        <v>1</v>
      </c>
      <c r="P78" s="4" t="s">
        <v>246</v>
      </c>
      <c r="Q78" s="4">
        <v>113552</v>
      </c>
      <c r="R78" s="4" t="s">
        <v>247</v>
      </c>
      <c r="S78" s="4" t="s">
        <v>248</v>
      </c>
      <c r="T78" s="4">
        <v>549492006</v>
      </c>
      <c r="U78" s="4"/>
      <c r="V78" s="8" t="s">
        <v>249</v>
      </c>
      <c r="W78" s="8" t="s">
        <v>250</v>
      </c>
      <c r="X78" s="8" t="s">
        <v>55</v>
      </c>
      <c r="Y78" s="8" t="s">
        <v>117</v>
      </c>
      <c r="Z78" s="8" t="s">
        <v>57</v>
      </c>
      <c r="AA78" s="7" t="s">
        <v>251</v>
      </c>
      <c r="AB78" s="9">
        <v>405.9</v>
      </c>
      <c r="AC78" s="6">
        <v>20</v>
      </c>
      <c r="AD78" s="9">
        <v>81.18</v>
      </c>
      <c r="AE78" s="10">
        <f>ROUND(I78*AB78,2)</f>
        <v>4059</v>
      </c>
      <c r="AF78" s="10">
        <f>ROUND(I78*(AB78+AD78),2)</f>
        <v>4870.8</v>
      </c>
    </row>
    <row r="79" spans="1:32" ht="64.5" thickBot="1">
      <c r="A79" s="3">
        <v>16971</v>
      </c>
      <c r="B79" s="3">
        <v>45163</v>
      </c>
      <c r="C79" s="4" t="s">
        <v>40</v>
      </c>
      <c r="D79" s="4" t="s">
        <v>41</v>
      </c>
      <c r="E79" s="4" t="s">
        <v>42</v>
      </c>
      <c r="F79" s="4" t="s">
        <v>43</v>
      </c>
      <c r="G79" s="4" t="s">
        <v>253</v>
      </c>
      <c r="H79" s="4" t="s">
        <v>45</v>
      </c>
      <c r="I79" s="6">
        <v>10</v>
      </c>
      <c r="J79" s="7" t="s">
        <v>46</v>
      </c>
      <c r="K79" s="4">
        <v>510000</v>
      </c>
      <c r="L79" s="4" t="s">
        <v>122</v>
      </c>
      <c r="M79" s="4" t="s">
        <v>245</v>
      </c>
      <c r="N79" s="4" t="s">
        <v>80</v>
      </c>
      <c r="O79" s="4">
        <v>1</v>
      </c>
      <c r="P79" s="4" t="s">
        <v>246</v>
      </c>
      <c r="Q79" s="4">
        <v>113552</v>
      </c>
      <c r="R79" s="4" t="s">
        <v>247</v>
      </c>
      <c r="S79" s="4" t="s">
        <v>248</v>
      </c>
      <c r="T79" s="4">
        <v>549492006</v>
      </c>
      <c r="U79" s="4"/>
      <c r="V79" s="8" t="s">
        <v>249</v>
      </c>
      <c r="W79" s="8" t="s">
        <v>250</v>
      </c>
      <c r="X79" s="8" t="s">
        <v>55</v>
      </c>
      <c r="Y79" s="8" t="s">
        <v>117</v>
      </c>
      <c r="Z79" s="8" t="s">
        <v>57</v>
      </c>
      <c r="AA79" s="7" t="s">
        <v>251</v>
      </c>
      <c r="AB79" s="9">
        <v>258</v>
      </c>
      <c r="AC79" s="6">
        <v>20</v>
      </c>
      <c r="AD79" s="9">
        <v>51.6</v>
      </c>
      <c r="AE79" s="10">
        <f>ROUND(I79*AB79,2)</f>
        <v>2580</v>
      </c>
      <c r="AF79" s="10">
        <f>ROUND(I79*(AB79+AD79),2)</f>
        <v>3096</v>
      </c>
    </row>
    <row r="80" spans="1:32" ht="13.5" customHeight="1" thickTop="1">
      <c r="A80" s="21"/>
      <c r="B80" s="21"/>
      <c r="C80" s="11"/>
      <c r="D80" s="11"/>
      <c r="E80" s="11"/>
      <c r="F80" s="25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28" t="s">
        <v>66</v>
      </c>
      <c r="W80" s="29"/>
      <c r="X80" s="29"/>
      <c r="Y80" s="29"/>
      <c r="Z80" s="29"/>
      <c r="AA80" s="29"/>
      <c r="AB80" s="29"/>
      <c r="AC80" s="29"/>
      <c r="AD80" s="30"/>
      <c r="AE80" s="12">
        <f>SUM(AE77:AE79)</f>
        <v>17835</v>
      </c>
      <c r="AF80" s="12">
        <f>SUM(AF77:AF79)</f>
        <v>21402</v>
      </c>
    </row>
    <row r="81" spans="1:32" ht="12.75">
      <c r="A81" s="13"/>
      <c r="B81" s="13"/>
      <c r="C81" s="13"/>
      <c r="D81" s="13"/>
      <c r="E81" s="13"/>
      <c r="F81" s="26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02.75" thickBot="1">
      <c r="A82" s="3">
        <v>17330</v>
      </c>
      <c r="B82" s="3">
        <v>45630</v>
      </c>
      <c r="C82" s="4" t="s">
        <v>40</v>
      </c>
      <c r="D82" s="4" t="s">
        <v>104</v>
      </c>
      <c r="E82" s="4" t="s">
        <v>105</v>
      </c>
      <c r="F82" s="4" t="s">
        <v>43</v>
      </c>
      <c r="G82" s="4" t="s">
        <v>254</v>
      </c>
      <c r="H82" s="4" t="s">
        <v>45</v>
      </c>
      <c r="I82" s="6">
        <v>3</v>
      </c>
      <c r="J82" s="7" t="s">
        <v>46</v>
      </c>
      <c r="K82" s="4">
        <v>999900</v>
      </c>
      <c r="L82" s="4" t="s">
        <v>255</v>
      </c>
      <c r="M82" s="4" t="s">
        <v>221</v>
      </c>
      <c r="N82" s="4" t="s">
        <v>222</v>
      </c>
      <c r="O82" s="4">
        <v>3</v>
      </c>
      <c r="P82" s="4">
        <v>339</v>
      </c>
      <c r="Q82" s="4">
        <v>171901</v>
      </c>
      <c r="R82" s="4" t="s">
        <v>256</v>
      </c>
      <c r="S82" s="4" t="s">
        <v>257</v>
      </c>
      <c r="T82" s="4">
        <v>549496340</v>
      </c>
      <c r="U82" s="4"/>
      <c r="V82" s="8" t="s">
        <v>258</v>
      </c>
      <c r="W82" s="8" t="s">
        <v>259</v>
      </c>
      <c r="X82" s="8" t="s">
        <v>55</v>
      </c>
      <c r="Y82" s="8" t="s">
        <v>260</v>
      </c>
      <c r="Z82" s="8" t="s">
        <v>57</v>
      </c>
      <c r="AA82" s="7" t="s">
        <v>261</v>
      </c>
      <c r="AB82" s="9">
        <v>2345</v>
      </c>
      <c r="AC82" s="6">
        <v>20</v>
      </c>
      <c r="AD82" s="9">
        <v>469</v>
      </c>
      <c r="AE82" s="10">
        <f>ROUND(I82*AB82,2)</f>
        <v>7035</v>
      </c>
      <c r="AF82" s="10">
        <f>ROUND(I82*(AB82+AD82),2)</f>
        <v>8442</v>
      </c>
    </row>
    <row r="83" spans="1:32" ht="13.5" customHeight="1" thickTop="1">
      <c r="A83" s="21"/>
      <c r="B83" s="21"/>
      <c r="C83" s="11"/>
      <c r="D83" s="11"/>
      <c r="E83" s="11"/>
      <c r="F83" s="25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28" t="s">
        <v>66</v>
      </c>
      <c r="W83" s="29"/>
      <c r="X83" s="29"/>
      <c r="Y83" s="29"/>
      <c r="Z83" s="29"/>
      <c r="AA83" s="29"/>
      <c r="AB83" s="29"/>
      <c r="AC83" s="29"/>
      <c r="AD83" s="30"/>
      <c r="AE83" s="12">
        <f>SUM(AE82:AE82)</f>
        <v>7035</v>
      </c>
      <c r="AF83" s="12">
        <f>SUM(AF82:AF82)</f>
        <v>8442</v>
      </c>
    </row>
    <row r="84" spans="1:32" ht="12.75">
      <c r="A84" s="13"/>
      <c r="B84" s="13"/>
      <c r="C84" s="13"/>
      <c r="D84" s="13"/>
      <c r="E84" s="13"/>
      <c r="F84" s="26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9.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3" t="s">
        <v>262</v>
      </c>
      <c r="AD85" s="23"/>
      <c r="AE85" s="14">
        <f>(0)+SUM(AE14,AE22,AE25,AE29,AE32,AE35,AE38,AE43,AE46,AE58,AE66,AE69,AE75,AE80,AE83)</f>
        <v>377601.2</v>
      </c>
      <c r="AF85" s="14">
        <f>(0)+SUM(AF14,AF22,AF25,AF29,AF32,AF35,AF38,AF43,AF46,AF58,AF66,AF69,AF75,AF80,AF83)</f>
        <v>453121.43999999994</v>
      </c>
    </row>
    <row r="86" spans="1:32" ht="12.75">
      <c r="A86" s="13"/>
      <c r="B86" s="13"/>
      <c r="C86" s="13"/>
      <c r="D86" s="13"/>
      <c r="E86" s="13"/>
      <c r="F86" s="26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</sheetData>
  <mergeCells count="42">
    <mergeCell ref="A83:B83"/>
    <mergeCell ref="A85:AB85"/>
    <mergeCell ref="AC85:AD85"/>
    <mergeCell ref="V83:AD83"/>
    <mergeCell ref="A75:B75"/>
    <mergeCell ref="A80:B80"/>
    <mergeCell ref="V80:AD80"/>
    <mergeCell ref="V75:AD75"/>
    <mergeCell ref="A66:B66"/>
    <mergeCell ref="A69:B69"/>
    <mergeCell ref="V69:AD69"/>
    <mergeCell ref="V66:AD66"/>
    <mergeCell ref="A46:B46"/>
    <mergeCell ref="A58:B58"/>
    <mergeCell ref="V58:AD58"/>
    <mergeCell ref="V46:AD46"/>
    <mergeCell ref="A38:B38"/>
    <mergeCell ref="A43:B43"/>
    <mergeCell ref="V43:AD43"/>
    <mergeCell ref="V38:AD38"/>
    <mergeCell ref="A32:B32"/>
    <mergeCell ref="A35:B35"/>
    <mergeCell ref="V35:AD35"/>
    <mergeCell ref="V32:AD32"/>
    <mergeCell ref="A25:B25"/>
    <mergeCell ref="A29:B29"/>
    <mergeCell ref="V29:AD29"/>
    <mergeCell ref="V25:AD25"/>
    <mergeCell ref="A14:B14"/>
    <mergeCell ref="A22:B22"/>
    <mergeCell ref="V22:AD22"/>
    <mergeCell ref="V14:AD14"/>
    <mergeCell ref="A1:AF1"/>
    <mergeCell ref="A3:F3"/>
    <mergeCell ref="G3:AF3"/>
    <mergeCell ref="A4:H4"/>
    <mergeCell ref="I4:J4"/>
    <mergeCell ref="K4:P4"/>
    <mergeCell ref="Q4:U4"/>
    <mergeCell ref="V4:Z4"/>
    <mergeCell ref="AA4:AD4"/>
    <mergeCell ref="AE4:AF4"/>
  </mergeCells>
  <printOptions/>
  <pageMargins left="0.24" right="0.19" top="0.22" bottom="0.15" header="0.2" footer="0.1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workbookViewId="0" topLeftCell="M1">
      <pane ySplit="5" topLeftCell="BM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6" t="s">
        <v>1</v>
      </c>
      <c r="B3" s="16"/>
      <c r="C3" s="16"/>
      <c r="D3" s="16"/>
      <c r="E3" s="16"/>
      <c r="F3" s="16"/>
      <c r="G3" s="16"/>
      <c r="H3" s="17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9" t="s">
        <v>3</v>
      </c>
      <c r="L4" s="19"/>
      <c r="M4" s="20" t="s">
        <v>4</v>
      </c>
      <c r="N4" s="20"/>
      <c r="O4" s="20"/>
      <c r="P4" s="20"/>
      <c r="Q4" s="20"/>
      <c r="R4" s="20"/>
      <c r="S4" s="18"/>
      <c r="T4" s="18"/>
      <c r="U4" s="18"/>
      <c r="V4" s="18"/>
      <c r="W4" s="18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9"/>
      <c r="AG4" s="18"/>
      <c r="AH4" s="18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153">
      <c r="A6" s="3">
        <v>16936</v>
      </c>
      <c r="B6" s="4"/>
      <c r="C6" s="3">
        <v>44716</v>
      </c>
      <c r="D6" s="4" t="s">
        <v>40</v>
      </c>
      <c r="E6" s="4" t="s">
        <v>217</v>
      </c>
      <c r="F6" s="4" t="s">
        <v>218</v>
      </c>
      <c r="G6" s="4" t="s">
        <v>43</v>
      </c>
      <c r="H6" s="4" t="s">
        <v>263</v>
      </c>
      <c r="I6" s="4" t="s">
        <v>45</v>
      </c>
      <c r="J6" s="5">
        <v>500</v>
      </c>
      <c r="K6" s="6">
        <v>500</v>
      </c>
      <c r="L6" s="7" t="s">
        <v>264</v>
      </c>
      <c r="M6" s="4">
        <v>220000</v>
      </c>
      <c r="N6" s="4" t="s">
        <v>265</v>
      </c>
      <c r="O6" s="4" t="s">
        <v>266</v>
      </c>
      <c r="P6" s="4" t="s">
        <v>267</v>
      </c>
      <c r="Q6" s="4">
        <v>3</v>
      </c>
      <c r="R6" s="4">
        <v>206</v>
      </c>
      <c r="S6" s="4">
        <v>98503</v>
      </c>
      <c r="T6" s="4" t="s">
        <v>268</v>
      </c>
      <c r="U6" s="4" t="s">
        <v>269</v>
      </c>
      <c r="V6" s="4">
        <v>549494804</v>
      </c>
      <c r="W6" s="4" t="s">
        <v>270</v>
      </c>
      <c r="X6" s="8" t="s">
        <v>271</v>
      </c>
      <c r="Y6" s="8" t="s">
        <v>272</v>
      </c>
      <c r="Z6" s="8" t="s">
        <v>55</v>
      </c>
      <c r="AA6" s="8" t="s">
        <v>117</v>
      </c>
      <c r="AB6" s="8" t="s">
        <v>57</v>
      </c>
      <c r="AC6" s="7" t="s">
        <v>273</v>
      </c>
      <c r="AD6" s="9">
        <v>12.1</v>
      </c>
      <c r="AE6" s="6">
        <v>20</v>
      </c>
      <c r="AF6" s="9">
        <v>2.42</v>
      </c>
      <c r="AG6" s="10">
        <f aca="true" t="shared" si="0" ref="AG6:AG13">ROUND(K6*AD6,2)</f>
        <v>6050</v>
      </c>
      <c r="AH6" s="10">
        <f aca="true" t="shared" si="1" ref="AH6:AH13">ROUND(K6*(AD6+AF6),2)</f>
        <v>7260</v>
      </c>
    </row>
    <row r="7" spans="1:34" ht="178.5">
      <c r="A7" s="3">
        <v>16936</v>
      </c>
      <c r="B7" s="4"/>
      <c r="C7" s="3">
        <v>44764</v>
      </c>
      <c r="D7" s="4" t="s">
        <v>40</v>
      </c>
      <c r="E7" s="4" t="s">
        <v>274</v>
      </c>
      <c r="F7" s="4" t="s">
        <v>275</v>
      </c>
      <c r="G7" s="4" t="s">
        <v>43</v>
      </c>
      <c r="H7" s="4" t="s">
        <v>276</v>
      </c>
      <c r="I7" s="4" t="s">
        <v>45</v>
      </c>
      <c r="J7" s="5">
        <v>250</v>
      </c>
      <c r="K7" s="6">
        <v>250</v>
      </c>
      <c r="L7" s="7" t="s">
        <v>264</v>
      </c>
      <c r="M7" s="4">
        <v>220000</v>
      </c>
      <c r="N7" s="4" t="s">
        <v>265</v>
      </c>
      <c r="O7" s="4" t="s">
        <v>266</v>
      </c>
      <c r="P7" s="4" t="s">
        <v>267</v>
      </c>
      <c r="Q7" s="4">
        <v>3</v>
      </c>
      <c r="R7" s="4">
        <v>206</v>
      </c>
      <c r="S7" s="4">
        <v>98503</v>
      </c>
      <c r="T7" s="4" t="s">
        <v>268</v>
      </c>
      <c r="U7" s="4" t="s">
        <v>269</v>
      </c>
      <c r="V7" s="4">
        <v>549494804</v>
      </c>
      <c r="W7" s="4" t="s">
        <v>277</v>
      </c>
      <c r="X7" s="8" t="s">
        <v>271</v>
      </c>
      <c r="Y7" s="8" t="s">
        <v>272</v>
      </c>
      <c r="Z7" s="8" t="s">
        <v>55</v>
      </c>
      <c r="AA7" s="8" t="s">
        <v>117</v>
      </c>
      <c r="AB7" s="8" t="s">
        <v>57</v>
      </c>
      <c r="AC7" s="7" t="s">
        <v>273</v>
      </c>
      <c r="AD7" s="9">
        <v>26.5</v>
      </c>
      <c r="AE7" s="6">
        <v>20</v>
      </c>
      <c r="AF7" s="9">
        <v>5.3</v>
      </c>
      <c r="AG7" s="10">
        <f t="shared" si="0"/>
        <v>6625</v>
      </c>
      <c r="AH7" s="10">
        <f t="shared" si="1"/>
        <v>7950</v>
      </c>
    </row>
    <row r="8" spans="1:34" ht="63.75">
      <c r="A8" s="3">
        <v>16936</v>
      </c>
      <c r="B8" s="4"/>
      <c r="C8" s="3">
        <v>44769</v>
      </c>
      <c r="D8" s="4" t="s">
        <v>40</v>
      </c>
      <c r="E8" s="4" t="s">
        <v>196</v>
      </c>
      <c r="F8" s="4" t="s">
        <v>197</v>
      </c>
      <c r="G8" s="4" t="s">
        <v>43</v>
      </c>
      <c r="H8" s="4" t="s">
        <v>278</v>
      </c>
      <c r="I8" s="4" t="s">
        <v>45</v>
      </c>
      <c r="J8" s="5">
        <v>100</v>
      </c>
      <c r="K8" s="6">
        <v>100</v>
      </c>
      <c r="L8" s="7" t="s">
        <v>264</v>
      </c>
      <c r="M8" s="4">
        <v>220000</v>
      </c>
      <c r="N8" s="4" t="s">
        <v>265</v>
      </c>
      <c r="O8" s="4" t="s">
        <v>266</v>
      </c>
      <c r="P8" s="4" t="s">
        <v>267</v>
      </c>
      <c r="Q8" s="4">
        <v>3</v>
      </c>
      <c r="R8" s="4">
        <v>206</v>
      </c>
      <c r="S8" s="4">
        <v>98503</v>
      </c>
      <c r="T8" s="4" t="s">
        <v>268</v>
      </c>
      <c r="U8" s="4" t="s">
        <v>269</v>
      </c>
      <c r="V8" s="4">
        <v>549494804</v>
      </c>
      <c r="W8" s="4" t="s">
        <v>277</v>
      </c>
      <c r="X8" s="8" t="s">
        <v>271</v>
      </c>
      <c r="Y8" s="8" t="s">
        <v>272</v>
      </c>
      <c r="Z8" s="8" t="s">
        <v>55</v>
      </c>
      <c r="AA8" s="8" t="s">
        <v>117</v>
      </c>
      <c r="AB8" s="8" t="s">
        <v>57</v>
      </c>
      <c r="AC8" s="7" t="s">
        <v>273</v>
      </c>
      <c r="AD8" s="9">
        <v>185.6</v>
      </c>
      <c r="AE8" s="6">
        <v>20</v>
      </c>
      <c r="AF8" s="9">
        <v>37.12</v>
      </c>
      <c r="AG8" s="10">
        <f t="shared" si="0"/>
        <v>18560</v>
      </c>
      <c r="AH8" s="10">
        <f t="shared" si="1"/>
        <v>22272</v>
      </c>
    </row>
    <row r="9" spans="1:34" ht="51">
      <c r="A9" s="3">
        <v>16936</v>
      </c>
      <c r="B9" s="4"/>
      <c r="C9" s="3">
        <v>44774</v>
      </c>
      <c r="D9" s="4" t="s">
        <v>40</v>
      </c>
      <c r="E9" s="4" t="s">
        <v>196</v>
      </c>
      <c r="F9" s="4" t="s">
        <v>197</v>
      </c>
      <c r="G9" s="4" t="s">
        <v>43</v>
      </c>
      <c r="H9" s="4" t="s">
        <v>279</v>
      </c>
      <c r="I9" s="4" t="s">
        <v>45</v>
      </c>
      <c r="J9" s="5">
        <v>20</v>
      </c>
      <c r="K9" s="6">
        <v>20</v>
      </c>
      <c r="L9" s="7" t="s">
        <v>264</v>
      </c>
      <c r="M9" s="4">
        <v>220000</v>
      </c>
      <c r="N9" s="4" t="s">
        <v>265</v>
      </c>
      <c r="O9" s="4" t="s">
        <v>266</v>
      </c>
      <c r="P9" s="4" t="s">
        <v>267</v>
      </c>
      <c r="Q9" s="4">
        <v>3</v>
      </c>
      <c r="R9" s="4">
        <v>206</v>
      </c>
      <c r="S9" s="4">
        <v>98503</v>
      </c>
      <c r="T9" s="4" t="s">
        <v>268</v>
      </c>
      <c r="U9" s="4" t="s">
        <v>269</v>
      </c>
      <c r="V9" s="4">
        <v>549494804</v>
      </c>
      <c r="W9" s="4" t="s">
        <v>277</v>
      </c>
      <c r="X9" s="8" t="s">
        <v>271</v>
      </c>
      <c r="Y9" s="8" t="s">
        <v>272</v>
      </c>
      <c r="Z9" s="8" t="s">
        <v>55</v>
      </c>
      <c r="AA9" s="8" t="s">
        <v>117</v>
      </c>
      <c r="AB9" s="8" t="s">
        <v>57</v>
      </c>
      <c r="AC9" s="7" t="s">
        <v>273</v>
      </c>
      <c r="AD9" s="9">
        <v>2999</v>
      </c>
      <c r="AE9" s="6">
        <v>20</v>
      </c>
      <c r="AF9" s="9">
        <v>599.8</v>
      </c>
      <c r="AG9" s="10">
        <f t="shared" si="0"/>
        <v>59980</v>
      </c>
      <c r="AH9" s="10">
        <f t="shared" si="1"/>
        <v>71976</v>
      </c>
    </row>
    <row r="10" spans="1:34" ht="102">
      <c r="A10" s="3">
        <v>16936</v>
      </c>
      <c r="B10" s="4"/>
      <c r="C10" s="3">
        <v>44776</v>
      </c>
      <c r="D10" s="4" t="s">
        <v>40</v>
      </c>
      <c r="E10" s="4" t="s">
        <v>190</v>
      </c>
      <c r="F10" s="4" t="s">
        <v>191</v>
      </c>
      <c r="G10" s="4" t="s">
        <v>43</v>
      </c>
      <c r="H10" s="4" t="s">
        <v>280</v>
      </c>
      <c r="I10" s="4" t="s">
        <v>45</v>
      </c>
      <c r="J10" s="5">
        <v>50</v>
      </c>
      <c r="K10" s="6">
        <v>50</v>
      </c>
      <c r="L10" s="7" t="s">
        <v>264</v>
      </c>
      <c r="M10" s="4">
        <v>220000</v>
      </c>
      <c r="N10" s="4" t="s">
        <v>265</v>
      </c>
      <c r="O10" s="4" t="s">
        <v>266</v>
      </c>
      <c r="P10" s="4" t="s">
        <v>267</v>
      </c>
      <c r="Q10" s="4">
        <v>3</v>
      </c>
      <c r="R10" s="4">
        <v>206</v>
      </c>
      <c r="S10" s="4">
        <v>98503</v>
      </c>
      <c r="T10" s="4" t="s">
        <v>268</v>
      </c>
      <c r="U10" s="4" t="s">
        <v>269</v>
      </c>
      <c r="V10" s="4">
        <v>549494804</v>
      </c>
      <c r="W10" s="4" t="s">
        <v>277</v>
      </c>
      <c r="X10" s="8" t="s">
        <v>271</v>
      </c>
      <c r="Y10" s="8" t="s">
        <v>272</v>
      </c>
      <c r="Z10" s="8" t="s">
        <v>55</v>
      </c>
      <c r="AA10" s="8" t="s">
        <v>117</v>
      </c>
      <c r="AB10" s="8" t="s">
        <v>57</v>
      </c>
      <c r="AC10" s="7" t="s">
        <v>273</v>
      </c>
      <c r="AD10" s="9">
        <v>110.6</v>
      </c>
      <c r="AE10" s="6">
        <v>20</v>
      </c>
      <c r="AF10" s="9">
        <v>22.12</v>
      </c>
      <c r="AG10" s="10">
        <f t="shared" si="0"/>
        <v>5530</v>
      </c>
      <c r="AH10" s="10">
        <f t="shared" si="1"/>
        <v>6636</v>
      </c>
    </row>
    <row r="11" spans="1:34" ht="76.5">
      <c r="A11" s="3">
        <v>16936</v>
      </c>
      <c r="B11" s="4"/>
      <c r="C11" s="3">
        <v>44778</v>
      </c>
      <c r="D11" s="4" t="s">
        <v>40</v>
      </c>
      <c r="E11" s="4" t="s">
        <v>193</v>
      </c>
      <c r="F11" s="4" t="s">
        <v>194</v>
      </c>
      <c r="G11" s="4" t="s">
        <v>43</v>
      </c>
      <c r="H11" s="4" t="s">
        <v>281</v>
      </c>
      <c r="I11" s="4" t="s">
        <v>45</v>
      </c>
      <c r="J11" s="5">
        <v>5</v>
      </c>
      <c r="K11" s="6">
        <v>5</v>
      </c>
      <c r="L11" s="7" t="s">
        <v>264</v>
      </c>
      <c r="M11" s="4">
        <v>220000</v>
      </c>
      <c r="N11" s="4" t="s">
        <v>265</v>
      </c>
      <c r="O11" s="4" t="s">
        <v>266</v>
      </c>
      <c r="P11" s="4" t="s">
        <v>267</v>
      </c>
      <c r="Q11" s="4">
        <v>3</v>
      </c>
      <c r="R11" s="4">
        <v>206</v>
      </c>
      <c r="S11" s="4">
        <v>98503</v>
      </c>
      <c r="T11" s="4" t="s">
        <v>268</v>
      </c>
      <c r="U11" s="4" t="s">
        <v>269</v>
      </c>
      <c r="V11" s="4">
        <v>549494804</v>
      </c>
      <c r="W11" s="4"/>
      <c r="X11" s="8" t="s">
        <v>271</v>
      </c>
      <c r="Y11" s="8" t="s">
        <v>272</v>
      </c>
      <c r="Z11" s="8" t="s">
        <v>55</v>
      </c>
      <c r="AA11" s="8" t="s">
        <v>117</v>
      </c>
      <c r="AB11" s="8" t="s">
        <v>57</v>
      </c>
      <c r="AC11" s="7" t="s">
        <v>273</v>
      </c>
      <c r="AD11" s="9">
        <v>355</v>
      </c>
      <c r="AE11" s="6">
        <v>20</v>
      </c>
      <c r="AF11" s="9">
        <v>71</v>
      </c>
      <c r="AG11" s="10">
        <f t="shared" si="0"/>
        <v>1775</v>
      </c>
      <c r="AH11" s="10">
        <f t="shared" si="1"/>
        <v>2130</v>
      </c>
    </row>
    <row r="12" spans="1:34" ht="140.25">
      <c r="A12" s="3">
        <v>16936</v>
      </c>
      <c r="B12" s="4"/>
      <c r="C12" s="3">
        <v>44782</v>
      </c>
      <c r="D12" s="4" t="s">
        <v>40</v>
      </c>
      <c r="E12" s="4" t="s">
        <v>100</v>
      </c>
      <c r="F12" s="4" t="s">
        <v>101</v>
      </c>
      <c r="G12" s="4" t="s">
        <v>43</v>
      </c>
      <c r="H12" s="4" t="s">
        <v>282</v>
      </c>
      <c r="I12" s="4" t="s">
        <v>45</v>
      </c>
      <c r="J12" s="5">
        <v>200</v>
      </c>
      <c r="K12" s="6">
        <v>200</v>
      </c>
      <c r="L12" s="7" t="s">
        <v>264</v>
      </c>
      <c r="M12" s="4">
        <v>220000</v>
      </c>
      <c r="N12" s="4" t="s">
        <v>265</v>
      </c>
      <c r="O12" s="4" t="s">
        <v>266</v>
      </c>
      <c r="P12" s="4" t="s">
        <v>267</v>
      </c>
      <c r="Q12" s="4">
        <v>3</v>
      </c>
      <c r="R12" s="4">
        <v>206</v>
      </c>
      <c r="S12" s="4">
        <v>98503</v>
      </c>
      <c r="T12" s="4" t="s">
        <v>268</v>
      </c>
      <c r="U12" s="4" t="s">
        <v>269</v>
      </c>
      <c r="V12" s="4">
        <v>549494804</v>
      </c>
      <c r="W12" s="4" t="s">
        <v>283</v>
      </c>
      <c r="X12" s="8" t="s">
        <v>271</v>
      </c>
      <c r="Y12" s="8" t="s">
        <v>272</v>
      </c>
      <c r="Z12" s="8" t="s">
        <v>55</v>
      </c>
      <c r="AA12" s="8" t="s">
        <v>117</v>
      </c>
      <c r="AB12" s="8" t="s">
        <v>57</v>
      </c>
      <c r="AC12" s="7" t="s">
        <v>273</v>
      </c>
      <c r="AD12" s="9">
        <v>44.3</v>
      </c>
      <c r="AE12" s="6">
        <v>20</v>
      </c>
      <c r="AF12" s="9">
        <v>8.86</v>
      </c>
      <c r="AG12" s="10">
        <f t="shared" si="0"/>
        <v>8860</v>
      </c>
      <c r="AH12" s="10">
        <f t="shared" si="1"/>
        <v>10632</v>
      </c>
    </row>
    <row r="13" spans="1:34" ht="38.25">
      <c r="A13" s="3">
        <v>16936</v>
      </c>
      <c r="B13" s="4"/>
      <c r="C13" s="3">
        <v>44788</v>
      </c>
      <c r="D13" s="4" t="s">
        <v>40</v>
      </c>
      <c r="E13" s="4" t="s">
        <v>211</v>
      </c>
      <c r="F13" s="4" t="s">
        <v>212</v>
      </c>
      <c r="G13" s="4" t="s">
        <v>43</v>
      </c>
      <c r="H13" s="4" t="s">
        <v>284</v>
      </c>
      <c r="I13" s="4" t="s">
        <v>45</v>
      </c>
      <c r="J13" s="5">
        <v>3000</v>
      </c>
      <c r="K13" s="6">
        <v>3000</v>
      </c>
      <c r="L13" s="7" t="s">
        <v>264</v>
      </c>
      <c r="M13" s="4">
        <v>220000</v>
      </c>
      <c r="N13" s="4" t="s">
        <v>265</v>
      </c>
      <c r="O13" s="4" t="s">
        <v>266</v>
      </c>
      <c r="P13" s="4" t="s">
        <v>267</v>
      </c>
      <c r="Q13" s="4">
        <v>3</v>
      </c>
      <c r="R13" s="4">
        <v>206</v>
      </c>
      <c r="S13" s="4">
        <v>98503</v>
      </c>
      <c r="T13" s="4" t="s">
        <v>268</v>
      </c>
      <c r="U13" s="4" t="s">
        <v>269</v>
      </c>
      <c r="V13" s="4">
        <v>549494804</v>
      </c>
      <c r="W13" s="4" t="s">
        <v>285</v>
      </c>
      <c r="X13" s="8" t="s">
        <v>271</v>
      </c>
      <c r="Y13" s="8" t="s">
        <v>272</v>
      </c>
      <c r="Z13" s="8" t="s">
        <v>55</v>
      </c>
      <c r="AA13" s="8" t="s">
        <v>117</v>
      </c>
      <c r="AB13" s="8" t="s">
        <v>57</v>
      </c>
      <c r="AC13" s="7" t="s">
        <v>273</v>
      </c>
      <c r="AD13" s="9">
        <v>14.3</v>
      </c>
      <c r="AE13" s="6">
        <v>20</v>
      </c>
      <c r="AF13" s="9">
        <v>2.86</v>
      </c>
      <c r="AG13" s="10">
        <f t="shared" si="0"/>
        <v>42900</v>
      </c>
      <c r="AH13" s="10">
        <f t="shared" si="1"/>
        <v>51480</v>
      </c>
    </row>
    <row r="14" spans="1:34" ht="13.5" customHeight="1">
      <c r="A14" s="21"/>
      <c r="B14" s="21"/>
      <c r="C14" s="2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21" t="s">
        <v>66</v>
      </c>
      <c r="AF14" s="21"/>
      <c r="AG14" s="12">
        <f>SUM(AG6:AG13)</f>
        <v>150280</v>
      </c>
      <c r="AH14" s="12">
        <f>SUM(AH6:AH13)</f>
        <v>180336</v>
      </c>
    </row>
    <row r="15" spans="1:34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 t="s">
        <v>262</v>
      </c>
      <c r="AF16" s="23"/>
      <c r="AG16" s="14">
        <f>(0)+SUM(AG14)</f>
        <v>150280</v>
      </c>
      <c r="AH16" s="14">
        <f>(0)+SUM(AH14)</f>
        <v>180336</v>
      </c>
    </row>
    <row r="17" spans="1:34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</sheetData>
  <sheetProtection sheet="1"/>
  <mergeCells count="14">
    <mergeCell ref="A14:C14"/>
    <mergeCell ref="AE14:AF14"/>
    <mergeCell ref="A16:AD16"/>
    <mergeCell ref="AE16:AF16"/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cp:lastPrinted>2011-11-30T10:44:59Z</cp:lastPrinted>
  <dcterms:created xsi:type="dcterms:W3CDTF">2011-11-30T10:45:23Z</dcterms:created>
  <dcterms:modified xsi:type="dcterms:W3CDTF">2011-11-30T10:45:23Z</dcterms:modified>
  <cp:category/>
  <cp:version/>
  <cp:contentType/>
  <cp:contentStatus/>
</cp:coreProperties>
</file>