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<sst xmlns="http://schemas.openxmlformats.org/spreadsheetml/2006/main" count="255" uniqueCount="133">
  <si>
    <t>Kategorie: PP 005-2011 - Propagační předměty, sběr do: 03.10.2011, dodání od: 15.11.2011, vygenerováno: 31.10.2011 11:27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</si>
  <si>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</si>
  <si>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</si>
  <si>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</si>
  <si>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</si>
  <si>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</si>
  <si>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</si>
  <si>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</si>
  <si>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</si>
  <si>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</si>
  <si>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</si>
  <si>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</si>
  <si>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</si>
  <si>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</si>
  <si>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</si>
  <si>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</si>
  <si>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</si>
  <si>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</si>
  <si>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</si>
  <si>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</si>
  <si>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</si>
  <si>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</si>
  <si>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</si>
  <si>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</si>
  <si>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</si>
  <si>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</si>
  <si>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</si>
  <si>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</si>
  <si>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</si>
  <si>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</si>
  <si>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</si>
  <si>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</si>
  <si>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</si>
  <si>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</si>
  <si>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</si>
  <si>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</si>
  <si>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</si>
  <si>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</si>
  <si>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</si>
  <si>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</si>
  <si>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39294100-0</t>
  </si>
  <si>
    <t>39294100-0-40</t>
  </si>
  <si>
    <t>Vlaječka včetně stojánku - vlajka ČR</t>
  </si>
  <si>
    <t>Vlaječka včetně stojánku - vlajka ČR.</t>
  </si>
  <si>
    <t>11x16 cm,kombin.stojánek s dřevěnou lakovanou podstavou</t>
  </si>
  <si>
    <t>S</t>
  </si>
  <si>
    <t>Právnická fakulta</t>
  </si>
  <si>
    <t>PrávF, Veveří 70</t>
  </si>
  <si>
    <t>Veveří 158/70, 61180 Brno</t>
  </si>
  <si>
    <t/>
  </si>
  <si>
    <t>Vafková Eva</t>
  </si>
  <si>
    <t>1589@mail.muni.cz</t>
  </si>
  <si>
    <t>0752</t>
  </si>
  <si>
    <t>229917</t>
  </si>
  <si>
    <t>1590</t>
  </si>
  <si>
    <t>OBJ/2201/0069/11</t>
  </si>
  <si>
    <t>Celkem za objednávku</t>
  </si>
  <si>
    <t>39294100-0-11</t>
  </si>
  <si>
    <t>Samolepka</t>
  </si>
  <si>
    <t>Obecná položka, konkrétní specifikace (barva, materiál, rozměr, ...) se uvádí do předepsané šablony.</t>
  </si>
  <si>
    <t>Dodání podkladů:
 Rozměr (velikost): dle přílohy (100%)
 Materiál: lesklý povrch, samolepka
 Technologie aplikace loga: dle předlohy
 Jiné požadavky:</t>
  </si>
  <si>
    <t>A</t>
  </si>
  <si>
    <t>Centrum inovace andragogických studií</t>
  </si>
  <si>
    <t>FF, Veveří 26, budova L</t>
  </si>
  <si>
    <t>Veveří 468/26, 60200 Brno</t>
  </si>
  <si>
    <t>Lojdová Kateřina Mgr.</t>
  </si>
  <si>
    <t>100154@mail.muni.cz</t>
  </si>
  <si>
    <t>0100</t>
  </si>
  <si>
    <t>211420</t>
  </si>
  <si>
    <t>10</t>
  </si>
  <si>
    <t>OBJ/2142/0019/11</t>
  </si>
  <si>
    <t>39294100-0-38</t>
  </si>
  <si>
    <t>Vlaječka včetně stojánku - vlajka EU</t>
  </si>
  <si>
    <t>Vlaječka včetně stojánku - vlajka EU. Použité barvy: Modrá - Reflex Blue, Žlutá - Process Yellow. Počet barev - 2.</t>
  </si>
  <si>
    <t>11x16cm,kombin.stojánek s dřevěnou lakovanou podstavou</t>
  </si>
  <si>
    <t>Prosím o telefonické upozornění den před dodáním zboží.Děkji. Eva Vafková 775333893</t>
  </si>
  <si>
    <t>OBJ/2201/0070/11</t>
  </si>
  <si>
    <t>Razítko</t>
  </si>
  <si>
    <t>39294100-0-12</t>
  </si>
  <si>
    <t>2 řádky textu, 
 Rozměr (velikost): štoček: rozměry tiskové plochy 40x10 mm, 
 Jiné požadavky:otočné razítko-barevné (modrá barva), barva plastového obalu: zelená</t>
  </si>
  <si>
    <t>Odbor výzkumu a projektové podpory</t>
  </si>
  <si>
    <t>RMU, Žerotínovo nám. 9</t>
  </si>
  <si>
    <t>Žerotínovo nám. 617/9, 60177 Brno</t>
  </si>
  <si>
    <t>Ambrožová Michaela Ing.</t>
  </si>
  <si>
    <t>75951@mail.muni.cz</t>
  </si>
  <si>
    <t>7999</t>
  </si>
  <si>
    <t>999900</t>
  </si>
  <si>
    <t>02</t>
  </si>
  <si>
    <t>OBJ/9901/0652/11</t>
  </si>
  <si>
    <t>2 řádky textu, 
 Rozměr (velikost): štoček: rozměry tiskové plochy 40x10 mm, 
 Jiné požadavky:otočné razítko-barevné (modrá barva), barva plastového obalu: modrá</t>
  </si>
  <si>
    <t>03</t>
  </si>
  <si>
    <t>L. Bedřich, zak. 3522</t>
  </si>
  <si>
    <t>39294100-0-18</t>
  </si>
  <si>
    <t>Blok </t>
  </si>
  <si>
    <t>Dodání podkladů:ANO
 Blok 50 listů trhací (logo projektu a název projektu na první straně) - Specifikace: formát A5, 50 listů-trhací, lepená vazba, linkovaný-recyklovaný papír 80g, popis pouze na deskách, ne na jednotlivých listech,podkladový karton, obálka lesklý papír 80g. Logolink OPVK. Grafický návrh na titulní list dodáme</t>
  </si>
  <si>
    <t>Fakulta sportovních studií</t>
  </si>
  <si>
    <t>UKB, Kamenice 5, budova A33</t>
  </si>
  <si>
    <t>Kamenice 753/5, 62500 Brno</t>
  </si>
  <si>
    <t>bud. A33/204</t>
  </si>
  <si>
    <t>Málková Andrea Ing.</t>
  </si>
  <si>
    <t>3667@mail.muni.cz</t>
  </si>
  <si>
    <t>3522</t>
  </si>
  <si>
    <t>510000</t>
  </si>
  <si>
    <t>0000</t>
  </si>
  <si>
    <t>OBJ/5102/0120/11</t>
  </si>
  <si>
    <t>39294100-0-13</t>
  </si>
  <si>
    <t>Kalendář</t>
  </si>
  <si>
    <t>Kartičkové kapesní kalendáříky
 rozměry 90 x 55 mm
 plnobarevný potisk,oboustranné lesklé lamino 250g.
 Dvoustranný potisk rok 2012 a 2013, logolink, logo, číslo a název projektu v horní části kalendáře</t>
  </si>
  <si>
    <t>propisovací pera</t>
  </si>
  <si>
    <t>39294100-0-6</t>
  </si>
  <si>
    <t>Pero</t>
  </si>
  <si>
    <t>Dodání podkladů: po podpisu smlouvy
 Jiné požadavky: typ pera dle návrhu v příloze</t>
  </si>
  <si>
    <t>Odbor vnějších vztahů a marketingu</t>
  </si>
  <si>
    <t>Hudcová Pavla Mgr.</t>
  </si>
  <si>
    <t>168771@mail.muni.cz</t>
  </si>
  <si>
    <t>žádáme o výběr kvalitního propisovacího pera s kovovými součástmi, před dodáním prosíme o kontrolu, zda je náplň funkční!</t>
  </si>
  <si>
    <t>5900</t>
  </si>
  <si>
    <t>994200</t>
  </si>
  <si>
    <t>OBJ/9901/0653/11</t>
  </si>
  <si>
    <t>kalendáře zak. 1030</t>
  </si>
  <si>
    <t>Dodání podkladů:ANO
 Velikost 22,6x14 cm - 60 stran   
 Týdenní  - na 1 stránce 1 týden
 Podkladový karton se zámkem (tak aby se dal postavit na stůl)
 Papír bílý, matný, gramáž 80g/m2,černé, modré (nebo  tyrkysové) písmo.
 Obálka lesklý papír gramáž 80g/m2. 
 -otáčecí stolní kalendář pro rok 2012
 -6 sloupců na jedné stránce
 -prvních 5 sloupců nadepsaných názvem dne PONDĚLÍ až PÁTEK vč. čísla aktuálního data
 -šestý sloupec bude půlený a pro SOBOTU a NEDĚLI
 -vč. uvedení řadového čísla týdne
 -označení svátků a významných dní
 -s uvedením křestních jmén svátků (např. "Aleš")
 -s ČB logem projektu RVS a s logolinkem OPVK na viditelné kartonové části.</t>
  </si>
  <si>
    <t>bud. A33/214</t>
  </si>
  <si>
    <t>Stohlová Soňa</t>
  </si>
  <si>
    <t>186014@mail.muni.cz</t>
  </si>
  <si>
    <t>1030</t>
  </si>
  <si>
    <t>519900</t>
  </si>
  <si>
    <t>1111</t>
  </si>
  <si>
    <t>6000</t>
  </si>
  <si>
    <t>OBJ/5102/0121/11</t>
  </si>
  <si>
    <t>Celkem</t>
  </si>
  <si>
    <t xml:space="preserve">Jednotková cena bez DPH v Kč </t>
  </si>
  <si>
    <t>Celková cena za položku (bez DPH) v Kč</t>
  </si>
  <si>
    <t xml:space="preserve">Celková cena za položku (včetně DPH) v Kč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</si>
</sst>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4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 topLeftCell="R1">
      <pane ySplit="5" topLeftCell="BM27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6.28125" style="0" customWidth="1"/>
    <col min="2" max="2" width="37.421875" style="0" hidden="1" customWidth="1"/>
    <col min="3" max="3" width="7.28125" style="0" customWidth="1"/>
    <col min="4" max="4" width="11.57421875" style="0" customWidth="1"/>
    <col min="5" max="5" width="14.7109375" style="0" customWidth="1"/>
    <col min="6" max="6" width="21.00390625" style="0" customWidth="1"/>
    <col min="7" max="7" width="28.00390625" style="0" customWidth="1"/>
    <col min="8" max="8" width="36.7109375" style="25" customWidth="1"/>
    <col min="9" max="10" width="6.00390625" style="0" customWidth="1"/>
    <col min="11" max="11" width="14.00390625" style="0" hidden="1" customWidth="1"/>
    <col min="12" max="12" width="19.00390625" style="0" customWidth="1"/>
    <col min="13" max="13" width="18.00390625" style="0" hidden="1" customWidth="1"/>
    <col min="14" max="14" width="21.7109375" style="0" customWidth="1"/>
    <col min="15" max="15" width="8.140625" style="0" hidden="1" customWidth="1"/>
    <col min="16" max="16" width="17.57421875" style="0" hidden="1" customWidth="1"/>
    <col min="17" max="17" width="10.57421875" style="0" hidden="1" customWidth="1"/>
    <col min="18" max="18" width="17.421875" style="0" customWidth="1"/>
    <col min="19" max="19" width="15.7109375" style="0" customWidth="1"/>
    <col min="20" max="20" width="12.421875" style="0" customWidth="1"/>
    <col min="21" max="21" width="31.28125" style="0" customWidth="1"/>
    <col min="22" max="22" width="8.140625" style="0" customWidth="1"/>
    <col min="23" max="23" width="10.57421875" style="0" hidden="1" customWidth="1"/>
    <col min="24" max="24" width="12.8515625" style="0" hidden="1" customWidth="1"/>
    <col min="25" max="25" width="8.140625" style="0" customWidth="1"/>
    <col min="26" max="26" width="14.00390625" style="0" hidden="1" customWidth="1"/>
    <col min="27" max="27" width="16.8515625" style="0" customWidth="1"/>
    <col min="28" max="28" width="11.00390625" style="0" customWidth="1"/>
    <col min="29" max="29" width="5.28125" style="0" customWidth="1"/>
    <col min="30" max="30" width="8.421875" style="0" customWidth="1"/>
    <col min="31" max="31" width="11.140625" style="0" customWidth="1"/>
    <col min="32" max="32" width="11.421875" style="0" customWidth="1"/>
  </cols>
  <sheetData>
    <row r="1" spans="1:32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7" ht="16.5" customHeight="1">
      <c r="A3" s="15" t="s">
        <v>1</v>
      </c>
      <c r="B3" s="15"/>
      <c r="C3" s="15"/>
      <c r="D3" s="15"/>
      <c r="E3" s="15"/>
      <c r="F3" s="15"/>
      <c r="G3" s="15"/>
      <c r="H3" s="16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2" ht="12.75">
      <c r="A4" s="17"/>
      <c r="B4" s="17"/>
      <c r="C4" s="17"/>
      <c r="D4" s="17"/>
      <c r="E4" s="17"/>
      <c r="F4" s="17"/>
      <c r="G4" s="17"/>
      <c r="H4" s="17"/>
      <c r="I4" s="18" t="s">
        <v>3</v>
      </c>
      <c r="J4" s="18"/>
      <c r="K4" s="19" t="s">
        <v>4</v>
      </c>
      <c r="L4" s="19"/>
      <c r="M4" s="19"/>
      <c r="N4" s="19"/>
      <c r="O4" s="19"/>
      <c r="P4" s="19"/>
      <c r="Q4" s="17"/>
      <c r="R4" s="17"/>
      <c r="S4" s="17"/>
      <c r="T4" s="17"/>
      <c r="U4" s="17"/>
      <c r="V4" s="18" t="s">
        <v>5</v>
      </c>
      <c r="W4" s="18"/>
      <c r="X4" s="18"/>
      <c r="Y4" s="18"/>
      <c r="Z4" s="18"/>
      <c r="AA4" s="18" t="s">
        <v>3</v>
      </c>
      <c r="AB4" s="18"/>
      <c r="AC4" s="18"/>
      <c r="AD4" s="18"/>
      <c r="AE4" s="17"/>
      <c r="AF4" s="17"/>
    </row>
    <row r="5" spans="1:32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  <c r="Y5" s="2" t="s">
        <v>32</v>
      </c>
      <c r="Z5" s="2" t="s">
        <v>33</v>
      </c>
      <c r="AA5" s="2" t="s">
        <v>34</v>
      </c>
      <c r="AB5" s="2" t="s">
        <v>130</v>
      </c>
      <c r="AC5" s="26" t="s">
        <v>36</v>
      </c>
      <c r="AD5" s="2" t="s">
        <v>37</v>
      </c>
      <c r="AE5" s="2" t="s">
        <v>131</v>
      </c>
      <c r="AF5" s="2" t="s">
        <v>132</v>
      </c>
    </row>
    <row r="6" spans="1:32" ht="25.5">
      <c r="A6" s="3">
        <v>14773</v>
      </c>
      <c r="B6" s="4"/>
      <c r="C6" s="3">
        <v>37284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5">
        <v>2</v>
      </c>
      <c r="J6" s="6" t="s">
        <v>45</v>
      </c>
      <c r="K6" s="4">
        <v>220000</v>
      </c>
      <c r="L6" s="4" t="s">
        <v>46</v>
      </c>
      <c r="M6" s="4" t="s">
        <v>47</v>
      </c>
      <c r="N6" s="4" t="s">
        <v>48</v>
      </c>
      <c r="O6" s="4">
        <v>0</v>
      </c>
      <c r="P6" s="4" t="s">
        <v>49</v>
      </c>
      <c r="Q6" s="4">
        <v>1589</v>
      </c>
      <c r="R6" s="4" t="s">
        <v>50</v>
      </c>
      <c r="S6" s="4" t="s">
        <v>51</v>
      </c>
      <c r="T6" s="4">
        <v>549498043</v>
      </c>
      <c r="U6" s="4"/>
      <c r="V6" s="7" t="s">
        <v>52</v>
      </c>
      <c r="W6" s="7" t="s">
        <v>53</v>
      </c>
      <c r="X6" s="7" t="s">
        <v>49</v>
      </c>
      <c r="Y6" s="7" t="s">
        <v>54</v>
      </c>
      <c r="Z6" s="7" t="s">
        <v>49</v>
      </c>
      <c r="AA6" s="6" t="s">
        <v>55</v>
      </c>
      <c r="AB6" s="8">
        <v>185</v>
      </c>
      <c r="AC6" s="5">
        <v>20</v>
      </c>
      <c r="AD6" s="8">
        <v>37</v>
      </c>
      <c r="AE6" s="9">
        <f>ROUND(I6*AB6,2)</f>
        <v>370</v>
      </c>
      <c r="AF6" s="9">
        <f>ROUND(I6*(AB6+AD6),2)</f>
        <v>444</v>
      </c>
    </row>
    <row r="7" spans="1:32" ht="13.5" customHeight="1">
      <c r="A7" s="20"/>
      <c r="B7" s="20"/>
      <c r="C7" s="20"/>
      <c r="D7" s="10"/>
      <c r="E7" s="10"/>
      <c r="F7" s="10"/>
      <c r="G7" s="10"/>
      <c r="H7" s="2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0" t="s">
        <v>56</v>
      </c>
      <c r="AD7" s="20"/>
      <c r="AE7" s="11">
        <f>SUM(AE6:AE6)</f>
        <v>370</v>
      </c>
      <c r="AF7" s="11">
        <f>SUM(AF6:AF6)</f>
        <v>444</v>
      </c>
    </row>
    <row r="8" spans="1:32" ht="12.75">
      <c r="A8" s="12"/>
      <c r="B8" s="12"/>
      <c r="C8" s="12"/>
      <c r="D8" s="12"/>
      <c r="E8" s="12"/>
      <c r="F8" s="12"/>
      <c r="G8" s="12"/>
      <c r="H8" s="2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55.5" customHeight="1">
      <c r="A9" s="3">
        <v>14943</v>
      </c>
      <c r="B9" s="4"/>
      <c r="C9" s="3">
        <v>38319</v>
      </c>
      <c r="D9" s="4" t="s">
        <v>40</v>
      </c>
      <c r="E9" s="4" t="s">
        <v>57</v>
      </c>
      <c r="F9" s="4" t="s">
        <v>58</v>
      </c>
      <c r="G9" s="4" t="s">
        <v>59</v>
      </c>
      <c r="H9" s="4" t="s">
        <v>60</v>
      </c>
      <c r="I9" s="5">
        <v>100</v>
      </c>
      <c r="J9" s="6" t="s">
        <v>61</v>
      </c>
      <c r="K9" s="4">
        <v>211420</v>
      </c>
      <c r="L9" s="4" t="s">
        <v>62</v>
      </c>
      <c r="M9" s="4" t="s">
        <v>63</v>
      </c>
      <c r="N9" s="4" t="s">
        <v>64</v>
      </c>
      <c r="O9" s="4"/>
      <c r="P9" s="4" t="s">
        <v>49</v>
      </c>
      <c r="Q9" s="4">
        <v>100154</v>
      </c>
      <c r="R9" s="4" t="s">
        <v>65</v>
      </c>
      <c r="S9" s="4" t="s">
        <v>66</v>
      </c>
      <c r="T9" s="4">
        <v>549497305</v>
      </c>
      <c r="U9" s="4"/>
      <c r="V9" s="7" t="s">
        <v>67</v>
      </c>
      <c r="W9" s="7" t="s">
        <v>68</v>
      </c>
      <c r="X9" s="7" t="s">
        <v>69</v>
      </c>
      <c r="Y9" s="7" t="s">
        <v>54</v>
      </c>
      <c r="Z9" s="7" t="s">
        <v>49</v>
      </c>
      <c r="AA9" s="6" t="s">
        <v>70</v>
      </c>
      <c r="AB9" s="8">
        <v>19.9</v>
      </c>
      <c r="AC9" s="5">
        <v>20</v>
      </c>
      <c r="AD9" s="8">
        <v>3.98</v>
      </c>
      <c r="AE9" s="9">
        <f>ROUND(I9*AB9,2)</f>
        <v>1990</v>
      </c>
      <c r="AF9" s="9">
        <f>ROUND(I9*(AB9+AD9),2)</f>
        <v>2388</v>
      </c>
    </row>
    <row r="10" spans="1:32" ht="13.5" customHeight="1">
      <c r="A10" s="20"/>
      <c r="B10" s="20"/>
      <c r="C10" s="20"/>
      <c r="D10" s="10"/>
      <c r="E10" s="10"/>
      <c r="F10" s="10"/>
      <c r="G10" s="10"/>
      <c r="H10" s="2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0" t="s">
        <v>56</v>
      </c>
      <c r="AD10" s="20"/>
      <c r="AE10" s="11">
        <f>SUM(AE9:AE9)</f>
        <v>1990</v>
      </c>
      <c r="AF10" s="11">
        <f>SUM(AF9:AF9)</f>
        <v>2388</v>
      </c>
    </row>
    <row r="11" spans="1:32" ht="12.75">
      <c r="A11" s="12"/>
      <c r="B11" s="12"/>
      <c r="C11" s="12"/>
      <c r="D11" s="12"/>
      <c r="E11" s="12"/>
      <c r="F11" s="12"/>
      <c r="G11" s="12"/>
      <c r="H11" s="2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51">
      <c r="A12" s="3">
        <v>15106</v>
      </c>
      <c r="B12" s="4"/>
      <c r="C12" s="3">
        <v>37919</v>
      </c>
      <c r="D12" s="4" t="s">
        <v>40</v>
      </c>
      <c r="E12" s="4" t="s">
        <v>71</v>
      </c>
      <c r="F12" s="4" t="s">
        <v>72</v>
      </c>
      <c r="G12" s="4" t="s">
        <v>73</v>
      </c>
      <c r="H12" s="4" t="s">
        <v>74</v>
      </c>
      <c r="I12" s="5">
        <v>2</v>
      </c>
      <c r="J12" s="6" t="s">
        <v>45</v>
      </c>
      <c r="K12" s="4">
        <v>220000</v>
      </c>
      <c r="L12" s="4" t="s">
        <v>46</v>
      </c>
      <c r="M12" s="4" t="s">
        <v>47</v>
      </c>
      <c r="N12" s="4" t="s">
        <v>48</v>
      </c>
      <c r="O12" s="4">
        <v>0</v>
      </c>
      <c r="P12" s="4" t="s">
        <v>49</v>
      </c>
      <c r="Q12" s="4">
        <v>1589</v>
      </c>
      <c r="R12" s="4" t="s">
        <v>50</v>
      </c>
      <c r="S12" s="4" t="s">
        <v>51</v>
      </c>
      <c r="T12" s="4">
        <v>549498043</v>
      </c>
      <c r="U12" s="4" t="s">
        <v>75</v>
      </c>
      <c r="V12" s="7" t="s">
        <v>52</v>
      </c>
      <c r="W12" s="7" t="s">
        <v>53</v>
      </c>
      <c r="X12" s="7" t="s">
        <v>49</v>
      </c>
      <c r="Y12" s="7" t="s">
        <v>54</v>
      </c>
      <c r="Z12" s="7" t="s">
        <v>49</v>
      </c>
      <c r="AA12" s="6" t="s">
        <v>76</v>
      </c>
      <c r="AB12" s="8">
        <v>185</v>
      </c>
      <c r="AC12" s="5">
        <v>20</v>
      </c>
      <c r="AD12" s="8">
        <v>37</v>
      </c>
      <c r="AE12" s="9">
        <f>ROUND(I12*AB12,2)</f>
        <v>370</v>
      </c>
      <c r="AF12" s="9">
        <f>ROUND(I12*(AB12+AD12),2)</f>
        <v>444</v>
      </c>
    </row>
    <row r="13" spans="1:32" ht="13.5" customHeight="1">
      <c r="A13" s="20"/>
      <c r="B13" s="20"/>
      <c r="C13" s="20"/>
      <c r="D13" s="10"/>
      <c r="E13" s="10"/>
      <c r="F13" s="10"/>
      <c r="G13" s="10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20" t="s">
        <v>56</v>
      </c>
      <c r="AD13" s="20"/>
      <c r="AE13" s="11">
        <f>SUM(AE12:AE12)</f>
        <v>370</v>
      </c>
      <c r="AF13" s="11">
        <f>SUM(AF12:AF12)</f>
        <v>444</v>
      </c>
    </row>
    <row r="14" spans="1:32" ht="12.75">
      <c r="A14" s="12"/>
      <c r="B14" s="12"/>
      <c r="C14" s="12"/>
      <c r="D14" s="12"/>
      <c r="E14" s="12"/>
      <c r="F14" s="12"/>
      <c r="G14" s="12"/>
      <c r="H14" s="2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51">
      <c r="A15" s="3">
        <v>15192</v>
      </c>
      <c r="B15" s="4" t="s">
        <v>77</v>
      </c>
      <c r="C15" s="3">
        <v>38341</v>
      </c>
      <c r="D15" s="4" t="s">
        <v>40</v>
      </c>
      <c r="E15" s="4" t="s">
        <v>78</v>
      </c>
      <c r="F15" s="4" t="s">
        <v>77</v>
      </c>
      <c r="G15" s="4" t="s">
        <v>59</v>
      </c>
      <c r="H15" s="4" t="s">
        <v>79</v>
      </c>
      <c r="I15" s="5">
        <v>1</v>
      </c>
      <c r="J15" s="6" t="s">
        <v>45</v>
      </c>
      <c r="K15" s="4">
        <v>999900</v>
      </c>
      <c r="L15" s="4" t="s">
        <v>80</v>
      </c>
      <c r="M15" s="4" t="s">
        <v>81</v>
      </c>
      <c r="N15" s="4" t="s">
        <v>82</v>
      </c>
      <c r="O15" s="4">
        <v>3</v>
      </c>
      <c r="P15" s="4">
        <v>339</v>
      </c>
      <c r="Q15" s="4">
        <v>75951</v>
      </c>
      <c r="R15" s="4" t="s">
        <v>83</v>
      </c>
      <c r="S15" s="4" t="s">
        <v>84</v>
      </c>
      <c r="T15" s="4">
        <v>549493115</v>
      </c>
      <c r="U15" s="4"/>
      <c r="V15" s="7" t="s">
        <v>85</v>
      </c>
      <c r="W15" s="7" t="s">
        <v>86</v>
      </c>
      <c r="X15" s="7" t="s">
        <v>87</v>
      </c>
      <c r="Y15" s="7" t="s">
        <v>54</v>
      </c>
      <c r="Z15" s="7" t="s">
        <v>49</v>
      </c>
      <c r="AA15" s="6" t="s">
        <v>88</v>
      </c>
      <c r="AB15" s="8">
        <v>555</v>
      </c>
      <c r="AC15" s="5">
        <v>20</v>
      </c>
      <c r="AD15" s="8">
        <v>111</v>
      </c>
      <c r="AE15" s="9">
        <f>ROUND(I15*AB15,2)</f>
        <v>555</v>
      </c>
      <c r="AF15" s="9">
        <f>ROUND(I15*(AB15+AD15),2)</f>
        <v>666</v>
      </c>
    </row>
    <row r="16" spans="1:32" ht="51">
      <c r="A16" s="3">
        <v>15192</v>
      </c>
      <c r="B16" s="4" t="s">
        <v>77</v>
      </c>
      <c r="C16" s="3">
        <v>38342</v>
      </c>
      <c r="D16" s="4" t="s">
        <v>40</v>
      </c>
      <c r="E16" s="4" t="s">
        <v>78</v>
      </c>
      <c r="F16" s="4" t="s">
        <v>77</v>
      </c>
      <c r="G16" s="4" t="s">
        <v>59</v>
      </c>
      <c r="H16" s="4" t="s">
        <v>89</v>
      </c>
      <c r="I16" s="5">
        <v>1</v>
      </c>
      <c r="J16" s="6" t="s">
        <v>45</v>
      </c>
      <c r="K16" s="4">
        <v>999900</v>
      </c>
      <c r="L16" s="4" t="s">
        <v>80</v>
      </c>
      <c r="M16" s="4" t="s">
        <v>81</v>
      </c>
      <c r="N16" s="4" t="s">
        <v>82</v>
      </c>
      <c r="O16" s="4">
        <v>3</v>
      </c>
      <c r="P16" s="4">
        <v>339</v>
      </c>
      <c r="Q16" s="4">
        <v>75951</v>
      </c>
      <c r="R16" s="4" t="s">
        <v>83</v>
      </c>
      <c r="S16" s="4" t="s">
        <v>84</v>
      </c>
      <c r="T16" s="4">
        <v>549493115</v>
      </c>
      <c r="U16" s="4"/>
      <c r="V16" s="7" t="s">
        <v>85</v>
      </c>
      <c r="W16" s="7" t="s">
        <v>86</v>
      </c>
      <c r="X16" s="7" t="s">
        <v>90</v>
      </c>
      <c r="Y16" s="7" t="s">
        <v>54</v>
      </c>
      <c r="Z16" s="7" t="s">
        <v>49</v>
      </c>
      <c r="AA16" s="6" t="s">
        <v>88</v>
      </c>
      <c r="AB16" s="8">
        <v>555</v>
      </c>
      <c r="AC16" s="5">
        <v>20</v>
      </c>
      <c r="AD16" s="8">
        <v>111</v>
      </c>
      <c r="AE16" s="9">
        <f>ROUND(I16*AB16,2)</f>
        <v>555</v>
      </c>
      <c r="AF16" s="9">
        <f>ROUND(I16*(AB16+AD16),2)</f>
        <v>666</v>
      </c>
    </row>
    <row r="17" spans="1:32" ht="13.5" customHeight="1">
      <c r="A17" s="20"/>
      <c r="B17" s="20"/>
      <c r="C17" s="20"/>
      <c r="D17" s="10"/>
      <c r="E17" s="10"/>
      <c r="F17" s="10"/>
      <c r="G17" s="10"/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 t="s">
        <v>56</v>
      </c>
      <c r="AD17" s="20"/>
      <c r="AE17" s="11">
        <f>SUM(AE15:AE16)</f>
        <v>1110</v>
      </c>
      <c r="AF17" s="11">
        <f>SUM(AF15:AF16)</f>
        <v>1332</v>
      </c>
    </row>
    <row r="18" spans="1:32" ht="12.75">
      <c r="A18" s="12"/>
      <c r="B18" s="12"/>
      <c r="C18" s="12"/>
      <c r="D18" s="12"/>
      <c r="E18" s="12"/>
      <c r="F18" s="12"/>
      <c r="G18" s="12"/>
      <c r="H18" s="2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02">
      <c r="A19" s="3">
        <v>15597</v>
      </c>
      <c r="B19" s="4" t="s">
        <v>91</v>
      </c>
      <c r="C19" s="3">
        <v>41100</v>
      </c>
      <c r="D19" s="4" t="s">
        <v>40</v>
      </c>
      <c r="E19" s="4" t="s">
        <v>92</v>
      </c>
      <c r="F19" s="4" t="s">
        <v>93</v>
      </c>
      <c r="G19" s="4" t="s">
        <v>59</v>
      </c>
      <c r="H19" s="4" t="s">
        <v>94</v>
      </c>
      <c r="I19" s="5">
        <v>500</v>
      </c>
      <c r="J19" s="6" t="s">
        <v>45</v>
      </c>
      <c r="K19" s="4">
        <v>510000</v>
      </c>
      <c r="L19" s="4" t="s">
        <v>95</v>
      </c>
      <c r="M19" s="4" t="s">
        <v>96</v>
      </c>
      <c r="N19" s="4" t="s">
        <v>97</v>
      </c>
      <c r="O19" s="4">
        <v>2</v>
      </c>
      <c r="P19" s="4" t="s">
        <v>98</v>
      </c>
      <c r="Q19" s="4">
        <v>3667</v>
      </c>
      <c r="R19" s="4" t="s">
        <v>99</v>
      </c>
      <c r="S19" s="4" t="s">
        <v>100</v>
      </c>
      <c r="T19" s="4">
        <v>549498618</v>
      </c>
      <c r="U19" s="4"/>
      <c r="V19" s="7" t="s">
        <v>101</v>
      </c>
      <c r="W19" s="7" t="s">
        <v>102</v>
      </c>
      <c r="X19" s="7" t="s">
        <v>49</v>
      </c>
      <c r="Y19" s="7" t="s">
        <v>54</v>
      </c>
      <c r="Z19" s="7" t="s">
        <v>103</v>
      </c>
      <c r="AA19" s="6" t="s">
        <v>104</v>
      </c>
      <c r="AB19" s="8">
        <v>20.5</v>
      </c>
      <c r="AC19" s="5">
        <v>20</v>
      </c>
      <c r="AD19" s="8">
        <v>4.1</v>
      </c>
      <c r="AE19" s="9">
        <f>ROUND(I19*AB19,2)</f>
        <v>10250</v>
      </c>
      <c r="AF19" s="9">
        <f>ROUND(I19*(AB19+AD19),2)</f>
        <v>12300</v>
      </c>
    </row>
    <row r="20" spans="1:32" ht="76.5">
      <c r="A20" s="3">
        <v>15597</v>
      </c>
      <c r="B20" s="4" t="s">
        <v>91</v>
      </c>
      <c r="C20" s="3">
        <v>41143</v>
      </c>
      <c r="D20" s="4" t="s">
        <v>40</v>
      </c>
      <c r="E20" s="4" t="s">
        <v>105</v>
      </c>
      <c r="F20" s="4" t="s">
        <v>106</v>
      </c>
      <c r="G20" s="4" t="s">
        <v>59</v>
      </c>
      <c r="H20" s="4" t="s">
        <v>107</v>
      </c>
      <c r="I20" s="5">
        <v>500</v>
      </c>
      <c r="J20" s="6" t="s">
        <v>45</v>
      </c>
      <c r="K20" s="4">
        <v>510000</v>
      </c>
      <c r="L20" s="4" t="s">
        <v>95</v>
      </c>
      <c r="M20" s="4" t="s">
        <v>96</v>
      </c>
      <c r="N20" s="4" t="s">
        <v>97</v>
      </c>
      <c r="O20" s="4">
        <v>2</v>
      </c>
      <c r="P20" s="4" t="s">
        <v>98</v>
      </c>
      <c r="Q20" s="4">
        <v>3667</v>
      </c>
      <c r="R20" s="4" t="s">
        <v>99</v>
      </c>
      <c r="S20" s="4" t="s">
        <v>100</v>
      </c>
      <c r="T20" s="4">
        <v>549498618</v>
      </c>
      <c r="U20" s="4"/>
      <c r="V20" s="7" t="s">
        <v>101</v>
      </c>
      <c r="W20" s="7" t="s">
        <v>102</v>
      </c>
      <c r="X20" s="7" t="s">
        <v>49</v>
      </c>
      <c r="Y20" s="7" t="s">
        <v>54</v>
      </c>
      <c r="Z20" s="7" t="s">
        <v>103</v>
      </c>
      <c r="AA20" s="6" t="s">
        <v>104</v>
      </c>
      <c r="AB20" s="8">
        <v>5.5</v>
      </c>
      <c r="AC20" s="5">
        <v>20</v>
      </c>
      <c r="AD20" s="8">
        <v>1.1</v>
      </c>
      <c r="AE20" s="9">
        <f>ROUND(I20*AB20,2)</f>
        <v>2750</v>
      </c>
      <c r="AF20" s="9">
        <f>ROUND(I20*(AB20+AD20),2)</f>
        <v>3300</v>
      </c>
    </row>
    <row r="21" spans="1:32" ht="13.5" customHeight="1">
      <c r="A21" s="20"/>
      <c r="B21" s="20"/>
      <c r="C21" s="20"/>
      <c r="D21" s="10"/>
      <c r="E21" s="10"/>
      <c r="F21" s="10"/>
      <c r="G21" s="10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20" t="s">
        <v>56</v>
      </c>
      <c r="AD21" s="20"/>
      <c r="AE21" s="11">
        <f>SUM(AE19:AE20)</f>
        <v>13000</v>
      </c>
      <c r="AF21" s="11">
        <f>SUM(AF19:AF20)</f>
        <v>15600</v>
      </c>
    </row>
    <row r="22" spans="1:32" ht="12.75">
      <c r="A22" s="12"/>
      <c r="B22" s="12"/>
      <c r="C22" s="12"/>
      <c r="D22" s="12"/>
      <c r="E22" s="12"/>
      <c r="F22" s="12"/>
      <c r="G22" s="12"/>
      <c r="H22" s="2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51">
      <c r="A23" s="3">
        <v>15730</v>
      </c>
      <c r="B23" s="4" t="s">
        <v>108</v>
      </c>
      <c r="C23" s="3">
        <v>41784</v>
      </c>
      <c r="D23" s="4" t="s">
        <v>40</v>
      </c>
      <c r="E23" s="4" t="s">
        <v>109</v>
      </c>
      <c r="F23" s="4" t="s">
        <v>110</v>
      </c>
      <c r="G23" s="4" t="s">
        <v>59</v>
      </c>
      <c r="H23" s="4" t="s">
        <v>111</v>
      </c>
      <c r="I23" s="5">
        <v>2000</v>
      </c>
      <c r="J23" s="6" t="s">
        <v>45</v>
      </c>
      <c r="K23" s="4">
        <v>994200</v>
      </c>
      <c r="L23" s="4" t="s">
        <v>112</v>
      </c>
      <c r="M23" s="4" t="s">
        <v>81</v>
      </c>
      <c r="N23" s="4" t="s">
        <v>82</v>
      </c>
      <c r="O23" s="4">
        <v>2</v>
      </c>
      <c r="P23" s="4">
        <v>218</v>
      </c>
      <c r="Q23" s="4">
        <v>168771</v>
      </c>
      <c r="R23" s="4" t="s">
        <v>113</v>
      </c>
      <c r="S23" s="4" t="s">
        <v>114</v>
      </c>
      <c r="T23" s="4">
        <v>549498036</v>
      </c>
      <c r="U23" s="4" t="s">
        <v>115</v>
      </c>
      <c r="V23" s="7" t="s">
        <v>116</v>
      </c>
      <c r="W23" s="7" t="s">
        <v>117</v>
      </c>
      <c r="X23" s="7" t="s">
        <v>90</v>
      </c>
      <c r="Y23" s="7" t="s">
        <v>54</v>
      </c>
      <c r="Z23" s="7" t="s">
        <v>49</v>
      </c>
      <c r="AA23" s="6" t="s">
        <v>118</v>
      </c>
      <c r="AB23" s="8">
        <v>4.9</v>
      </c>
      <c r="AC23" s="5">
        <v>20</v>
      </c>
      <c r="AD23" s="8">
        <v>0.98</v>
      </c>
      <c r="AE23" s="9">
        <f>ROUND(I23*AB23,2)</f>
        <v>9800</v>
      </c>
      <c r="AF23" s="9">
        <f>ROUND(I23*(AB23+AD23),2)</f>
        <v>11760</v>
      </c>
    </row>
    <row r="24" spans="1:32" ht="13.5" customHeight="1">
      <c r="A24" s="20"/>
      <c r="B24" s="20"/>
      <c r="C24" s="20"/>
      <c r="D24" s="10"/>
      <c r="E24" s="10"/>
      <c r="F24" s="10"/>
      <c r="G24" s="10"/>
      <c r="H24" s="2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20" t="s">
        <v>56</v>
      </c>
      <c r="AD24" s="20"/>
      <c r="AE24" s="11">
        <f>SUM(AE23:AE23)</f>
        <v>9800</v>
      </c>
      <c r="AF24" s="11">
        <f>SUM(AF23:AF23)</f>
        <v>11760</v>
      </c>
    </row>
    <row r="25" spans="1:32" ht="12.75">
      <c r="A25" s="12"/>
      <c r="B25" s="12"/>
      <c r="C25" s="12"/>
      <c r="D25" s="12"/>
      <c r="E25" s="12"/>
      <c r="F25" s="12"/>
      <c r="G25" s="12"/>
      <c r="H25" s="2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216.75">
      <c r="A26" s="3">
        <v>15752</v>
      </c>
      <c r="B26" s="4" t="s">
        <v>119</v>
      </c>
      <c r="C26" s="3">
        <v>41803</v>
      </c>
      <c r="D26" s="4" t="s">
        <v>40</v>
      </c>
      <c r="E26" s="4" t="s">
        <v>105</v>
      </c>
      <c r="F26" s="4" t="s">
        <v>106</v>
      </c>
      <c r="G26" s="4" t="s">
        <v>59</v>
      </c>
      <c r="H26" s="4" t="s">
        <v>120</v>
      </c>
      <c r="I26" s="5">
        <v>40</v>
      </c>
      <c r="J26" s="6" t="s">
        <v>45</v>
      </c>
      <c r="K26" s="4">
        <v>510000</v>
      </c>
      <c r="L26" s="4" t="s">
        <v>95</v>
      </c>
      <c r="M26" s="4" t="s">
        <v>96</v>
      </c>
      <c r="N26" s="4" t="s">
        <v>97</v>
      </c>
      <c r="O26" s="4">
        <v>2</v>
      </c>
      <c r="P26" s="4" t="s">
        <v>121</v>
      </c>
      <c r="Q26" s="4">
        <v>186014</v>
      </c>
      <c r="R26" s="4" t="s">
        <v>122</v>
      </c>
      <c r="S26" s="4" t="s">
        <v>123</v>
      </c>
      <c r="T26" s="4">
        <v>549496321</v>
      </c>
      <c r="U26" s="4"/>
      <c r="V26" s="7" t="s">
        <v>124</v>
      </c>
      <c r="W26" s="7" t="s">
        <v>125</v>
      </c>
      <c r="X26" s="7" t="s">
        <v>49</v>
      </c>
      <c r="Y26" s="7" t="s">
        <v>126</v>
      </c>
      <c r="Z26" s="7" t="s">
        <v>127</v>
      </c>
      <c r="AA26" s="6" t="s">
        <v>128</v>
      </c>
      <c r="AB26" s="8">
        <v>51.9</v>
      </c>
      <c r="AC26" s="5">
        <v>20</v>
      </c>
      <c r="AD26" s="8">
        <v>10.38</v>
      </c>
      <c r="AE26" s="9">
        <f>ROUND(I26*AB26,2)</f>
        <v>2076</v>
      </c>
      <c r="AF26" s="9">
        <f>ROUND(I26*(AB26+AD26),2)</f>
        <v>2491.2</v>
      </c>
    </row>
    <row r="27" spans="1:32" ht="13.5" customHeight="1">
      <c r="A27" s="20"/>
      <c r="B27" s="20"/>
      <c r="C27" s="20"/>
      <c r="D27" s="10"/>
      <c r="E27" s="10"/>
      <c r="F27" s="10"/>
      <c r="G27" s="10"/>
      <c r="H27" s="2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0" t="s">
        <v>56</v>
      </c>
      <c r="AD27" s="20"/>
      <c r="AE27" s="11">
        <f>SUM(AE26:AE26)</f>
        <v>2076</v>
      </c>
      <c r="AF27" s="11">
        <f>SUM(AF26:AF26)</f>
        <v>2491.2</v>
      </c>
    </row>
    <row r="28" spans="1:32" ht="12.75">
      <c r="A28" s="12"/>
      <c r="B28" s="12"/>
      <c r="C28" s="12"/>
      <c r="D28" s="12"/>
      <c r="E28" s="12"/>
      <c r="F28" s="12"/>
      <c r="G28" s="12"/>
      <c r="H28" s="2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2" t="s">
        <v>129</v>
      </c>
      <c r="AD29" s="22"/>
      <c r="AE29" s="13">
        <f>(0)+SUM(AE7,AE10,AE13,AE17,AE21,AE24,AE27)</f>
        <v>28716</v>
      </c>
      <c r="AF29" s="13">
        <f>(0)+SUM(AF7,AF10,AF13,AF17,AF21,AF24,AF27)</f>
        <v>34459.2</v>
      </c>
    </row>
    <row r="30" spans="1:32" ht="12.75">
      <c r="A30" s="12"/>
      <c r="B30" s="12"/>
      <c r="C30" s="12"/>
      <c r="D30" s="12"/>
      <c r="E30" s="12"/>
      <c r="F30" s="12"/>
      <c r="G30" s="12"/>
      <c r="H30" s="2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</sheetData>
  <mergeCells count="26">
    <mergeCell ref="A27:C27"/>
    <mergeCell ref="AC27:AD27"/>
    <mergeCell ref="A29:AB29"/>
    <mergeCell ref="AC29:AD29"/>
    <mergeCell ref="A21:C21"/>
    <mergeCell ref="AC21:AD21"/>
    <mergeCell ref="A24:C24"/>
    <mergeCell ref="AC24:AD24"/>
    <mergeCell ref="A13:C13"/>
    <mergeCell ref="AC13:AD13"/>
    <mergeCell ref="A17:C17"/>
    <mergeCell ref="AC17:AD17"/>
    <mergeCell ref="A7:C7"/>
    <mergeCell ref="AC7:AD7"/>
    <mergeCell ref="A10:C10"/>
    <mergeCell ref="AC10:AD10"/>
    <mergeCell ref="A1:AF1"/>
    <mergeCell ref="A3:G3"/>
    <mergeCell ref="H3:AK3"/>
    <mergeCell ref="A4:H4"/>
    <mergeCell ref="I4:J4"/>
    <mergeCell ref="K4:P4"/>
    <mergeCell ref="Q4:U4"/>
    <mergeCell ref="V4:Z4"/>
    <mergeCell ref="AA4:AD4"/>
    <mergeCell ref="AE4:AF4"/>
  </mergeCells>
  <printOptions/>
  <pageMargins left="0.31" right="0.36" top="0.24" bottom="0.2" header="0.23" footer="0.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workbookViewId="0" topLeftCell="A1">
      <pane ySplit="5" topLeftCell="BM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5" t="s">
        <v>1</v>
      </c>
      <c r="B3" s="15"/>
      <c r="C3" s="15"/>
      <c r="D3" s="15"/>
      <c r="E3" s="15"/>
      <c r="F3" s="15"/>
      <c r="G3" s="15"/>
      <c r="H3" s="16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4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8" t="s">
        <v>3</v>
      </c>
      <c r="L4" s="18"/>
      <c r="M4" s="19" t="s">
        <v>4</v>
      </c>
      <c r="N4" s="19"/>
      <c r="O4" s="19"/>
      <c r="P4" s="19"/>
      <c r="Q4" s="19"/>
      <c r="R4" s="19"/>
      <c r="S4" s="17"/>
      <c r="T4" s="17"/>
      <c r="U4" s="17"/>
      <c r="V4" s="17"/>
      <c r="W4" s="17"/>
      <c r="X4" s="18" t="s">
        <v>5</v>
      </c>
      <c r="Y4" s="18"/>
      <c r="Z4" s="18"/>
      <c r="AA4" s="18"/>
      <c r="AB4" s="18"/>
      <c r="AC4" s="18" t="s">
        <v>3</v>
      </c>
      <c r="AD4" s="18"/>
      <c r="AE4" s="18"/>
      <c r="AF4" s="18"/>
      <c r="AG4" s="17"/>
      <c r="AH4" s="1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2011-10-31T10:39:53Z</cp:lastPrinted>
  <dcterms:created xsi:type="dcterms:W3CDTF">2011-10-31T10:33:21Z</dcterms:created>
  <dcterms:modified xsi:type="dcterms:W3CDTF">2011-10-31T10:47:05Z</dcterms:modified>
  <cp:category/>
  <cp:version/>
  <cp:contentType/>
  <cp:contentStatus/>
</cp:coreProperties>
</file>