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<sst xmlns="http://schemas.openxmlformats.org/spreadsheetml/2006/main" count="693" uniqueCount="162">
  <si>
    <t>Kategorie: TS 001-2012 - Tiskařské služby, sběr do: 31.01.2012, dodání od: 21.02.2012, vygenerováno: 20.02.2012 10:08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</si>
  <si>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</si>
  <si>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</si>
  <si>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</si>
  <si>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</si>
  <si>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</si>
  <si>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</si>
  <si>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</si>
  <si>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</si>
  <si>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</si>
  <si>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</si>
  <si>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</si>
  <si>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</si>
  <si>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</si>
  <si>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</si>
  <si>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</si>
  <si>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</si>
  <si>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</si>
  <si>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</si>
  <si>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</si>
  <si>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</si>
  <si>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</si>
  <si>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</si>
  <si>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</si>
  <si>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</si>
  <si>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</si>
  <si>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</si>
  <si>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</si>
  <si>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</si>
  <si>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</si>
  <si>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</si>
  <si>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</si>
  <si>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</si>
  <si>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</si>
  <si>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</si>
  <si>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</si>
  <si>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</si>
  <si>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</si>
  <si>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</si>
  <si>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</si>
  <si>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79810000-5</t>
  </si>
  <si>
    <t>79810000-5-6</t>
  </si>
  <si>
    <t>Jednoduchá brožura</t>
  </si>
  <si>
    <t>Obecná položka, konkrétní specifikace (barevnost, materiál, formát, ...) se uvádí do předepsané šablony.</t>
  </si>
  <si>
    <t>- náklad 100 ks
 - Formát: B6
 - Materiál: obálka - 200 g křída mat + tiskový lak matný
 - Materiál: text - 80 g bezdřevý ofset
 - Barevnost: obálka  4/0 - CMYK/0,
 - Barevnost: text 4/4 - CMYK/CMYK
 - Počet stran: 60 stran + 4 strany obálka 
 - Úprava materiálu: V2</t>
  </si>
  <si>
    <t>ks</t>
  </si>
  <si>
    <t>S</t>
  </si>
  <si>
    <t>Centrum NAKLIV</t>
  </si>
  <si>
    <t>FF, Grohova 7, budova C</t>
  </si>
  <si>
    <t>Arna Nováka 1/1, 60200 Brno</t>
  </si>
  <si>
    <t>bud. C/01033</t>
  </si>
  <si>
    <t>Karolyiová Alžběta Mgr.</t>
  </si>
  <si>
    <t>217202@mail.muni.cz</t>
  </si>
  <si>
    <t>0006</t>
  </si>
  <si>
    <t>211613</t>
  </si>
  <si>
    <t/>
  </si>
  <si>
    <t>1195</t>
  </si>
  <si>
    <t>0000</t>
  </si>
  <si>
    <t>OBJ/2118/0002/12</t>
  </si>
  <si>
    <t>79810000-5-2</t>
  </si>
  <si>
    <t>Leták</t>
  </si>
  <si>
    <t>Dodání podkladů: elektronicky/ PDF
 Sazba: zadavatel
 Formát (rozměr): DL (leták oboustranný plnobarevný)
 Materiál: 170g křída mat 
 Barevnost: 4/4 
 Spadávka: ano</t>
  </si>
  <si>
    <t>Leták DL s obalem (kapsou) na DL letáky:
 Specifikace pro leták:
 Dodání podkladů: elektronicky/ PDF
 Sazba: zadavatel
 Formát (rozměr): DL (leták oboustranný plnobarevný)
 Materiál: 170g křída mat 
 Barevnost: 4/4 
 Spadávka: ano
 Specifikace pro obal (kapsu/slohu) na DL letáky:
 materiál: minimálně 300 křída mat + tiskový lak matný/matné lamino
 barevnost: 4/0 - CMYK/0
 formát: sloha na letáky DL (boční a spodní klopa), do jedné slohy se musí vejít 5 letáků DL (170g křída)
 úprava materiálu: výsek
 sazba: zadavatel</t>
  </si>
  <si>
    <t>Celkem za objednávku</t>
  </si>
  <si>
    <t>MOSSEB</t>
  </si>
  <si>
    <t>Dodání podkladů: únor 2012, formát .pdf
 Zajištění sazby (dodavatel/zadavatel): dodavatel  Formát (rozměr): A5 Materiál (obálka, text): obalka - lamino, mat,gramaz papiru obalky - kridovy papir 170 g  text - standardni papir 
 100g (bily)
 Barevnost (obálka, text): plnobarevne Tisková technologie: tisk oboustranny Počet stran: 150 Vazba: sesivana barevna priloha nebude, ale cela publikace bude v barve, korektury</t>
  </si>
  <si>
    <t>Ústav experimentální biologie</t>
  </si>
  <si>
    <t>UKB, Kamenice 5, budova A19</t>
  </si>
  <si>
    <t>Kamenice 753/5, 62500 Brno</t>
  </si>
  <si>
    <t>bud. A19/112</t>
  </si>
  <si>
    <t>Hulová Veronika Bc. Mgr.</t>
  </si>
  <si>
    <t>134438@mail.muni.cz</t>
  </si>
  <si>
    <t>Tisk do 7 prac. dnů od dodání podkladů</t>
  </si>
  <si>
    <t>0782</t>
  </si>
  <si>
    <t>314010</t>
  </si>
  <si>
    <t>OBJ/3120/0006/12</t>
  </si>
  <si>
    <t>tisk publikace</t>
  </si>
  <si>
    <t>učební text 5
 formát: A4
 rozsah:52str.
 barevnost textu: v rozsahu škály CMYK
 barevnost obálky:v rozsahu škály CMYK
 papír text:křídový papír max.135g.
 papír obálka: satinovaný hlazený papír 250g/m2 - color copy
 povrchová úprava obálky: lamino lesk
 vazba: V2
 balení: do smršťovací fólie
 poznámka: na vnitřní straně obálky bude kapsa pro vložení 1CD
 vypalení a vložení 1CD s potiskem</t>
  </si>
  <si>
    <t>Kat.geografie</t>
  </si>
  <si>
    <t>PedF, Poříčí 7, budova B</t>
  </si>
  <si>
    <t>Poříčí 623/7, 60300 Brno</t>
  </si>
  <si>
    <t>bud. B/03007</t>
  </si>
  <si>
    <t>Hönigová Kateřina</t>
  </si>
  <si>
    <t>29510@mail.muni.cz</t>
  </si>
  <si>
    <t>5501</t>
  </si>
  <si>
    <t>411900</t>
  </si>
  <si>
    <t>1421</t>
  </si>
  <si>
    <t>OBJ/4101/0204/12</t>
  </si>
  <si>
    <t>učební text 6
 formát: A4
 rozsah:80str.
 barevnost textu: v rozsahu škály CMYK
 barevnost obálky:v rozsahu škály CMYK
 papír text:křídový papír max.135g.
 papír obálka: satinovaný hlazený papír 250g/m2 - color copy
 povrchová úprava obálky: lamino lesk
 vazba: V2
 balení: do smršťovací fólie
 poznámka: na vnitřní straně obálky bude kapsa pro vložení 1CD
 vypalení a vložení 1CD s potiskem</t>
  </si>
  <si>
    <t>předání dat v PDF souboru
 tisk 5. 3. 2012</t>
  </si>
  <si>
    <t>učební text 8
 formát: A4
 rozsah:58str.
 barevnost textu: v rozsahu škály CMYK
 barevnost obálky:v rozsahu škály CMYK
 papír text:křídový papír max.135g.
 papír obálka: satinovaný hlazený papír 250g/m2 - color copy
 povrchová úprava obálky: lamino lesk
 vazba: V2
 balení: do smršťovací fólie
 poznámka: na vnitřní straně obálky bude kapsa pro vložení 1CD
 vypalení a vložení 1CD s potiskem</t>
  </si>
  <si>
    <t>učební text 1
 formát: A4
 rozsah:58str.
 barevnost textu: v rozsahu škály CMYK
 barevnost obálky:v rozsahu škály CMYK
 papír text:křídový papír max.135g.
 papír obálka: satinovaný hlazený papír 250g/m2 - color copy
 povrchová úprava obálky: lamino lesk
 vazba: V2
 balení: do smršťovací fólie
 poznámka: na vnitřní straně obálky bude kapsa pro vložení 1CD
 vypalení a vložení 1CD s potiskem</t>
  </si>
  <si>
    <t>učební text 2
 formát: A4
 rozsah:86str.
 barevnost textu: v rozsahu škály CMYK
 barevnost obálky:v rozsahu škály CMYK
 papír text:křídový papír max.135g.
 papír obálka: satinovaný hlazený papír 250g/m2 - color copy
 povrchová úprava obálky: lamino lesk
 vazba: V2
 balení: do smršťovací fólie
 poznámka: na vnitřní straně obálky bude kapsa pro vložení 1CD
 vypalení a vložení 1CD s potiskem</t>
  </si>
  <si>
    <t>tisk 5. 3. 2012
 předání dat v PDF souboru</t>
  </si>
  <si>
    <t>učební text 3
 formát: A4
 rozsah:76str.
 barevnost textu: v rozsahu škály CMYK
 barevnost obálky:v rozsahu škály CMYK
 papír text:křídový papír max.135g.
 papír obálka: satinovaný hlazený papír 250g/m2 - color copy
 povrchová úprava obálky: lamino lesk
 vazba: V2
 balení: do smršťovací fólie
 poznámka: na vnitřní straně obálky bude kapsa pro vložení 1CD
 vypalení a vložení 1CD s potiskem</t>
  </si>
  <si>
    <t>předání dat v PDF souboru
 tisk 5.3.2012</t>
  </si>
  <si>
    <t>učební text 4
 formát: A4
 rozsah:88str.
 barevnost textu: v rozsahu škály CMYK
 barevnost obálky:v rozsahu škály CMYK
 papír text:křídový papír max.135g.
 papír obálka: satinovaný hlazený papír 250g/m2 - color copy
 povrchová úprava obálky: lamino lesk
 vazba: V2
 balení: do smršťovací fólie
 poznámka: na vnitřní straně obálky bude kapsa pro vložení 1CD
 vypalení a vložení 1CD s potiskem</t>
  </si>
  <si>
    <t>soubor bude dodán v PDF
 tisk 5. 3. 2012</t>
  </si>
  <si>
    <t>učební text 7
 formát: A4
 rozsah:408str.
 barevnost textu: v rozsahu škály CMYK
 barevnost obálky:v rozsahu škály CMYK
 papír text:křídový papír max.135g.
 papír obálka: satinovaný hlazený papír 250g/m2 - color copy
 povrchová úprava obálky: lamino lesk
 vazba: V2
 balení: do smršťovací fólie
 poznámka: na vnitřní straně obálky bude kapsa pro vložení 1CD
 vypalení a vložení 1CD s potiskem</t>
  </si>
  <si>
    <t>učební text 9
 formát: A4
 rozsah:118str.
 barevnost textu: v rozsahu škály CMYK
 barevnost obálky:v rozsahu škály CMYK
 papír text:křídový papír max.135g.
 papír obálka: satinovaný hlazený papír 250g/m2 - color copy
 povrchová úprava obálky: lamino lesk
 vazba: V2
 balení: do smršťovací fólie
 poznámka: na vnitřní straně obálky bude kapsa pro vložení 1CD
 vypalení a vložení 1CD s potiskem</t>
  </si>
  <si>
    <t>data předána v PDF souboru
 tisk 5.3.2012</t>
  </si>
  <si>
    <t>učební text 10
 formát: A4
 rozsah:75str.
 barevnost textu: v rozsahu škály CMYK
 barevnost obálky:v rozsahu škály CMYK
 papír text:křídový papír max.135g.
 papír obálka: satinovaný hlazený papír 250g/m2 - color copy
 povrchová úprava obálky: lamino lesk
 vazba: V2
 balení: do smršťovací fólie
 poznámka: na vnitřní straně obálky bude kapsa pro vložení 1CD
 vypalení a vložení 1CD s potiskem</t>
  </si>
  <si>
    <t>učební text 15
 formát: A4
 rozsah:495str.
 barevnost textu: v rozsahu škály CMYK
 barevnost obálky:v rozsahu škály CMYK
 papír text:křídový papír max.135g.
 papír obálka: satinovaný hlazený papír 250g/m2 - color copy
 povrchová úprava obálky: lamino lesk
 vazba: V2
 balení: do smršťovací fólie
 poznámka: na vnitřní straně obálky bude kapsa pro vložení 1CD
 vypalení a vložení 1CD s potiskem</t>
  </si>
  <si>
    <t>učební text 11
 formát: A4
 rozsah:89str.
 barevnost textu: v rozsahu škály CMYK
 barevnost obálky:v rozsahu škály CMYK
 papír text:křídový papír max.135g.
 papír obálka: satinovaný hlazený papír 250g/m2 - color copy
 povrchová úprava obálky: lamino lesk
 vazba: V2
 balení: do smršťovací fólie
 poznámka: na vnitřní straně obálky bude kapsa pro vložení 1CD
 vypalení a vložení 1CD s potiskem</t>
  </si>
  <si>
    <t>učební text 12
 formát: A4
 rozsah:87str.
 barevnost textu: v rozsahu škály CMYK
 barevnost obálky:v rozsahu škály CMYK
 papír text:křídový papír max.135g.
 papír obálka: satinovaný hlazený papír 250g/m2 - color copy
 povrchová úprava obálky: lamino lesk
 vazba: V2
 balení: do smršťovací fólie
 poznámka: na vnitřní straně obálky bude kapsa pro vložení 1CD
 vypalení a vložení 1CD s potiskem</t>
  </si>
  <si>
    <t>učební text 13
 formát: A4
 rozsah:46str.
 barevnost textu: v rozsahu škály CMYK
 barevnost obálky:v rozsahu škály CMYK
 papír text:křídový papír max.135g.
 papír obálka: satinovaný hlazený papír 250g/m2 - color copy
 povrchová úprava obálky: lamino lesk
 vazba: V2
 balení: do smršťovací fólie
 poznámka: na vnitřní straně obálky bude kapsa pro vložení 1CD
 vypalení a vložení 1CD s potiskem</t>
  </si>
  <si>
    <t>učební text 14
 formát: A4
 rozsah:79str.
 barevnost textu: v rozsahu škály CMYK
 barevnost obálky:v rozsahu škály CMYK
 papír text:křídový papír max.135g.
 papír obálka: satinovaný hlazený papír 250g/m2 - color copy
 povrchová úprava obálky: lamino lesk
 vazba: V2
 balení: do smršťovací fólie
 poznámka: na vnitřní straně obálky bude kapsa pro vložení 1CD
 vypalení a vložení 1CD s potiskem</t>
  </si>
  <si>
    <t>79810000-5-5</t>
  </si>
  <si>
    <t>Hlavičkový papír</t>
  </si>
  <si>
    <t>HLAVIČKOVÝ PAPÍR "DĚKAN"
 Dodání podkladů: Zajištění sazby (zadavatel): Formát A4(rozměr): Materiál:papír bílý,  Barevnost:2/0 , gramáž 80 g, počet stran potisku:1</t>
  </si>
  <si>
    <t>Děkanát</t>
  </si>
  <si>
    <t>FSS, Joštova 10</t>
  </si>
  <si>
    <t>Joštova 218/10, 60200 Brno</t>
  </si>
  <si>
    <t>Kelblová Šárka</t>
  </si>
  <si>
    <t>168739@mail.muni.cz</t>
  </si>
  <si>
    <t>od 13.2. kontkatní osoba paní Lenka Olšáková, tel. 549491900, olsakova@fss.muni.cz</t>
  </si>
  <si>
    <t>1111</t>
  </si>
  <si>
    <t>230001</t>
  </si>
  <si>
    <t>OBJ/2301/0036/12</t>
  </si>
  <si>
    <t>HLAVIČKOVÝ PAPÍR "PRODĚKAN"
 Dodání podkladů: Zajištění sazby (zadavatel): Formát A4(rozměr): Materiál:papír bílý,  Barevnost:2/0 , gramáž 80 g, počet stran potisku:1</t>
  </si>
  <si>
    <t>OBÁLKA S HLAVIČKOU A S OKÉNKEM DL
 Dodání podkladů: Zajištění sazby (zadavatel): Formát DL(rozměr): 115X229mm Materiál: papír bílý,  Barevnost:2/0 , gramáž 80 g, počet stran potisku:1</t>
  </si>
  <si>
    <t>od 13.2. kontaktní osoba paní Lenka Olšáková, tel. 549491900, olsakova@fss.muni.cz</t>
  </si>
  <si>
    <t>OBÁLKA S HLAVIČKOU V AJ B4
 Dodání podkladů: Zajištění sazby (zadavatel): Formát B4(rozměr): 245X352mm Materiál: papír bílý,  Barevnost:2/0 , gramáž 120 g, počet stran potisku:1</t>
  </si>
  <si>
    <t>OBÁLKA S HLAVIČKOU C5
 Dodání podkladů: Zajištění sazby (zadavatel): Formát C5(rozměr): Rozměry: 162/229mm Materiál: papír bílý,  Barevnost:2/0 , gramáž 80 g, počet stran potisku:1</t>
  </si>
  <si>
    <t>79810000-5-3</t>
  </si>
  <si>
    <t>Plakát</t>
  </si>
  <si>
    <t>Dodání podkladů - zadavatel 
 Zajištění sazby - zadavatel 
 Formát (rozměr): A0 
 Materiál: papír 150g, satin 
 Barevnost: barevný tisk
 Tisková technologie: inkoustový tisk (předpoklad)
 Spadávka (ne):
 Podklady PDF a PPTX - PowerPoint2007, ke každému náhled v jpg pro kontrolu</t>
  </si>
  <si>
    <t>Institut biostatistiky a analýz</t>
  </si>
  <si>
    <t>UKB, Kamenice 3, budova 1</t>
  </si>
  <si>
    <t>Kamenice 126/3, 62500 Brno</t>
  </si>
  <si>
    <t>bud. 1/617</t>
  </si>
  <si>
    <t>Schneiderová Simona</t>
  </si>
  <si>
    <t>111812@mail.muni.cz</t>
  </si>
  <si>
    <t>Požadovaný počet 10 ks, na každém plakátu bude jiný text a jiná grafika.</t>
  </si>
  <si>
    <t>2009</t>
  </si>
  <si>
    <t>850000</t>
  </si>
  <si>
    <t>51</t>
  </si>
  <si>
    <t>OBJ/8501/0029/12</t>
  </si>
  <si>
    <t>Dodání podkladů: duben, říjen 2012
 Zajištění sazby (dodavatel/zadavatel): sází zadavatel
 Formát (rozměr): A5
 Materiál (obálka, text): Papír 80g/m2
 Barevnost (obálka, text): 1/1 ČB
 Tisková technologie: kopírování
 Počet stran: 20-30
 Úprava materiálu: obálka 1/0 ČB, obálka bez laminace, papír 80g/m2
 Zhotovení makety: ano
 Vazba: šitá vazba
 Dodání podkladů v PDF</t>
  </si>
  <si>
    <t>Kat.anglického jazyka a literatury</t>
  </si>
  <si>
    <t>PedF, Poříčí 9, budova A</t>
  </si>
  <si>
    <t>Poříčí 945/9, 60300 Brno</t>
  </si>
  <si>
    <t>bud. A/04006</t>
  </si>
  <si>
    <t>Popelková Jana</t>
  </si>
  <si>
    <t>35967@mail.muni.cz</t>
  </si>
  <si>
    <t>Časopis se bude tisknout v dubnu a říjnu vždy v počtu 80 výtisků, počet stran bude upřesněn, až bude číslo aktuální</t>
  </si>
  <si>
    <t>412700</t>
  </si>
  <si>
    <t>OBJ/4101/0205/12</t>
  </si>
  <si>
    <t>časopis Czech Journal of Tour. Andrea Holeš</t>
  </si>
  <si>
    <t>Dodání podkladů: 31.5.2012
 Zajištění sazby (dodavatel/zadavatel):zadavatel
 Formát (rozměr): 170x240mm
 Materiál (obálka, text): text povrchově zaklížený bezdřevý papír 80g, obálka 250g/m2 křída lesklá +matné lamino
 Barevnost (obálka, text): text černá 1/1, obálka barevný 4/4
 Tisková technologie: leaserový tisk
 Počet stran: 100stran text - 50listů, + 2 strany obálka 
 Vazba : lepená V2
 ISSN: vyřídí se
 data v PDF
 termín dodání 30.6.2012</t>
  </si>
  <si>
    <t>Ekonomicko-správní fakulta</t>
  </si>
  <si>
    <t>ESF, Lipová 41a</t>
  </si>
  <si>
    <t>Lipová 507/41a, 60200 Brno</t>
  </si>
  <si>
    <t>Mezníková Irma</t>
  </si>
  <si>
    <t>115744@mail.muni.cz</t>
  </si>
  <si>
    <t>1087</t>
  </si>
  <si>
    <t>561800</t>
  </si>
  <si>
    <t>OBJ/5601/0035/12</t>
  </si>
  <si>
    <t>Celkem</t>
  </si>
  <si>
    <t>Jednotková cena bez DPH v Kč</t>
  </si>
  <si>
    <t xml:space="preserve">Celková cena za položku (bez DPH) v Kč </t>
  </si>
  <si>
    <t>Celková cena za položku (včetně DPH) v Kč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</si>
</sst>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2">
    <font>
      <sz val="10"/>
      <name val="Arial"/>
      <family val="0"/>
    </font>
    <font>
      <b/>
      <sz val="1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Font="1" applyAlignment="1">
      <alignment horizontal="right" vertical="top"/>
    </xf>
    <xf numFmtId="3" fontId="0" fillId="3" borderId="1" xfId="0" applyFont="1" applyBorder="1" applyAlignment="1">
      <alignment horizontal="right" vertical="top"/>
    </xf>
    <xf numFmtId="0" fontId="0" fillId="3" borderId="1" xfId="0" applyFont="1" applyBorder="1" applyAlignment="1">
      <alignment horizontal="left" vertical="top" wrapText="1"/>
    </xf>
    <xf numFmtId="49" fontId="0" fillId="3" borderId="1" xfId="0" applyFont="1" applyBorder="1" applyAlignment="1">
      <alignment horizontal="left" vertical="top" wrapText="1"/>
    </xf>
    <xf numFmtId="4" fontId="0" fillId="3" borderId="1" xfId="0" applyFont="1" applyBorder="1" applyAlignment="1">
      <alignment horizontal="right" vertical="top"/>
    </xf>
    <xf numFmtId="4" fontId="0" fillId="0" borderId="0" xfId="0" applyFont="1" applyAlignment="1">
      <alignment horizontal="right" vertical="top"/>
    </xf>
    <xf numFmtId="0" fontId="1" fillId="4" borderId="3" xfId="0" applyFont="1" applyBorder="1" applyAlignment="1">
      <alignment horizontal="left" vertical="top"/>
    </xf>
    <xf numFmtId="4" fontId="1" fillId="4" borderId="3" xfId="0" applyFont="1" applyBorder="1" applyAlignment="1">
      <alignment horizontal="right" vertical="top"/>
    </xf>
    <xf numFmtId="0" fontId="1" fillId="0" borderId="4" xfId="0" applyFont="1" applyBorder="1" applyAlignment="1">
      <alignment horizontal="left" vertical="top"/>
    </xf>
    <xf numFmtId="0" fontId="0" fillId="5" borderId="1" xfId="0" applyFont="1" applyBorder="1" applyAlignment="1">
      <alignment horizontal="center" vertical="top" wrapText="1"/>
    </xf>
    <xf numFmtId="0" fontId="0" fillId="5" borderId="1" xfId="0" applyFont="1" applyBorder="1" applyAlignment="1">
      <alignment horizontal="left" vertical="top" wrapText="1"/>
    </xf>
    <xf numFmtId="3" fontId="0" fillId="5" borderId="1" xfId="0" applyFont="1" applyBorder="1" applyAlignment="1">
      <alignment horizontal="right" vertical="top"/>
    </xf>
    <xf numFmtId="49" fontId="0" fillId="5" borderId="1" xfId="0" applyFont="1" applyBorder="1" applyAlignment="1">
      <alignment horizontal="left" vertical="top" wrapText="1"/>
    </xf>
    <xf numFmtId="4" fontId="0" fillId="5" borderId="1" xfId="0" applyFont="1" applyBorder="1" applyAlignment="1">
      <alignment horizontal="right" vertical="top"/>
    </xf>
    <xf numFmtId="4" fontId="1" fillId="6" borderId="0" xfId="0" applyFont="1" applyAlignment="1">
      <alignment horizontal="right" vertical="top"/>
    </xf>
    <xf numFmtId="0" fontId="1" fillId="7" borderId="1" xfId="0" applyFont="1" applyBorder="1" applyAlignment="1">
      <alignment horizontal="left" vertical="top"/>
    </xf>
    <xf numFmtId="0" fontId="1" fillId="8" borderId="1" xfId="0" applyFont="1" applyBorder="1" applyAlignment="1">
      <alignment horizontal="center" vertical="center" wrapText="1"/>
    </xf>
    <xf numFmtId="0" fontId="1" fillId="9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Border="1" applyAlignment="1">
      <alignment horizontal="center" vertical="center" wrapText="1"/>
    </xf>
    <xf numFmtId="0" fontId="1" fillId="10" borderId="5" xfId="0" applyFont="1" applyBorder="1" applyAlignment="1">
      <alignment horizontal="center" vertical="center" wrapText="1"/>
    </xf>
    <xf numFmtId="0" fontId="1" fillId="4" borderId="3" xfId="0" applyFont="1" applyBorder="1" applyAlignment="1">
      <alignment horizontal="left" vertical="top"/>
    </xf>
    <xf numFmtId="0" fontId="0" fillId="0" borderId="0" xfId="0" applyAlignment="1">
      <alignment/>
    </xf>
    <xf numFmtId="0" fontId="1" fillId="6" borderId="0" xfId="0" applyFont="1" applyAlignment="1">
      <alignment horizontal="left" vertical="top"/>
    </xf>
    <xf numFmtId="0" fontId="1" fillId="2" borderId="2" xfId="0" applyFont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1"/>
  <sheetViews>
    <sheetView tabSelected="1" view="pageBreakPreview" zoomScale="60" workbookViewId="0" topLeftCell="A1">
      <pane ySplit="5" topLeftCell="BM6" activePane="bottomLeft" state="frozen"/>
      <selection pane="topLeft" activeCell="A1" sqref="A1"/>
      <selection pane="bottomLeft" activeCell="AI1" sqref="AI1:AV16384"/>
    </sheetView>
  </sheetViews>
  <sheetFormatPr defaultColWidth="9.140625" defaultRowHeight="12.75"/>
  <cols>
    <col min="1" max="1" width="6.28125" style="0" customWidth="1"/>
    <col min="2" max="2" width="37.421875" style="0" hidden="1" customWidth="1"/>
    <col min="3" max="3" width="7.57421875" style="0" customWidth="1"/>
    <col min="4" max="4" width="18.7109375" style="0" hidden="1" customWidth="1"/>
    <col min="5" max="5" width="23.421875" style="0" hidden="1" customWidth="1"/>
    <col min="6" max="6" width="17.421875" style="0" customWidth="1"/>
    <col min="7" max="7" width="79.7109375" style="0" hidden="1" customWidth="1"/>
    <col min="8" max="8" width="38.7109375" style="0" customWidth="1"/>
    <col min="9" max="9" width="13.00390625" style="0" hidden="1" customWidth="1"/>
    <col min="10" max="10" width="5.7109375" style="0" hidden="1" customWidth="1"/>
    <col min="11" max="11" width="6.57421875" style="0" customWidth="1"/>
    <col min="12" max="12" width="4.7109375" style="0" hidden="1" customWidth="1"/>
    <col min="13" max="13" width="14.00390625" style="0" hidden="1" customWidth="1"/>
    <col min="14" max="14" width="14.00390625" style="0" customWidth="1"/>
    <col min="15" max="15" width="15.8515625" style="0" hidden="1" customWidth="1"/>
    <col min="16" max="16" width="10.28125" style="0" customWidth="1"/>
    <col min="17" max="17" width="8.140625" style="0" hidden="1" customWidth="1"/>
    <col min="18" max="18" width="17.57421875" style="0" hidden="1" customWidth="1"/>
    <col min="19" max="19" width="10.57421875" style="0" hidden="1" customWidth="1"/>
    <col min="20" max="20" width="9.57421875" style="0" customWidth="1"/>
    <col min="21" max="21" width="29.28125" style="0" hidden="1" customWidth="1"/>
    <col min="22" max="22" width="10.8515625" style="0" customWidth="1"/>
    <col min="23" max="23" width="18.57421875" style="0" customWidth="1"/>
    <col min="24" max="24" width="4.7109375" style="0" customWidth="1"/>
    <col min="25" max="25" width="10.57421875" style="0" hidden="1" customWidth="1"/>
    <col min="26" max="26" width="12.8515625" style="0" hidden="1" customWidth="1"/>
    <col min="27" max="27" width="4.8515625" style="0" customWidth="1"/>
    <col min="28" max="28" width="14.00390625" style="0" hidden="1" customWidth="1"/>
    <col min="29" max="29" width="24.57421875" style="0" hidden="1" customWidth="1"/>
    <col min="30" max="30" width="9.28125" style="0" customWidth="1"/>
    <col min="31" max="31" width="5.28125" style="0" customWidth="1"/>
    <col min="32" max="32" width="6.28125" style="0" customWidth="1"/>
    <col min="33" max="33" width="9.8515625" style="0" customWidth="1"/>
    <col min="34" max="34" width="10.140625" style="0" customWidth="1"/>
  </cols>
  <sheetData>
    <row r="1" spans="1:34" ht="16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6.5" customHeight="1">
      <c r="A3" s="21" t="s">
        <v>1</v>
      </c>
      <c r="B3" s="21"/>
      <c r="C3" s="21"/>
      <c r="D3" s="21"/>
      <c r="E3" s="21"/>
      <c r="F3" s="21"/>
      <c r="G3" s="21"/>
      <c r="H3" s="22" t="s">
        <v>2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4" spans="1:34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4" t="s">
        <v>3</v>
      </c>
      <c r="L4" s="24"/>
      <c r="M4" s="25" t="s">
        <v>4</v>
      </c>
      <c r="N4" s="25"/>
      <c r="O4" s="25"/>
      <c r="P4" s="25"/>
      <c r="Q4" s="25"/>
      <c r="R4" s="25"/>
      <c r="S4" s="23"/>
      <c r="T4" s="23"/>
      <c r="U4" s="23"/>
      <c r="V4" s="23"/>
      <c r="W4" s="23"/>
      <c r="X4" s="24" t="s">
        <v>5</v>
      </c>
      <c r="Y4" s="24"/>
      <c r="Z4" s="24"/>
      <c r="AA4" s="24"/>
      <c r="AB4" s="24"/>
      <c r="AC4" s="24" t="s">
        <v>3</v>
      </c>
      <c r="AD4" s="24"/>
      <c r="AE4" s="24"/>
      <c r="AF4" s="24"/>
      <c r="AG4" s="23"/>
      <c r="AH4" s="23"/>
    </row>
    <row r="5" spans="1:34" ht="77.25" customHeight="1">
      <c r="A5" s="29" t="s">
        <v>6</v>
      </c>
      <c r="B5" s="29" t="s">
        <v>7</v>
      </c>
      <c r="C5" s="29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9" t="s">
        <v>15</v>
      </c>
      <c r="K5" s="29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9" t="s">
        <v>29</v>
      </c>
      <c r="Y5" s="29" t="s">
        <v>30</v>
      </c>
      <c r="Z5" s="29" t="s">
        <v>31</v>
      </c>
      <c r="AA5" s="29" t="s">
        <v>32</v>
      </c>
      <c r="AB5" s="2" t="s">
        <v>33</v>
      </c>
      <c r="AC5" s="2" t="s">
        <v>34</v>
      </c>
      <c r="AD5" s="2" t="s">
        <v>159</v>
      </c>
      <c r="AE5" s="29" t="s">
        <v>36</v>
      </c>
      <c r="AF5" s="2" t="s">
        <v>37</v>
      </c>
      <c r="AG5" s="2" t="s">
        <v>160</v>
      </c>
      <c r="AH5" s="2" t="s">
        <v>161</v>
      </c>
    </row>
    <row r="6" spans="1:34" ht="77.25" customHeight="1">
      <c r="A6" s="3">
        <v>19930</v>
      </c>
      <c r="B6" s="4"/>
      <c r="C6" s="3">
        <v>52875</v>
      </c>
      <c r="D6" s="4" t="s">
        <v>40</v>
      </c>
      <c r="E6" s="4" t="s">
        <v>41</v>
      </c>
      <c r="F6" s="4" t="s">
        <v>42</v>
      </c>
      <c r="G6" s="4" t="s">
        <v>43</v>
      </c>
      <c r="H6" s="4" t="s">
        <v>44</v>
      </c>
      <c r="I6" s="4" t="s">
        <v>45</v>
      </c>
      <c r="J6" s="5">
        <v>100</v>
      </c>
      <c r="K6" s="6">
        <v>100</v>
      </c>
      <c r="L6" s="7" t="s">
        <v>46</v>
      </c>
      <c r="M6" s="4">
        <v>211613</v>
      </c>
      <c r="N6" s="4" t="s">
        <v>47</v>
      </c>
      <c r="O6" s="4" t="s">
        <v>48</v>
      </c>
      <c r="P6" s="4" t="s">
        <v>49</v>
      </c>
      <c r="Q6" s="4">
        <v>1</v>
      </c>
      <c r="R6" s="4" t="s">
        <v>50</v>
      </c>
      <c r="S6" s="4">
        <v>217202</v>
      </c>
      <c r="T6" s="4" t="s">
        <v>51</v>
      </c>
      <c r="U6" s="4" t="s">
        <v>52</v>
      </c>
      <c r="V6" s="4">
        <v>549494431</v>
      </c>
      <c r="W6" s="4"/>
      <c r="X6" s="8" t="s">
        <v>53</v>
      </c>
      <c r="Y6" s="8" t="s">
        <v>54</v>
      </c>
      <c r="Z6" s="8" t="s">
        <v>55</v>
      </c>
      <c r="AA6" s="8" t="s">
        <v>56</v>
      </c>
      <c r="AB6" s="8" t="s">
        <v>57</v>
      </c>
      <c r="AC6" s="7" t="s">
        <v>58</v>
      </c>
      <c r="AD6" s="9">
        <v>95.13</v>
      </c>
      <c r="AE6" s="6">
        <v>14</v>
      </c>
      <c r="AF6" s="9">
        <v>13.3182</v>
      </c>
      <c r="AG6" s="10">
        <f aca="true" t="shared" si="0" ref="AG6:AG11">ROUND(K6*AD6,2)</f>
        <v>9513</v>
      </c>
      <c r="AH6" s="10">
        <f aca="true" t="shared" si="1" ref="AH6:AH11">ROUND(K6*(AD6+AF6),2)</f>
        <v>10844.82</v>
      </c>
    </row>
    <row r="7" spans="1:34" ht="63.75">
      <c r="A7" s="3">
        <v>19930</v>
      </c>
      <c r="B7" s="4"/>
      <c r="C7" s="3">
        <v>52959</v>
      </c>
      <c r="D7" s="4" t="s">
        <v>40</v>
      </c>
      <c r="E7" s="4" t="s">
        <v>59</v>
      </c>
      <c r="F7" s="4" t="s">
        <v>60</v>
      </c>
      <c r="G7" s="4" t="s">
        <v>43</v>
      </c>
      <c r="H7" s="4" t="s">
        <v>61</v>
      </c>
      <c r="I7" s="4" t="s">
        <v>45</v>
      </c>
      <c r="J7" s="5">
        <v>600</v>
      </c>
      <c r="K7" s="6">
        <v>600</v>
      </c>
      <c r="L7" s="7" t="s">
        <v>46</v>
      </c>
      <c r="M7" s="4">
        <v>211613</v>
      </c>
      <c r="N7" s="4" t="s">
        <v>47</v>
      </c>
      <c r="O7" s="4" t="s">
        <v>48</v>
      </c>
      <c r="P7" s="4" t="s">
        <v>49</v>
      </c>
      <c r="Q7" s="4">
        <v>1</v>
      </c>
      <c r="R7" s="4" t="s">
        <v>50</v>
      </c>
      <c r="S7" s="4">
        <v>217202</v>
      </c>
      <c r="T7" s="4" t="s">
        <v>51</v>
      </c>
      <c r="U7" s="4" t="s">
        <v>52</v>
      </c>
      <c r="V7" s="4">
        <v>549494431</v>
      </c>
      <c r="W7" s="4"/>
      <c r="X7" s="8" t="s">
        <v>53</v>
      </c>
      <c r="Y7" s="8" t="s">
        <v>54</v>
      </c>
      <c r="Z7" s="8" t="s">
        <v>55</v>
      </c>
      <c r="AA7" s="8" t="s">
        <v>56</v>
      </c>
      <c r="AB7" s="8" t="s">
        <v>57</v>
      </c>
      <c r="AC7" s="7" t="s">
        <v>58</v>
      </c>
      <c r="AD7" s="9">
        <v>2</v>
      </c>
      <c r="AE7" s="6">
        <v>20</v>
      </c>
      <c r="AF7" s="9">
        <v>0.4</v>
      </c>
      <c r="AG7" s="10">
        <f t="shared" si="0"/>
        <v>1200</v>
      </c>
      <c r="AH7" s="10">
        <f t="shared" si="1"/>
        <v>1440</v>
      </c>
    </row>
    <row r="8" spans="1:34" ht="63.75">
      <c r="A8" s="3">
        <v>19930</v>
      </c>
      <c r="B8" s="4"/>
      <c r="C8" s="3">
        <v>52960</v>
      </c>
      <c r="D8" s="4" t="s">
        <v>40</v>
      </c>
      <c r="E8" s="4" t="s">
        <v>59</v>
      </c>
      <c r="F8" s="4" t="s">
        <v>60</v>
      </c>
      <c r="G8" s="4" t="s">
        <v>43</v>
      </c>
      <c r="H8" s="4" t="s">
        <v>61</v>
      </c>
      <c r="I8" s="4" t="s">
        <v>45</v>
      </c>
      <c r="J8" s="5">
        <v>600</v>
      </c>
      <c r="K8" s="6">
        <v>600</v>
      </c>
      <c r="L8" s="7" t="s">
        <v>46</v>
      </c>
      <c r="M8" s="4">
        <v>211613</v>
      </c>
      <c r="N8" s="4" t="s">
        <v>47</v>
      </c>
      <c r="O8" s="4" t="s">
        <v>48</v>
      </c>
      <c r="P8" s="4" t="s">
        <v>49</v>
      </c>
      <c r="Q8" s="4">
        <v>1</v>
      </c>
      <c r="R8" s="4" t="s">
        <v>50</v>
      </c>
      <c r="S8" s="4">
        <v>217202</v>
      </c>
      <c r="T8" s="4" t="s">
        <v>51</v>
      </c>
      <c r="U8" s="4" t="s">
        <v>52</v>
      </c>
      <c r="V8" s="4">
        <v>549494431</v>
      </c>
      <c r="W8" s="4"/>
      <c r="X8" s="8" t="s">
        <v>53</v>
      </c>
      <c r="Y8" s="8" t="s">
        <v>54</v>
      </c>
      <c r="Z8" s="8" t="s">
        <v>55</v>
      </c>
      <c r="AA8" s="8" t="s">
        <v>56</v>
      </c>
      <c r="AB8" s="8" t="s">
        <v>57</v>
      </c>
      <c r="AC8" s="7" t="s">
        <v>58</v>
      </c>
      <c r="AD8" s="9">
        <v>2</v>
      </c>
      <c r="AE8" s="6">
        <v>20</v>
      </c>
      <c r="AF8" s="9">
        <v>0.4</v>
      </c>
      <c r="AG8" s="10">
        <f t="shared" si="0"/>
        <v>1200</v>
      </c>
      <c r="AH8" s="10">
        <f t="shared" si="1"/>
        <v>1440</v>
      </c>
    </row>
    <row r="9" spans="1:34" ht="63.75">
      <c r="A9" s="3">
        <v>19930</v>
      </c>
      <c r="B9" s="4"/>
      <c r="C9" s="3">
        <v>52972</v>
      </c>
      <c r="D9" s="4" t="s">
        <v>40</v>
      </c>
      <c r="E9" s="4" t="s">
        <v>59</v>
      </c>
      <c r="F9" s="4" t="s">
        <v>60</v>
      </c>
      <c r="G9" s="4" t="s">
        <v>43</v>
      </c>
      <c r="H9" s="4" t="s">
        <v>61</v>
      </c>
      <c r="I9" s="4" t="s">
        <v>45</v>
      </c>
      <c r="J9" s="5">
        <v>600</v>
      </c>
      <c r="K9" s="6">
        <v>600</v>
      </c>
      <c r="L9" s="7" t="s">
        <v>46</v>
      </c>
      <c r="M9" s="4">
        <v>211613</v>
      </c>
      <c r="N9" s="4" t="s">
        <v>47</v>
      </c>
      <c r="O9" s="4" t="s">
        <v>48</v>
      </c>
      <c r="P9" s="4" t="s">
        <v>49</v>
      </c>
      <c r="Q9" s="4">
        <v>1</v>
      </c>
      <c r="R9" s="4" t="s">
        <v>50</v>
      </c>
      <c r="S9" s="4">
        <v>217202</v>
      </c>
      <c r="T9" s="4" t="s">
        <v>51</v>
      </c>
      <c r="U9" s="4" t="s">
        <v>52</v>
      </c>
      <c r="V9" s="4">
        <v>549494431</v>
      </c>
      <c r="W9" s="4"/>
      <c r="X9" s="8" t="s">
        <v>53</v>
      </c>
      <c r="Y9" s="8" t="s">
        <v>54</v>
      </c>
      <c r="Z9" s="8" t="s">
        <v>55</v>
      </c>
      <c r="AA9" s="8" t="s">
        <v>56</v>
      </c>
      <c r="AB9" s="8" t="s">
        <v>57</v>
      </c>
      <c r="AC9" s="7" t="s">
        <v>58</v>
      </c>
      <c r="AD9" s="9">
        <v>2</v>
      </c>
      <c r="AE9" s="6">
        <v>20</v>
      </c>
      <c r="AF9" s="9">
        <v>0.4</v>
      </c>
      <c r="AG9" s="10">
        <f t="shared" si="0"/>
        <v>1200</v>
      </c>
      <c r="AH9" s="10">
        <f t="shared" si="1"/>
        <v>1440</v>
      </c>
    </row>
    <row r="10" spans="1:34" ht="63.75">
      <c r="A10" s="3">
        <v>19930</v>
      </c>
      <c r="B10" s="4"/>
      <c r="C10" s="3">
        <v>52982</v>
      </c>
      <c r="D10" s="4" t="s">
        <v>40</v>
      </c>
      <c r="E10" s="4" t="s">
        <v>59</v>
      </c>
      <c r="F10" s="4" t="s">
        <v>60</v>
      </c>
      <c r="G10" s="4" t="s">
        <v>43</v>
      </c>
      <c r="H10" s="4" t="s">
        <v>61</v>
      </c>
      <c r="I10" s="4" t="s">
        <v>45</v>
      </c>
      <c r="J10" s="5">
        <v>600</v>
      </c>
      <c r="K10" s="6">
        <v>600</v>
      </c>
      <c r="L10" s="7" t="s">
        <v>46</v>
      </c>
      <c r="M10" s="4">
        <v>211613</v>
      </c>
      <c r="N10" s="4" t="s">
        <v>47</v>
      </c>
      <c r="O10" s="4" t="s">
        <v>48</v>
      </c>
      <c r="P10" s="4" t="s">
        <v>49</v>
      </c>
      <c r="Q10" s="4">
        <v>1</v>
      </c>
      <c r="R10" s="4" t="s">
        <v>50</v>
      </c>
      <c r="S10" s="4">
        <v>217202</v>
      </c>
      <c r="T10" s="4" t="s">
        <v>51</v>
      </c>
      <c r="U10" s="4" t="s">
        <v>52</v>
      </c>
      <c r="V10" s="4">
        <v>549494431</v>
      </c>
      <c r="W10" s="4"/>
      <c r="X10" s="8" t="s">
        <v>53</v>
      </c>
      <c r="Y10" s="8" t="s">
        <v>54</v>
      </c>
      <c r="Z10" s="8" t="s">
        <v>55</v>
      </c>
      <c r="AA10" s="8" t="s">
        <v>56</v>
      </c>
      <c r="AB10" s="8" t="s">
        <v>57</v>
      </c>
      <c r="AC10" s="7" t="s">
        <v>58</v>
      </c>
      <c r="AD10" s="9">
        <v>2</v>
      </c>
      <c r="AE10" s="6">
        <v>20</v>
      </c>
      <c r="AF10" s="9">
        <v>0.4</v>
      </c>
      <c r="AG10" s="10">
        <f t="shared" si="0"/>
        <v>1200</v>
      </c>
      <c r="AH10" s="10">
        <f t="shared" si="1"/>
        <v>1440</v>
      </c>
    </row>
    <row r="11" spans="1:34" ht="178.5">
      <c r="A11" s="3">
        <v>19930</v>
      </c>
      <c r="B11" s="4"/>
      <c r="C11" s="3">
        <v>52986</v>
      </c>
      <c r="D11" s="4" t="s">
        <v>40</v>
      </c>
      <c r="E11" s="4" t="s">
        <v>59</v>
      </c>
      <c r="F11" s="4" t="s">
        <v>60</v>
      </c>
      <c r="G11" s="4" t="s">
        <v>43</v>
      </c>
      <c r="H11" s="4" t="s">
        <v>62</v>
      </c>
      <c r="I11" s="4" t="s">
        <v>45</v>
      </c>
      <c r="J11" s="5">
        <v>600</v>
      </c>
      <c r="K11" s="6">
        <v>600</v>
      </c>
      <c r="L11" s="7" t="s">
        <v>46</v>
      </c>
      <c r="M11" s="4">
        <v>211613</v>
      </c>
      <c r="N11" s="4" t="s">
        <v>47</v>
      </c>
      <c r="O11" s="4" t="s">
        <v>48</v>
      </c>
      <c r="P11" s="4" t="s">
        <v>49</v>
      </c>
      <c r="Q11" s="4">
        <v>1</v>
      </c>
      <c r="R11" s="4" t="s">
        <v>50</v>
      </c>
      <c r="S11" s="4">
        <v>217202</v>
      </c>
      <c r="T11" s="4" t="s">
        <v>51</v>
      </c>
      <c r="U11" s="4" t="s">
        <v>52</v>
      </c>
      <c r="V11" s="4">
        <v>549494431</v>
      </c>
      <c r="W11" s="4"/>
      <c r="X11" s="8" t="s">
        <v>53</v>
      </c>
      <c r="Y11" s="8" t="s">
        <v>54</v>
      </c>
      <c r="Z11" s="8" t="s">
        <v>55</v>
      </c>
      <c r="AA11" s="8" t="s">
        <v>56</v>
      </c>
      <c r="AB11" s="8" t="s">
        <v>57</v>
      </c>
      <c r="AC11" s="7" t="s">
        <v>58</v>
      </c>
      <c r="AD11" s="9">
        <v>10.64</v>
      </c>
      <c r="AE11" s="6">
        <v>20</v>
      </c>
      <c r="AF11" s="9">
        <v>2.128</v>
      </c>
      <c r="AG11" s="10">
        <f t="shared" si="0"/>
        <v>6384</v>
      </c>
      <c r="AH11" s="10">
        <f t="shared" si="1"/>
        <v>7660.8</v>
      </c>
    </row>
    <row r="12" spans="1:34" ht="13.5" customHeight="1">
      <c r="A12" s="26"/>
      <c r="B12" s="26"/>
      <c r="C12" s="26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26" t="s">
        <v>63</v>
      </c>
      <c r="AF12" s="26"/>
      <c r="AG12" s="12">
        <f>SUM(AG6:AG11)</f>
        <v>20697</v>
      </c>
      <c r="AH12" s="12">
        <f>SUM(AH6:AH11)</f>
        <v>24265.62</v>
      </c>
    </row>
    <row r="13" spans="1:34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4" ht="140.25">
      <c r="A14" s="3">
        <v>20073</v>
      </c>
      <c r="B14" s="4" t="s">
        <v>64</v>
      </c>
      <c r="C14" s="3">
        <v>51079</v>
      </c>
      <c r="D14" s="4" t="s">
        <v>40</v>
      </c>
      <c r="E14" s="4" t="s">
        <v>41</v>
      </c>
      <c r="F14" s="4" t="s">
        <v>42</v>
      </c>
      <c r="G14" s="4" t="s">
        <v>43</v>
      </c>
      <c r="H14" s="4" t="s">
        <v>65</v>
      </c>
      <c r="I14" s="4" t="s">
        <v>45</v>
      </c>
      <c r="J14" s="5">
        <v>300</v>
      </c>
      <c r="K14" s="6">
        <v>300</v>
      </c>
      <c r="L14" s="7" t="s">
        <v>46</v>
      </c>
      <c r="M14" s="4">
        <v>314010</v>
      </c>
      <c r="N14" s="4" t="s">
        <v>66</v>
      </c>
      <c r="O14" s="4" t="s">
        <v>67</v>
      </c>
      <c r="P14" s="4" t="s">
        <v>68</v>
      </c>
      <c r="Q14" s="4">
        <v>1</v>
      </c>
      <c r="R14" s="4" t="s">
        <v>69</v>
      </c>
      <c r="S14" s="4">
        <v>134438</v>
      </c>
      <c r="T14" s="4" t="s">
        <v>70</v>
      </c>
      <c r="U14" s="4" t="s">
        <v>71</v>
      </c>
      <c r="V14" s="4">
        <v>549496554</v>
      </c>
      <c r="W14" s="4" t="s">
        <v>72</v>
      </c>
      <c r="X14" s="8" t="s">
        <v>73</v>
      </c>
      <c r="Y14" s="8" t="s">
        <v>74</v>
      </c>
      <c r="Z14" s="8" t="s">
        <v>55</v>
      </c>
      <c r="AA14" s="8" t="s">
        <v>56</v>
      </c>
      <c r="AB14" s="8" t="s">
        <v>55</v>
      </c>
      <c r="AC14" s="7" t="s">
        <v>75</v>
      </c>
      <c r="AD14" s="9">
        <v>121.78</v>
      </c>
      <c r="AE14" s="6">
        <v>14</v>
      </c>
      <c r="AF14" s="9">
        <v>17.0492</v>
      </c>
      <c r="AG14" s="10">
        <f>ROUND(K14*AD14,2)</f>
        <v>36534</v>
      </c>
      <c r="AH14" s="10">
        <f>ROUND(K14*(AD14+AF14),2)</f>
        <v>41648.76</v>
      </c>
    </row>
    <row r="15" spans="1:34" ht="13.5" customHeight="1">
      <c r="A15" s="26"/>
      <c r="B15" s="26"/>
      <c r="C15" s="26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26" t="s">
        <v>63</v>
      </c>
      <c r="AF15" s="26"/>
      <c r="AG15" s="12">
        <f>SUM(AG14:AG14)</f>
        <v>36534</v>
      </c>
      <c r="AH15" s="12">
        <f>SUM(AH14:AH14)</f>
        <v>41648.76</v>
      </c>
    </row>
    <row r="16" spans="1:34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4" ht="127.5">
      <c r="A17" s="3">
        <v>20155</v>
      </c>
      <c r="B17" s="4" t="s">
        <v>76</v>
      </c>
      <c r="C17" s="3">
        <v>51451</v>
      </c>
      <c r="D17" s="4" t="s">
        <v>40</v>
      </c>
      <c r="E17" s="4" t="s">
        <v>41</v>
      </c>
      <c r="F17" s="4" t="s">
        <v>42</v>
      </c>
      <c r="G17" s="4" t="s">
        <v>43</v>
      </c>
      <c r="H17" s="4" t="s">
        <v>77</v>
      </c>
      <c r="I17" s="4" t="s">
        <v>45</v>
      </c>
      <c r="J17" s="5">
        <v>300</v>
      </c>
      <c r="K17" s="6">
        <v>300</v>
      </c>
      <c r="L17" s="7" t="s">
        <v>46</v>
      </c>
      <c r="M17" s="4">
        <v>411900</v>
      </c>
      <c r="N17" s="4" t="s">
        <v>78</v>
      </c>
      <c r="O17" s="4" t="s">
        <v>79</v>
      </c>
      <c r="P17" s="4" t="s">
        <v>80</v>
      </c>
      <c r="Q17" s="4">
        <v>3</v>
      </c>
      <c r="R17" s="4" t="s">
        <v>81</v>
      </c>
      <c r="S17" s="4">
        <v>29510</v>
      </c>
      <c r="T17" s="4" t="s">
        <v>82</v>
      </c>
      <c r="U17" s="4" t="s">
        <v>83</v>
      </c>
      <c r="V17" s="4">
        <v>549493532</v>
      </c>
      <c r="W17" s="4"/>
      <c r="X17" s="8" t="s">
        <v>84</v>
      </c>
      <c r="Y17" s="8" t="s">
        <v>85</v>
      </c>
      <c r="Z17" s="8" t="s">
        <v>55</v>
      </c>
      <c r="AA17" s="8" t="s">
        <v>86</v>
      </c>
      <c r="AB17" s="8" t="s">
        <v>57</v>
      </c>
      <c r="AC17" s="7" t="s">
        <v>87</v>
      </c>
      <c r="AD17" s="9">
        <v>76.9</v>
      </c>
      <c r="AE17" s="6">
        <v>14</v>
      </c>
      <c r="AF17" s="9">
        <v>10.766</v>
      </c>
      <c r="AG17" s="10">
        <f aca="true" t="shared" si="2" ref="AG17:AG31">ROUND(K17*AD17,2)</f>
        <v>23070</v>
      </c>
      <c r="AH17" s="10">
        <f aca="true" t="shared" si="3" ref="AH17:AH31">ROUND(K17*(AD17+AF17),2)</f>
        <v>26299.8</v>
      </c>
    </row>
    <row r="18" spans="1:34" ht="127.5">
      <c r="A18" s="3">
        <v>20155</v>
      </c>
      <c r="B18" s="4" t="s">
        <v>76</v>
      </c>
      <c r="C18" s="3">
        <v>51452</v>
      </c>
      <c r="D18" s="4" t="s">
        <v>40</v>
      </c>
      <c r="E18" s="4" t="s">
        <v>41</v>
      </c>
      <c r="F18" s="4" t="s">
        <v>42</v>
      </c>
      <c r="G18" s="4" t="s">
        <v>43</v>
      </c>
      <c r="H18" s="4" t="s">
        <v>88</v>
      </c>
      <c r="I18" s="4" t="s">
        <v>45</v>
      </c>
      <c r="J18" s="5">
        <v>300</v>
      </c>
      <c r="K18" s="6">
        <v>300</v>
      </c>
      <c r="L18" s="7" t="s">
        <v>46</v>
      </c>
      <c r="M18" s="4">
        <v>411900</v>
      </c>
      <c r="N18" s="4" t="s">
        <v>78</v>
      </c>
      <c r="O18" s="4" t="s">
        <v>79</v>
      </c>
      <c r="P18" s="4" t="s">
        <v>80</v>
      </c>
      <c r="Q18" s="4">
        <v>3</v>
      </c>
      <c r="R18" s="4" t="s">
        <v>81</v>
      </c>
      <c r="S18" s="4">
        <v>29510</v>
      </c>
      <c r="T18" s="4" t="s">
        <v>82</v>
      </c>
      <c r="U18" s="4" t="s">
        <v>83</v>
      </c>
      <c r="V18" s="4">
        <v>549493532</v>
      </c>
      <c r="W18" s="4" t="s">
        <v>89</v>
      </c>
      <c r="X18" s="8" t="s">
        <v>84</v>
      </c>
      <c r="Y18" s="8" t="s">
        <v>85</v>
      </c>
      <c r="Z18" s="8" t="s">
        <v>55</v>
      </c>
      <c r="AA18" s="8" t="s">
        <v>86</v>
      </c>
      <c r="AB18" s="8" t="s">
        <v>57</v>
      </c>
      <c r="AC18" s="7" t="s">
        <v>87</v>
      </c>
      <c r="AD18" s="9">
        <v>127.82</v>
      </c>
      <c r="AE18" s="6">
        <v>14</v>
      </c>
      <c r="AF18" s="9">
        <v>17.8948</v>
      </c>
      <c r="AG18" s="10">
        <f t="shared" si="2"/>
        <v>38346</v>
      </c>
      <c r="AH18" s="10">
        <f t="shared" si="3"/>
        <v>43714.44</v>
      </c>
    </row>
    <row r="19" spans="1:34" ht="127.5">
      <c r="A19" s="3">
        <v>20155</v>
      </c>
      <c r="B19" s="4" t="s">
        <v>76</v>
      </c>
      <c r="C19" s="3">
        <v>51457</v>
      </c>
      <c r="D19" s="4" t="s">
        <v>40</v>
      </c>
      <c r="E19" s="4" t="s">
        <v>41</v>
      </c>
      <c r="F19" s="4" t="s">
        <v>42</v>
      </c>
      <c r="G19" s="4" t="s">
        <v>43</v>
      </c>
      <c r="H19" s="4" t="s">
        <v>90</v>
      </c>
      <c r="I19" s="4" t="s">
        <v>45</v>
      </c>
      <c r="J19" s="5">
        <v>300</v>
      </c>
      <c r="K19" s="6">
        <v>300</v>
      </c>
      <c r="L19" s="7" t="s">
        <v>46</v>
      </c>
      <c r="M19" s="4">
        <v>411900</v>
      </c>
      <c r="N19" s="4" t="s">
        <v>78</v>
      </c>
      <c r="O19" s="4" t="s">
        <v>79</v>
      </c>
      <c r="P19" s="4" t="s">
        <v>80</v>
      </c>
      <c r="Q19" s="4">
        <v>3</v>
      </c>
      <c r="R19" s="4" t="s">
        <v>81</v>
      </c>
      <c r="S19" s="4">
        <v>29510</v>
      </c>
      <c r="T19" s="4" t="s">
        <v>82</v>
      </c>
      <c r="U19" s="4" t="s">
        <v>83</v>
      </c>
      <c r="V19" s="4">
        <v>549493532</v>
      </c>
      <c r="W19" s="4" t="s">
        <v>89</v>
      </c>
      <c r="X19" s="8" t="s">
        <v>84</v>
      </c>
      <c r="Y19" s="8" t="s">
        <v>85</v>
      </c>
      <c r="Z19" s="8" t="s">
        <v>55</v>
      </c>
      <c r="AA19" s="8" t="s">
        <v>86</v>
      </c>
      <c r="AB19" s="8" t="s">
        <v>57</v>
      </c>
      <c r="AC19" s="7" t="s">
        <v>87</v>
      </c>
      <c r="AD19" s="9">
        <v>97.08</v>
      </c>
      <c r="AE19" s="6">
        <v>14</v>
      </c>
      <c r="AF19" s="9">
        <v>13.5912</v>
      </c>
      <c r="AG19" s="10">
        <f t="shared" si="2"/>
        <v>29124</v>
      </c>
      <c r="AH19" s="10">
        <f t="shared" si="3"/>
        <v>33201.36</v>
      </c>
    </row>
    <row r="20" spans="1:34" ht="127.5">
      <c r="A20" s="3">
        <v>20155</v>
      </c>
      <c r="B20" s="4" t="s">
        <v>76</v>
      </c>
      <c r="C20" s="3">
        <v>51468</v>
      </c>
      <c r="D20" s="4" t="s">
        <v>40</v>
      </c>
      <c r="E20" s="4" t="s">
        <v>41</v>
      </c>
      <c r="F20" s="4" t="s">
        <v>42</v>
      </c>
      <c r="G20" s="4" t="s">
        <v>43</v>
      </c>
      <c r="H20" s="4" t="s">
        <v>91</v>
      </c>
      <c r="I20" s="4" t="s">
        <v>45</v>
      </c>
      <c r="J20" s="5">
        <v>500</v>
      </c>
      <c r="K20" s="6">
        <v>500</v>
      </c>
      <c r="L20" s="7" t="s">
        <v>46</v>
      </c>
      <c r="M20" s="4">
        <v>411900</v>
      </c>
      <c r="N20" s="4" t="s">
        <v>78</v>
      </c>
      <c r="O20" s="4" t="s">
        <v>79</v>
      </c>
      <c r="P20" s="4" t="s">
        <v>80</v>
      </c>
      <c r="Q20" s="4">
        <v>3</v>
      </c>
      <c r="R20" s="4" t="s">
        <v>81</v>
      </c>
      <c r="S20" s="4">
        <v>29510</v>
      </c>
      <c r="T20" s="4" t="s">
        <v>82</v>
      </c>
      <c r="U20" s="4" t="s">
        <v>83</v>
      </c>
      <c r="V20" s="4">
        <v>549493532</v>
      </c>
      <c r="W20" s="4" t="s">
        <v>89</v>
      </c>
      <c r="X20" s="8" t="s">
        <v>84</v>
      </c>
      <c r="Y20" s="8" t="s">
        <v>85</v>
      </c>
      <c r="Z20" s="8" t="s">
        <v>55</v>
      </c>
      <c r="AA20" s="8" t="s">
        <v>86</v>
      </c>
      <c r="AB20" s="8" t="s">
        <v>55</v>
      </c>
      <c r="AC20" s="7" t="s">
        <v>87</v>
      </c>
      <c r="AD20" s="9">
        <v>65.58</v>
      </c>
      <c r="AE20" s="6">
        <v>14</v>
      </c>
      <c r="AF20" s="9">
        <v>9.1812</v>
      </c>
      <c r="AG20" s="10">
        <f t="shared" si="2"/>
        <v>32790</v>
      </c>
      <c r="AH20" s="10">
        <f t="shared" si="3"/>
        <v>37380.6</v>
      </c>
    </row>
    <row r="21" spans="1:34" ht="127.5">
      <c r="A21" s="3">
        <v>20155</v>
      </c>
      <c r="B21" s="4" t="s">
        <v>76</v>
      </c>
      <c r="C21" s="3">
        <v>51469</v>
      </c>
      <c r="D21" s="4" t="s">
        <v>40</v>
      </c>
      <c r="E21" s="4" t="s">
        <v>41</v>
      </c>
      <c r="F21" s="4" t="s">
        <v>42</v>
      </c>
      <c r="G21" s="4" t="s">
        <v>43</v>
      </c>
      <c r="H21" s="4" t="s">
        <v>92</v>
      </c>
      <c r="I21" s="4" t="s">
        <v>45</v>
      </c>
      <c r="J21" s="5">
        <v>300</v>
      </c>
      <c r="K21" s="6">
        <v>300</v>
      </c>
      <c r="L21" s="7" t="s">
        <v>46</v>
      </c>
      <c r="M21" s="4">
        <v>411900</v>
      </c>
      <c r="N21" s="4" t="s">
        <v>78</v>
      </c>
      <c r="O21" s="4" t="s">
        <v>79</v>
      </c>
      <c r="P21" s="4" t="s">
        <v>80</v>
      </c>
      <c r="Q21" s="4">
        <v>3</v>
      </c>
      <c r="R21" s="4" t="s">
        <v>81</v>
      </c>
      <c r="S21" s="4">
        <v>29510</v>
      </c>
      <c r="T21" s="4" t="s">
        <v>82</v>
      </c>
      <c r="U21" s="4" t="s">
        <v>83</v>
      </c>
      <c r="V21" s="4">
        <v>549493532</v>
      </c>
      <c r="W21" s="4" t="s">
        <v>93</v>
      </c>
      <c r="X21" s="8" t="s">
        <v>84</v>
      </c>
      <c r="Y21" s="8" t="s">
        <v>85</v>
      </c>
      <c r="Z21" s="8" t="s">
        <v>55</v>
      </c>
      <c r="AA21" s="8" t="s">
        <v>86</v>
      </c>
      <c r="AB21" s="8" t="s">
        <v>57</v>
      </c>
      <c r="AC21" s="7" t="s">
        <v>87</v>
      </c>
      <c r="AD21" s="9">
        <v>136.7</v>
      </c>
      <c r="AE21" s="6">
        <v>14</v>
      </c>
      <c r="AF21" s="9">
        <v>19.138</v>
      </c>
      <c r="AG21" s="10">
        <f t="shared" si="2"/>
        <v>41010</v>
      </c>
      <c r="AH21" s="10">
        <f t="shared" si="3"/>
        <v>46751.4</v>
      </c>
    </row>
    <row r="22" spans="1:34" ht="127.5">
      <c r="A22" s="3">
        <v>20155</v>
      </c>
      <c r="B22" s="4" t="s">
        <v>76</v>
      </c>
      <c r="C22" s="3">
        <v>51470</v>
      </c>
      <c r="D22" s="4" t="s">
        <v>40</v>
      </c>
      <c r="E22" s="4" t="s">
        <v>41</v>
      </c>
      <c r="F22" s="4" t="s">
        <v>42</v>
      </c>
      <c r="G22" s="4" t="s">
        <v>43</v>
      </c>
      <c r="H22" s="4" t="s">
        <v>94</v>
      </c>
      <c r="I22" s="4" t="s">
        <v>45</v>
      </c>
      <c r="J22" s="5">
        <v>300</v>
      </c>
      <c r="K22" s="6">
        <v>300</v>
      </c>
      <c r="L22" s="7" t="s">
        <v>46</v>
      </c>
      <c r="M22" s="4">
        <v>411900</v>
      </c>
      <c r="N22" s="4" t="s">
        <v>78</v>
      </c>
      <c r="O22" s="4" t="s">
        <v>79</v>
      </c>
      <c r="P22" s="4" t="s">
        <v>80</v>
      </c>
      <c r="Q22" s="4">
        <v>3</v>
      </c>
      <c r="R22" s="4" t="s">
        <v>81</v>
      </c>
      <c r="S22" s="4">
        <v>29510</v>
      </c>
      <c r="T22" s="4" t="s">
        <v>82</v>
      </c>
      <c r="U22" s="4" t="s">
        <v>83</v>
      </c>
      <c r="V22" s="4">
        <v>549493532</v>
      </c>
      <c r="W22" s="4" t="s">
        <v>95</v>
      </c>
      <c r="X22" s="8" t="s">
        <v>84</v>
      </c>
      <c r="Y22" s="8" t="s">
        <v>85</v>
      </c>
      <c r="Z22" s="8" t="s">
        <v>55</v>
      </c>
      <c r="AA22" s="8" t="s">
        <v>86</v>
      </c>
      <c r="AB22" s="8" t="s">
        <v>57</v>
      </c>
      <c r="AC22" s="7" t="s">
        <v>87</v>
      </c>
      <c r="AD22" s="9">
        <v>124.25</v>
      </c>
      <c r="AE22" s="6">
        <v>14</v>
      </c>
      <c r="AF22" s="9">
        <v>17.395</v>
      </c>
      <c r="AG22" s="10">
        <f t="shared" si="2"/>
        <v>37275</v>
      </c>
      <c r="AH22" s="10">
        <f t="shared" si="3"/>
        <v>42493.5</v>
      </c>
    </row>
    <row r="23" spans="1:34" ht="127.5">
      <c r="A23" s="3">
        <v>20155</v>
      </c>
      <c r="B23" s="4" t="s">
        <v>76</v>
      </c>
      <c r="C23" s="3">
        <v>51475</v>
      </c>
      <c r="D23" s="4" t="s">
        <v>40</v>
      </c>
      <c r="E23" s="4" t="s">
        <v>41</v>
      </c>
      <c r="F23" s="4" t="s">
        <v>42</v>
      </c>
      <c r="G23" s="4" t="s">
        <v>43</v>
      </c>
      <c r="H23" s="4" t="s">
        <v>96</v>
      </c>
      <c r="I23" s="4" t="s">
        <v>45</v>
      </c>
      <c r="J23" s="5">
        <v>300</v>
      </c>
      <c r="K23" s="6">
        <v>300</v>
      </c>
      <c r="L23" s="7" t="s">
        <v>46</v>
      </c>
      <c r="M23" s="4">
        <v>411900</v>
      </c>
      <c r="N23" s="4" t="s">
        <v>78</v>
      </c>
      <c r="O23" s="4" t="s">
        <v>79</v>
      </c>
      <c r="P23" s="4" t="s">
        <v>80</v>
      </c>
      <c r="Q23" s="4">
        <v>3</v>
      </c>
      <c r="R23" s="4" t="s">
        <v>81</v>
      </c>
      <c r="S23" s="4">
        <v>29510</v>
      </c>
      <c r="T23" s="4" t="s">
        <v>82</v>
      </c>
      <c r="U23" s="4" t="s">
        <v>83</v>
      </c>
      <c r="V23" s="4">
        <v>549493532</v>
      </c>
      <c r="W23" s="4" t="s">
        <v>97</v>
      </c>
      <c r="X23" s="8" t="s">
        <v>84</v>
      </c>
      <c r="Y23" s="8" t="s">
        <v>85</v>
      </c>
      <c r="Z23" s="8" t="s">
        <v>55</v>
      </c>
      <c r="AA23" s="8" t="s">
        <v>86</v>
      </c>
      <c r="AB23" s="8" t="s">
        <v>57</v>
      </c>
      <c r="AC23" s="7" t="s">
        <v>87</v>
      </c>
      <c r="AD23" s="9">
        <v>138.5</v>
      </c>
      <c r="AE23" s="6">
        <v>14</v>
      </c>
      <c r="AF23" s="9">
        <v>19.39</v>
      </c>
      <c r="AG23" s="10">
        <f t="shared" si="2"/>
        <v>41550</v>
      </c>
      <c r="AH23" s="10">
        <f t="shared" si="3"/>
        <v>47367</v>
      </c>
    </row>
    <row r="24" spans="1:34" ht="127.5">
      <c r="A24" s="3">
        <v>20155</v>
      </c>
      <c r="B24" s="4" t="s">
        <v>76</v>
      </c>
      <c r="C24" s="3">
        <v>51479</v>
      </c>
      <c r="D24" s="4" t="s">
        <v>40</v>
      </c>
      <c r="E24" s="4" t="s">
        <v>41</v>
      </c>
      <c r="F24" s="4" t="s">
        <v>42</v>
      </c>
      <c r="G24" s="4" t="s">
        <v>43</v>
      </c>
      <c r="H24" s="4" t="s">
        <v>98</v>
      </c>
      <c r="I24" s="4" t="s">
        <v>45</v>
      </c>
      <c r="J24" s="5">
        <v>300</v>
      </c>
      <c r="K24" s="6">
        <v>300</v>
      </c>
      <c r="L24" s="7" t="s">
        <v>46</v>
      </c>
      <c r="M24" s="4">
        <v>411900</v>
      </c>
      <c r="N24" s="4" t="s">
        <v>78</v>
      </c>
      <c r="O24" s="4" t="s">
        <v>79</v>
      </c>
      <c r="P24" s="4" t="s">
        <v>80</v>
      </c>
      <c r="Q24" s="4">
        <v>3</v>
      </c>
      <c r="R24" s="4" t="s">
        <v>81</v>
      </c>
      <c r="S24" s="4">
        <v>29510</v>
      </c>
      <c r="T24" s="4" t="s">
        <v>82</v>
      </c>
      <c r="U24" s="4" t="s">
        <v>83</v>
      </c>
      <c r="V24" s="4">
        <v>549493532</v>
      </c>
      <c r="W24" s="4" t="s">
        <v>89</v>
      </c>
      <c r="X24" s="8" t="s">
        <v>84</v>
      </c>
      <c r="Y24" s="8" t="s">
        <v>85</v>
      </c>
      <c r="Z24" s="8" t="s">
        <v>55</v>
      </c>
      <c r="AA24" s="8" t="s">
        <v>86</v>
      </c>
      <c r="AB24" s="8" t="s">
        <v>57</v>
      </c>
      <c r="AC24" s="7" t="s">
        <v>87</v>
      </c>
      <c r="AD24" s="9">
        <v>513.75</v>
      </c>
      <c r="AE24" s="6">
        <v>14</v>
      </c>
      <c r="AF24" s="9">
        <v>71.925</v>
      </c>
      <c r="AG24" s="10">
        <f t="shared" si="2"/>
        <v>154125</v>
      </c>
      <c r="AH24" s="10">
        <f t="shared" si="3"/>
        <v>175702.5</v>
      </c>
    </row>
    <row r="25" spans="1:34" ht="127.5">
      <c r="A25" s="3">
        <v>20155</v>
      </c>
      <c r="B25" s="4" t="s">
        <v>76</v>
      </c>
      <c r="C25" s="3">
        <v>51482</v>
      </c>
      <c r="D25" s="4" t="s">
        <v>40</v>
      </c>
      <c r="E25" s="4" t="s">
        <v>41</v>
      </c>
      <c r="F25" s="4" t="s">
        <v>42</v>
      </c>
      <c r="G25" s="4" t="s">
        <v>43</v>
      </c>
      <c r="H25" s="4" t="s">
        <v>99</v>
      </c>
      <c r="I25" s="4" t="s">
        <v>45</v>
      </c>
      <c r="J25" s="5">
        <v>100</v>
      </c>
      <c r="K25" s="6">
        <v>100</v>
      </c>
      <c r="L25" s="7" t="s">
        <v>46</v>
      </c>
      <c r="M25" s="4">
        <v>411900</v>
      </c>
      <c r="N25" s="4" t="s">
        <v>78</v>
      </c>
      <c r="O25" s="4" t="s">
        <v>79</v>
      </c>
      <c r="P25" s="4" t="s">
        <v>80</v>
      </c>
      <c r="Q25" s="4">
        <v>3</v>
      </c>
      <c r="R25" s="4" t="s">
        <v>81</v>
      </c>
      <c r="S25" s="4">
        <v>29510</v>
      </c>
      <c r="T25" s="4" t="s">
        <v>82</v>
      </c>
      <c r="U25" s="4" t="s">
        <v>83</v>
      </c>
      <c r="V25" s="4">
        <v>549493532</v>
      </c>
      <c r="W25" s="4" t="s">
        <v>100</v>
      </c>
      <c r="X25" s="8" t="s">
        <v>84</v>
      </c>
      <c r="Y25" s="8" t="s">
        <v>85</v>
      </c>
      <c r="Z25" s="8" t="s">
        <v>55</v>
      </c>
      <c r="AA25" s="8" t="s">
        <v>86</v>
      </c>
      <c r="AB25" s="8" t="s">
        <v>57</v>
      </c>
      <c r="AC25" s="7" t="s">
        <v>87</v>
      </c>
      <c r="AD25" s="9">
        <v>259.12</v>
      </c>
      <c r="AE25" s="6">
        <v>14</v>
      </c>
      <c r="AF25" s="9">
        <v>36.2768</v>
      </c>
      <c r="AG25" s="10">
        <f t="shared" si="2"/>
        <v>25912</v>
      </c>
      <c r="AH25" s="10">
        <f t="shared" si="3"/>
        <v>29539.68</v>
      </c>
    </row>
    <row r="26" spans="1:34" ht="127.5">
      <c r="A26" s="3">
        <v>20155</v>
      </c>
      <c r="B26" s="4" t="s">
        <v>76</v>
      </c>
      <c r="C26" s="3">
        <v>51487</v>
      </c>
      <c r="D26" s="4" t="s">
        <v>40</v>
      </c>
      <c r="E26" s="4" t="s">
        <v>41</v>
      </c>
      <c r="F26" s="4" t="s">
        <v>42</v>
      </c>
      <c r="G26" s="4" t="s">
        <v>43</v>
      </c>
      <c r="H26" s="4" t="s">
        <v>101</v>
      </c>
      <c r="I26" s="4" t="s">
        <v>45</v>
      </c>
      <c r="J26" s="5">
        <v>100</v>
      </c>
      <c r="K26" s="6">
        <v>100</v>
      </c>
      <c r="L26" s="7" t="s">
        <v>46</v>
      </c>
      <c r="M26" s="4">
        <v>411900</v>
      </c>
      <c r="N26" s="4" t="s">
        <v>78</v>
      </c>
      <c r="O26" s="4" t="s">
        <v>79</v>
      </c>
      <c r="P26" s="4" t="s">
        <v>80</v>
      </c>
      <c r="Q26" s="4">
        <v>3</v>
      </c>
      <c r="R26" s="4" t="s">
        <v>81</v>
      </c>
      <c r="S26" s="4">
        <v>29510</v>
      </c>
      <c r="T26" s="4" t="s">
        <v>82</v>
      </c>
      <c r="U26" s="4" t="s">
        <v>83</v>
      </c>
      <c r="V26" s="4">
        <v>549493532</v>
      </c>
      <c r="W26" s="4" t="s">
        <v>100</v>
      </c>
      <c r="X26" s="8" t="s">
        <v>84</v>
      </c>
      <c r="Y26" s="8" t="s">
        <v>85</v>
      </c>
      <c r="Z26" s="8" t="s">
        <v>55</v>
      </c>
      <c r="AA26" s="8" t="s">
        <v>86</v>
      </c>
      <c r="AB26" s="8" t="s">
        <v>57</v>
      </c>
      <c r="AC26" s="7" t="s">
        <v>87</v>
      </c>
      <c r="AD26" s="9">
        <v>171.72</v>
      </c>
      <c r="AE26" s="6">
        <v>14</v>
      </c>
      <c r="AF26" s="9">
        <v>24.0408</v>
      </c>
      <c r="AG26" s="10">
        <f t="shared" si="2"/>
        <v>17172</v>
      </c>
      <c r="AH26" s="10">
        <f t="shared" si="3"/>
        <v>19576.08</v>
      </c>
    </row>
    <row r="27" spans="1:34" ht="140.25">
      <c r="A27" s="3">
        <v>20155</v>
      </c>
      <c r="B27" s="4" t="s">
        <v>76</v>
      </c>
      <c r="C27" s="3">
        <v>51492</v>
      </c>
      <c r="D27" s="4" t="s">
        <v>40</v>
      </c>
      <c r="E27" s="4" t="s">
        <v>41</v>
      </c>
      <c r="F27" s="4" t="s">
        <v>42</v>
      </c>
      <c r="G27" s="4" t="s">
        <v>43</v>
      </c>
      <c r="H27" s="4" t="s">
        <v>102</v>
      </c>
      <c r="I27" s="4" t="s">
        <v>45</v>
      </c>
      <c r="J27" s="5">
        <v>100</v>
      </c>
      <c r="K27" s="6">
        <v>100</v>
      </c>
      <c r="L27" s="7" t="s">
        <v>46</v>
      </c>
      <c r="M27" s="4">
        <v>411900</v>
      </c>
      <c r="N27" s="4" t="s">
        <v>78</v>
      </c>
      <c r="O27" s="4" t="s">
        <v>79</v>
      </c>
      <c r="P27" s="4" t="s">
        <v>80</v>
      </c>
      <c r="Q27" s="4">
        <v>3</v>
      </c>
      <c r="R27" s="4" t="s">
        <v>81</v>
      </c>
      <c r="S27" s="4">
        <v>29510</v>
      </c>
      <c r="T27" s="4" t="s">
        <v>82</v>
      </c>
      <c r="U27" s="4" t="s">
        <v>83</v>
      </c>
      <c r="V27" s="4">
        <v>549493532</v>
      </c>
      <c r="W27" s="4" t="s">
        <v>100</v>
      </c>
      <c r="X27" s="8" t="s">
        <v>84</v>
      </c>
      <c r="Y27" s="8" t="s">
        <v>85</v>
      </c>
      <c r="Z27" s="8" t="s">
        <v>55</v>
      </c>
      <c r="AA27" s="8" t="s">
        <v>86</v>
      </c>
      <c r="AB27" s="8" t="s">
        <v>57</v>
      </c>
      <c r="AC27" s="7" t="s">
        <v>87</v>
      </c>
      <c r="AD27" s="9">
        <v>945</v>
      </c>
      <c r="AE27" s="6">
        <v>14</v>
      </c>
      <c r="AF27" s="9">
        <v>132.3</v>
      </c>
      <c r="AG27" s="10">
        <f t="shared" si="2"/>
        <v>94500</v>
      </c>
      <c r="AH27" s="10">
        <f t="shared" si="3"/>
        <v>107730</v>
      </c>
    </row>
    <row r="28" spans="1:34" ht="127.5">
      <c r="A28" s="3">
        <v>20155</v>
      </c>
      <c r="B28" s="4" t="s">
        <v>76</v>
      </c>
      <c r="C28" s="3">
        <v>51504</v>
      </c>
      <c r="D28" s="4" t="s">
        <v>40</v>
      </c>
      <c r="E28" s="4" t="s">
        <v>41</v>
      </c>
      <c r="F28" s="4" t="s">
        <v>42</v>
      </c>
      <c r="G28" s="4" t="s">
        <v>43</v>
      </c>
      <c r="H28" s="4" t="s">
        <v>103</v>
      </c>
      <c r="I28" s="4" t="s">
        <v>45</v>
      </c>
      <c r="J28" s="5">
        <v>100</v>
      </c>
      <c r="K28" s="6">
        <v>100</v>
      </c>
      <c r="L28" s="7" t="s">
        <v>46</v>
      </c>
      <c r="M28" s="4">
        <v>411900</v>
      </c>
      <c r="N28" s="4" t="s">
        <v>78</v>
      </c>
      <c r="O28" s="4" t="s">
        <v>79</v>
      </c>
      <c r="P28" s="4" t="s">
        <v>80</v>
      </c>
      <c r="Q28" s="4">
        <v>3</v>
      </c>
      <c r="R28" s="4" t="s">
        <v>81</v>
      </c>
      <c r="S28" s="4">
        <v>29510</v>
      </c>
      <c r="T28" s="4" t="s">
        <v>82</v>
      </c>
      <c r="U28" s="4" t="s">
        <v>83</v>
      </c>
      <c r="V28" s="4">
        <v>549493532</v>
      </c>
      <c r="W28" s="4" t="s">
        <v>100</v>
      </c>
      <c r="X28" s="8" t="s">
        <v>84</v>
      </c>
      <c r="Y28" s="8" t="s">
        <v>85</v>
      </c>
      <c r="Z28" s="8" t="s">
        <v>55</v>
      </c>
      <c r="AA28" s="8" t="s">
        <v>86</v>
      </c>
      <c r="AB28" s="8" t="s">
        <v>57</v>
      </c>
      <c r="AC28" s="7" t="s">
        <v>87</v>
      </c>
      <c r="AD28" s="9">
        <v>200.52</v>
      </c>
      <c r="AE28" s="6">
        <v>14</v>
      </c>
      <c r="AF28" s="9">
        <v>28.0728</v>
      </c>
      <c r="AG28" s="10">
        <f t="shared" si="2"/>
        <v>20052</v>
      </c>
      <c r="AH28" s="10">
        <f t="shared" si="3"/>
        <v>22859.28</v>
      </c>
    </row>
    <row r="29" spans="1:34" ht="127.5">
      <c r="A29" s="3">
        <v>20155</v>
      </c>
      <c r="B29" s="4" t="s">
        <v>76</v>
      </c>
      <c r="C29" s="3">
        <v>51506</v>
      </c>
      <c r="D29" s="4" t="s">
        <v>40</v>
      </c>
      <c r="E29" s="4" t="s">
        <v>41</v>
      </c>
      <c r="F29" s="4" t="s">
        <v>42</v>
      </c>
      <c r="G29" s="4" t="s">
        <v>43</v>
      </c>
      <c r="H29" s="4" t="s">
        <v>104</v>
      </c>
      <c r="I29" s="4" t="s">
        <v>45</v>
      </c>
      <c r="J29" s="5">
        <v>100</v>
      </c>
      <c r="K29" s="6">
        <v>100</v>
      </c>
      <c r="L29" s="7" t="s">
        <v>46</v>
      </c>
      <c r="M29" s="4">
        <v>411900</v>
      </c>
      <c r="N29" s="4" t="s">
        <v>78</v>
      </c>
      <c r="O29" s="4" t="s">
        <v>79</v>
      </c>
      <c r="P29" s="4" t="s">
        <v>80</v>
      </c>
      <c r="Q29" s="4">
        <v>3</v>
      </c>
      <c r="R29" s="4" t="s">
        <v>81</v>
      </c>
      <c r="S29" s="4">
        <v>29510</v>
      </c>
      <c r="T29" s="4" t="s">
        <v>82</v>
      </c>
      <c r="U29" s="4" t="s">
        <v>83</v>
      </c>
      <c r="V29" s="4">
        <v>549493532</v>
      </c>
      <c r="W29" s="4" t="s">
        <v>100</v>
      </c>
      <c r="X29" s="8" t="s">
        <v>84</v>
      </c>
      <c r="Y29" s="8" t="s">
        <v>85</v>
      </c>
      <c r="Z29" s="8" t="s">
        <v>55</v>
      </c>
      <c r="AA29" s="8" t="s">
        <v>86</v>
      </c>
      <c r="AB29" s="8" t="s">
        <v>57</v>
      </c>
      <c r="AC29" s="7" t="s">
        <v>87</v>
      </c>
      <c r="AD29" s="9">
        <v>191.84</v>
      </c>
      <c r="AE29" s="6">
        <v>14</v>
      </c>
      <c r="AF29" s="9">
        <v>26.8576</v>
      </c>
      <c r="AG29" s="10">
        <f t="shared" si="2"/>
        <v>19184</v>
      </c>
      <c r="AH29" s="10">
        <f t="shared" si="3"/>
        <v>21869.76</v>
      </c>
    </row>
    <row r="30" spans="1:34" ht="127.5">
      <c r="A30" s="3">
        <v>20155</v>
      </c>
      <c r="B30" s="4" t="s">
        <v>76</v>
      </c>
      <c r="C30" s="3">
        <v>51507</v>
      </c>
      <c r="D30" s="4" t="s">
        <v>40</v>
      </c>
      <c r="E30" s="4" t="s">
        <v>41</v>
      </c>
      <c r="F30" s="4" t="s">
        <v>42</v>
      </c>
      <c r="G30" s="4" t="s">
        <v>43</v>
      </c>
      <c r="H30" s="4" t="s">
        <v>105</v>
      </c>
      <c r="I30" s="4" t="s">
        <v>45</v>
      </c>
      <c r="J30" s="5">
        <v>100</v>
      </c>
      <c r="K30" s="6">
        <v>100</v>
      </c>
      <c r="L30" s="7" t="s">
        <v>46</v>
      </c>
      <c r="M30" s="4">
        <v>411900</v>
      </c>
      <c r="N30" s="4" t="s">
        <v>78</v>
      </c>
      <c r="O30" s="4" t="s">
        <v>79</v>
      </c>
      <c r="P30" s="4" t="s">
        <v>80</v>
      </c>
      <c r="Q30" s="4">
        <v>3</v>
      </c>
      <c r="R30" s="4" t="s">
        <v>81</v>
      </c>
      <c r="S30" s="4">
        <v>29510</v>
      </c>
      <c r="T30" s="4" t="s">
        <v>82</v>
      </c>
      <c r="U30" s="4" t="s">
        <v>83</v>
      </c>
      <c r="V30" s="4">
        <v>549493532</v>
      </c>
      <c r="W30" s="4" t="s">
        <v>100</v>
      </c>
      <c r="X30" s="8" t="s">
        <v>84</v>
      </c>
      <c r="Y30" s="8" t="s">
        <v>85</v>
      </c>
      <c r="Z30" s="8" t="s">
        <v>55</v>
      </c>
      <c r="AA30" s="8" t="s">
        <v>86</v>
      </c>
      <c r="AB30" s="8" t="s">
        <v>57</v>
      </c>
      <c r="AC30" s="7" t="s">
        <v>87</v>
      </c>
      <c r="AD30" s="9">
        <v>115.65</v>
      </c>
      <c r="AE30" s="6">
        <v>14</v>
      </c>
      <c r="AF30" s="9">
        <v>16.191</v>
      </c>
      <c r="AG30" s="10">
        <f t="shared" si="2"/>
        <v>11565</v>
      </c>
      <c r="AH30" s="10">
        <f t="shared" si="3"/>
        <v>13184.1</v>
      </c>
    </row>
    <row r="31" spans="1:34" ht="127.5">
      <c r="A31" s="3">
        <v>20155</v>
      </c>
      <c r="B31" s="4" t="s">
        <v>76</v>
      </c>
      <c r="C31" s="3">
        <v>51509</v>
      </c>
      <c r="D31" s="4" t="s">
        <v>40</v>
      </c>
      <c r="E31" s="4" t="s">
        <v>41</v>
      </c>
      <c r="F31" s="4" t="s">
        <v>42</v>
      </c>
      <c r="G31" s="4" t="s">
        <v>43</v>
      </c>
      <c r="H31" s="4" t="s">
        <v>106</v>
      </c>
      <c r="I31" s="4" t="s">
        <v>45</v>
      </c>
      <c r="J31" s="5">
        <v>100</v>
      </c>
      <c r="K31" s="6">
        <v>100</v>
      </c>
      <c r="L31" s="7" t="s">
        <v>46</v>
      </c>
      <c r="M31" s="4">
        <v>411900</v>
      </c>
      <c r="N31" s="4" t="s">
        <v>78</v>
      </c>
      <c r="O31" s="4" t="s">
        <v>79</v>
      </c>
      <c r="P31" s="4" t="s">
        <v>80</v>
      </c>
      <c r="Q31" s="4">
        <v>3</v>
      </c>
      <c r="R31" s="4" t="s">
        <v>81</v>
      </c>
      <c r="S31" s="4">
        <v>29510</v>
      </c>
      <c r="T31" s="4" t="s">
        <v>82</v>
      </c>
      <c r="U31" s="4" t="s">
        <v>83</v>
      </c>
      <c r="V31" s="4">
        <v>549493532</v>
      </c>
      <c r="W31" s="4" t="s">
        <v>100</v>
      </c>
      <c r="X31" s="8" t="s">
        <v>84</v>
      </c>
      <c r="Y31" s="8" t="s">
        <v>85</v>
      </c>
      <c r="Z31" s="8" t="s">
        <v>55</v>
      </c>
      <c r="AA31" s="8" t="s">
        <v>86</v>
      </c>
      <c r="AB31" s="8" t="s">
        <v>57</v>
      </c>
      <c r="AC31" s="7" t="s">
        <v>87</v>
      </c>
      <c r="AD31" s="9">
        <v>173.6</v>
      </c>
      <c r="AE31" s="6">
        <v>14</v>
      </c>
      <c r="AF31" s="9">
        <v>24.304</v>
      </c>
      <c r="AG31" s="10">
        <f t="shared" si="2"/>
        <v>17360</v>
      </c>
      <c r="AH31" s="10">
        <f t="shared" si="3"/>
        <v>19790.4</v>
      </c>
    </row>
    <row r="32" spans="1:34" ht="13.5" customHeight="1">
      <c r="A32" s="26"/>
      <c r="B32" s="26"/>
      <c r="C32" s="26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26" t="s">
        <v>63</v>
      </c>
      <c r="AF32" s="26"/>
      <c r="AG32" s="12">
        <f>SUM(AG17:AG31)</f>
        <v>603035</v>
      </c>
      <c r="AH32" s="12">
        <f>SUM(AH17:AH31)</f>
        <v>687459.9</v>
      </c>
    </row>
    <row r="33" spans="1:34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  <row r="34" spans="1:34" ht="63.75">
      <c r="A34" s="3">
        <v>20197</v>
      </c>
      <c r="B34" s="4"/>
      <c r="C34" s="3">
        <v>51679</v>
      </c>
      <c r="D34" s="4" t="s">
        <v>40</v>
      </c>
      <c r="E34" s="4" t="s">
        <v>107</v>
      </c>
      <c r="F34" s="4" t="s">
        <v>108</v>
      </c>
      <c r="G34" s="4" t="s">
        <v>43</v>
      </c>
      <c r="H34" s="4" t="s">
        <v>109</v>
      </c>
      <c r="I34" s="4" t="s">
        <v>45</v>
      </c>
      <c r="J34" s="5">
        <v>1500</v>
      </c>
      <c r="K34" s="6">
        <v>1500</v>
      </c>
      <c r="L34" s="7" t="s">
        <v>46</v>
      </c>
      <c r="M34" s="4">
        <v>239900</v>
      </c>
      <c r="N34" s="4" t="s">
        <v>110</v>
      </c>
      <c r="O34" s="4" t="s">
        <v>111</v>
      </c>
      <c r="P34" s="4" t="s">
        <v>112</v>
      </c>
      <c r="Q34" s="4">
        <v>2</v>
      </c>
      <c r="R34" s="4">
        <v>2.13</v>
      </c>
      <c r="S34" s="4">
        <v>168739</v>
      </c>
      <c r="T34" s="4" t="s">
        <v>113</v>
      </c>
      <c r="U34" s="4" t="s">
        <v>114</v>
      </c>
      <c r="V34" s="4">
        <v>549494100</v>
      </c>
      <c r="W34" s="4" t="s">
        <v>115</v>
      </c>
      <c r="X34" s="8" t="s">
        <v>116</v>
      </c>
      <c r="Y34" s="8" t="s">
        <v>117</v>
      </c>
      <c r="Z34" s="8" t="s">
        <v>55</v>
      </c>
      <c r="AA34" s="8" t="s">
        <v>116</v>
      </c>
      <c r="AB34" s="8" t="s">
        <v>55</v>
      </c>
      <c r="AC34" s="7" t="s">
        <v>118</v>
      </c>
      <c r="AD34" s="9">
        <v>1.01</v>
      </c>
      <c r="AE34" s="6">
        <v>20</v>
      </c>
      <c r="AF34" s="9">
        <v>0.202</v>
      </c>
      <c r="AG34" s="10">
        <f>ROUND(K34*AD34,2)</f>
        <v>1515</v>
      </c>
      <c r="AH34" s="10">
        <f>ROUND(K34*(AD34+AF34),2)</f>
        <v>1818</v>
      </c>
    </row>
    <row r="35" spans="1:34" ht="63.75">
      <c r="A35" s="3">
        <v>20197</v>
      </c>
      <c r="B35" s="4"/>
      <c r="C35" s="3">
        <v>51718</v>
      </c>
      <c r="D35" s="4" t="s">
        <v>40</v>
      </c>
      <c r="E35" s="4" t="s">
        <v>107</v>
      </c>
      <c r="F35" s="4" t="s">
        <v>108</v>
      </c>
      <c r="G35" s="4" t="s">
        <v>43</v>
      </c>
      <c r="H35" s="4" t="s">
        <v>119</v>
      </c>
      <c r="I35" s="4" t="s">
        <v>45</v>
      </c>
      <c r="J35" s="5">
        <v>500</v>
      </c>
      <c r="K35" s="6">
        <v>500</v>
      </c>
      <c r="L35" s="7" t="s">
        <v>46</v>
      </c>
      <c r="M35" s="4">
        <v>239900</v>
      </c>
      <c r="N35" s="4" t="s">
        <v>110</v>
      </c>
      <c r="O35" s="4" t="s">
        <v>111</v>
      </c>
      <c r="P35" s="4" t="s">
        <v>112</v>
      </c>
      <c r="Q35" s="4">
        <v>2</v>
      </c>
      <c r="R35" s="4">
        <v>2.13</v>
      </c>
      <c r="S35" s="4">
        <v>168739</v>
      </c>
      <c r="T35" s="4" t="s">
        <v>113</v>
      </c>
      <c r="U35" s="4" t="s">
        <v>114</v>
      </c>
      <c r="V35" s="4">
        <v>549494100</v>
      </c>
      <c r="W35" s="4" t="s">
        <v>115</v>
      </c>
      <c r="X35" s="8" t="s">
        <v>116</v>
      </c>
      <c r="Y35" s="8" t="s">
        <v>117</v>
      </c>
      <c r="Z35" s="8" t="s">
        <v>55</v>
      </c>
      <c r="AA35" s="8" t="s">
        <v>116</v>
      </c>
      <c r="AB35" s="8" t="s">
        <v>55</v>
      </c>
      <c r="AC35" s="7" t="s">
        <v>118</v>
      </c>
      <c r="AD35" s="9">
        <v>2.62</v>
      </c>
      <c r="AE35" s="6">
        <v>20</v>
      </c>
      <c r="AF35" s="9">
        <v>0.524</v>
      </c>
      <c r="AG35" s="10">
        <f>ROUND(K35*AD35,2)</f>
        <v>1310</v>
      </c>
      <c r="AH35" s="10">
        <f>ROUND(K35*(AD35+AF35),2)</f>
        <v>1572</v>
      </c>
    </row>
    <row r="36" spans="1:34" ht="76.5">
      <c r="A36" s="3">
        <v>20197</v>
      </c>
      <c r="B36" s="4"/>
      <c r="C36" s="3">
        <v>51733</v>
      </c>
      <c r="D36" s="4" t="s">
        <v>40</v>
      </c>
      <c r="E36" s="4" t="s">
        <v>107</v>
      </c>
      <c r="F36" s="4" t="s">
        <v>108</v>
      </c>
      <c r="G36" s="4" t="s">
        <v>43</v>
      </c>
      <c r="H36" s="4" t="s">
        <v>120</v>
      </c>
      <c r="I36" s="4" t="s">
        <v>45</v>
      </c>
      <c r="J36" s="5">
        <v>1000</v>
      </c>
      <c r="K36" s="6">
        <v>1000</v>
      </c>
      <c r="L36" s="7" t="s">
        <v>46</v>
      </c>
      <c r="M36" s="4">
        <v>239900</v>
      </c>
      <c r="N36" s="4" t="s">
        <v>110</v>
      </c>
      <c r="O36" s="4" t="s">
        <v>111</v>
      </c>
      <c r="P36" s="4" t="s">
        <v>112</v>
      </c>
      <c r="Q36" s="4">
        <v>2</v>
      </c>
      <c r="R36" s="4">
        <v>2.13</v>
      </c>
      <c r="S36" s="4">
        <v>168739</v>
      </c>
      <c r="T36" s="4" t="s">
        <v>113</v>
      </c>
      <c r="U36" s="4" t="s">
        <v>114</v>
      </c>
      <c r="V36" s="4">
        <v>549494100</v>
      </c>
      <c r="W36" s="4" t="s">
        <v>121</v>
      </c>
      <c r="X36" s="8" t="s">
        <v>116</v>
      </c>
      <c r="Y36" s="8" t="s">
        <v>117</v>
      </c>
      <c r="Z36" s="8" t="s">
        <v>55</v>
      </c>
      <c r="AA36" s="8" t="s">
        <v>116</v>
      </c>
      <c r="AB36" s="8" t="s">
        <v>55</v>
      </c>
      <c r="AC36" s="7" t="s">
        <v>118</v>
      </c>
      <c r="AD36" s="9">
        <v>2.8</v>
      </c>
      <c r="AE36" s="6">
        <v>20</v>
      </c>
      <c r="AF36" s="9">
        <v>0.56</v>
      </c>
      <c r="AG36" s="10">
        <f>ROUND(K36*AD36,2)</f>
        <v>2800</v>
      </c>
      <c r="AH36" s="10">
        <f>ROUND(K36*(AD36+AF36),2)</f>
        <v>3360</v>
      </c>
    </row>
    <row r="37" spans="1:34" ht="63.75">
      <c r="A37" s="3">
        <v>20197</v>
      </c>
      <c r="B37" s="4"/>
      <c r="C37" s="3">
        <v>51740</v>
      </c>
      <c r="D37" s="4" t="s">
        <v>40</v>
      </c>
      <c r="E37" s="4" t="s">
        <v>107</v>
      </c>
      <c r="F37" s="4" t="s">
        <v>108</v>
      </c>
      <c r="G37" s="4" t="s">
        <v>43</v>
      </c>
      <c r="H37" s="4" t="s">
        <v>122</v>
      </c>
      <c r="I37" s="4" t="s">
        <v>45</v>
      </c>
      <c r="J37" s="5">
        <v>250</v>
      </c>
      <c r="K37" s="6">
        <v>250</v>
      </c>
      <c r="L37" s="7" t="s">
        <v>46</v>
      </c>
      <c r="M37" s="4">
        <v>239900</v>
      </c>
      <c r="N37" s="4" t="s">
        <v>110</v>
      </c>
      <c r="O37" s="4" t="s">
        <v>111</v>
      </c>
      <c r="P37" s="4" t="s">
        <v>112</v>
      </c>
      <c r="Q37" s="4">
        <v>2</v>
      </c>
      <c r="R37" s="4">
        <v>2.13</v>
      </c>
      <c r="S37" s="4">
        <v>168739</v>
      </c>
      <c r="T37" s="4" t="s">
        <v>113</v>
      </c>
      <c r="U37" s="4" t="s">
        <v>114</v>
      </c>
      <c r="V37" s="4">
        <v>549494100</v>
      </c>
      <c r="W37" s="4" t="s">
        <v>121</v>
      </c>
      <c r="X37" s="8" t="s">
        <v>116</v>
      </c>
      <c r="Y37" s="8" t="s">
        <v>117</v>
      </c>
      <c r="Z37" s="8" t="s">
        <v>55</v>
      </c>
      <c r="AA37" s="8" t="s">
        <v>116</v>
      </c>
      <c r="AB37" s="8" t="s">
        <v>55</v>
      </c>
      <c r="AC37" s="7" t="s">
        <v>118</v>
      </c>
      <c r="AD37" s="9">
        <v>10.8</v>
      </c>
      <c r="AE37" s="6">
        <v>20</v>
      </c>
      <c r="AF37" s="9">
        <v>2.16</v>
      </c>
      <c r="AG37" s="10">
        <f>ROUND(K37*AD37,2)</f>
        <v>2700</v>
      </c>
      <c r="AH37" s="10">
        <f>ROUND(K37*(AD37+AF37),2)</f>
        <v>3240</v>
      </c>
    </row>
    <row r="38" spans="1:34" ht="63.75">
      <c r="A38" s="3">
        <v>20197</v>
      </c>
      <c r="B38" s="4"/>
      <c r="C38" s="3">
        <v>51742</v>
      </c>
      <c r="D38" s="4" t="s">
        <v>40</v>
      </c>
      <c r="E38" s="4" t="s">
        <v>107</v>
      </c>
      <c r="F38" s="4" t="s">
        <v>108</v>
      </c>
      <c r="G38" s="4" t="s">
        <v>43</v>
      </c>
      <c r="H38" s="4" t="s">
        <v>123</v>
      </c>
      <c r="I38" s="4" t="s">
        <v>45</v>
      </c>
      <c r="J38" s="5">
        <v>200</v>
      </c>
      <c r="K38" s="6">
        <v>200</v>
      </c>
      <c r="L38" s="7" t="s">
        <v>46</v>
      </c>
      <c r="M38" s="4">
        <v>239900</v>
      </c>
      <c r="N38" s="4" t="s">
        <v>110</v>
      </c>
      <c r="O38" s="4" t="s">
        <v>111</v>
      </c>
      <c r="P38" s="4" t="s">
        <v>112</v>
      </c>
      <c r="Q38" s="4">
        <v>2</v>
      </c>
      <c r="R38" s="4">
        <v>2.13</v>
      </c>
      <c r="S38" s="4">
        <v>168739</v>
      </c>
      <c r="T38" s="4" t="s">
        <v>113</v>
      </c>
      <c r="U38" s="4" t="s">
        <v>114</v>
      </c>
      <c r="V38" s="4">
        <v>549494100</v>
      </c>
      <c r="W38" s="4" t="s">
        <v>115</v>
      </c>
      <c r="X38" s="8" t="s">
        <v>116</v>
      </c>
      <c r="Y38" s="8" t="s">
        <v>117</v>
      </c>
      <c r="Z38" s="8" t="s">
        <v>55</v>
      </c>
      <c r="AA38" s="8" t="s">
        <v>116</v>
      </c>
      <c r="AB38" s="8" t="s">
        <v>55</v>
      </c>
      <c r="AC38" s="7" t="s">
        <v>118</v>
      </c>
      <c r="AD38" s="9">
        <v>8</v>
      </c>
      <c r="AE38" s="6">
        <v>20</v>
      </c>
      <c r="AF38" s="9">
        <v>1.6</v>
      </c>
      <c r="AG38" s="10">
        <f>ROUND(K38*AD38,2)</f>
        <v>1600</v>
      </c>
      <c r="AH38" s="10">
        <f>ROUND(K38*(AD38+AF38),2)</f>
        <v>1920</v>
      </c>
    </row>
    <row r="39" spans="1:34" ht="13.5" customHeight="1">
      <c r="A39" s="26"/>
      <c r="B39" s="26"/>
      <c r="C39" s="26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26" t="s">
        <v>63</v>
      </c>
      <c r="AF39" s="26"/>
      <c r="AG39" s="12">
        <f>SUM(AG34:AG38)</f>
        <v>9925</v>
      </c>
      <c r="AH39" s="12">
        <f>SUM(AH34:AH38)</f>
        <v>11910</v>
      </c>
    </row>
    <row r="40" spans="1:34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1:34" ht="102">
      <c r="A41" s="14">
        <v>20200</v>
      </c>
      <c r="B41" s="15"/>
      <c r="C41" s="14">
        <v>51745</v>
      </c>
      <c r="D41" s="15" t="s">
        <v>40</v>
      </c>
      <c r="E41" s="15" t="s">
        <v>124</v>
      </c>
      <c r="F41" s="15" t="s">
        <v>125</v>
      </c>
      <c r="G41" s="15" t="s">
        <v>43</v>
      </c>
      <c r="H41" s="15" t="s">
        <v>126</v>
      </c>
      <c r="I41" s="15" t="s">
        <v>45</v>
      </c>
      <c r="J41" s="16">
        <v>10</v>
      </c>
      <c r="K41" s="16">
        <v>9</v>
      </c>
      <c r="L41" s="15" t="s">
        <v>46</v>
      </c>
      <c r="M41" s="15">
        <v>850000</v>
      </c>
      <c r="N41" s="15" t="s">
        <v>127</v>
      </c>
      <c r="O41" s="15" t="s">
        <v>128</v>
      </c>
      <c r="P41" s="15" t="s">
        <v>129</v>
      </c>
      <c r="Q41" s="15">
        <v>7</v>
      </c>
      <c r="R41" s="15" t="s">
        <v>130</v>
      </c>
      <c r="S41" s="15">
        <v>111812</v>
      </c>
      <c r="T41" s="15" t="s">
        <v>131</v>
      </c>
      <c r="U41" s="15" t="s">
        <v>132</v>
      </c>
      <c r="V41" s="15">
        <v>549494203</v>
      </c>
      <c r="W41" s="15" t="s">
        <v>133</v>
      </c>
      <c r="X41" s="17" t="s">
        <v>134</v>
      </c>
      <c r="Y41" s="17" t="s">
        <v>135</v>
      </c>
      <c r="Z41" s="17" t="s">
        <v>136</v>
      </c>
      <c r="AA41" s="17" t="s">
        <v>56</v>
      </c>
      <c r="AB41" s="17" t="s">
        <v>57</v>
      </c>
      <c r="AC41" s="17" t="s">
        <v>137</v>
      </c>
      <c r="AD41" s="18">
        <v>380</v>
      </c>
      <c r="AE41" s="16">
        <v>20</v>
      </c>
      <c r="AF41" s="18">
        <v>76</v>
      </c>
      <c r="AG41" s="18">
        <f>ROUND(K41*AD41,2)</f>
        <v>3420</v>
      </c>
      <c r="AH41" s="18">
        <f>ROUND(K41*(AD41+AF41),2)</f>
        <v>4104</v>
      </c>
    </row>
    <row r="42" spans="1:34" ht="13.5" customHeight="1">
      <c r="A42" s="26"/>
      <c r="B42" s="26"/>
      <c r="C42" s="26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26" t="s">
        <v>63</v>
      </c>
      <c r="AF42" s="26"/>
      <c r="AG42" s="12">
        <f>SUM(AG41:AG41)</f>
        <v>3420</v>
      </c>
      <c r="AH42" s="12">
        <f>SUM(AH41:AH41)</f>
        <v>4104</v>
      </c>
    </row>
    <row r="43" spans="1:34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1:34" ht="127.5">
      <c r="A44" s="3">
        <v>20306</v>
      </c>
      <c r="B44" s="4"/>
      <c r="C44" s="3">
        <v>52649</v>
      </c>
      <c r="D44" s="4" t="s">
        <v>40</v>
      </c>
      <c r="E44" s="4" t="s">
        <v>41</v>
      </c>
      <c r="F44" s="4" t="s">
        <v>42</v>
      </c>
      <c r="G44" s="4" t="s">
        <v>43</v>
      </c>
      <c r="H44" s="4" t="s">
        <v>138</v>
      </c>
      <c r="I44" s="4" t="s">
        <v>45</v>
      </c>
      <c r="J44" s="5">
        <v>80</v>
      </c>
      <c r="K44" s="6">
        <v>80</v>
      </c>
      <c r="L44" s="7" t="s">
        <v>46</v>
      </c>
      <c r="M44" s="4">
        <v>412700</v>
      </c>
      <c r="N44" s="4" t="s">
        <v>139</v>
      </c>
      <c r="O44" s="4" t="s">
        <v>140</v>
      </c>
      <c r="P44" s="4" t="s">
        <v>141</v>
      </c>
      <c r="Q44" s="4">
        <v>4</v>
      </c>
      <c r="R44" s="4" t="s">
        <v>142</v>
      </c>
      <c r="S44" s="4">
        <v>35967</v>
      </c>
      <c r="T44" s="4" t="s">
        <v>143</v>
      </c>
      <c r="U44" s="4" t="s">
        <v>144</v>
      </c>
      <c r="V44" s="4">
        <v>549495029</v>
      </c>
      <c r="W44" s="4" t="s">
        <v>145</v>
      </c>
      <c r="X44" s="8" t="s">
        <v>116</v>
      </c>
      <c r="Y44" s="8" t="s">
        <v>146</v>
      </c>
      <c r="Z44" s="8" t="s">
        <v>55</v>
      </c>
      <c r="AA44" s="8" t="s">
        <v>116</v>
      </c>
      <c r="AB44" s="8" t="s">
        <v>55</v>
      </c>
      <c r="AC44" s="7" t="s">
        <v>147</v>
      </c>
      <c r="AD44" s="9">
        <v>17.21</v>
      </c>
      <c r="AE44" s="6">
        <v>20</v>
      </c>
      <c r="AF44" s="9">
        <v>3.442</v>
      </c>
      <c r="AG44" s="10">
        <f>ROUND(K44*AD44,2)</f>
        <v>1376.8</v>
      </c>
      <c r="AH44" s="10">
        <f>ROUND(K44*(AD44+AF44),2)</f>
        <v>1652.16</v>
      </c>
    </row>
    <row r="45" spans="1:34" ht="13.5" customHeight="1">
      <c r="A45" s="26"/>
      <c r="B45" s="26"/>
      <c r="C45" s="26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26" t="s">
        <v>63</v>
      </c>
      <c r="AF45" s="26"/>
      <c r="AG45" s="12">
        <f>SUM(AG44:AG44)</f>
        <v>1376.8</v>
      </c>
      <c r="AH45" s="12">
        <f>SUM(AH44:AH44)</f>
        <v>1652.16</v>
      </c>
    </row>
    <row r="46" spans="1:34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  <row r="47" spans="1:34" ht="140.25">
      <c r="A47" s="3">
        <v>20346</v>
      </c>
      <c r="B47" s="4" t="s">
        <v>148</v>
      </c>
      <c r="C47" s="3">
        <v>52976</v>
      </c>
      <c r="D47" s="4" t="s">
        <v>40</v>
      </c>
      <c r="E47" s="4" t="s">
        <v>41</v>
      </c>
      <c r="F47" s="4" t="s">
        <v>42</v>
      </c>
      <c r="G47" s="4" t="s">
        <v>43</v>
      </c>
      <c r="H47" s="4" t="s">
        <v>149</v>
      </c>
      <c r="I47" s="4" t="s">
        <v>45</v>
      </c>
      <c r="J47" s="5">
        <v>250</v>
      </c>
      <c r="K47" s="6">
        <v>250</v>
      </c>
      <c r="L47" s="7" t="s">
        <v>46</v>
      </c>
      <c r="M47" s="4">
        <v>560000</v>
      </c>
      <c r="N47" s="4" t="s">
        <v>150</v>
      </c>
      <c r="O47" s="4" t="s">
        <v>151</v>
      </c>
      <c r="P47" s="4" t="s">
        <v>152</v>
      </c>
      <c r="Q47" s="4">
        <v>3</v>
      </c>
      <c r="R47" s="4">
        <v>331</v>
      </c>
      <c r="S47" s="4">
        <v>115744</v>
      </c>
      <c r="T47" s="4" t="s">
        <v>153</v>
      </c>
      <c r="U47" s="4" t="s">
        <v>154</v>
      </c>
      <c r="V47" s="4">
        <v>549493053</v>
      </c>
      <c r="W47" s="4"/>
      <c r="X47" s="8" t="s">
        <v>155</v>
      </c>
      <c r="Y47" s="8" t="s">
        <v>156</v>
      </c>
      <c r="Z47" s="8" t="s">
        <v>55</v>
      </c>
      <c r="AA47" s="8" t="s">
        <v>116</v>
      </c>
      <c r="AB47" s="8" t="s">
        <v>57</v>
      </c>
      <c r="AC47" s="7" t="s">
        <v>157</v>
      </c>
      <c r="AD47" s="9">
        <v>49.04</v>
      </c>
      <c r="AE47" s="6">
        <v>20</v>
      </c>
      <c r="AF47" s="9">
        <v>9.808</v>
      </c>
      <c r="AG47" s="10">
        <f>ROUND(K47*AD47,2)</f>
        <v>12260</v>
      </c>
      <c r="AH47" s="10">
        <f>ROUND(K47*(AD47+AF47),2)</f>
        <v>14712</v>
      </c>
    </row>
    <row r="48" spans="1:34" ht="13.5" customHeight="1">
      <c r="A48" s="26"/>
      <c r="B48" s="26"/>
      <c r="C48" s="26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26" t="s">
        <v>63</v>
      </c>
      <c r="AF48" s="26"/>
      <c r="AG48" s="12">
        <f>SUM(AG47:AG47)</f>
        <v>12260</v>
      </c>
      <c r="AH48" s="12">
        <f>SUM(AH47:AH47)</f>
        <v>14712</v>
      </c>
    </row>
    <row r="49" spans="1:34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</row>
    <row r="50" spans="1:34" ht="19.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8" t="s">
        <v>158</v>
      </c>
      <c r="AF50" s="28"/>
      <c r="AG50" s="19">
        <f>(0)+SUM(AG12,AG15,AG32,AG39,AG42,AG45,AG48)</f>
        <v>687247.8</v>
      </c>
      <c r="AH50" s="19">
        <f>(0)+SUM(AH12,AH15,AH32,AH39,AH42,AH45,AH48)</f>
        <v>785752.4400000001</v>
      </c>
    </row>
    <row r="51" spans="1:34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</row>
  </sheetData>
  <mergeCells count="26">
    <mergeCell ref="A48:C48"/>
    <mergeCell ref="AE48:AF48"/>
    <mergeCell ref="A50:AD50"/>
    <mergeCell ref="AE50:AF50"/>
    <mergeCell ref="A42:C42"/>
    <mergeCell ref="AE42:AF42"/>
    <mergeCell ref="A45:C45"/>
    <mergeCell ref="AE45:AF45"/>
    <mergeCell ref="A32:C32"/>
    <mergeCell ref="AE32:AF32"/>
    <mergeCell ref="A39:C39"/>
    <mergeCell ref="AE39:AF39"/>
    <mergeCell ref="A12:C12"/>
    <mergeCell ref="AE12:AF12"/>
    <mergeCell ref="A15:C15"/>
    <mergeCell ref="AE15:AF15"/>
    <mergeCell ref="A1:AH1"/>
    <mergeCell ref="A3:G3"/>
    <mergeCell ref="H3:AH3"/>
    <mergeCell ref="A4:J4"/>
    <mergeCell ref="K4:L4"/>
    <mergeCell ref="M4:R4"/>
    <mergeCell ref="S4:W4"/>
    <mergeCell ref="X4:AB4"/>
    <mergeCell ref="AC4:AF4"/>
    <mergeCell ref="AG4:AH4"/>
  </mergeCells>
  <printOptions/>
  <pageMargins left="0.26" right="0.23" top="0.18" bottom="0.15" header="0.18" footer="0.16"/>
  <pageSetup fitToHeight="9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1" t="s">
        <v>1</v>
      </c>
      <c r="B3" s="21"/>
      <c r="C3" s="21"/>
      <c r="D3" s="21"/>
      <c r="E3" s="21"/>
      <c r="F3" s="21"/>
      <c r="G3" s="21"/>
      <c r="H3" s="22" t="s">
        <v>2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4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4" t="s">
        <v>3</v>
      </c>
      <c r="L4" s="24"/>
      <c r="M4" s="25" t="s">
        <v>4</v>
      </c>
      <c r="N4" s="25"/>
      <c r="O4" s="25"/>
      <c r="P4" s="25"/>
      <c r="Q4" s="25"/>
      <c r="R4" s="25"/>
      <c r="S4" s="23"/>
      <c r="T4" s="23"/>
      <c r="U4" s="23"/>
      <c r="V4" s="23"/>
      <c r="W4" s="23"/>
      <c r="X4" s="24" t="s">
        <v>5</v>
      </c>
      <c r="Y4" s="24"/>
      <c r="Z4" s="24"/>
      <c r="AA4" s="24"/>
      <c r="AB4" s="24"/>
      <c r="AC4" s="24" t="s">
        <v>3</v>
      </c>
      <c r="AD4" s="24"/>
      <c r="AE4" s="24"/>
      <c r="AF4" s="24"/>
      <c r="AG4" s="23"/>
      <c r="AH4" s="23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Voracova</cp:lastModifiedBy>
  <cp:lastPrinted>2012-02-20T09:16:38Z</cp:lastPrinted>
  <dcterms:created xsi:type="dcterms:W3CDTF">2012-02-20T09:18:25Z</dcterms:created>
  <dcterms:modified xsi:type="dcterms:W3CDTF">2012-02-20T09:18:25Z</dcterms:modified>
  <cp:category/>
  <cp:version/>
  <cp:contentType/>
  <cp:contentStatus/>
</cp:coreProperties>
</file>