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<sst xmlns="http://schemas.openxmlformats.org/spreadsheetml/2006/main" count="1028" uniqueCount="277">
  <si>
    <t>Kategorie: TS 002-2012 - Tiskařské služby, sběr do: 29.02.2012, dodání od: 05.04.2012, vygenerováno: 03.04.2012 08:51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</si>
  <si>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</si>
  <si>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</si>
  <si>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</si>
  <si>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</si>
  <si>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</si>
  <si>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</si>
  <si>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</si>
  <si>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</si>
  <si>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</si>
  <si>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</si>
  <si>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</si>
  <si>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</si>
  <si>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</si>
  <si>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</si>
  <si>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</si>
  <si>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</si>
  <si>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</si>
  <si>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</si>
  <si>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</si>
  <si>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</si>
  <si>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</si>
  <si>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</si>
  <si>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</si>
  <si>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</si>
  <si>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</si>
  <si>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</si>
  <si>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</si>
  <si>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</si>
  <si>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</si>
  <si>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</si>
  <si>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</si>
  <si>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</si>
  <si>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</si>
  <si>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</si>
  <si>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</si>
  <si>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</si>
  <si>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</si>
  <si>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</si>
  <si>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</si>
  <si>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tisk Interface-jaro 2012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</si>
  <si>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</si>
  <si>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</si>
  <si>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</si>
  <si>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</si>
  <si>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Dodání podkladů:25.4.2012
 Zajištění sazby (dodavatel/zadavatel):tiskové podklady budou dodány
 Formát (rozměr):A4
 Materiál (obálka, text):obálka - křídový papír, mat, 170 gramů,tisk 4/4, lak mat 1/1, sešít, text uvnitř-křídový papír, mat, 90 gramů,tisk 4/4, lak mat 1/1, sešít
 Barevnost (text):barevná obálka i text
 Tisková technologie:dle potřeby
 Počet stran:12
 Úprava materiálu:bude upřesněno s dodavatelem</t>
  </si>
  <si>
    <t>ks</t>
  </si>
  <si>
    <t>S</t>
  </si>
  <si>
    <t>Centrum pro transfer technologií</t>
  </si>
  <si>
    <t>RMU, Komenského nám. 2</t>
  </si>
  <si>
    <t>Komenského nám. 220/2, 66243 Brno</t>
  </si>
  <si>
    <t>Suchyňová Monika</t>
  </si>
  <si>
    <t>110703@mail.muni.cz</t>
  </si>
  <si>
    <t>1303</t>
  </si>
  <si>
    <t>870000</t>
  </si>
  <si>
    <t/>
  </si>
  <si>
    <t>1111</t>
  </si>
  <si>
    <t>6000</t>
  </si>
  <si>
    <t>OBJ/8701/0008/12</t>
  </si>
  <si>
    <t>Celkem za objednávku</t>
  </si>
  <si>
    <t>Letáky a brožury COV na konference</t>
  </si>
  <si>
    <t>79810000-5-2</t>
  </si>
  <si>
    <t>Leták</t>
  </si>
  <si>
    <t>Dodání podkladů: elektronicky Zajištění sazby: zadavatel Formát (rozměr): výsledný formát: 10x21 cm; rozložený formát: 21x29,7 cm Materiál: 160 g křída  mat Barevnost: plnobarevný oboustranný Tisková technologie: Počet stran: 2 Úprava materiálu: Spadávka: ano UPOZORNĚNÍ: soubor v příloze je pouze ilustrační, NETISKNOUT! Před tiskem dodáme novou verzi. Termín je 20.4.2012.</t>
  </si>
  <si>
    <t>Centrum občanského vzdělávání</t>
  </si>
  <si>
    <t>Petřík Jaroslav Mgr.</t>
  </si>
  <si>
    <t>52839@mail.muni.cz</t>
  </si>
  <si>
    <t>7999</t>
  </si>
  <si>
    <t>997300</t>
  </si>
  <si>
    <t>01</t>
  </si>
  <si>
    <t>1590</t>
  </si>
  <si>
    <t>0000</t>
  </si>
  <si>
    <t>OBJ/9901/0121/12</t>
  </si>
  <si>
    <t>79810000-5-1</t>
  </si>
  <si>
    <t>Vizitka</t>
  </si>
  <si>
    <t>Dodání podkladů: elektronicky Zajištění sazby: zadavatel Formát (rozměr): 90x60 mm Materiál: papír křída mat 300 g Barevnost: 5/0 Tisková technologie: ofset Počet druhů: 4 Úprava materiálu: Spadávka: ano</t>
  </si>
  <si>
    <t>Dodání podkladů: elektronicky Zajištění sazby: zadavatel Formát: A4 Materiál: obálka křída 170 g, text křída 80 g, Barevnost: obálka i text CMYK, Tisková technologie: ofset, Počet stran: 16 plus obálka, Úprava materiálu: vazba šitá na 2 skobičky. Termín je 20.4.2012.</t>
  </si>
  <si>
    <t>6202</t>
  </si>
  <si>
    <t>1195</t>
  </si>
  <si>
    <t>Dodání podkladů: elektronicky Zajištění sazby: zadavatel Formát: A4 Materiál: obálka křída 170 g, text křída 80 g, Barevnost: obálka i text CMYK, Tisková technologie: ofset, Počet stran: 20 plus obálka, Úprava materiálu: vazba šitá na 2 skobičky. Termín je 20.4.2012.</t>
  </si>
  <si>
    <t>Dodání podkladů: elektronicky Zajištění sazby: zadavatel Formát: A6 Materiál: obálka křída 170 g, text obyčejný papír 80 g, Barevnost: obálka CMYK, text černobílý, Tisková technologie: ofset, Počet stran: 16 plus obálka, Úprava materiálu: vazba šitá na 2 skobičky. Termín je 20.4.2012.</t>
  </si>
  <si>
    <t>Dodání podkladů: elektronicky Zajištění sazby: zadavatel Formát: A5 Materiál: obálka křída 170 g, vnitřní blok ofset 80 g, Barevnost: obálka CMYK, vnitřní blok 1 barva, Tisková technologie: ofset, Počet stran: 28 plus obálka, Úprava materiálu: vazba šitá na dvě skobičky. Termín je 20.4.2012.</t>
  </si>
  <si>
    <t>79810000-5-5</t>
  </si>
  <si>
    <t>Hlavičkový papír</t>
  </si>
  <si>
    <t>OBÁLKA S HLAVIČKOU B5
 Dodání podkladů: MU FSS Zajištění sazby (zadavatel): MU FSS Formát (rozměr): B5/ 176X250 Materiál: PAPÍR BÍLÝ Barevnost: 2/0</t>
  </si>
  <si>
    <t>Kat.sociologie</t>
  </si>
  <si>
    <t>FSS, Joštova 10</t>
  </si>
  <si>
    <t>Joštova 218/10, 60200 Brno</t>
  </si>
  <si>
    <t>Enenkelová Soňa Ing.</t>
  </si>
  <si>
    <t>38604@mail.muni.cz</t>
  </si>
  <si>
    <t>0120</t>
  </si>
  <si>
    <t>231100</t>
  </si>
  <si>
    <t>OBJ/2301/0085/12</t>
  </si>
  <si>
    <t>Micronetwork - pexeso 2</t>
  </si>
  <si>
    <t>oboustranný barevný potisk dvou stran velikosti A4 dle návrhu.
 papir: kridovy A4 250g</t>
  </si>
  <si>
    <t>Ústav fyzikální elektroniky</t>
  </si>
  <si>
    <t>PřF, Kotlářská 2, pavilon 07</t>
  </si>
  <si>
    <t>Kotlářská 267/2, 61137 Brno</t>
  </si>
  <si>
    <t>pav. 07/02007</t>
  </si>
  <si>
    <t>Eliáš Marek Mgr. Ph.D.</t>
  </si>
  <si>
    <t>16171@mail.muni.cz</t>
  </si>
  <si>
    <t>Před dodáním žádáme konzultaci grafika s Mgr. Davidem Nečasem tel: 549 49 5440. Přejeme si být kontaktováni</t>
  </si>
  <si>
    <t>7019</t>
  </si>
  <si>
    <t>312030</t>
  </si>
  <si>
    <t>1515</t>
  </si>
  <si>
    <t>OBJ/3109/0043/12</t>
  </si>
  <si>
    <t>Evropské fin syst Červinek Petr</t>
  </si>
  <si>
    <t>Dodání podkladů: 11.6.2012
 Zajištění sazby (dodavatel/zadavatel):zadavatel
 Formát (rozměr): A5 oříznutá
 Materiál (obálka, text): text standardní papír 80g, obálka min. 135g křídový papír lamino
 Barevnost (obálka, text): text černá 1/1kvalita standardní, obálka barevný 4/4
 Tisková technologie: leaserový tisk
 Počet stran: 500stran text - 250listů, + 2 listy obálka 
 Vazba : lepená V2
 data v PDF
 termín dodání 18.6.2012</t>
  </si>
  <si>
    <t>Ekonomicko-správní fakulta</t>
  </si>
  <si>
    <t>ESF, Lipová 41a</t>
  </si>
  <si>
    <t>Lipová 507/41a, 60200 Brno</t>
  </si>
  <si>
    <t>Mezníková Irma</t>
  </si>
  <si>
    <t>115744@mail.muni.cz</t>
  </si>
  <si>
    <t>4005</t>
  </si>
  <si>
    <t>560000</t>
  </si>
  <si>
    <t>8200</t>
  </si>
  <si>
    <t>OBJ/5601/0064/12</t>
  </si>
  <si>
    <t>- vizitka 50 x 90 cm
 - papír ? křída, MAT
 - gram. 300g
 - 1 strana (čeština)
 - 2 barvy
 - 6 vizitek na jméno po 100 ks (celkem 600 ks)
 - spadávka 3 mm, data jsou ve CMYKu ? viz příloha</t>
  </si>
  <si>
    <t>A</t>
  </si>
  <si>
    <t>Správa UKB</t>
  </si>
  <si>
    <t>UKB, Kamenice 5, budova A17</t>
  </si>
  <si>
    <t>Kamenice 753/5, 62500 Brno</t>
  </si>
  <si>
    <t>Pakostová Jindra</t>
  </si>
  <si>
    <t>107322@mail.muni.cz</t>
  </si>
  <si>
    <t>1001</t>
  </si>
  <si>
    <t>829080</t>
  </si>
  <si>
    <t>5000</t>
  </si>
  <si>
    <t>OBJ/8201/0078/12</t>
  </si>
  <si>
    <t>Dodání podkladů:PDF soubory Zajištění sazby (dodavatel/zadavatel): PDF Formát (rozměr): A5 - 308 stran Materiál (obálka, text): polokarton-laminovaný, text-papír 80g Barevnost (obálka, text): Obálka-plnobarevná, text-černobílý Tisková technologie: Počet stran:308 Úprava materiálu: vazba-lepená</t>
  </si>
  <si>
    <t>Ústav chemie</t>
  </si>
  <si>
    <t>UKB, Kamenice 5, budova A8</t>
  </si>
  <si>
    <t>bud. A8/312</t>
  </si>
  <si>
    <t>Suchánková Monika</t>
  </si>
  <si>
    <t>108859@mail.muni.cz</t>
  </si>
  <si>
    <t>0646</t>
  </si>
  <si>
    <t>313010</t>
  </si>
  <si>
    <t>OBJ/3111/0174/12</t>
  </si>
  <si>
    <t>Dodání podkladů: PDF Zajištění sazby (dodavatel/zadavatel):PDF Formát (rozměr): A4 Materiál (obálka, text):Obálka-polokarton-laminovaný, text-papír 80g Barevnost (obálka, text): obálka-plnobarevná, text-černobílý Tisková technologie: Počet stran:150 Úprava materiálu:lepená vazba</t>
  </si>
  <si>
    <t>OBJ/3111/0175/12</t>
  </si>
  <si>
    <t>79810000-5-3</t>
  </si>
  <si>
    <t>Plakát</t>
  </si>
  <si>
    <t>Dodání podkladů: elektronicky
 Zajištění sazby (dodavatel/zadavatel): dodavatel
 Formát (rozměr): A1 (podklady pro tisk 590 x 830 mm)
 Materiál: papír gramáž 135, křída
 Barevnost: čtyřbarevný (CMYK)
 Tisková technologie: digitální tisk
 Úprava materiálu: UV lak
 Spadávka (ano/ne): ano</t>
  </si>
  <si>
    <t>Centrum Internet.encyklopedie dějin Brna</t>
  </si>
  <si>
    <t>FF, Grohova 7, budova C</t>
  </si>
  <si>
    <t>Arna Nováka 1/1, 60200 Brno</t>
  </si>
  <si>
    <t>bud. C/04014</t>
  </si>
  <si>
    <t>Loskotová Irena PhDr.</t>
  </si>
  <si>
    <t>160571@mail.muni.cz</t>
  </si>
  <si>
    <t>0007</t>
  </si>
  <si>
    <t>212630</t>
  </si>
  <si>
    <t>OBJ/2126/0024/12</t>
  </si>
  <si>
    <t>Dodání podkladů - zadavatel
 Zajištění sazby - zadavatel
 Formát - 70x90cm
 Materiál - 135g, satin povrch
 Barevnost - barevný tisk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</si>
  <si>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</si>
  <si>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</si>
  <si>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</si>
  <si>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</si>
  <si>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</si>
  <si>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</si>
  <si>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6001</t>
  </si>
  <si>
    <t>850000</t>
  </si>
  <si>
    <t>00</t>
  </si>
  <si>
    <t>8100</t>
  </si>
  <si>
    <t>OBJ/8501/0047/12</t>
  </si>
  <si>
    <t>Příručky pro praktickou výuku</t>
  </si>
  <si>
    <t>Příručka koordinátora
 Dodání podkladů: v el. podobě 
 Zajištění sazby: zadavatel
 Formát (rozměr): A4
 Materiál (obálka, text): obálka - 220g/m2, křída lesk  + lamino; text - 80g bezdřevý ofset
 Barevnost (obálka, text): obálka barevný tisk 2/0, text černá/černá 1/1
 Tisková technologie: laserový tisk
 Počet stran:  30 text (16 listů), 2 strany obálka bez klop
 Vazba: V1 sešívaná</t>
  </si>
  <si>
    <t>Oddělení vnějších vztahů</t>
  </si>
  <si>
    <t>330A</t>
  </si>
  <si>
    <t>Dodání po tel. kontaktu: 549 49 3053, Mezníková; maximální cena za ks 40 kč.</t>
  </si>
  <si>
    <t>1198</t>
  </si>
  <si>
    <t>OBJ/5601/0066/12</t>
  </si>
  <si>
    <t>Příručka studenta
 Dodání podkladů: v el. podobě 
 Zajištění sazby: zadavatel
 Formát (rozměr): A4
 Materiál (obálka, text): obálka - 220g/m2, křída lesk  + lamino; text - 80g bezdřevý ofset
 Barevnost (obálka, text): obálka barevný tisk 2/0, text černá/černá 1/1
 Tisková technologie: laserový tisk
 Počet stran:  30 text (16 listů), 2 strany obálka bez klop
 Vazba: V1 sešívaná</t>
  </si>
  <si>
    <t>Dodání po tel. kontaktu: 549 49 3053, Mezníková; maximální cena za ks 30 kč.</t>
  </si>
  <si>
    <t>Příručka garanta
 Dodání podkladů: v el. podobě 
 Zajištění sazby: zadavatel
 Formát (rozměr): A4
 Materiál (obálka, text): obálka - 220g/m2, křída lesk  + lamino; text - 80g bezdřevý ofset
 Barevnost (obálka, text): obálka barevný tisk 2/0, text černá/černá 1/1
 Tisková technologie: laserový tisk
 Počet stran:  30 text (16 listů), 2 strany obálka bez klop
 Vazba: V1 sešívaná</t>
  </si>
  <si>
    <t>Dodání po tel. kontaktu: 549 49 3053, Mezníková; maximální cena za ks 35 kč.</t>
  </si>
  <si>
    <t>Příručka mentora
 Dodání podkladů: v el. podobě 
 Zajištění sazby: zadavatel
 Formát (rozměr): A4
 Materiál (obálka, text): obálka - 220g/m2, křída lesk  + lamino; text - 80g bezdřevý ofset
 Barevnost (obálka, text): obálka barevný tisk 2/0, text černá/černá 1/1
 Tisková technologie: laserový tisk
 Počet stran:  32 text (16 listů), 2 strany obálka bez klop
 Vazba: V1 sešívaná</t>
  </si>
  <si>
    <t>Testové otázky z fyziky, chemie a biologie</t>
  </si>
  <si>
    <t>Dodávání podkladů: e-mailem ve formátu PDF, obálka a text zvlášť
 Zajištění sazby (dodavatel/zadavatel): zadavatel
 Formát: A4 210 × 297 mm
 Materiál:obálka - 300 g bílý karton, lamino lesk
  text  80 g bezdřevý ofset
 Barevnost: obálka  1/0 černá/0
  text 1/1 černá/černá
 Tisková technologie: ofset
 Počet stran 132 stran (tištěno oboustranně) + 4 strany obálka
 Úprava materiálu (vazba): V2
 Další požadavky: Archovou montáž  elektronicky v PDF zaslat kontaktní osobě před tiskem ke kontrole
 Zhotovitel provede grafickou úpravu podkladů: změnu tiráže pro aktuální vydání, změnu roku vydání na obálce a na patitulu, vložení čárového kódu a značku vydavatele, vložení ISBN a copyright - podklady dodá zadavatel 
 Tisk - brožura, kde reklama nepřesahuje 50% plochy - snížená sazba DPH</t>
  </si>
  <si>
    <t>Ediční oddělení</t>
  </si>
  <si>
    <t>UKB, Kamenice 5, budova A9</t>
  </si>
  <si>
    <t>bud. A9/220</t>
  </si>
  <si>
    <t>Smutná Jitka Ing.</t>
  </si>
  <si>
    <t>135370@mail.muni.cz</t>
  </si>
  <si>
    <t>Převzetí po tel. domluvě:
 Mgr. Marie Korcová
 Telefon 549 49 3998 
 E-mail mkorcova@med.muni.cz</t>
  </si>
  <si>
    <t>9976</t>
  </si>
  <si>
    <t>119921</t>
  </si>
  <si>
    <t>0002</t>
  </si>
  <si>
    <t>OBJ/1101/0139/12</t>
  </si>
  <si>
    <t>Dodání podkladů: při podpisu smluv
 Zajištění sazby (dodavatel/zadavatel): zadavatel
 Formát (rozměr): A3 (skládá se napůl na A4)
 Materiál: 160g, křída lesk
 Barevnost: 4/4
 Tisková technologie: ofset
 Počet stran: 2 (při složení 4)
 Úprava materiálu: -
 Spadávka (ano/ne): ano viz přiložený dokument</t>
  </si>
  <si>
    <t>Kat.mezinárodních vztahů</t>
  </si>
  <si>
    <t>Zapletalová Veronika Mgr.</t>
  </si>
  <si>
    <t>137853@mail.muni.cz</t>
  </si>
  <si>
    <t>1197</t>
  </si>
  <si>
    <t>231700</t>
  </si>
  <si>
    <t>03</t>
  </si>
  <si>
    <t>0033</t>
  </si>
  <si>
    <t>OBJ/2301/0086/12</t>
  </si>
  <si>
    <t>Skládačka A4 
 Dodání podkladů: při podpisu smluv
 Zajištění sazby (dodavatel/zadavatel): zadavatel
 Formát (rozměr): A4 (skládá se do vějíře)
 Materiál: 160g, křída lesk
 Barevnost: 4/4
 Tisková technologie: ofset
 Počet stran: 2 (při složení 6)
 Úprava materiálu: -
 Spadávka (ano/ne): ano viz přiložený dokument</t>
  </si>
  <si>
    <t>Dodání podkladů: dle dohodyZajištění sazby (dodavatel/zadavatel): dle vizuálního stylu PřF Formát (rozměr):A5 Materiál (obálka, text): obálka pevnám, lesklá Barevnost (obálka, text):obálka barevně, text černobíle Tisková technologie: Počet stran: 85 Úprava materiálu:</t>
  </si>
  <si>
    <t>Děkanát</t>
  </si>
  <si>
    <t>PřF, Kotlářská 2, pavilon 01</t>
  </si>
  <si>
    <t>pav. 01/01011</t>
  </si>
  <si>
    <t>Korčeková Marcela Ing.</t>
  </si>
  <si>
    <t>46448@mail.muni.cz</t>
  </si>
  <si>
    <t>1135</t>
  </si>
  <si>
    <t>319900</t>
  </si>
  <si>
    <t>1521</t>
  </si>
  <si>
    <t>OBJ/3101/0040/12</t>
  </si>
  <si>
    <t>Dodání podkladů: dle dohody Zajištění sazby (dodavatel/zadavatel):dle vizuálního stylu PřF Formát (rozměr):A5 Materiál (obálka, text):obálka pevná, lesklá Barevnost (obálka, text):obálka barevně, text černobíle  Tisková technologie: Počet stran: 112 Úprava materiálu:</t>
  </si>
  <si>
    <t>Dodání podkladů: dle domluvy Zajištění sazby (dodavatel/zadavatel): dle vizuálního stylu PřF Formát (rozměr):A5 Materiál (obálka, text): desky trdší lesklé Barevnost (obálka, text):obáljka barevná, text černobílý  Tisková technologie: dle předlohy Počet stran: 80 Úprava materiálu:</t>
  </si>
  <si>
    <t>Dodání podkladů: dle dohodyZajištění sazby (dodavatel/zadavatel):dle vizuálního stylu PřF Formát (rozměr):A5 Materiál (obálka, text): obálka lesklá, pevná Barevnost (obálka, text):obálka barevně, text černobíle Tisková technologie: Počet stran: 150 Úprava materiálu:</t>
  </si>
  <si>
    <t>Dodání podkladů: dle dohodyZajištění sazby (dodavatel/zadavatel): dle vizuálního stylu PřF Formát (rozměr): A5 Materiál (obálka, text): obálka pevná, lesklá Barevnost (obálka, text):obálka barevně, text černobíle Tisková technologie: Počet stran:95 Úprava materiálu:</t>
  </si>
  <si>
    <t>Dodání podkladů: dle dohody Zajištění sazby (dodavatel/zadavatel): Dle vizuálního stylu PřF Formát (rozměr):A5 Materiál (obálka, text):obálka pevná, lesklá Barevnost (obálka, text):obálka barevně, text černobíle Tisková technologie: Počet stran: 90 Úprava materiálu:</t>
  </si>
  <si>
    <t>Dodání podkladů: dle dohody Zajištění sazby (dodavatel/zadavatel): dle vizuálního stylu PřF Formát (rozměr): A5 Materiál (obálka, text):obálka pevná, lesklá Barevnost (obálka, text):obálka barevně, text černobíle Tisková technologie: Počet stran:135 Úprava materiálu:</t>
  </si>
  <si>
    <t>Dodání podkladů: dle dohody Zajištění sazby (dodavatel/zadavatel):dle vizálního stylu PřF Formát (rozměr):A5 Materiál (obálka, text):obálka pevná lesklá, Barevnost (obálka, text):obálka barevně, text černobíle Tisková technologie: Počet stran: 60 Úprava materiálu:</t>
  </si>
  <si>
    <t>Rozsah: 1 list, 
 Formát (rozměr): A4 (297 mm x 210 mm) skládačka na 3 díly (99 mm x 210 mm)
 Materiál: křída lesk 150q
 Barevnost: cmyk 
 barevný tisk oboustranný 
 Cena včetně řezání a ohýbání.
 Podklady budou dodány, PDF</t>
  </si>
  <si>
    <t>Historický ústav</t>
  </si>
  <si>
    <t>FF, Gorkého 14, budova A</t>
  </si>
  <si>
    <t>Dvořák Tomáš Mgr. Ph.D.</t>
  </si>
  <si>
    <t>16710@mail.muni.cz</t>
  </si>
  <si>
    <t>pozor, změna adresy na Solniční 12, Brno</t>
  </si>
  <si>
    <t>0017</t>
  </si>
  <si>
    <t>213130</t>
  </si>
  <si>
    <t>OBJ/2131/0021/12</t>
  </si>
  <si>
    <t>propag tisk ESF Čačová</t>
  </si>
  <si>
    <t>ESF se představuje - Ph.D. studium
 křída mat 150g/m2, oboustranný tisk, formát 396x210 mm, 3x DL formát po složení, 2x ryl, barva 4/4.</t>
  </si>
  <si>
    <t>dodani po tel domluve Meznikova 606,929 943</t>
  </si>
  <si>
    <t>1196</t>
  </si>
  <si>
    <t>OBJ/5601/0069/12</t>
  </si>
  <si>
    <t>ESF se představuje - Ph.D. studium - angl. verze
 křída mat 150g/m2, oboustranný tisk, formát 396x210 mm, 3x DL formát po složení, 2x ryl, barva 4/4.</t>
  </si>
  <si>
    <t>TOP sec
 křída mat 150g/m2, oboustranný tisk, formát 396x210 mm, 3x DL formát po složení, 2x ryl, barva 4/4.</t>
  </si>
  <si>
    <t>1</t>
  </si>
  <si>
    <t>ESF se představuje - bakalářské studium
 křída mat 150g/m2, oboustranný tisk, formát 396x210 mm, 3x DL formát po složení, 2x ryl, barva 4/4.</t>
  </si>
  <si>
    <t>1003</t>
  </si>
  <si>
    <t>ESF se představuje - magisterské studium
 křída mat 150g/m2, oboustranný tisk, formát 396x210 mm, 3x DL formát po složení, 2x ryl, barva 4/4.</t>
  </si>
  <si>
    <t>Partneři
 křída mat 230g/m2, oboustranný tisk barva 4/4, formát 390x390 mm, skládanka, ryl.</t>
  </si>
  <si>
    <t>Výroční TOP sec
 materiál:křída mat 290g/m2 obálka, 170g/m2 listy
 oboustranný tisk 4/4 barva,
 formát 195x195 mm, sešit, ryl, 
 počet listů 20, 40 stran + obálka</t>
  </si>
  <si>
    <t>5090</t>
  </si>
  <si>
    <t>Informace o příjímacím řízení
 obálka: křída mat 230g/m2 ,jednostranný tisk ,1x ryl, formát 150x210mm, 4/4 barva.
 text: volné listy - letáky 10listů, 20stran, 150g/m2 ,oboustranný tisk 1/1, formát 150x210 mm.</t>
  </si>
  <si>
    <t>leták projektu Praxe a stáže</t>
  </si>
  <si>
    <t>Rozsah: 1 list
 Formát (rozměr): A4 (297 mm x 210 mm) složený na 3 díly (99 mm x 210 mm)
 Materiál: křída lesk 150q
 Barevnost: 4 - barevný tisk oboustranný 4/4
 Cena včetně řezání a ohýbání.
 Podklady budou dodány.</t>
  </si>
  <si>
    <t>dodání po telefoním kontaktu: 549 49 3053, Mezníková</t>
  </si>
  <si>
    <t>1298</t>
  </si>
  <si>
    <t>OBJ/5601/0071/12</t>
  </si>
  <si>
    <t>Celkem</t>
  </si>
  <si>
    <t>Druh zakázky: Tisk obálek C6/5
 Specifikace tiskoviny:
 Formát: C6/5, 229 mm x 114 mm
 Lepící pruh: s krycí páskou 
 Spadávka: ano
 Papír: vysoce bílý ofsetový papír (min. 80g/m2 )
 Barevnost: 2/0 Pantone 280 + Pantone Cool Gray 10
 Počet druhů: 1
 Tisková technologie: ofsetový tisk
 Lakování: ne
 Knihařské zpracování: baleno po 1000 kusech do krabice
 Expedice: do 10 pracovních dnů od dodání tiskových podkladů
 Místo spedice: Rektorát MU, Žerotínovo nám. 9, Brno. Doprava v ceně.
 Náklad: bez okýnka 5000 ks
 Termín: 2. čtvrtletí 2012
 Předběžná cena: 2,10 Kč/ks
 Upozornění:  grafické podklady k tisku dodáme, tisk do okraje obálky</t>
  </si>
  <si>
    <t>Z</t>
  </si>
  <si>
    <t>Provozní odbor</t>
  </si>
  <si>
    <t>RMU, Žerotínovo nám. 9</t>
  </si>
  <si>
    <t>Žerotínovo nám. 617/9, 60177 Brno</t>
  </si>
  <si>
    <t>Junková Renata</t>
  </si>
  <si>
    <t>107268@mail.muni.cz</t>
  </si>
  <si>
    <t>Tel.: 549494066, mob.: 724 323 220</t>
  </si>
  <si>
    <t>999500</t>
  </si>
  <si>
    <t>OBJ/9905/0033/12</t>
  </si>
  <si>
    <t>letáky CPES jaro 2012</t>
  </si>
  <si>
    <t>Centrum ekonomických a právních studií</t>
  </si>
  <si>
    <t>dodání po telefonickém kontaktu: 549 49 3053</t>
  </si>
  <si>
    <t>569855</t>
  </si>
  <si>
    <t>OBJ/5601/0065/12</t>
  </si>
  <si>
    <t>vizitky Ing. Andrle, Pichrt</t>
  </si>
  <si>
    <t>Velikost 85 x 53 mm, papír křídový 300 g/m2.
 Tisk oboustranný barevný (4/4)
 Podklady pro tisk budou dodány.
 MASARYKOVA UNIVERZITA 
 EKONOMICKO-SPRÁVNÍ FAKULTA 
 Oddělení  pro vědu, výzkum a zahraniční vztahy
 Lipová 41a, 602 00  Brno
 www.econ.muni.cz
 Ing. Jaroslav Andrle, MBA
 vedoucí 
 Tel.: +420 54949 3003
 Fax: +420 54949 4375                                                                          
 E-mail: Jaroslav.Andrle@econ.muni.cz</t>
  </si>
  <si>
    <t>1002</t>
  </si>
  <si>
    <t>4760</t>
  </si>
  <si>
    <t>OBJ/5601/0067/12</t>
  </si>
  <si>
    <t>vizitky Ing. Slezák</t>
  </si>
  <si>
    <t>Velikost 85 x 53 mm, papír křídový 300 g/m2.
 Tisk oboustranný barevný (4/4)
 Podklady pro tisk budou dodány.
 MASARYKOVA UNIVERZITA 
 EKONOMICKO-SPRÁVNÍ FAKULTA 
 Lipová 41a, 602 00  Brno
 www.econ.muni.cz
 Ing. Jan Slezák
 tajemník
 Tel.: +420 54949 1702
 Fax: +420 549 491 720                                     
 Mobil: +420 604 247 932                                      
 E-mail: tajemnik@econ.muni.cz</t>
  </si>
  <si>
    <t>dodani po telef domlove Meznikova 606,929 943</t>
  </si>
  <si>
    <t>1016</t>
  </si>
  <si>
    <t>OBJ/5601/0068/12</t>
  </si>
  <si>
    <t>vizitky Lada Kuncová , Pichrt</t>
  </si>
  <si>
    <t>Velikost 85 x 53 mm, papír křídový 300 g/m2.
 Tisk oboustranný barevný (4/4)
 Podklady pro tisk budou dodány.
 MASARYKOVA UNIVERZITA 
 EKONOMICKO-SPRÁVNÍ FAKULTA 
 Zahraniční oddělení 
 Lipová 41a, 602 00  Brno
 www.econ.muni.cz
 Lada Kuncová
 Tel.: +420 54949 6045
 Fax: +420 54949 4375                                                                          
 E-mail: lada.kuncova@econ.muni.cz
 MASARYK UNIVERSITY
 FACULTY OF ECONOMICS AND ADMINISTRATION
 Office for International  Relations
 Lipová 41a, 602 00 Brno, Czech Republic
 www.econ.muni.cz
 Lada Kuncová
 Department of International  Relations
 Phone:  +420 54949 6045
 Fax: +420 54949 4375                                                                          
 E-mail: lada.kuncova@econ.muni.cz</t>
  </si>
  <si>
    <t>dodání po telef domluvě Mezníková 606,929 943</t>
  </si>
  <si>
    <t>OBJ/5601/0070/12</t>
  </si>
  <si>
    <t>Počet ks</t>
  </si>
  <si>
    <t xml:space="preserve">Jednotková cena bez DPH v Kč </t>
  </si>
  <si>
    <t>Celková cena za položku (bez DPH) v Kč</t>
  </si>
  <si>
    <t xml:space="preserve">Celková cena za položku (včetně DPH)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</si>
</sst>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8"/>
      </right>
      <top style="double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2" borderId="2" xfId="0" applyFont="1" applyBorder="1" applyAlignment="1">
      <alignment horizontal="center" vertical="center" textRotation="90" wrapText="1"/>
    </xf>
    <xf numFmtId="0" fontId="1" fillId="4" borderId="6" xfId="0" applyFont="1" applyBorder="1" applyAlignment="1">
      <alignment horizontal="center" vertical="top"/>
    </xf>
    <xf numFmtId="0" fontId="1" fillId="4" borderId="7" xfId="0" applyFont="1" applyBorder="1" applyAlignment="1">
      <alignment horizontal="center" vertical="top"/>
    </xf>
    <xf numFmtId="0" fontId="1" fillId="4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workbookViewId="0" topLeftCell="A1">
      <pane ySplit="5" topLeftCell="BM72" activePane="bottomLeft" state="frozen"/>
      <selection pane="topLeft" activeCell="A1" sqref="A1"/>
      <selection pane="bottomLeft" activeCell="AQ74" sqref="AQ74"/>
    </sheetView>
  </sheetViews>
  <sheetFormatPr defaultColWidth="9.140625" defaultRowHeight="12.75"/>
  <cols>
    <col min="1" max="1" width="6.28125" style="0" customWidth="1"/>
    <col min="2" max="2" width="37.421875" style="0" hidden="1" customWidth="1"/>
    <col min="3" max="3" width="6.28125" style="0" customWidth="1"/>
    <col min="4" max="4" width="18.7109375" style="0" hidden="1" customWidth="1"/>
    <col min="5" max="5" width="23.421875" style="0" hidden="1" customWidth="1"/>
    <col min="6" max="6" width="14.57421875" style="0" customWidth="1"/>
    <col min="7" max="7" width="79.7109375" style="0" hidden="1" customWidth="1"/>
    <col min="8" max="8" width="38.7109375" style="0" customWidth="1"/>
    <col min="9" max="9" width="23.421875" style="0" hidden="1" customWidth="1"/>
    <col min="10" max="10" width="7.00390625" style="0" hidden="1" customWidth="1"/>
    <col min="11" max="11" width="6.00390625" style="0" customWidth="1"/>
    <col min="12" max="12" width="2.7109375" style="0" customWidth="1"/>
    <col min="13" max="13" width="14.00390625" style="0" hidden="1" customWidth="1"/>
    <col min="14" max="14" width="14.8515625" style="0" customWidth="1"/>
    <col min="15" max="15" width="10.28125" style="0" hidden="1" customWidth="1"/>
    <col min="16" max="16" width="13.28125" style="0" customWidth="1"/>
    <col min="17" max="17" width="8.140625" style="0" hidden="1" customWidth="1"/>
    <col min="18" max="18" width="17.57421875" style="0" hidden="1" customWidth="1"/>
    <col min="19" max="19" width="10.57421875" style="0" hidden="1" customWidth="1"/>
    <col min="20" max="20" width="9.7109375" style="0" customWidth="1"/>
    <col min="21" max="21" width="19.7109375" style="0" customWidth="1"/>
    <col min="22" max="22" width="10.00390625" style="0" customWidth="1"/>
    <col min="23" max="23" width="22.421875" style="0" customWidth="1"/>
    <col min="24" max="24" width="4.8515625" style="0" customWidth="1"/>
    <col min="25" max="25" width="10.57421875" style="0" hidden="1" customWidth="1"/>
    <col min="26" max="26" width="12.8515625" style="0" hidden="1" customWidth="1"/>
    <col min="27" max="27" width="5.140625" style="0" customWidth="1"/>
    <col min="28" max="28" width="4.7109375" style="0" hidden="1" customWidth="1"/>
    <col min="29" max="29" width="16.57421875" style="0" customWidth="1"/>
    <col min="30" max="30" width="9.57421875" style="0" customWidth="1"/>
    <col min="31" max="31" width="4.7109375" style="0" customWidth="1"/>
    <col min="32" max="32" width="6.421875" style="0" customWidth="1"/>
    <col min="33" max="33" width="9.8515625" style="0" customWidth="1"/>
    <col min="34" max="34" width="11.5742187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64.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273</v>
      </c>
      <c r="L5" s="24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" t="s">
        <v>33</v>
      </c>
      <c r="AC5" s="2" t="s">
        <v>34</v>
      </c>
      <c r="AD5" s="2" t="s">
        <v>274</v>
      </c>
      <c r="AE5" s="24" t="s">
        <v>36</v>
      </c>
      <c r="AF5" s="2" t="s">
        <v>37</v>
      </c>
      <c r="AG5" s="2" t="s">
        <v>275</v>
      </c>
      <c r="AH5" s="2" t="s">
        <v>276</v>
      </c>
    </row>
    <row r="6" spans="1:34" ht="141" thickBot="1">
      <c r="A6" s="3">
        <v>19793</v>
      </c>
      <c r="B6" s="4" t="s">
        <v>40</v>
      </c>
      <c r="C6" s="3">
        <v>56237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2000</v>
      </c>
      <c r="K6" s="6">
        <v>2000</v>
      </c>
      <c r="L6" s="7" t="s">
        <v>47</v>
      </c>
      <c r="M6" s="4">
        <v>870000</v>
      </c>
      <c r="N6" s="4" t="s">
        <v>48</v>
      </c>
      <c r="O6" s="4" t="s">
        <v>49</v>
      </c>
      <c r="P6" s="4" t="s">
        <v>50</v>
      </c>
      <c r="Q6" s="4">
        <v>2</v>
      </c>
      <c r="R6" s="4">
        <v>124</v>
      </c>
      <c r="S6" s="4">
        <v>110703</v>
      </c>
      <c r="T6" s="4" t="s">
        <v>51</v>
      </c>
      <c r="U6" s="4" t="s">
        <v>52</v>
      </c>
      <c r="V6" s="4">
        <v>549492887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6.1</v>
      </c>
      <c r="AE6" s="6">
        <v>20</v>
      </c>
      <c r="AF6" s="9">
        <v>1.22</v>
      </c>
      <c r="AG6" s="10">
        <f>ROUND(K6*AD6,2)</f>
        <v>12200</v>
      </c>
      <c r="AH6" s="10">
        <f>ROUND(K6*(AD6+AF6),2)</f>
        <v>14640</v>
      </c>
    </row>
    <row r="7" spans="1:34" ht="13.5" customHeight="1" thickTop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5" t="s">
        <v>59</v>
      </c>
      <c r="Y7" s="26"/>
      <c r="Z7" s="26"/>
      <c r="AA7" s="26"/>
      <c r="AB7" s="26"/>
      <c r="AC7" s="26"/>
      <c r="AD7" s="26"/>
      <c r="AE7" s="26"/>
      <c r="AF7" s="27"/>
      <c r="AG7" s="12">
        <f>SUM(AG6:AG6)</f>
        <v>12200</v>
      </c>
      <c r="AH7" s="12">
        <f>SUM(AH6:AH6)</f>
        <v>14640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7.5">
      <c r="A9" s="3">
        <v>20674</v>
      </c>
      <c r="B9" s="4" t="s">
        <v>60</v>
      </c>
      <c r="C9" s="3">
        <v>53792</v>
      </c>
      <c r="D9" s="4" t="s">
        <v>41</v>
      </c>
      <c r="E9" s="4" t="s">
        <v>61</v>
      </c>
      <c r="F9" s="4" t="s">
        <v>62</v>
      </c>
      <c r="G9" s="4" t="s">
        <v>44</v>
      </c>
      <c r="H9" s="4" t="s">
        <v>63</v>
      </c>
      <c r="I9" s="4" t="s">
        <v>46</v>
      </c>
      <c r="J9" s="5">
        <v>1000</v>
      </c>
      <c r="K9" s="6">
        <v>1000</v>
      </c>
      <c r="L9" s="7" t="s">
        <v>47</v>
      </c>
      <c r="M9" s="4">
        <v>997300</v>
      </c>
      <c r="N9" s="4" t="s">
        <v>64</v>
      </c>
      <c r="O9" s="4" t="s">
        <v>49</v>
      </c>
      <c r="P9" s="4" t="s">
        <v>50</v>
      </c>
      <c r="Q9" s="4">
        <v>3</v>
      </c>
      <c r="R9" s="4">
        <v>262</v>
      </c>
      <c r="S9" s="4">
        <v>52839</v>
      </c>
      <c r="T9" s="4" t="s">
        <v>65</v>
      </c>
      <c r="U9" s="4" t="s">
        <v>66</v>
      </c>
      <c r="V9" s="4">
        <v>605551815</v>
      </c>
      <c r="W9" s="4"/>
      <c r="X9" s="8" t="s">
        <v>67</v>
      </c>
      <c r="Y9" s="8" t="s">
        <v>68</v>
      </c>
      <c r="Z9" s="8" t="s">
        <v>69</v>
      </c>
      <c r="AA9" s="8" t="s">
        <v>70</v>
      </c>
      <c r="AB9" s="8" t="s">
        <v>71</v>
      </c>
      <c r="AC9" s="7" t="s">
        <v>72</v>
      </c>
      <c r="AD9" s="9">
        <v>3</v>
      </c>
      <c r="AE9" s="6">
        <v>20</v>
      </c>
      <c r="AF9" s="9">
        <v>0.6</v>
      </c>
      <c r="AG9" s="10">
        <f aca="true" t="shared" si="0" ref="AG9:AG14">ROUND(K9*AD9,2)</f>
        <v>3000</v>
      </c>
      <c r="AH9" s="10">
        <f aca="true" t="shared" si="1" ref="AH9:AH14">ROUND(K9*(AD9+AF9),2)</f>
        <v>3600</v>
      </c>
    </row>
    <row r="10" spans="1:34" ht="76.5">
      <c r="A10" s="3">
        <v>20674</v>
      </c>
      <c r="B10" s="4" t="s">
        <v>60</v>
      </c>
      <c r="C10" s="3">
        <v>53793</v>
      </c>
      <c r="D10" s="4" t="s">
        <v>41</v>
      </c>
      <c r="E10" s="4" t="s">
        <v>73</v>
      </c>
      <c r="F10" s="4" t="s">
        <v>74</v>
      </c>
      <c r="G10" s="4" t="s">
        <v>44</v>
      </c>
      <c r="H10" s="4" t="s">
        <v>75</v>
      </c>
      <c r="I10" s="4" t="s">
        <v>46</v>
      </c>
      <c r="J10" s="5">
        <v>400</v>
      </c>
      <c r="K10" s="6">
        <v>400</v>
      </c>
      <c r="L10" s="7" t="s">
        <v>47</v>
      </c>
      <c r="M10" s="4">
        <v>997300</v>
      </c>
      <c r="N10" s="4" t="s">
        <v>64</v>
      </c>
      <c r="O10" s="4" t="s">
        <v>49</v>
      </c>
      <c r="P10" s="4" t="s">
        <v>50</v>
      </c>
      <c r="Q10" s="4">
        <v>3</v>
      </c>
      <c r="R10" s="4">
        <v>262</v>
      </c>
      <c r="S10" s="4">
        <v>52839</v>
      </c>
      <c r="T10" s="4" t="s">
        <v>65</v>
      </c>
      <c r="U10" s="4" t="s">
        <v>66</v>
      </c>
      <c r="V10" s="4">
        <v>605551815</v>
      </c>
      <c r="W10" s="4"/>
      <c r="X10" s="8" t="s">
        <v>67</v>
      </c>
      <c r="Y10" s="8" t="s">
        <v>68</v>
      </c>
      <c r="Z10" s="8" t="s">
        <v>69</v>
      </c>
      <c r="AA10" s="8" t="s">
        <v>70</v>
      </c>
      <c r="AB10" s="8" t="s">
        <v>71</v>
      </c>
      <c r="AC10" s="7" t="s">
        <v>72</v>
      </c>
      <c r="AD10" s="9">
        <v>6</v>
      </c>
      <c r="AE10" s="6">
        <v>20</v>
      </c>
      <c r="AF10" s="9">
        <v>1.2</v>
      </c>
      <c r="AG10" s="10">
        <f t="shared" si="0"/>
        <v>2400</v>
      </c>
      <c r="AH10" s="10">
        <f t="shared" si="1"/>
        <v>2880</v>
      </c>
    </row>
    <row r="11" spans="1:34" ht="89.25">
      <c r="A11" s="3">
        <v>20674</v>
      </c>
      <c r="B11" s="4" t="s">
        <v>60</v>
      </c>
      <c r="C11" s="3">
        <v>54625</v>
      </c>
      <c r="D11" s="4" t="s">
        <v>41</v>
      </c>
      <c r="E11" s="4" t="s">
        <v>42</v>
      </c>
      <c r="F11" s="4" t="s">
        <v>43</v>
      </c>
      <c r="G11" s="4" t="s">
        <v>44</v>
      </c>
      <c r="H11" s="4" t="s">
        <v>76</v>
      </c>
      <c r="I11" s="4" t="s">
        <v>46</v>
      </c>
      <c r="J11" s="5">
        <v>1000</v>
      </c>
      <c r="K11" s="6">
        <v>1000</v>
      </c>
      <c r="L11" s="7" t="s">
        <v>47</v>
      </c>
      <c r="M11" s="4">
        <v>997300</v>
      </c>
      <c r="N11" s="4" t="s">
        <v>64</v>
      </c>
      <c r="O11" s="4" t="s">
        <v>49</v>
      </c>
      <c r="P11" s="4" t="s">
        <v>50</v>
      </c>
      <c r="Q11" s="4">
        <v>3</v>
      </c>
      <c r="R11" s="4">
        <v>262</v>
      </c>
      <c r="S11" s="4">
        <v>52839</v>
      </c>
      <c r="T11" s="4" t="s">
        <v>65</v>
      </c>
      <c r="U11" s="4" t="s">
        <v>66</v>
      </c>
      <c r="V11" s="4">
        <v>605551815</v>
      </c>
      <c r="W11" s="4"/>
      <c r="X11" s="8" t="s">
        <v>77</v>
      </c>
      <c r="Y11" s="8" t="s">
        <v>68</v>
      </c>
      <c r="Z11" s="8" t="s">
        <v>55</v>
      </c>
      <c r="AA11" s="8" t="s">
        <v>78</v>
      </c>
      <c r="AB11" s="8" t="s">
        <v>71</v>
      </c>
      <c r="AC11" s="7" t="s">
        <v>72</v>
      </c>
      <c r="AD11" s="9">
        <v>15.3</v>
      </c>
      <c r="AE11" s="6">
        <v>20</v>
      </c>
      <c r="AF11" s="9">
        <v>3.06</v>
      </c>
      <c r="AG11" s="10">
        <f t="shared" si="0"/>
        <v>15300</v>
      </c>
      <c r="AH11" s="10">
        <f t="shared" si="1"/>
        <v>18360</v>
      </c>
    </row>
    <row r="12" spans="1:34" ht="89.25">
      <c r="A12" s="3">
        <v>20674</v>
      </c>
      <c r="B12" s="4" t="s">
        <v>60</v>
      </c>
      <c r="C12" s="3">
        <v>54626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79</v>
      </c>
      <c r="I12" s="4" t="s">
        <v>46</v>
      </c>
      <c r="J12" s="5">
        <v>1000</v>
      </c>
      <c r="K12" s="6">
        <v>1000</v>
      </c>
      <c r="L12" s="7" t="s">
        <v>47</v>
      </c>
      <c r="M12" s="4">
        <v>997300</v>
      </c>
      <c r="N12" s="4" t="s">
        <v>64</v>
      </c>
      <c r="O12" s="4" t="s">
        <v>49</v>
      </c>
      <c r="P12" s="4" t="s">
        <v>50</v>
      </c>
      <c r="Q12" s="4">
        <v>3</v>
      </c>
      <c r="R12" s="4">
        <v>262</v>
      </c>
      <c r="S12" s="4">
        <v>52839</v>
      </c>
      <c r="T12" s="4" t="s">
        <v>65</v>
      </c>
      <c r="U12" s="4" t="s">
        <v>66</v>
      </c>
      <c r="V12" s="4">
        <v>605551815</v>
      </c>
      <c r="W12" s="4"/>
      <c r="X12" s="8" t="s">
        <v>77</v>
      </c>
      <c r="Y12" s="8" t="s">
        <v>68</v>
      </c>
      <c r="Z12" s="8" t="s">
        <v>55</v>
      </c>
      <c r="AA12" s="8" t="s">
        <v>78</v>
      </c>
      <c r="AB12" s="8" t="s">
        <v>71</v>
      </c>
      <c r="AC12" s="7" t="s">
        <v>72</v>
      </c>
      <c r="AD12" s="9">
        <v>16.9</v>
      </c>
      <c r="AE12" s="6">
        <v>20</v>
      </c>
      <c r="AF12" s="9">
        <v>3.38</v>
      </c>
      <c r="AG12" s="10">
        <f t="shared" si="0"/>
        <v>16900</v>
      </c>
      <c r="AH12" s="10">
        <f t="shared" si="1"/>
        <v>20280</v>
      </c>
    </row>
    <row r="13" spans="1:34" ht="89.25">
      <c r="A13" s="3">
        <v>20674</v>
      </c>
      <c r="B13" s="4" t="s">
        <v>60</v>
      </c>
      <c r="C13" s="3">
        <v>54627</v>
      </c>
      <c r="D13" s="4" t="s">
        <v>41</v>
      </c>
      <c r="E13" s="4" t="s">
        <v>42</v>
      </c>
      <c r="F13" s="4" t="s">
        <v>43</v>
      </c>
      <c r="G13" s="4" t="s">
        <v>44</v>
      </c>
      <c r="H13" s="4" t="s">
        <v>80</v>
      </c>
      <c r="I13" s="4" t="s">
        <v>46</v>
      </c>
      <c r="J13" s="5">
        <v>600</v>
      </c>
      <c r="K13" s="6">
        <v>600</v>
      </c>
      <c r="L13" s="7" t="s">
        <v>47</v>
      </c>
      <c r="M13" s="4">
        <v>997300</v>
      </c>
      <c r="N13" s="4" t="s">
        <v>64</v>
      </c>
      <c r="O13" s="4" t="s">
        <v>49</v>
      </c>
      <c r="P13" s="4" t="s">
        <v>50</v>
      </c>
      <c r="Q13" s="4">
        <v>3</v>
      </c>
      <c r="R13" s="4">
        <v>262</v>
      </c>
      <c r="S13" s="4">
        <v>52839</v>
      </c>
      <c r="T13" s="4" t="s">
        <v>65</v>
      </c>
      <c r="U13" s="4" t="s">
        <v>66</v>
      </c>
      <c r="V13" s="4">
        <v>605551815</v>
      </c>
      <c r="W13" s="4"/>
      <c r="X13" s="8" t="s">
        <v>77</v>
      </c>
      <c r="Y13" s="8" t="s">
        <v>68</v>
      </c>
      <c r="Z13" s="8" t="s">
        <v>55</v>
      </c>
      <c r="AA13" s="8" t="s">
        <v>78</v>
      </c>
      <c r="AB13" s="8" t="s">
        <v>71</v>
      </c>
      <c r="AC13" s="7" t="s">
        <v>72</v>
      </c>
      <c r="AD13" s="9">
        <v>6</v>
      </c>
      <c r="AE13" s="6">
        <v>20</v>
      </c>
      <c r="AF13" s="9">
        <v>1.2</v>
      </c>
      <c r="AG13" s="10">
        <f t="shared" si="0"/>
        <v>3600</v>
      </c>
      <c r="AH13" s="10">
        <f t="shared" si="1"/>
        <v>4320</v>
      </c>
    </row>
    <row r="14" spans="1:34" ht="102.75" thickBot="1">
      <c r="A14" s="3">
        <v>20674</v>
      </c>
      <c r="B14" s="4" t="s">
        <v>60</v>
      </c>
      <c r="C14" s="3">
        <v>54628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81</v>
      </c>
      <c r="I14" s="4" t="s">
        <v>46</v>
      </c>
      <c r="J14" s="5">
        <v>600</v>
      </c>
      <c r="K14" s="6">
        <v>600</v>
      </c>
      <c r="L14" s="7" t="s">
        <v>47</v>
      </c>
      <c r="M14" s="4">
        <v>997300</v>
      </c>
      <c r="N14" s="4" t="s">
        <v>64</v>
      </c>
      <c r="O14" s="4" t="s">
        <v>49</v>
      </c>
      <c r="P14" s="4" t="s">
        <v>50</v>
      </c>
      <c r="Q14" s="4">
        <v>3</v>
      </c>
      <c r="R14" s="4">
        <v>262</v>
      </c>
      <c r="S14" s="4">
        <v>52839</v>
      </c>
      <c r="T14" s="4" t="s">
        <v>65</v>
      </c>
      <c r="U14" s="4" t="s">
        <v>66</v>
      </c>
      <c r="V14" s="4">
        <v>605551815</v>
      </c>
      <c r="W14" s="4"/>
      <c r="X14" s="8" t="s">
        <v>77</v>
      </c>
      <c r="Y14" s="8" t="s">
        <v>68</v>
      </c>
      <c r="Z14" s="8" t="s">
        <v>55</v>
      </c>
      <c r="AA14" s="8" t="s">
        <v>78</v>
      </c>
      <c r="AB14" s="8" t="s">
        <v>71</v>
      </c>
      <c r="AC14" s="7" t="s">
        <v>72</v>
      </c>
      <c r="AD14" s="9">
        <v>8</v>
      </c>
      <c r="AE14" s="6">
        <v>20</v>
      </c>
      <c r="AF14" s="9">
        <v>1.6</v>
      </c>
      <c r="AG14" s="10">
        <f t="shared" si="0"/>
        <v>4800</v>
      </c>
      <c r="AH14" s="10">
        <f t="shared" si="1"/>
        <v>5760</v>
      </c>
    </row>
    <row r="15" spans="1:34" ht="13.5" customHeight="1" thickTop="1">
      <c r="A15" s="21"/>
      <c r="B15" s="21"/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5" t="s">
        <v>59</v>
      </c>
      <c r="Y15" s="26"/>
      <c r="Z15" s="26"/>
      <c r="AA15" s="26"/>
      <c r="AB15" s="26"/>
      <c r="AC15" s="26"/>
      <c r="AD15" s="26"/>
      <c r="AE15" s="26"/>
      <c r="AF15" s="27"/>
      <c r="AG15" s="12">
        <f>SUM(AG9:AG14)</f>
        <v>46000</v>
      </c>
      <c r="AH15" s="12">
        <f>SUM(AH9:AH14)</f>
        <v>55200</v>
      </c>
    </row>
    <row r="16" spans="1:3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64.5" thickBot="1">
      <c r="A17" s="3">
        <v>20730</v>
      </c>
      <c r="B17" s="4"/>
      <c r="C17" s="3">
        <v>53874</v>
      </c>
      <c r="D17" s="4" t="s">
        <v>41</v>
      </c>
      <c r="E17" s="4" t="s">
        <v>82</v>
      </c>
      <c r="F17" s="4" t="s">
        <v>83</v>
      </c>
      <c r="G17" s="4" t="s">
        <v>44</v>
      </c>
      <c r="H17" s="4" t="s">
        <v>84</v>
      </c>
      <c r="I17" s="4" t="s">
        <v>46</v>
      </c>
      <c r="J17" s="5">
        <v>3000</v>
      </c>
      <c r="K17" s="6">
        <v>3000</v>
      </c>
      <c r="L17" s="7" t="s">
        <v>47</v>
      </c>
      <c r="M17" s="4">
        <v>231100</v>
      </c>
      <c r="N17" s="4" t="s">
        <v>85</v>
      </c>
      <c r="O17" s="4" t="s">
        <v>86</v>
      </c>
      <c r="P17" s="4" t="s">
        <v>87</v>
      </c>
      <c r="Q17" s="4">
        <v>3</v>
      </c>
      <c r="R17" s="4">
        <v>3.68</v>
      </c>
      <c r="S17" s="4">
        <v>38604</v>
      </c>
      <c r="T17" s="4" t="s">
        <v>88</v>
      </c>
      <c r="U17" s="4" t="s">
        <v>89</v>
      </c>
      <c r="V17" s="4">
        <v>549493750</v>
      </c>
      <c r="W17" s="4"/>
      <c r="X17" s="8" t="s">
        <v>90</v>
      </c>
      <c r="Y17" s="8" t="s">
        <v>91</v>
      </c>
      <c r="Z17" s="8" t="s">
        <v>55</v>
      </c>
      <c r="AA17" s="8" t="s">
        <v>70</v>
      </c>
      <c r="AB17" s="8" t="s">
        <v>71</v>
      </c>
      <c r="AC17" s="7" t="s">
        <v>92</v>
      </c>
      <c r="AD17" s="9">
        <v>1.7</v>
      </c>
      <c r="AE17" s="6">
        <v>20</v>
      </c>
      <c r="AF17" s="9">
        <v>0.34</v>
      </c>
      <c r="AG17" s="10">
        <f>ROUND(K17*AD17,2)</f>
        <v>5100</v>
      </c>
      <c r="AH17" s="10">
        <f>ROUND(K17*(AD17+AF17),2)</f>
        <v>6120</v>
      </c>
    </row>
    <row r="18" spans="1:34" ht="13.5" customHeight="1" thickTop="1">
      <c r="A18" s="21"/>
      <c r="B18" s="21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5" t="s">
        <v>59</v>
      </c>
      <c r="Y18" s="26"/>
      <c r="Z18" s="26"/>
      <c r="AA18" s="26"/>
      <c r="AB18" s="26"/>
      <c r="AC18" s="26"/>
      <c r="AD18" s="26"/>
      <c r="AE18" s="26"/>
      <c r="AF18" s="27"/>
      <c r="AG18" s="12">
        <f>SUM(AG17:AG17)</f>
        <v>5100</v>
      </c>
      <c r="AH18" s="12">
        <f>SUM(AH17:AH17)</f>
        <v>6120</v>
      </c>
    </row>
    <row r="19" spans="1:3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63.75">
      <c r="A20" s="3">
        <v>20832</v>
      </c>
      <c r="B20" s="4" t="s">
        <v>93</v>
      </c>
      <c r="C20" s="3">
        <v>54183</v>
      </c>
      <c r="D20" s="4" t="s">
        <v>41</v>
      </c>
      <c r="E20" s="4" t="s">
        <v>61</v>
      </c>
      <c r="F20" s="4" t="s">
        <v>62</v>
      </c>
      <c r="G20" s="4" t="s">
        <v>44</v>
      </c>
      <c r="H20" s="4" t="s">
        <v>94</v>
      </c>
      <c r="I20" s="4" t="s">
        <v>46</v>
      </c>
      <c r="J20" s="5">
        <v>500</v>
      </c>
      <c r="K20" s="6">
        <v>500</v>
      </c>
      <c r="L20" s="7" t="s">
        <v>47</v>
      </c>
      <c r="M20" s="4">
        <v>312030</v>
      </c>
      <c r="N20" s="4" t="s">
        <v>95</v>
      </c>
      <c r="O20" s="4" t="s">
        <v>96</v>
      </c>
      <c r="P20" s="4" t="s">
        <v>97</v>
      </c>
      <c r="Q20" s="4">
        <v>2</v>
      </c>
      <c r="R20" s="4" t="s">
        <v>98</v>
      </c>
      <c r="S20" s="4">
        <v>16171</v>
      </c>
      <c r="T20" s="4" t="s">
        <v>99</v>
      </c>
      <c r="U20" s="4" t="s">
        <v>100</v>
      </c>
      <c r="V20" s="4">
        <v>549493705</v>
      </c>
      <c r="W20" s="4" t="s">
        <v>101</v>
      </c>
      <c r="X20" s="8" t="s">
        <v>102</v>
      </c>
      <c r="Y20" s="8" t="s">
        <v>103</v>
      </c>
      <c r="Z20" s="8" t="s">
        <v>55</v>
      </c>
      <c r="AA20" s="8" t="s">
        <v>104</v>
      </c>
      <c r="AB20" s="8" t="s">
        <v>55</v>
      </c>
      <c r="AC20" s="7" t="s">
        <v>105</v>
      </c>
      <c r="AD20" s="9">
        <v>4.5</v>
      </c>
      <c r="AE20" s="6">
        <v>20</v>
      </c>
      <c r="AF20" s="9">
        <v>0.9</v>
      </c>
      <c r="AG20" s="10">
        <f>ROUND(K20*AD20,2)</f>
        <v>2250</v>
      </c>
      <c r="AH20" s="10">
        <f>ROUND(K20*(AD20+AF20),2)</f>
        <v>2700</v>
      </c>
    </row>
    <row r="21" spans="1:34" ht="63.75">
      <c r="A21" s="3">
        <v>20832</v>
      </c>
      <c r="B21" s="4" t="s">
        <v>93</v>
      </c>
      <c r="C21" s="3">
        <v>54204</v>
      </c>
      <c r="D21" s="4" t="s">
        <v>41</v>
      </c>
      <c r="E21" s="4" t="s">
        <v>61</v>
      </c>
      <c r="F21" s="4" t="s">
        <v>62</v>
      </c>
      <c r="G21" s="4" t="s">
        <v>44</v>
      </c>
      <c r="H21" s="4" t="s">
        <v>94</v>
      </c>
      <c r="I21" s="4" t="s">
        <v>46</v>
      </c>
      <c r="J21" s="5">
        <v>200</v>
      </c>
      <c r="K21" s="6">
        <v>200</v>
      </c>
      <c r="L21" s="7" t="s">
        <v>47</v>
      </c>
      <c r="M21" s="4">
        <v>312030</v>
      </c>
      <c r="N21" s="4" t="s">
        <v>95</v>
      </c>
      <c r="O21" s="4" t="s">
        <v>96</v>
      </c>
      <c r="P21" s="4" t="s">
        <v>97</v>
      </c>
      <c r="Q21" s="4">
        <v>2</v>
      </c>
      <c r="R21" s="4" t="s">
        <v>98</v>
      </c>
      <c r="S21" s="4">
        <v>16171</v>
      </c>
      <c r="T21" s="4" t="s">
        <v>99</v>
      </c>
      <c r="U21" s="4" t="s">
        <v>100</v>
      </c>
      <c r="V21" s="4">
        <v>549493705</v>
      </c>
      <c r="W21" s="4" t="s">
        <v>101</v>
      </c>
      <c r="X21" s="8" t="s">
        <v>102</v>
      </c>
      <c r="Y21" s="8" t="s">
        <v>103</v>
      </c>
      <c r="Z21" s="8" t="s">
        <v>55</v>
      </c>
      <c r="AA21" s="8" t="s">
        <v>104</v>
      </c>
      <c r="AB21" s="8" t="s">
        <v>55</v>
      </c>
      <c r="AC21" s="7" t="s">
        <v>105</v>
      </c>
      <c r="AD21" s="9">
        <v>4.5</v>
      </c>
      <c r="AE21" s="6">
        <v>20</v>
      </c>
      <c r="AF21" s="9">
        <v>0.9</v>
      </c>
      <c r="AG21" s="10">
        <f>ROUND(K21*AD21,2)</f>
        <v>900</v>
      </c>
      <c r="AH21" s="10">
        <f>ROUND(K21*(AD21+AF21),2)</f>
        <v>1080</v>
      </c>
    </row>
    <row r="22" spans="1:34" ht="64.5" thickBot="1">
      <c r="A22" s="3">
        <v>20832</v>
      </c>
      <c r="B22" s="4" t="s">
        <v>93</v>
      </c>
      <c r="C22" s="3">
        <v>54205</v>
      </c>
      <c r="D22" s="4" t="s">
        <v>41</v>
      </c>
      <c r="E22" s="4" t="s">
        <v>61</v>
      </c>
      <c r="F22" s="4" t="s">
        <v>62</v>
      </c>
      <c r="G22" s="4" t="s">
        <v>44</v>
      </c>
      <c r="H22" s="4" t="s">
        <v>94</v>
      </c>
      <c r="I22" s="4" t="s">
        <v>46</v>
      </c>
      <c r="J22" s="5">
        <v>200</v>
      </c>
      <c r="K22" s="6">
        <v>200</v>
      </c>
      <c r="L22" s="7" t="s">
        <v>47</v>
      </c>
      <c r="M22" s="4">
        <v>312030</v>
      </c>
      <c r="N22" s="4" t="s">
        <v>95</v>
      </c>
      <c r="O22" s="4" t="s">
        <v>96</v>
      </c>
      <c r="P22" s="4" t="s">
        <v>97</v>
      </c>
      <c r="Q22" s="4">
        <v>2</v>
      </c>
      <c r="R22" s="4" t="s">
        <v>98</v>
      </c>
      <c r="S22" s="4">
        <v>16171</v>
      </c>
      <c r="T22" s="4" t="s">
        <v>99</v>
      </c>
      <c r="U22" s="4" t="s">
        <v>100</v>
      </c>
      <c r="V22" s="4">
        <v>549493705</v>
      </c>
      <c r="W22" s="4" t="s">
        <v>101</v>
      </c>
      <c r="X22" s="8" t="s">
        <v>102</v>
      </c>
      <c r="Y22" s="8" t="s">
        <v>103</v>
      </c>
      <c r="Z22" s="8" t="s">
        <v>55</v>
      </c>
      <c r="AA22" s="8" t="s">
        <v>104</v>
      </c>
      <c r="AB22" s="8" t="s">
        <v>55</v>
      </c>
      <c r="AC22" s="7" t="s">
        <v>105</v>
      </c>
      <c r="AD22" s="9">
        <v>4.5</v>
      </c>
      <c r="AE22" s="6">
        <v>20</v>
      </c>
      <c r="AF22" s="9">
        <v>0.9</v>
      </c>
      <c r="AG22" s="10">
        <f>ROUND(K22*AD22,2)</f>
        <v>900</v>
      </c>
      <c r="AH22" s="10">
        <f>ROUND(K22*(AD22+AF22),2)</f>
        <v>1080</v>
      </c>
    </row>
    <row r="23" spans="1:34" ht="13.5" customHeight="1" thickTop="1">
      <c r="A23" s="21"/>
      <c r="B23" s="2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5" t="s">
        <v>59</v>
      </c>
      <c r="Y23" s="26"/>
      <c r="Z23" s="26"/>
      <c r="AA23" s="26"/>
      <c r="AB23" s="26"/>
      <c r="AC23" s="26"/>
      <c r="AD23" s="26"/>
      <c r="AE23" s="26"/>
      <c r="AF23" s="27"/>
      <c r="AG23" s="12">
        <f>SUM(AG20:AG22)</f>
        <v>4050</v>
      </c>
      <c r="AH23" s="12">
        <f>SUM(AH20:AH22)</f>
        <v>4860</v>
      </c>
    </row>
    <row r="24" spans="1:34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41" thickBot="1">
      <c r="A25" s="3">
        <v>20932</v>
      </c>
      <c r="B25" s="4" t="s">
        <v>106</v>
      </c>
      <c r="C25" s="3">
        <v>54392</v>
      </c>
      <c r="D25" s="4" t="s">
        <v>41</v>
      </c>
      <c r="E25" s="4" t="s">
        <v>42</v>
      </c>
      <c r="F25" s="4" t="s">
        <v>43</v>
      </c>
      <c r="G25" s="4" t="s">
        <v>44</v>
      </c>
      <c r="H25" s="4" t="s">
        <v>107</v>
      </c>
      <c r="I25" s="4" t="s">
        <v>46</v>
      </c>
      <c r="J25" s="5">
        <v>130</v>
      </c>
      <c r="K25" s="6">
        <v>130</v>
      </c>
      <c r="L25" s="7" t="s">
        <v>47</v>
      </c>
      <c r="M25" s="4">
        <v>560000</v>
      </c>
      <c r="N25" s="4" t="s">
        <v>108</v>
      </c>
      <c r="O25" s="4" t="s">
        <v>109</v>
      </c>
      <c r="P25" s="4" t="s">
        <v>110</v>
      </c>
      <c r="Q25" s="4">
        <v>3</v>
      </c>
      <c r="R25" s="4">
        <v>331</v>
      </c>
      <c r="S25" s="4">
        <v>115744</v>
      </c>
      <c r="T25" s="4" t="s">
        <v>111</v>
      </c>
      <c r="U25" s="4" t="s">
        <v>112</v>
      </c>
      <c r="V25" s="4">
        <v>549493053</v>
      </c>
      <c r="W25" s="4"/>
      <c r="X25" s="8" t="s">
        <v>113</v>
      </c>
      <c r="Y25" s="8" t="s">
        <v>114</v>
      </c>
      <c r="Z25" s="8" t="s">
        <v>55</v>
      </c>
      <c r="AA25" s="8" t="s">
        <v>115</v>
      </c>
      <c r="AB25" s="8" t="s">
        <v>71</v>
      </c>
      <c r="AC25" s="7" t="s">
        <v>116</v>
      </c>
      <c r="AD25" s="9">
        <v>63</v>
      </c>
      <c r="AE25" s="6">
        <v>20</v>
      </c>
      <c r="AF25" s="9">
        <v>12.6</v>
      </c>
      <c r="AG25" s="10">
        <f>ROUND(K25*AD25,2)</f>
        <v>8190</v>
      </c>
      <c r="AH25" s="10">
        <f>ROUND(K25*(AD25+AF25),2)</f>
        <v>9828</v>
      </c>
    </row>
    <row r="26" spans="1:34" ht="13.5" customHeight="1" thickTop="1">
      <c r="A26" s="21"/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5" t="s">
        <v>59</v>
      </c>
      <c r="Y26" s="26"/>
      <c r="Z26" s="26"/>
      <c r="AA26" s="26"/>
      <c r="AB26" s="26"/>
      <c r="AC26" s="26"/>
      <c r="AD26" s="26"/>
      <c r="AE26" s="26"/>
      <c r="AF26" s="27"/>
      <c r="AG26" s="12">
        <f>SUM(AG25:AG25)</f>
        <v>8190</v>
      </c>
      <c r="AH26" s="12">
        <f>SUM(AH25:AH25)</f>
        <v>9828</v>
      </c>
    </row>
    <row r="27" spans="1:34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64.5" thickBot="1">
      <c r="A28" s="3">
        <v>20934</v>
      </c>
      <c r="B28" s="4"/>
      <c r="C28" s="3">
        <v>54465</v>
      </c>
      <c r="D28" s="4" t="s">
        <v>41</v>
      </c>
      <c r="E28" s="4" t="s">
        <v>73</v>
      </c>
      <c r="F28" s="4" t="s">
        <v>74</v>
      </c>
      <c r="G28" s="4" t="s">
        <v>44</v>
      </c>
      <c r="H28" s="4" t="s">
        <v>117</v>
      </c>
      <c r="I28" s="4" t="s">
        <v>46</v>
      </c>
      <c r="J28" s="5">
        <v>600</v>
      </c>
      <c r="K28" s="6">
        <v>600</v>
      </c>
      <c r="L28" s="7" t="s">
        <v>118</v>
      </c>
      <c r="M28" s="4">
        <v>820000</v>
      </c>
      <c r="N28" s="4" t="s">
        <v>119</v>
      </c>
      <c r="O28" s="4" t="s">
        <v>120</v>
      </c>
      <c r="P28" s="4" t="s">
        <v>121</v>
      </c>
      <c r="Q28" s="4">
        <v>1</v>
      </c>
      <c r="R28" s="4" t="s">
        <v>55</v>
      </c>
      <c r="S28" s="4">
        <v>107322</v>
      </c>
      <c r="T28" s="4" t="s">
        <v>122</v>
      </c>
      <c r="U28" s="4" t="s">
        <v>123</v>
      </c>
      <c r="V28" s="4">
        <v>549495016</v>
      </c>
      <c r="W28" s="4"/>
      <c r="X28" s="8" t="s">
        <v>124</v>
      </c>
      <c r="Y28" s="8" t="s">
        <v>125</v>
      </c>
      <c r="Z28" s="8" t="s">
        <v>55</v>
      </c>
      <c r="AA28" s="8" t="s">
        <v>56</v>
      </c>
      <c r="AB28" s="8" t="s">
        <v>126</v>
      </c>
      <c r="AC28" s="7" t="s">
        <v>127</v>
      </c>
      <c r="AD28" s="9">
        <v>3</v>
      </c>
      <c r="AE28" s="6">
        <v>20</v>
      </c>
      <c r="AF28" s="9">
        <v>0.6</v>
      </c>
      <c r="AG28" s="10">
        <f>ROUND(K28*AD28,2)</f>
        <v>1800</v>
      </c>
      <c r="AH28" s="10">
        <f>ROUND(K28*(AD28+AF28),2)</f>
        <v>2160</v>
      </c>
    </row>
    <row r="29" spans="1:34" ht="13.5" customHeight="1" thickTop="1">
      <c r="A29" s="21"/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5" t="s">
        <v>59</v>
      </c>
      <c r="Y29" s="26"/>
      <c r="Z29" s="26"/>
      <c r="AA29" s="26"/>
      <c r="AB29" s="26"/>
      <c r="AC29" s="26"/>
      <c r="AD29" s="26"/>
      <c r="AE29" s="26"/>
      <c r="AF29" s="27"/>
      <c r="AG29" s="12">
        <f>SUM(AG28:AG28)</f>
        <v>1800</v>
      </c>
      <c r="AH29" s="12">
        <f>SUM(AH28:AH28)</f>
        <v>2160</v>
      </c>
    </row>
    <row r="30" spans="1:3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02.75" thickBot="1">
      <c r="A31" s="3">
        <v>20973</v>
      </c>
      <c r="B31" s="4"/>
      <c r="C31" s="3">
        <v>54494</v>
      </c>
      <c r="D31" s="4" t="s">
        <v>41</v>
      </c>
      <c r="E31" s="4" t="s">
        <v>42</v>
      </c>
      <c r="F31" s="4" t="s">
        <v>43</v>
      </c>
      <c r="G31" s="4" t="s">
        <v>44</v>
      </c>
      <c r="H31" s="4" t="s">
        <v>128</v>
      </c>
      <c r="I31" s="4" t="s">
        <v>46</v>
      </c>
      <c r="J31" s="5">
        <v>300</v>
      </c>
      <c r="K31" s="6">
        <v>300</v>
      </c>
      <c r="L31" s="7" t="s">
        <v>47</v>
      </c>
      <c r="M31" s="4">
        <v>313010</v>
      </c>
      <c r="N31" s="4" t="s">
        <v>129</v>
      </c>
      <c r="O31" s="4" t="s">
        <v>130</v>
      </c>
      <c r="P31" s="4" t="s">
        <v>121</v>
      </c>
      <c r="Q31" s="4">
        <v>3</v>
      </c>
      <c r="R31" s="4" t="s">
        <v>131</v>
      </c>
      <c r="S31" s="4">
        <v>108859</v>
      </c>
      <c r="T31" s="4" t="s">
        <v>132</v>
      </c>
      <c r="U31" s="4" t="s">
        <v>133</v>
      </c>
      <c r="V31" s="4">
        <v>549495191</v>
      </c>
      <c r="W31" s="4"/>
      <c r="X31" s="8" t="s">
        <v>134</v>
      </c>
      <c r="Y31" s="8" t="s">
        <v>135</v>
      </c>
      <c r="Z31" s="8" t="s">
        <v>55</v>
      </c>
      <c r="AA31" s="8" t="s">
        <v>78</v>
      </c>
      <c r="AB31" s="8" t="s">
        <v>55</v>
      </c>
      <c r="AC31" s="7" t="s">
        <v>136</v>
      </c>
      <c r="AD31" s="9">
        <v>42</v>
      </c>
      <c r="AE31" s="6">
        <v>20</v>
      </c>
      <c r="AF31" s="9">
        <v>8.4</v>
      </c>
      <c r="AG31" s="10">
        <f>ROUND(K31*AD31,2)</f>
        <v>12600</v>
      </c>
      <c r="AH31" s="10">
        <f>ROUND(K31*(AD31+AF31),2)</f>
        <v>15120</v>
      </c>
    </row>
    <row r="32" spans="1:34" ht="13.5" customHeight="1" thickTop="1">
      <c r="A32" s="21"/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5" t="s">
        <v>59</v>
      </c>
      <c r="Y32" s="26"/>
      <c r="Z32" s="26"/>
      <c r="AA32" s="26"/>
      <c r="AB32" s="26"/>
      <c r="AC32" s="26"/>
      <c r="AD32" s="26"/>
      <c r="AE32" s="26"/>
      <c r="AF32" s="27"/>
      <c r="AG32" s="12">
        <f>SUM(AG31:AG31)</f>
        <v>12600</v>
      </c>
      <c r="AH32" s="12">
        <f>SUM(AH31:AH31)</f>
        <v>15120</v>
      </c>
    </row>
    <row r="33" spans="1:3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90" thickBot="1">
      <c r="A34" s="3">
        <v>20974</v>
      </c>
      <c r="B34" s="4"/>
      <c r="C34" s="3">
        <v>54495</v>
      </c>
      <c r="D34" s="4" t="s">
        <v>41</v>
      </c>
      <c r="E34" s="4" t="s">
        <v>42</v>
      </c>
      <c r="F34" s="4" t="s">
        <v>43</v>
      </c>
      <c r="G34" s="4" t="s">
        <v>44</v>
      </c>
      <c r="H34" s="4" t="s">
        <v>137</v>
      </c>
      <c r="I34" s="4" t="s">
        <v>46</v>
      </c>
      <c r="J34" s="5">
        <v>300</v>
      </c>
      <c r="K34" s="6">
        <v>300</v>
      </c>
      <c r="L34" s="7" t="s">
        <v>47</v>
      </c>
      <c r="M34" s="4">
        <v>313010</v>
      </c>
      <c r="N34" s="4" t="s">
        <v>129</v>
      </c>
      <c r="O34" s="4" t="s">
        <v>130</v>
      </c>
      <c r="P34" s="4" t="s">
        <v>121</v>
      </c>
      <c r="Q34" s="4">
        <v>3</v>
      </c>
      <c r="R34" s="4" t="s">
        <v>131</v>
      </c>
      <c r="S34" s="4">
        <v>108859</v>
      </c>
      <c r="T34" s="4" t="s">
        <v>132</v>
      </c>
      <c r="U34" s="4" t="s">
        <v>133</v>
      </c>
      <c r="V34" s="4">
        <v>549495191</v>
      </c>
      <c r="W34" s="4"/>
      <c r="X34" s="8" t="s">
        <v>134</v>
      </c>
      <c r="Y34" s="8" t="s">
        <v>135</v>
      </c>
      <c r="Z34" s="8" t="s">
        <v>55</v>
      </c>
      <c r="AA34" s="8" t="s">
        <v>78</v>
      </c>
      <c r="AB34" s="8" t="s">
        <v>55</v>
      </c>
      <c r="AC34" s="7" t="s">
        <v>138</v>
      </c>
      <c r="AD34" s="9">
        <v>42</v>
      </c>
      <c r="AE34" s="6">
        <v>20</v>
      </c>
      <c r="AF34" s="9">
        <v>8.4</v>
      </c>
      <c r="AG34" s="10">
        <f>ROUND(K34*AD34,2)</f>
        <v>12600</v>
      </c>
      <c r="AH34" s="10">
        <f>ROUND(K34*(AD34+AF34),2)</f>
        <v>15120</v>
      </c>
    </row>
    <row r="35" spans="1:34" ht="13.5" customHeight="1" thickTop="1">
      <c r="A35" s="21"/>
      <c r="B35" s="21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5" t="s">
        <v>59</v>
      </c>
      <c r="Y35" s="26"/>
      <c r="Z35" s="26"/>
      <c r="AA35" s="26"/>
      <c r="AB35" s="26"/>
      <c r="AC35" s="26"/>
      <c r="AD35" s="26"/>
      <c r="AE35" s="26"/>
      <c r="AF35" s="27"/>
      <c r="AG35" s="12">
        <f>SUM(AG34:AG34)</f>
        <v>12600</v>
      </c>
      <c r="AH35" s="12">
        <f>SUM(AH34:AH34)</f>
        <v>15120</v>
      </c>
    </row>
    <row r="36" spans="1:3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90" thickBot="1">
      <c r="A37" s="3">
        <v>20977</v>
      </c>
      <c r="B37" s="4"/>
      <c r="C37" s="3">
        <v>54499</v>
      </c>
      <c r="D37" s="4" t="s">
        <v>41</v>
      </c>
      <c r="E37" s="4" t="s">
        <v>139</v>
      </c>
      <c r="F37" s="4" t="s">
        <v>140</v>
      </c>
      <c r="G37" s="4" t="s">
        <v>44</v>
      </c>
      <c r="H37" s="4" t="s">
        <v>141</v>
      </c>
      <c r="I37" s="4" t="s">
        <v>46</v>
      </c>
      <c r="J37" s="5">
        <v>15</v>
      </c>
      <c r="K37" s="6">
        <v>15</v>
      </c>
      <c r="L37" s="7" t="s">
        <v>47</v>
      </c>
      <c r="M37" s="4">
        <v>212630</v>
      </c>
      <c r="N37" s="4" t="s">
        <v>142</v>
      </c>
      <c r="O37" s="4" t="s">
        <v>143</v>
      </c>
      <c r="P37" s="4" t="s">
        <v>144</v>
      </c>
      <c r="Q37" s="4">
        <v>4</v>
      </c>
      <c r="R37" s="4" t="s">
        <v>145</v>
      </c>
      <c r="S37" s="4">
        <v>160571</v>
      </c>
      <c r="T37" s="4" t="s">
        <v>146</v>
      </c>
      <c r="U37" s="4" t="s">
        <v>147</v>
      </c>
      <c r="V37" s="4">
        <v>549494045</v>
      </c>
      <c r="W37" s="4"/>
      <c r="X37" s="8" t="s">
        <v>148</v>
      </c>
      <c r="Y37" s="8" t="s">
        <v>149</v>
      </c>
      <c r="Z37" s="8" t="s">
        <v>55</v>
      </c>
      <c r="AA37" s="8" t="s">
        <v>78</v>
      </c>
      <c r="AB37" s="8" t="s">
        <v>55</v>
      </c>
      <c r="AC37" s="7" t="s">
        <v>150</v>
      </c>
      <c r="AD37" s="9">
        <v>266</v>
      </c>
      <c r="AE37" s="6">
        <v>20</v>
      </c>
      <c r="AF37" s="9">
        <v>53.2</v>
      </c>
      <c r="AG37" s="10">
        <f>ROUND(K37*AD37,2)</f>
        <v>3990</v>
      </c>
      <c r="AH37" s="10">
        <f>ROUND(K37*(AD37+AF37),2)</f>
        <v>4788</v>
      </c>
    </row>
    <row r="38" spans="1:34" ht="13.5" customHeight="1" thickTop="1">
      <c r="A38" s="21"/>
      <c r="B38" s="21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5" t="s">
        <v>59</v>
      </c>
      <c r="Y38" s="26"/>
      <c r="Z38" s="26"/>
      <c r="AA38" s="26"/>
      <c r="AB38" s="26"/>
      <c r="AC38" s="26"/>
      <c r="AD38" s="26"/>
      <c r="AE38" s="26"/>
      <c r="AF38" s="27"/>
      <c r="AG38" s="12">
        <f>SUM(AG37:AG37)</f>
        <v>3990</v>
      </c>
      <c r="AH38" s="12">
        <f>SUM(AH37:AH37)</f>
        <v>4788</v>
      </c>
    </row>
    <row r="39" spans="1:3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51.75" thickBot="1">
      <c r="A40" s="3">
        <v>21145</v>
      </c>
      <c r="B40" s="4"/>
      <c r="C40" s="3">
        <v>54924</v>
      </c>
      <c r="D40" s="4" t="s">
        <v>41</v>
      </c>
      <c r="E40" s="4" t="s">
        <v>139</v>
      </c>
      <c r="F40" s="4" t="s">
        <v>140</v>
      </c>
      <c r="G40" s="4" t="s">
        <v>44</v>
      </c>
      <c r="H40" s="4" t="s">
        <v>151</v>
      </c>
      <c r="I40" s="4" t="s">
        <v>46</v>
      </c>
      <c r="J40" s="5">
        <v>1</v>
      </c>
      <c r="K40" s="6">
        <v>1</v>
      </c>
      <c r="L40" s="7" t="s">
        <v>118</v>
      </c>
      <c r="M40" s="4">
        <v>850000</v>
      </c>
      <c r="N40" s="4" t="s">
        <v>152</v>
      </c>
      <c r="O40" s="4" t="s">
        <v>153</v>
      </c>
      <c r="P40" s="4" t="s">
        <v>154</v>
      </c>
      <c r="Q40" s="4">
        <v>7</v>
      </c>
      <c r="R40" s="4" t="s">
        <v>155</v>
      </c>
      <c r="S40" s="4">
        <v>111812</v>
      </c>
      <c r="T40" s="4" t="s">
        <v>156</v>
      </c>
      <c r="U40" s="4" t="s">
        <v>157</v>
      </c>
      <c r="V40" s="4">
        <v>549494203</v>
      </c>
      <c r="W40" s="4"/>
      <c r="X40" s="8" t="s">
        <v>158</v>
      </c>
      <c r="Y40" s="8" t="s">
        <v>159</v>
      </c>
      <c r="Z40" s="8" t="s">
        <v>160</v>
      </c>
      <c r="AA40" s="8" t="s">
        <v>161</v>
      </c>
      <c r="AB40" s="8" t="s">
        <v>57</v>
      </c>
      <c r="AC40" s="7" t="s">
        <v>162</v>
      </c>
      <c r="AD40" s="9">
        <v>400</v>
      </c>
      <c r="AE40" s="6">
        <v>20</v>
      </c>
      <c r="AF40" s="9">
        <v>80</v>
      </c>
      <c r="AG40" s="10">
        <f>ROUND(K40*AD40,2)</f>
        <v>400</v>
      </c>
      <c r="AH40" s="10">
        <f>ROUND(K40*(AD40+AF40),2)</f>
        <v>480</v>
      </c>
    </row>
    <row r="41" spans="1:34" ht="13.5" customHeight="1" thickTop="1">
      <c r="A41" s="21"/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1" t="s">
        <v>59</v>
      </c>
      <c r="AF41" s="21"/>
      <c r="AG41" s="12">
        <f>SUM(AG40:AG40)</f>
        <v>400</v>
      </c>
      <c r="AH41" s="12">
        <f>SUM(AH40:AH40)</f>
        <v>480</v>
      </c>
    </row>
    <row r="42" spans="1:3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7.5">
      <c r="A43" s="3">
        <v>21149</v>
      </c>
      <c r="B43" s="4" t="s">
        <v>163</v>
      </c>
      <c r="C43" s="3">
        <v>54954</v>
      </c>
      <c r="D43" s="4" t="s">
        <v>41</v>
      </c>
      <c r="E43" s="4" t="s">
        <v>42</v>
      </c>
      <c r="F43" s="4" t="s">
        <v>43</v>
      </c>
      <c r="G43" s="4" t="s">
        <v>44</v>
      </c>
      <c r="H43" s="4" t="s">
        <v>164</v>
      </c>
      <c r="I43" s="4" t="s">
        <v>46</v>
      </c>
      <c r="J43" s="5">
        <v>10</v>
      </c>
      <c r="K43" s="6">
        <v>10</v>
      </c>
      <c r="L43" s="7" t="s">
        <v>47</v>
      </c>
      <c r="M43" s="4">
        <v>569917</v>
      </c>
      <c r="N43" s="4" t="s">
        <v>165</v>
      </c>
      <c r="O43" s="4" t="s">
        <v>109</v>
      </c>
      <c r="P43" s="4" t="s">
        <v>110</v>
      </c>
      <c r="Q43" s="4">
        <v>3</v>
      </c>
      <c r="R43" s="4" t="s">
        <v>166</v>
      </c>
      <c r="S43" s="4">
        <v>115744</v>
      </c>
      <c r="T43" s="4" t="s">
        <v>111</v>
      </c>
      <c r="U43" s="4" t="s">
        <v>112</v>
      </c>
      <c r="V43" s="4">
        <v>549493053</v>
      </c>
      <c r="W43" s="4" t="s">
        <v>167</v>
      </c>
      <c r="X43" s="8" t="s">
        <v>168</v>
      </c>
      <c r="Y43" s="8" t="s">
        <v>114</v>
      </c>
      <c r="Z43" s="8" t="s">
        <v>55</v>
      </c>
      <c r="AA43" s="8" t="s">
        <v>78</v>
      </c>
      <c r="AB43" s="8" t="s">
        <v>71</v>
      </c>
      <c r="AC43" s="7" t="s">
        <v>169</v>
      </c>
      <c r="AD43" s="9">
        <v>17</v>
      </c>
      <c r="AE43" s="6">
        <v>20</v>
      </c>
      <c r="AF43" s="9">
        <v>3.4</v>
      </c>
      <c r="AG43" s="10">
        <f>ROUND(K43*AD43,2)</f>
        <v>170</v>
      </c>
      <c r="AH43" s="10">
        <f>ROUND(K43*(AD43+AF43),2)</f>
        <v>204</v>
      </c>
    </row>
    <row r="44" spans="1:34" ht="127.5">
      <c r="A44" s="3">
        <v>21149</v>
      </c>
      <c r="B44" s="4" t="s">
        <v>163</v>
      </c>
      <c r="C44" s="3">
        <v>54964</v>
      </c>
      <c r="D44" s="4" t="s">
        <v>41</v>
      </c>
      <c r="E44" s="4" t="s">
        <v>42</v>
      </c>
      <c r="F44" s="4" t="s">
        <v>43</v>
      </c>
      <c r="G44" s="4" t="s">
        <v>44</v>
      </c>
      <c r="H44" s="4" t="s">
        <v>170</v>
      </c>
      <c r="I44" s="4" t="s">
        <v>46</v>
      </c>
      <c r="J44" s="5">
        <v>2000</v>
      </c>
      <c r="K44" s="6">
        <v>2000</v>
      </c>
      <c r="L44" s="7" t="s">
        <v>47</v>
      </c>
      <c r="M44" s="4">
        <v>569917</v>
      </c>
      <c r="N44" s="4" t="s">
        <v>165</v>
      </c>
      <c r="O44" s="4" t="s">
        <v>109</v>
      </c>
      <c r="P44" s="4" t="s">
        <v>110</v>
      </c>
      <c r="Q44" s="4">
        <v>3</v>
      </c>
      <c r="R44" s="4" t="s">
        <v>166</v>
      </c>
      <c r="S44" s="4">
        <v>115744</v>
      </c>
      <c r="T44" s="4" t="s">
        <v>111</v>
      </c>
      <c r="U44" s="4" t="s">
        <v>112</v>
      </c>
      <c r="V44" s="4">
        <v>549493053</v>
      </c>
      <c r="W44" s="4" t="s">
        <v>171</v>
      </c>
      <c r="X44" s="8" t="s">
        <v>168</v>
      </c>
      <c r="Y44" s="8" t="s">
        <v>114</v>
      </c>
      <c r="Z44" s="8" t="s">
        <v>55</v>
      </c>
      <c r="AA44" s="8" t="s">
        <v>78</v>
      </c>
      <c r="AB44" s="8" t="s">
        <v>71</v>
      </c>
      <c r="AC44" s="7" t="s">
        <v>169</v>
      </c>
      <c r="AD44" s="9">
        <v>7.8</v>
      </c>
      <c r="AE44" s="6">
        <v>20</v>
      </c>
      <c r="AF44" s="9">
        <v>1.56</v>
      </c>
      <c r="AG44" s="10">
        <f>ROUND(K44*AD44,2)</f>
        <v>15600</v>
      </c>
      <c r="AH44" s="10">
        <f>ROUND(K44*(AD44+AF44),2)</f>
        <v>18720</v>
      </c>
    </row>
    <row r="45" spans="1:34" ht="127.5">
      <c r="A45" s="3">
        <v>21149</v>
      </c>
      <c r="B45" s="4" t="s">
        <v>163</v>
      </c>
      <c r="C45" s="3">
        <v>54965</v>
      </c>
      <c r="D45" s="4" t="s">
        <v>41</v>
      </c>
      <c r="E45" s="4" t="s">
        <v>42</v>
      </c>
      <c r="F45" s="4" t="s">
        <v>43</v>
      </c>
      <c r="G45" s="4" t="s">
        <v>44</v>
      </c>
      <c r="H45" s="4" t="s">
        <v>172</v>
      </c>
      <c r="I45" s="4" t="s">
        <v>46</v>
      </c>
      <c r="J45" s="5">
        <v>50</v>
      </c>
      <c r="K45" s="6">
        <v>50</v>
      </c>
      <c r="L45" s="7" t="s">
        <v>47</v>
      </c>
      <c r="M45" s="4">
        <v>569917</v>
      </c>
      <c r="N45" s="4" t="s">
        <v>165</v>
      </c>
      <c r="O45" s="4" t="s">
        <v>109</v>
      </c>
      <c r="P45" s="4" t="s">
        <v>110</v>
      </c>
      <c r="Q45" s="4">
        <v>3</v>
      </c>
      <c r="R45" s="4" t="s">
        <v>166</v>
      </c>
      <c r="S45" s="4">
        <v>115744</v>
      </c>
      <c r="T45" s="4" t="s">
        <v>111</v>
      </c>
      <c r="U45" s="4" t="s">
        <v>112</v>
      </c>
      <c r="V45" s="4">
        <v>549493053</v>
      </c>
      <c r="W45" s="4" t="s">
        <v>173</v>
      </c>
      <c r="X45" s="8" t="s">
        <v>168</v>
      </c>
      <c r="Y45" s="8" t="s">
        <v>114</v>
      </c>
      <c r="Z45" s="8" t="s">
        <v>55</v>
      </c>
      <c r="AA45" s="8" t="s">
        <v>78</v>
      </c>
      <c r="AB45" s="8" t="s">
        <v>71</v>
      </c>
      <c r="AC45" s="7" t="s">
        <v>169</v>
      </c>
      <c r="AD45" s="9">
        <v>20</v>
      </c>
      <c r="AE45" s="6">
        <v>20</v>
      </c>
      <c r="AF45" s="9">
        <v>4</v>
      </c>
      <c r="AG45" s="10">
        <f>ROUND(K45*AD45,2)</f>
        <v>1000</v>
      </c>
      <c r="AH45" s="10">
        <f>ROUND(K45*(AD45+AF45),2)</f>
        <v>1200</v>
      </c>
    </row>
    <row r="46" spans="1:34" ht="128.25" thickBot="1">
      <c r="A46" s="3">
        <v>21149</v>
      </c>
      <c r="B46" s="4" t="s">
        <v>163</v>
      </c>
      <c r="C46" s="3">
        <v>54966</v>
      </c>
      <c r="D46" s="4" t="s">
        <v>41</v>
      </c>
      <c r="E46" s="4" t="s">
        <v>42</v>
      </c>
      <c r="F46" s="4" t="s">
        <v>43</v>
      </c>
      <c r="G46" s="4" t="s">
        <v>44</v>
      </c>
      <c r="H46" s="4" t="s">
        <v>174</v>
      </c>
      <c r="I46" s="4" t="s">
        <v>46</v>
      </c>
      <c r="J46" s="5">
        <v>400</v>
      </c>
      <c r="K46" s="6">
        <v>400</v>
      </c>
      <c r="L46" s="7" t="s">
        <v>47</v>
      </c>
      <c r="M46" s="4">
        <v>569917</v>
      </c>
      <c r="N46" s="4" t="s">
        <v>165</v>
      </c>
      <c r="O46" s="4" t="s">
        <v>109</v>
      </c>
      <c r="P46" s="4" t="s">
        <v>110</v>
      </c>
      <c r="Q46" s="4">
        <v>3</v>
      </c>
      <c r="R46" s="4" t="s">
        <v>166</v>
      </c>
      <c r="S46" s="4">
        <v>115744</v>
      </c>
      <c r="T46" s="4" t="s">
        <v>111</v>
      </c>
      <c r="U46" s="4" t="s">
        <v>112</v>
      </c>
      <c r="V46" s="4">
        <v>549493053</v>
      </c>
      <c r="W46" s="4" t="s">
        <v>173</v>
      </c>
      <c r="X46" s="8" t="s">
        <v>168</v>
      </c>
      <c r="Y46" s="8" t="s">
        <v>114</v>
      </c>
      <c r="Z46" s="8" t="s">
        <v>55</v>
      </c>
      <c r="AA46" s="8" t="s">
        <v>78</v>
      </c>
      <c r="AB46" s="8" t="s">
        <v>71</v>
      </c>
      <c r="AC46" s="7" t="s">
        <v>169</v>
      </c>
      <c r="AD46" s="9">
        <v>15</v>
      </c>
      <c r="AE46" s="6">
        <v>20</v>
      </c>
      <c r="AF46" s="9">
        <v>3</v>
      </c>
      <c r="AG46" s="10">
        <f>ROUND(K46*AD46,2)</f>
        <v>6000</v>
      </c>
      <c r="AH46" s="10">
        <f>ROUND(K46*(AD46+AF46),2)</f>
        <v>7200</v>
      </c>
    </row>
    <row r="47" spans="1:34" ht="13.5" customHeight="1" thickTop="1">
      <c r="A47" s="21"/>
      <c r="B47" s="21"/>
      <c r="C47" s="2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21" t="s">
        <v>59</v>
      </c>
      <c r="AF47" s="21"/>
      <c r="AG47" s="12">
        <f>SUM(AG43:AG46)</f>
        <v>22770</v>
      </c>
      <c r="AH47" s="12">
        <f>SUM(AH43:AH46)</f>
        <v>27324</v>
      </c>
    </row>
    <row r="48" spans="1:3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255.75" thickBot="1">
      <c r="A49" s="3">
        <v>21238</v>
      </c>
      <c r="B49" s="4" t="s">
        <v>175</v>
      </c>
      <c r="C49" s="3">
        <v>55351</v>
      </c>
      <c r="D49" s="4" t="s">
        <v>41</v>
      </c>
      <c r="E49" s="4" t="s">
        <v>42</v>
      </c>
      <c r="F49" s="4" t="s">
        <v>43</v>
      </c>
      <c r="G49" s="4" t="s">
        <v>44</v>
      </c>
      <c r="H49" s="4" t="s">
        <v>176</v>
      </c>
      <c r="I49" s="4" t="s">
        <v>46</v>
      </c>
      <c r="J49" s="5">
        <v>3040</v>
      </c>
      <c r="K49" s="6">
        <v>3040</v>
      </c>
      <c r="L49" s="7" t="s">
        <v>118</v>
      </c>
      <c r="M49" s="4">
        <v>119921</v>
      </c>
      <c r="N49" s="4" t="s">
        <v>177</v>
      </c>
      <c r="O49" s="4" t="s">
        <v>178</v>
      </c>
      <c r="P49" s="4" t="s">
        <v>121</v>
      </c>
      <c r="Q49" s="4">
        <v>2</v>
      </c>
      <c r="R49" s="4" t="s">
        <v>179</v>
      </c>
      <c r="S49" s="4">
        <v>135370</v>
      </c>
      <c r="T49" s="4" t="s">
        <v>180</v>
      </c>
      <c r="U49" s="4" t="s">
        <v>181</v>
      </c>
      <c r="V49" s="4">
        <v>549494808</v>
      </c>
      <c r="W49" s="4" t="s">
        <v>182</v>
      </c>
      <c r="X49" s="8" t="s">
        <v>183</v>
      </c>
      <c r="Y49" s="8" t="s">
        <v>184</v>
      </c>
      <c r="Z49" s="8" t="s">
        <v>55</v>
      </c>
      <c r="AA49" s="8" t="s">
        <v>70</v>
      </c>
      <c r="AB49" s="8" t="s">
        <v>185</v>
      </c>
      <c r="AC49" s="7" t="s">
        <v>186</v>
      </c>
      <c r="AD49" s="9">
        <v>24.5</v>
      </c>
      <c r="AE49" s="6">
        <v>20</v>
      </c>
      <c r="AF49" s="9">
        <v>4.9</v>
      </c>
      <c r="AG49" s="10">
        <f>ROUND(K49*AD49,2)</f>
        <v>74480</v>
      </c>
      <c r="AH49" s="10">
        <f>ROUND(K49*(AD49+AF49),2)</f>
        <v>89376</v>
      </c>
    </row>
    <row r="50" spans="1:34" ht="13.5" customHeight="1" thickTop="1">
      <c r="A50" s="21"/>
      <c r="B50" s="21"/>
      <c r="C50" s="2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21" t="s">
        <v>59</v>
      </c>
      <c r="AF50" s="21"/>
      <c r="AG50" s="12">
        <f>SUM(AG49:AG49)</f>
        <v>74480</v>
      </c>
      <c r="AH50" s="12">
        <f>SUM(AH49:AH49)</f>
        <v>89376</v>
      </c>
    </row>
    <row r="51" spans="1:3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02">
      <c r="A52" s="3">
        <v>21266</v>
      </c>
      <c r="B52" s="4"/>
      <c r="C52" s="3">
        <v>56123</v>
      </c>
      <c r="D52" s="4" t="s">
        <v>41</v>
      </c>
      <c r="E52" s="4" t="s">
        <v>61</v>
      </c>
      <c r="F52" s="4" t="s">
        <v>62</v>
      </c>
      <c r="G52" s="4" t="s">
        <v>44</v>
      </c>
      <c r="H52" s="4" t="s">
        <v>187</v>
      </c>
      <c r="I52" s="4" t="s">
        <v>46</v>
      </c>
      <c r="J52" s="5">
        <v>500</v>
      </c>
      <c r="K52" s="6">
        <v>500</v>
      </c>
      <c r="L52" s="7" t="s">
        <v>47</v>
      </c>
      <c r="M52" s="4">
        <v>231700</v>
      </c>
      <c r="N52" s="4" t="s">
        <v>188</v>
      </c>
      <c r="O52" s="4" t="s">
        <v>86</v>
      </c>
      <c r="P52" s="4" t="s">
        <v>87</v>
      </c>
      <c r="Q52" s="4">
        <v>4</v>
      </c>
      <c r="R52" s="4" t="s">
        <v>55</v>
      </c>
      <c r="S52" s="4">
        <v>137853</v>
      </c>
      <c r="T52" s="4" t="s">
        <v>189</v>
      </c>
      <c r="U52" s="4" t="s">
        <v>190</v>
      </c>
      <c r="V52" s="4">
        <v>549495971</v>
      </c>
      <c r="W52" s="4"/>
      <c r="X52" s="8" t="s">
        <v>191</v>
      </c>
      <c r="Y52" s="8" t="s">
        <v>192</v>
      </c>
      <c r="Z52" s="8" t="s">
        <v>193</v>
      </c>
      <c r="AA52" s="8" t="s">
        <v>70</v>
      </c>
      <c r="AB52" s="8" t="s">
        <v>194</v>
      </c>
      <c r="AC52" s="7" t="s">
        <v>195</v>
      </c>
      <c r="AD52" s="9">
        <v>5</v>
      </c>
      <c r="AE52" s="6">
        <v>20</v>
      </c>
      <c r="AF52" s="9">
        <v>1</v>
      </c>
      <c r="AG52" s="10">
        <f>ROUND(K52*AD52,2)</f>
        <v>2500</v>
      </c>
      <c r="AH52" s="10">
        <f>ROUND(K52*(AD52+AF52),2)</f>
        <v>3000</v>
      </c>
    </row>
    <row r="53" spans="1:34" ht="102.75" thickBot="1">
      <c r="A53" s="3">
        <v>21266</v>
      </c>
      <c r="B53" s="4"/>
      <c r="C53" s="3">
        <v>56124</v>
      </c>
      <c r="D53" s="4" t="s">
        <v>41</v>
      </c>
      <c r="E53" s="4" t="s">
        <v>61</v>
      </c>
      <c r="F53" s="4" t="s">
        <v>62</v>
      </c>
      <c r="G53" s="4" t="s">
        <v>44</v>
      </c>
      <c r="H53" s="4" t="s">
        <v>196</v>
      </c>
      <c r="I53" s="4" t="s">
        <v>46</v>
      </c>
      <c r="J53" s="5">
        <v>500</v>
      </c>
      <c r="K53" s="6">
        <v>500</v>
      </c>
      <c r="L53" s="7" t="s">
        <v>47</v>
      </c>
      <c r="M53" s="4">
        <v>231700</v>
      </c>
      <c r="N53" s="4" t="s">
        <v>188</v>
      </c>
      <c r="O53" s="4" t="s">
        <v>86</v>
      </c>
      <c r="P53" s="4" t="s">
        <v>87</v>
      </c>
      <c r="Q53" s="4">
        <v>4</v>
      </c>
      <c r="R53" s="4">
        <v>4.35</v>
      </c>
      <c r="S53" s="4">
        <v>137853</v>
      </c>
      <c r="T53" s="4" t="s">
        <v>189</v>
      </c>
      <c r="U53" s="4" t="s">
        <v>190</v>
      </c>
      <c r="V53" s="4">
        <v>549495971</v>
      </c>
      <c r="W53" s="4"/>
      <c r="X53" s="8" t="s">
        <v>191</v>
      </c>
      <c r="Y53" s="8" t="s">
        <v>192</v>
      </c>
      <c r="Z53" s="8" t="s">
        <v>193</v>
      </c>
      <c r="AA53" s="8" t="s">
        <v>70</v>
      </c>
      <c r="AB53" s="8" t="s">
        <v>194</v>
      </c>
      <c r="AC53" s="7" t="s">
        <v>195</v>
      </c>
      <c r="AD53" s="9">
        <v>5</v>
      </c>
      <c r="AE53" s="6">
        <v>20</v>
      </c>
      <c r="AF53" s="9">
        <v>1</v>
      </c>
      <c r="AG53" s="10">
        <f>ROUND(K53*AD53,2)</f>
        <v>2500</v>
      </c>
      <c r="AH53" s="10">
        <f>ROUND(K53*(AD53+AF53),2)</f>
        <v>3000</v>
      </c>
    </row>
    <row r="54" spans="1:34" ht="13.5" customHeight="1" thickTop="1">
      <c r="A54" s="21"/>
      <c r="B54" s="21"/>
      <c r="C54" s="2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1" t="s">
        <v>59</v>
      </c>
      <c r="AF54" s="21"/>
      <c r="AG54" s="12">
        <f>SUM(AG52:AG53)</f>
        <v>5000</v>
      </c>
      <c r="AH54" s="12">
        <f>SUM(AH52:AH53)</f>
        <v>6000</v>
      </c>
    </row>
    <row r="55" spans="1:34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ht="89.25">
      <c r="A56" s="3">
        <v>21282</v>
      </c>
      <c r="B56" s="4"/>
      <c r="C56" s="3">
        <v>55775</v>
      </c>
      <c r="D56" s="4" t="s">
        <v>41</v>
      </c>
      <c r="E56" s="4" t="s">
        <v>42</v>
      </c>
      <c r="F56" s="4" t="s">
        <v>43</v>
      </c>
      <c r="G56" s="4" t="s">
        <v>44</v>
      </c>
      <c r="H56" s="4" t="s">
        <v>197</v>
      </c>
      <c r="I56" s="4" t="s">
        <v>46</v>
      </c>
      <c r="J56" s="5">
        <v>300</v>
      </c>
      <c r="K56" s="6">
        <v>300</v>
      </c>
      <c r="L56" s="7" t="s">
        <v>47</v>
      </c>
      <c r="M56" s="4">
        <v>319900</v>
      </c>
      <c r="N56" s="4" t="s">
        <v>198</v>
      </c>
      <c r="O56" s="4" t="s">
        <v>199</v>
      </c>
      <c r="P56" s="4" t="s">
        <v>97</v>
      </c>
      <c r="Q56" s="4">
        <v>1</v>
      </c>
      <c r="R56" s="4" t="s">
        <v>200</v>
      </c>
      <c r="S56" s="4">
        <v>46448</v>
      </c>
      <c r="T56" s="4" t="s">
        <v>201</v>
      </c>
      <c r="U56" s="4" t="s">
        <v>202</v>
      </c>
      <c r="V56" s="4">
        <v>549491405</v>
      </c>
      <c r="W56" s="4"/>
      <c r="X56" s="8" t="s">
        <v>203</v>
      </c>
      <c r="Y56" s="8" t="s">
        <v>204</v>
      </c>
      <c r="Z56" s="8" t="s">
        <v>55</v>
      </c>
      <c r="AA56" s="8" t="s">
        <v>205</v>
      </c>
      <c r="AB56" s="8" t="s">
        <v>55</v>
      </c>
      <c r="AC56" s="7" t="s">
        <v>206</v>
      </c>
      <c r="AD56" s="9">
        <v>19</v>
      </c>
      <c r="AE56" s="6">
        <v>20</v>
      </c>
      <c r="AF56" s="9">
        <v>3.8</v>
      </c>
      <c r="AG56" s="10">
        <f aca="true" t="shared" si="2" ref="AG56:AG63">ROUND(K56*AD56,2)</f>
        <v>5700</v>
      </c>
      <c r="AH56" s="10">
        <f aca="true" t="shared" si="3" ref="AH56:AH63">ROUND(K56*(AD56+AF56),2)</f>
        <v>6840</v>
      </c>
    </row>
    <row r="57" spans="1:34" ht="89.25">
      <c r="A57" s="3">
        <v>21282</v>
      </c>
      <c r="B57" s="4"/>
      <c r="C57" s="3">
        <v>55776</v>
      </c>
      <c r="D57" s="4" t="s">
        <v>41</v>
      </c>
      <c r="E57" s="4" t="s">
        <v>42</v>
      </c>
      <c r="F57" s="4" t="s">
        <v>43</v>
      </c>
      <c r="G57" s="4" t="s">
        <v>44</v>
      </c>
      <c r="H57" s="4" t="s">
        <v>207</v>
      </c>
      <c r="I57" s="4" t="s">
        <v>46</v>
      </c>
      <c r="J57" s="5">
        <v>300</v>
      </c>
      <c r="K57" s="6">
        <v>300</v>
      </c>
      <c r="L57" s="7" t="s">
        <v>47</v>
      </c>
      <c r="M57" s="4">
        <v>319900</v>
      </c>
      <c r="N57" s="4" t="s">
        <v>198</v>
      </c>
      <c r="O57" s="4" t="s">
        <v>199</v>
      </c>
      <c r="P57" s="4" t="s">
        <v>97</v>
      </c>
      <c r="Q57" s="4">
        <v>1</v>
      </c>
      <c r="R57" s="4" t="s">
        <v>200</v>
      </c>
      <c r="S57" s="4">
        <v>46448</v>
      </c>
      <c r="T57" s="4" t="s">
        <v>201</v>
      </c>
      <c r="U57" s="4" t="s">
        <v>202</v>
      </c>
      <c r="V57" s="4">
        <v>549491405</v>
      </c>
      <c r="W57" s="4"/>
      <c r="X57" s="8" t="s">
        <v>203</v>
      </c>
      <c r="Y57" s="8" t="s">
        <v>204</v>
      </c>
      <c r="Z57" s="8" t="s">
        <v>55</v>
      </c>
      <c r="AA57" s="8" t="s">
        <v>205</v>
      </c>
      <c r="AB57" s="8" t="s">
        <v>55</v>
      </c>
      <c r="AC57" s="7" t="s">
        <v>206</v>
      </c>
      <c r="AD57" s="9">
        <v>21.5</v>
      </c>
      <c r="AE57" s="6">
        <v>20</v>
      </c>
      <c r="AF57" s="9">
        <v>4.3</v>
      </c>
      <c r="AG57" s="10">
        <f t="shared" si="2"/>
        <v>6450</v>
      </c>
      <c r="AH57" s="10">
        <f t="shared" si="3"/>
        <v>7740</v>
      </c>
    </row>
    <row r="58" spans="1:34" ht="89.25">
      <c r="A58" s="3">
        <v>21282</v>
      </c>
      <c r="B58" s="4"/>
      <c r="C58" s="3">
        <v>55784</v>
      </c>
      <c r="D58" s="4" t="s">
        <v>41</v>
      </c>
      <c r="E58" s="4" t="s">
        <v>42</v>
      </c>
      <c r="F58" s="4" t="s">
        <v>43</v>
      </c>
      <c r="G58" s="4" t="s">
        <v>44</v>
      </c>
      <c r="H58" s="4" t="s">
        <v>208</v>
      </c>
      <c r="I58" s="4" t="s">
        <v>46</v>
      </c>
      <c r="J58" s="5">
        <v>280</v>
      </c>
      <c r="K58" s="6">
        <v>280</v>
      </c>
      <c r="L58" s="7" t="s">
        <v>47</v>
      </c>
      <c r="M58" s="4">
        <v>319900</v>
      </c>
      <c r="N58" s="4" t="s">
        <v>198</v>
      </c>
      <c r="O58" s="4" t="s">
        <v>199</v>
      </c>
      <c r="P58" s="4" t="s">
        <v>97</v>
      </c>
      <c r="Q58" s="4">
        <v>1</v>
      </c>
      <c r="R58" s="4" t="s">
        <v>200</v>
      </c>
      <c r="S58" s="4">
        <v>46448</v>
      </c>
      <c r="T58" s="4" t="s">
        <v>201</v>
      </c>
      <c r="U58" s="4" t="s">
        <v>202</v>
      </c>
      <c r="V58" s="4">
        <v>549491405</v>
      </c>
      <c r="W58" s="4"/>
      <c r="X58" s="8" t="s">
        <v>203</v>
      </c>
      <c r="Y58" s="8" t="s">
        <v>204</v>
      </c>
      <c r="Z58" s="8" t="s">
        <v>55</v>
      </c>
      <c r="AA58" s="8" t="s">
        <v>205</v>
      </c>
      <c r="AB58" s="8" t="s">
        <v>55</v>
      </c>
      <c r="AC58" s="7" t="s">
        <v>206</v>
      </c>
      <c r="AD58" s="9">
        <v>18</v>
      </c>
      <c r="AE58" s="6">
        <v>20</v>
      </c>
      <c r="AF58" s="9">
        <v>3.6</v>
      </c>
      <c r="AG58" s="10">
        <f t="shared" si="2"/>
        <v>5040</v>
      </c>
      <c r="AH58" s="10">
        <f t="shared" si="3"/>
        <v>6048</v>
      </c>
    </row>
    <row r="59" spans="1:34" ht="89.25">
      <c r="A59" s="3">
        <v>21282</v>
      </c>
      <c r="B59" s="4"/>
      <c r="C59" s="3">
        <v>55785</v>
      </c>
      <c r="D59" s="4" t="s">
        <v>41</v>
      </c>
      <c r="E59" s="4" t="s">
        <v>42</v>
      </c>
      <c r="F59" s="4" t="s">
        <v>43</v>
      </c>
      <c r="G59" s="4" t="s">
        <v>44</v>
      </c>
      <c r="H59" s="4" t="s">
        <v>209</v>
      </c>
      <c r="I59" s="4" t="s">
        <v>46</v>
      </c>
      <c r="J59" s="5">
        <v>480</v>
      </c>
      <c r="K59" s="6">
        <v>480</v>
      </c>
      <c r="L59" s="7" t="s">
        <v>47</v>
      </c>
      <c r="M59" s="4">
        <v>319900</v>
      </c>
      <c r="N59" s="4" t="s">
        <v>198</v>
      </c>
      <c r="O59" s="4" t="s">
        <v>199</v>
      </c>
      <c r="P59" s="4" t="s">
        <v>97</v>
      </c>
      <c r="Q59" s="4">
        <v>1</v>
      </c>
      <c r="R59" s="4" t="s">
        <v>200</v>
      </c>
      <c r="S59" s="4">
        <v>46448</v>
      </c>
      <c r="T59" s="4" t="s">
        <v>201</v>
      </c>
      <c r="U59" s="4" t="s">
        <v>202</v>
      </c>
      <c r="V59" s="4">
        <v>549491405</v>
      </c>
      <c r="W59" s="4"/>
      <c r="X59" s="8" t="s">
        <v>203</v>
      </c>
      <c r="Y59" s="8" t="s">
        <v>204</v>
      </c>
      <c r="Z59" s="8" t="s">
        <v>55</v>
      </c>
      <c r="AA59" s="8" t="s">
        <v>205</v>
      </c>
      <c r="AB59" s="8" t="s">
        <v>55</v>
      </c>
      <c r="AC59" s="7" t="s">
        <v>206</v>
      </c>
      <c r="AD59" s="9">
        <v>25</v>
      </c>
      <c r="AE59" s="6">
        <v>20</v>
      </c>
      <c r="AF59" s="9">
        <v>5</v>
      </c>
      <c r="AG59" s="10">
        <f t="shared" si="2"/>
        <v>12000</v>
      </c>
      <c r="AH59" s="10">
        <f t="shared" si="3"/>
        <v>14400</v>
      </c>
    </row>
    <row r="60" spans="1:34" ht="89.25">
      <c r="A60" s="3">
        <v>21282</v>
      </c>
      <c r="B60" s="4"/>
      <c r="C60" s="3">
        <v>55786</v>
      </c>
      <c r="D60" s="4" t="s">
        <v>41</v>
      </c>
      <c r="E60" s="4" t="s">
        <v>42</v>
      </c>
      <c r="F60" s="4" t="s">
        <v>43</v>
      </c>
      <c r="G60" s="4" t="s">
        <v>44</v>
      </c>
      <c r="H60" s="4" t="s">
        <v>210</v>
      </c>
      <c r="I60" s="4" t="s">
        <v>46</v>
      </c>
      <c r="J60" s="5">
        <v>280</v>
      </c>
      <c r="K60" s="6">
        <v>280</v>
      </c>
      <c r="L60" s="7" t="s">
        <v>47</v>
      </c>
      <c r="M60" s="4">
        <v>319900</v>
      </c>
      <c r="N60" s="4" t="s">
        <v>198</v>
      </c>
      <c r="O60" s="4" t="s">
        <v>199</v>
      </c>
      <c r="P60" s="4" t="s">
        <v>97</v>
      </c>
      <c r="Q60" s="4">
        <v>1</v>
      </c>
      <c r="R60" s="4" t="s">
        <v>55</v>
      </c>
      <c r="S60" s="4">
        <v>46448</v>
      </c>
      <c r="T60" s="4" t="s">
        <v>201</v>
      </c>
      <c r="U60" s="4" t="s">
        <v>202</v>
      </c>
      <c r="V60" s="4">
        <v>549491405</v>
      </c>
      <c r="W60" s="4"/>
      <c r="X60" s="8" t="s">
        <v>203</v>
      </c>
      <c r="Y60" s="8" t="s">
        <v>204</v>
      </c>
      <c r="Z60" s="8" t="s">
        <v>55</v>
      </c>
      <c r="AA60" s="8" t="s">
        <v>205</v>
      </c>
      <c r="AB60" s="8" t="s">
        <v>55</v>
      </c>
      <c r="AC60" s="7" t="s">
        <v>206</v>
      </c>
      <c r="AD60" s="9">
        <v>19</v>
      </c>
      <c r="AE60" s="6">
        <v>20</v>
      </c>
      <c r="AF60" s="9">
        <v>3.8</v>
      </c>
      <c r="AG60" s="10">
        <f t="shared" si="2"/>
        <v>5320</v>
      </c>
      <c r="AH60" s="10">
        <f t="shared" si="3"/>
        <v>6384</v>
      </c>
    </row>
    <row r="61" spans="1:34" ht="89.25">
      <c r="A61" s="3">
        <v>21282</v>
      </c>
      <c r="B61" s="4"/>
      <c r="C61" s="3">
        <v>55788</v>
      </c>
      <c r="D61" s="4" t="s">
        <v>41</v>
      </c>
      <c r="E61" s="4" t="s">
        <v>42</v>
      </c>
      <c r="F61" s="4" t="s">
        <v>43</v>
      </c>
      <c r="G61" s="4" t="s">
        <v>44</v>
      </c>
      <c r="H61" s="4" t="s">
        <v>211</v>
      </c>
      <c r="I61" s="4" t="s">
        <v>46</v>
      </c>
      <c r="J61" s="5">
        <v>300</v>
      </c>
      <c r="K61" s="6">
        <v>300</v>
      </c>
      <c r="L61" s="7" t="s">
        <v>47</v>
      </c>
      <c r="M61" s="4">
        <v>319900</v>
      </c>
      <c r="N61" s="4" t="s">
        <v>198</v>
      </c>
      <c r="O61" s="4" t="s">
        <v>199</v>
      </c>
      <c r="P61" s="4" t="s">
        <v>97</v>
      </c>
      <c r="Q61" s="4">
        <v>1</v>
      </c>
      <c r="R61" s="4" t="s">
        <v>200</v>
      </c>
      <c r="S61" s="4">
        <v>46448</v>
      </c>
      <c r="T61" s="4" t="s">
        <v>201</v>
      </c>
      <c r="U61" s="4" t="s">
        <v>202</v>
      </c>
      <c r="V61" s="4">
        <v>549491405</v>
      </c>
      <c r="W61" s="4"/>
      <c r="X61" s="8" t="s">
        <v>203</v>
      </c>
      <c r="Y61" s="8" t="s">
        <v>204</v>
      </c>
      <c r="Z61" s="8" t="s">
        <v>55</v>
      </c>
      <c r="AA61" s="8" t="s">
        <v>205</v>
      </c>
      <c r="AB61" s="8" t="s">
        <v>55</v>
      </c>
      <c r="AC61" s="7" t="s">
        <v>206</v>
      </c>
      <c r="AD61" s="9">
        <v>18</v>
      </c>
      <c r="AE61" s="6">
        <v>20</v>
      </c>
      <c r="AF61" s="9">
        <v>3.6</v>
      </c>
      <c r="AG61" s="10">
        <f t="shared" si="2"/>
        <v>5400</v>
      </c>
      <c r="AH61" s="10">
        <f t="shared" si="3"/>
        <v>6480</v>
      </c>
    </row>
    <row r="62" spans="1:34" ht="89.25">
      <c r="A62" s="3">
        <v>21282</v>
      </c>
      <c r="B62" s="4"/>
      <c r="C62" s="3">
        <v>55789</v>
      </c>
      <c r="D62" s="4" t="s">
        <v>41</v>
      </c>
      <c r="E62" s="4" t="s">
        <v>42</v>
      </c>
      <c r="F62" s="4" t="s">
        <v>43</v>
      </c>
      <c r="G62" s="4" t="s">
        <v>44</v>
      </c>
      <c r="H62" s="4" t="s">
        <v>212</v>
      </c>
      <c r="I62" s="4" t="s">
        <v>46</v>
      </c>
      <c r="J62" s="5">
        <v>380</v>
      </c>
      <c r="K62" s="6">
        <v>380</v>
      </c>
      <c r="L62" s="7" t="s">
        <v>47</v>
      </c>
      <c r="M62" s="4">
        <v>319900</v>
      </c>
      <c r="N62" s="4" t="s">
        <v>198</v>
      </c>
      <c r="O62" s="4" t="s">
        <v>199</v>
      </c>
      <c r="P62" s="4" t="s">
        <v>97</v>
      </c>
      <c r="Q62" s="4">
        <v>1</v>
      </c>
      <c r="R62" s="4" t="s">
        <v>200</v>
      </c>
      <c r="S62" s="4">
        <v>46448</v>
      </c>
      <c r="T62" s="4" t="s">
        <v>201</v>
      </c>
      <c r="U62" s="4" t="s">
        <v>202</v>
      </c>
      <c r="V62" s="4">
        <v>549491405</v>
      </c>
      <c r="W62" s="4"/>
      <c r="X62" s="8" t="s">
        <v>203</v>
      </c>
      <c r="Y62" s="8" t="s">
        <v>204</v>
      </c>
      <c r="Z62" s="8" t="s">
        <v>55</v>
      </c>
      <c r="AA62" s="8" t="s">
        <v>205</v>
      </c>
      <c r="AB62" s="8" t="s">
        <v>55</v>
      </c>
      <c r="AC62" s="7" t="s">
        <v>206</v>
      </c>
      <c r="AD62" s="9">
        <v>23</v>
      </c>
      <c r="AE62" s="6">
        <v>20</v>
      </c>
      <c r="AF62" s="9">
        <v>4.6</v>
      </c>
      <c r="AG62" s="10">
        <f t="shared" si="2"/>
        <v>8740</v>
      </c>
      <c r="AH62" s="10">
        <f t="shared" si="3"/>
        <v>10488</v>
      </c>
    </row>
    <row r="63" spans="1:34" ht="90" thickBot="1">
      <c r="A63" s="3">
        <v>21282</v>
      </c>
      <c r="B63" s="4"/>
      <c r="C63" s="3">
        <v>55791</v>
      </c>
      <c r="D63" s="4" t="s">
        <v>41</v>
      </c>
      <c r="E63" s="4" t="s">
        <v>42</v>
      </c>
      <c r="F63" s="4" t="s">
        <v>43</v>
      </c>
      <c r="G63" s="4" t="s">
        <v>44</v>
      </c>
      <c r="H63" s="4" t="s">
        <v>213</v>
      </c>
      <c r="I63" s="4" t="s">
        <v>46</v>
      </c>
      <c r="J63" s="5">
        <v>2000</v>
      </c>
      <c r="K63" s="6">
        <v>2000</v>
      </c>
      <c r="L63" s="7" t="s">
        <v>47</v>
      </c>
      <c r="M63" s="4">
        <v>319900</v>
      </c>
      <c r="N63" s="4" t="s">
        <v>198</v>
      </c>
      <c r="O63" s="4" t="s">
        <v>199</v>
      </c>
      <c r="P63" s="4" t="s">
        <v>97</v>
      </c>
      <c r="Q63" s="4">
        <v>1</v>
      </c>
      <c r="R63" s="4" t="s">
        <v>200</v>
      </c>
      <c r="S63" s="4">
        <v>46448</v>
      </c>
      <c r="T63" s="4" t="s">
        <v>201</v>
      </c>
      <c r="U63" s="4" t="s">
        <v>202</v>
      </c>
      <c r="V63" s="4">
        <v>549491405</v>
      </c>
      <c r="W63" s="4"/>
      <c r="X63" s="8" t="s">
        <v>203</v>
      </c>
      <c r="Y63" s="8" t="s">
        <v>204</v>
      </c>
      <c r="Z63" s="8" t="s">
        <v>55</v>
      </c>
      <c r="AA63" s="8" t="s">
        <v>205</v>
      </c>
      <c r="AB63" s="8" t="s">
        <v>55</v>
      </c>
      <c r="AC63" s="7" t="s">
        <v>206</v>
      </c>
      <c r="AD63" s="9">
        <v>11.5</v>
      </c>
      <c r="AE63" s="6">
        <v>20</v>
      </c>
      <c r="AF63" s="9">
        <v>2.3</v>
      </c>
      <c r="AG63" s="10">
        <f t="shared" si="2"/>
        <v>23000</v>
      </c>
      <c r="AH63" s="10">
        <f t="shared" si="3"/>
        <v>27600</v>
      </c>
    </row>
    <row r="64" spans="1:34" ht="13.5" customHeight="1" thickTop="1">
      <c r="A64" s="21"/>
      <c r="B64" s="21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21" t="s">
        <v>59</v>
      </c>
      <c r="AF64" s="21"/>
      <c r="AG64" s="12">
        <f>SUM(AG56:AG63)</f>
        <v>71650</v>
      </c>
      <c r="AH64" s="12">
        <f>SUM(AH56:AH63)</f>
        <v>85980</v>
      </c>
    </row>
    <row r="65" spans="1:3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77.25" thickBot="1">
      <c r="A66" s="3">
        <v>21335</v>
      </c>
      <c r="B66" s="4"/>
      <c r="C66" s="3">
        <v>56401</v>
      </c>
      <c r="D66" s="4" t="s">
        <v>41</v>
      </c>
      <c r="E66" s="4" t="s">
        <v>61</v>
      </c>
      <c r="F66" s="4" t="s">
        <v>62</v>
      </c>
      <c r="G66" s="4" t="s">
        <v>44</v>
      </c>
      <c r="H66" s="4" t="s">
        <v>214</v>
      </c>
      <c r="I66" s="4" t="s">
        <v>46</v>
      </c>
      <c r="J66" s="5">
        <v>500</v>
      </c>
      <c r="K66" s="6">
        <v>500</v>
      </c>
      <c r="L66" s="7" t="s">
        <v>47</v>
      </c>
      <c r="M66" s="4">
        <v>213100</v>
      </c>
      <c r="N66" s="4" t="s">
        <v>215</v>
      </c>
      <c r="O66" s="4" t="s">
        <v>216</v>
      </c>
      <c r="P66" s="4" t="s">
        <v>144</v>
      </c>
      <c r="Q66" s="4"/>
      <c r="R66" s="4" t="s">
        <v>55</v>
      </c>
      <c r="S66" s="4">
        <v>16710</v>
      </c>
      <c r="T66" s="4" t="s">
        <v>217</v>
      </c>
      <c r="U66" s="4" t="s">
        <v>218</v>
      </c>
      <c r="V66" s="4">
        <v>549493534</v>
      </c>
      <c r="W66" s="4" t="s">
        <v>219</v>
      </c>
      <c r="X66" s="8" t="s">
        <v>220</v>
      </c>
      <c r="Y66" s="8" t="s">
        <v>221</v>
      </c>
      <c r="Z66" s="8" t="s">
        <v>55</v>
      </c>
      <c r="AA66" s="8" t="s">
        <v>78</v>
      </c>
      <c r="AB66" s="8" t="s">
        <v>55</v>
      </c>
      <c r="AC66" s="7" t="s">
        <v>222</v>
      </c>
      <c r="AD66" s="9">
        <v>6</v>
      </c>
      <c r="AE66" s="6">
        <v>20</v>
      </c>
      <c r="AF66" s="9">
        <v>1.2</v>
      </c>
      <c r="AG66" s="10">
        <f>ROUND(K66*AD66,2)</f>
        <v>3000</v>
      </c>
      <c r="AH66" s="10">
        <f>ROUND(K66*(AD66+AF66),2)</f>
        <v>3600</v>
      </c>
    </row>
    <row r="67" spans="1:34" ht="13.5" customHeight="1" thickTop="1">
      <c r="A67" s="21"/>
      <c r="B67" s="21"/>
      <c r="C67" s="2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21" t="s">
        <v>59</v>
      </c>
      <c r="AF67" s="21"/>
      <c r="AG67" s="12">
        <f>SUM(AG66:AG66)</f>
        <v>3000</v>
      </c>
      <c r="AH67" s="12">
        <f>SUM(AH66:AH66)</f>
        <v>3600</v>
      </c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51">
      <c r="A69" s="3">
        <v>21339</v>
      </c>
      <c r="B69" s="4" t="s">
        <v>223</v>
      </c>
      <c r="C69" s="3">
        <v>56293</v>
      </c>
      <c r="D69" s="4" t="s">
        <v>41</v>
      </c>
      <c r="E69" s="4" t="s">
        <v>42</v>
      </c>
      <c r="F69" s="4" t="s">
        <v>43</v>
      </c>
      <c r="G69" s="4" t="s">
        <v>44</v>
      </c>
      <c r="H69" s="4" t="s">
        <v>224</v>
      </c>
      <c r="I69" s="4" t="s">
        <v>46</v>
      </c>
      <c r="J69" s="5">
        <v>500</v>
      </c>
      <c r="K69" s="6">
        <v>500</v>
      </c>
      <c r="L69" s="7" t="s">
        <v>47</v>
      </c>
      <c r="M69" s="4">
        <v>560000</v>
      </c>
      <c r="N69" s="4" t="s">
        <v>108</v>
      </c>
      <c r="O69" s="4" t="s">
        <v>109</v>
      </c>
      <c r="P69" s="4" t="s">
        <v>110</v>
      </c>
      <c r="Q69" s="4">
        <v>3</v>
      </c>
      <c r="R69" s="4">
        <v>331</v>
      </c>
      <c r="S69" s="4">
        <v>115744</v>
      </c>
      <c r="T69" s="4" t="s">
        <v>111</v>
      </c>
      <c r="U69" s="4" t="s">
        <v>112</v>
      </c>
      <c r="V69" s="4">
        <v>549493053</v>
      </c>
      <c r="W69" s="4" t="s">
        <v>225</v>
      </c>
      <c r="X69" s="8" t="s">
        <v>226</v>
      </c>
      <c r="Y69" s="8" t="s">
        <v>114</v>
      </c>
      <c r="Z69" s="8" t="s">
        <v>55</v>
      </c>
      <c r="AA69" s="8" t="s">
        <v>78</v>
      </c>
      <c r="AB69" s="8" t="s">
        <v>71</v>
      </c>
      <c r="AC69" s="7" t="s">
        <v>227</v>
      </c>
      <c r="AD69" s="9">
        <v>3.7</v>
      </c>
      <c r="AE69" s="6">
        <v>20</v>
      </c>
      <c r="AF69" s="9">
        <v>0.74</v>
      </c>
      <c r="AG69" s="10">
        <f aca="true" t="shared" si="4" ref="AG69:AG76">ROUND(K69*AD69,2)</f>
        <v>1850</v>
      </c>
      <c r="AH69" s="10">
        <f aca="true" t="shared" si="5" ref="AH69:AH76">ROUND(K69*(AD69+AF69),2)</f>
        <v>2220</v>
      </c>
    </row>
    <row r="70" spans="1:34" ht="51">
      <c r="A70" s="3">
        <v>21339</v>
      </c>
      <c r="B70" s="4" t="s">
        <v>223</v>
      </c>
      <c r="C70" s="3">
        <v>56294</v>
      </c>
      <c r="D70" s="4" t="s">
        <v>41</v>
      </c>
      <c r="E70" s="4" t="s">
        <v>42</v>
      </c>
      <c r="F70" s="4" t="s">
        <v>43</v>
      </c>
      <c r="G70" s="4" t="s">
        <v>44</v>
      </c>
      <c r="H70" s="4" t="s">
        <v>228</v>
      </c>
      <c r="I70" s="4" t="s">
        <v>46</v>
      </c>
      <c r="J70" s="5">
        <v>1000</v>
      </c>
      <c r="K70" s="6">
        <v>1000</v>
      </c>
      <c r="L70" s="7" t="s">
        <v>47</v>
      </c>
      <c r="M70" s="4">
        <v>560000</v>
      </c>
      <c r="N70" s="4" t="s">
        <v>108</v>
      </c>
      <c r="O70" s="4" t="s">
        <v>109</v>
      </c>
      <c r="P70" s="4" t="s">
        <v>110</v>
      </c>
      <c r="Q70" s="4">
        <v>3</v>
      </c>
      <c r="R70" s="4">
        <v>331</v>
      </c>
      <c r="S70" s="4">
        <v>115744</v>
      </c>
      <c r="T70" s="4" t="s">
        <v>111</v>
      </c>
      <c r="U70" s="4" t="s">
        <v>112</v>
      </c>
      <c r="V70" s="4">
        <v>549493053</v>
      </c>
      <c r="W70" s="4" t="s">
        <v>225</v>
      </c>
      <c r="X70" s="8" t="s">
        <v>226</v>
      </c>
      <c r="Y70" s="8" t="s">
        <v>114</v>
      </c>
      <c r="Z70" s="8" t="s">
        <v>55</v>
      </c>
      <c r="AA70" s="8" t="s">
        <v>78</v>
      </c>
      <c r="AB70" s="8" t="s">
        <v>71</v>
      </c>
      <c r="AC70" s="7" t="s">
        <v>227</v>
      </c>
      <c r="AD70" s="9">
        <v>3.7</v>
      </c>
      <c r="AE70" s="6">
        <v>20</v>
      </c>
      <c r="AF70" s="9">
        <v>0.74</v>
      </c>
      <c r="AG70" s="10">
        <f t="shared" si="4"/>
        <v>3700</v>
      </c>
      <c r="AH70" s="10">
        <f t="shared" si="5"/>
        <v>4440</v>
      </c>
    </row>
    <row r="71" spans="1:34" ht="38.25">
      <c r="A71" s="3">
        <v>21339</v>
      </c>
      <c r="B71" s="4" t="s">
        <v>223</v>
      </c>
      <c r="C71" s="3">
        <v>56300</v>
      </c>
      <c r="D71" s="4" t="s">
        <v>41</v>
      </c>
      <c r="E71" s="4" t="s">
        <v>42</v>
      </c>
      <c r="F71" s="4" t="s">
        <v>43</v>
      </c>
      <c r="G71" s="4" t="s">
        <v>44</v>
      </c>
      <c r="H71" s="4" t="s">
        <v>229</v>
      </c>
      <c r="I71" s="4" t="s">
        <v>46</v>
      </c>
      <c r="J71" s="5">
        <v>300</v>
      </c>
      <c r="K71" s="6">
        <v>300</v>
      </c>
      <c r="L71" s="7" t="s">
        <v>47</v>
      </c>
      <c r="M71" s="4">
        <v>560000</v>
      </c>
      <c r="N71" s="4" t="s">
        <v>108</v>
      </c>
      <c r="O71" s="4" t="s">
        <v>109</v>
      </c>
      <c r="P71" s="4" t="s">
        <v>110</v>
      </c>
      <c r="Q71" s="4">
        <v>3</v>
      </c>
      <c r="R71" s="4">
        <v>331</v>
      </c>
      <c r="S71" s="4">
        <v>115744</v>
      </c>
      <c r="T71" s="4" t="s">
        <v>111</v>
      </c>
      <c r="U71" s="4" t="s">
        <v>112</v>
      </c>
      <c r="V71" s="4">
        <v>549493053</v>
      </c>
      <c r="W71" s="4" t="s">
        <v>225</v>
      </c>
      <c r="X71" s="8" t="s">
        <v>168</v>
      </c>
      <c r="Y71" s="8" t="s">
        <v>114</v>
      </c>
      <c r="Z71" s="8" t="s">
        <v>230</v>
      </c>
      <c r="AA71" s="8" t="s">
        <v>78</v>
      </c>
      <c r="AB71" s="8" t="s">
        <v>71</v>
      </c>
      <c r="AC71" s="7" t="s">
        <v>227</v>
      </c>
      <c r="AD71" s="9">
        <v>7.7</v>
      </c>
      <c r="AE71" s="6">
        <v>20</v>
      </c>
      <c r="AF71" s="9">
        <v>1.54</v>
      </c>
      <c r="AG71" s="10">
        <f t="shared" si="4"/>
        <v>2310</v>
      </c>
      <c r="AH71" s="10">
        <f t="shared" si="5"/>
        <v>2772</v>
      </c>
    </row>
    <row r="72" spans="1:34" ht="51">
      <c r="A72" s="3">
        <v>21339</v>
      </c>
      <c r="B72" s="4" t="s">
        <v>223</v>
      </c>
      <c r="C72" s="3">
        <v>56313</v>
      </c>
      <c r="D72" s="4" t="s">
        <v>41</v>
      </c>
      <c r="E72" s="4" t="s">
        <v>42</v>
      </c>
      <c r="F72" s="4" t="s">
        <v>43</v>
      </c>
      <c r="G72" s="4" t="s">
        <v>44</v>
      </c>
      <c r="H72" s="4" t="s">
        <v>231</v>
      </c>
      <c r="I72" s="4" t="s">
        <v>46</v>
      </c>
      <c r="J72" s="5">
        <v>8000</v>
      </c>
      <c r="K72" s="6">
        <v>8000</v>
      </c>
      <c r="L72" s="7" t="s">
        <v>47</v>
      </c>
      <c r="M72" s="4">
        <v>560000</v>
      </c>
      <c r="N72" s="4" t="s">
        <v>108</v>
      </c>
      <c r="O72" s="4" t="s">
        <v>109</v>
      </c>
      <c r="P72" s="4" t="s">
        <v>110</v>
      </c>
      <c r="Q72" s="4">
        <v>3</v>
      </c>
      <c r="R72" s="4">
        <v>331</v>
      </c>
      <c r="S72" s="4">
        <v>115744</v>
      </c>
      <c r="T72" s="4" t="s">
        <v>111</v>
      </c>
      <c r="U72" s="4" t="s">
        <v>112</v>
      </c>
      <c r="V72" s="4">
        <v>549493053</v>
      </c>
      <c r="W72" s="4" t="s">
        <v>225</v>
      </c>
      <c r="X72" s="8" t="s">
        <v>232</v>
      </c>
      <c r="Y72" s="8" t="s">
        <v>114</v>
      </c>
      <c r="Z72" s="8" t="s">
        <v>55</v>
      </c>
      <c r="AA72" s="8" t="s">
        <v>56</v>
      </c>
      <c r="AB72" s="8" t="s">
        <v>71</v>
      </c>
      <c r="AC72" s="7" t="s">
        <v>227</v>
      </c>
      <c r="AD72" s="9">
        <v>1.1</v>
      </c>
      <c r="AE72" s="6">
        <v>20</v>
      </c>
      <c r="AF72" s="9">
        <v>0.22</v>
      </c>
      <c r="AG72" s="10">
        <f t="shared" si="4"/>
        <v>8800</v>
      </c>
      <c r="AH72" s="10">
        <f t="shared" si="5"/>
        <v>10560</v>
      </c>
    </row>
    <row r="73" spans="1:34" ht="51">
      <c r="A73" s="3">
        <v>21339</v>
      </c>
      <c r="B73" s="4" t="s">
        <v>223</v>
      </c>
      <c r="C73" s="3">
        <v>56319</v>
      </c>
      <c r="D73" s="4" t="s">
        <v>41</v>
      </c>
      <c r="E73" s="4" t="s">
        <v>42</v>
      </c>
      <c r="F73" s="4" t="s">
        <v>43</v>
      </c>
      <c r="G73" s="4" t="s">
        <v>44</v>
      </c>
      <c r="H73" s="4" t="s">
        <v>233</v>
      </c>
      <c r="I73" s="4" t="s">
        <v>46</v>
      </c>
      <c r="J73" s="5">
        <v>4000</v>
      </c>
      <c r="K73" s="6">
        <v>4000</v>
      </c>
      <c r="L73" s="7" t="s">
        <v>47</v>
      </c>
      <c r="M73" s="4">
        <v>560000</v>
      </c>
      <c r="N73" s="4" t="s">
        <v>108</v>
      </c>
      <c r="O73" s="4" t="s">
        <v>109</v>
      </c>
      <c r="P73" s="4" t="s">
        <v>110</v>
      </c>
      <c r="Q73" s="4">
        <v>3</v>
      </c>
      <c r="R73" s="4">
        <v>331</v>
      </c>
      <c r="S73" s="4">
        <v>115744</v>
      </c>
      <c r="T73" s="4" t="s">
        <v>111</v>
      </c>
      <c r="U73" s="4" t="s">
        <v>112</v>
      </c>
      <c r="V73" s="4">
        <v>549493053</v>
      </c>
      <c r="W73" s="4" t="s">
        <v>225</v>
      </c>
      <c r="X73" s="8" t="s">
        <v>232</v>
      </c>
      <c r="Y73" s="8" t="s">
        <v>114</v>
      </c>
      <c r="Z73" s="8" t="s">
        <v>55</v>
      </c>
      <c r="AA73" s="8" t="s">
        <v>56</v>
      </c>
      <c r="AB73" s="8" t="s">
        <v>71</v>
      </c>
      <c r="AC73" s="7" t="s">
        <v>227</v>
      </c>
      <c r="AD73" s="9">
        <v>1.1</v>
      </c>
      <c r="AE73" s="6">
        <v>20</v>
      </c>
      <c r="AF73" s="9">
        <v>0.22</v>
      </c>
      <c r="AG73" s="10">
        <f t="shared" si="4"/>
        <v>4400</v>
      </c>
      <c r="AH73" s="10">
        <f t="shared" si="5"/>
        <v>5280</v>
      </c>
    </row>
    <row r="74" spans="1:34" ht="38.25">
      <c r="A74" s="3">
        <v>21339</v>
      </c>
      <c r="B74" s="4" t="s">
        <v>223</v>
      </c>
      <c r="C74" s="3">
        <v>56343</v>
      </c>
      <c r="D74" s="4" t="s">
        <v>41</v>
      </c>
      <c r="E74" s="4" t="s">
        <v>42</v>
      </c>
      <c r="F74" s="4" t="s">
        <v>43</v>
      </c>
      <c r="G74" s="4" t="s">
        <v>44</v>
      </c>
      <c r="H74" s="4" t="s">
        <v>234</v>
      </c>
      <c r="I74" s="4" t="s">
        <v>46</v>
      </c>
      <c r="J74" s="5">
        <v>250</v>
      </c>
      <c r="K74" s="6">
        <v>250</v>
      </c>
      <c r="L74" s="7" t="s">
        <v>47</v>
      </c>
      <c r="M74" s="4">
        <v>560000</v>
      </c>
      <c r="N74" s="4" t="s">
        <v>108</v>
      </c>
      <c r="O74" s="4" t="s">
        <v>109</v>
      </c>
      <c r="P74" s="4" t="s">
        <v>110</v>
      </c>
      <c r="Q74" s="4">
        <v>3</v>
      </c>
      <c r="R74" s="4">
        <v>331</v>
      </c>
      <c r="S74" s="4">
        <v>115744</v>
      </c>
      <c r="T74" s="4" t="s">
        <v>111</v>
      </c>
      <c r="U74" s="4" t="s">
        <v>112</v>
      </c>
      <c r="V74" s="4">
        <v>549493053</v>
      </c>
      <c r="W74" s="4" t="s">
        <v>225</v>
      </c>
      <c r="X74" s="8" t="s">
        <v>168</v>
      </c>
      <c r="Y74" s="8" t="s">
        <v>114</v>
      </c>
      <c r="Z74" s="8" t="s">
        <v>230</v>
      </c>
      <c r="AA74" s="8" t="s">
        <v>78</v>
      </c>
      <c r="AB74" s="8" t="s">
        <v>71</v>
      </c>
      <c r="AC74" s="7" t="s">
        <v>227</v>
      </c>
      <c r="AD74" s="9">
        <v>7.7</v>
      </c>
      <c r="AE74" s="6">
        <v>20</v>
      </c>
      <c r="AF74" s="9">
        <v>1.54</v>
      </c>
      <c r="AG74" s="10">
        <f t="shared" si="4"/>
        <v>1925</v>
      </c>
      <c r="AH74" s="10">
        <f t="shared" si="5"/>
        <v>2310</v>
      </c>
    </row>
    <row r="75" spans="1:34" ht="63.75">
      <c r="A75" s="3">
        <v>21339</v>
      </c>
      <c r="B75" s="4" t="s">
        <v>223</v>
      </c>
      <c r="C75" s="3">
        <v>56351</v>
      </c>
      <c r="D75" s="4" t="s">
        <v>41</v>
      </c>
      <c r="E75" s="4" t="s">
        <v>42</v>
      </c>
      <c r="F75" s="4" t="s">
        <v>43</v>
      </c>
      <c r="G75" s="4" t="s">
        <v>44</v>
      </c>
      <c r="H75" s="4" t="s">
        <v>235</v>
      </c>
      <c r="I75" s="4" t="s">
        <v>46</v>
      </c>
      <c r="J75" s="5">
        <v>30</v>
      </c>
      <c r="K75" s="6">
        <v>30</v>
      </c>
      <c r="L75" s="7" t="s">
        <v>47</v>
      </c>
      <c r="M75" s="4">
        <v>560000</v>
      </c>
      <c r="N75" s="4" t="s">
        <v>108</v>
      </c>
      <c r="O75" s="4" t="s">
        <v>109</v>
      </c>
      <c r="P75" s="4" t="s">
        <v>110</v>
      </c>
      <c r="Q75" s="4">
        <v>3</v>
      </c>
      <c r="R75" s="4">
        <v>331</v>
      </c>
      <c r="S75" s="4">
        <v>115744</v>
      </c>
      <c r="T75" s="4" t="s">
        <v>111</v>
      </c>
      <c r="U75" s="4" t="s">
        <v>112</v>
      </c>
      <c r="V75" s="4">
        <v>549493053</v>
      </c>
      <c r="W75" s="4" t="s">
        <v>225</v>
      </c>
      <c r="X75" s="8" t="s">
        <v>236</v>
      </c>
      <c r="Y75" s="8" t="s">
        <v>114</v>
      </c>
      <c r="Z75" s="8" t="s">
        <v>55</v>
      </c>
      <c r="AA75" s="8" t="s">
        <v>161</v>
      </c>
      <c r="AB75" s="8" t="s">
        <v>71</v>
      </c>
      <c r="AC75" s="7" t="s">
        <v>227</v>
      </c>
      <c r="AD75" s="9">
        <v>160</v>
      </c>
      <c r="AE75" s="6">
        <v>20</v>
      </c>
      <c r="AF75" s="9">
        <v>32</v>
      </c>
      <c r="AG75" s="10">
        <f t="shared" si="4"/>
        <v>4800</v>
      </c>
      <c r="AH75" s="10">
        <f t="shared" si="5"/>
        <v>5760</v>
      </c>
    </row>
    <row r="76" spans="1:34" ht="64.5" thickBot="1">
      <c r="A76" s="3">
        <v>21339</v>
      </c>
      <c r="B76" s="4" t="s">
        <v>223</v>
      </c>
      <c r="C76" s="3">
        <v>56360</v>
      </c>
      <c r="D76" s="4" t="s">
        <v>41</v>
      </c>
      <c r="E76" s="4" t="s">
        <v>42</v>
      </c>
      <c r="F76" s="4" t="s">
        <v>43</v>
      </c>
      <c r="G76" s="4" t="s">
        <v>44</v>
      </c>
      <c r="H76" s="4" t="s">
        <v>237</v>
      </c>
      <c r="I76" s="4" t="s">
        <v>46</v>
      </c>
      <c r="J76" s="5">
        <v>8000</v>
      </c>
      <c r="K76" s="6">
        <v>8000</v>
      </c>
      <c r="L76" s="7" t="s">
        <v>47</v>
      </c>
      <c r="M76" s="4">
        <v>560000</v>
      </c>
      <c r="N76" s="4" t="s">
        <v>108</v>
      </c>
      <c r="O76" s="4" t="s">
        <v>109</v>
      </c>
      <c r="P76" s="4" t="s">
        <v>110</v>
      </c>
      <c r="Q76" s="4">
        <v>3</v>
      </c>
      <c r="R76" s="4">
        <v>331</v>
      </c>
      <c r="S76" s="4">
        <v>115744</v>
      </c>
      <c r="T76" s="4" t="s">
        <v>111</v>
      </c>
      <c r="U76" s="4" t="s">
        <v>112</v>
      </c>
      <c r="V76" s="4">
        <v>549493053</v>
      </c>
      <c r="W76" s="4" t="s">
        <v>225</v>
      </c>
      <c r="X76" s="8" t="s">
        <v>232</v>
      </c>
      <c r="Y76" s="8" t="s">
        <v>114</v>
      </c>
      <c r="Z76" s="8" t="s">
        <v>55</v>
      </c>
      <c r="AA76" s="8" t="s">
        <v>56</v>
      </c>
      <c r="AB76" s="8" t="s">
        <v>71</v>
      </c>
      <c r="AC76" s="7" t="s">
        <v>227</v>
      </c>
      <c r="AD76" s="9">
        <v>5</v>
      </c>
      <c r="AE76" s="6">
        <v>20</v>
      </c>
      <c r="AF76" s="9">
        <v>1</v>
      </c>
      <c r="AG76" s="10">
        <f t="shared" si="4"/>
        <v>40000</v>
      </c>
      <c r="AH76" s="10">
        <f t="shared" si="5"/>
        <v>48000</v>
      </c>
    </row>
    <row r="77" spans="1:34" ht="13.5" customHeight="1" thickTop="1">
      <c r="A77" s="21"/>
      <c r="B77" s="21"/>
      <c r="C77" s="2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21" t="s">
        <v>59</v>
      </c>
      <c r="AF77" s="21"/>
      <c r="AG77" s="12">
        <f>SUM(AG69:AG76)</f>
        <v>67785</v>
      </c>
      <c r="AH77" s="12">
        <f>SUM(AH69:AH76)</f>
        <v>81342</v>
      </c>
    </row>
    <row r="78" spans="1:3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77.25" thickBot="1">
      <c r="A79" s="3">
        <v>21372</v>
      </c>
      <c r="B79" s="4" t="s">
        <v>238</v>
      </c>
      <c r="C79" s="3">
        <v>56447</v>
      </c>
      <c r="D79" s="4" t="s">
        <v>41</v>
      </c>
      <c r="E79" s="4" t="s">
        <v>61</v>
      </c>
      <c r="F79" s="4" t="s">
        <v>62</v>
      </c>
      <c r="G79" s="4" t="s">
        <v>44</v>
      </c>
      <c r="H79" s="4" t="s">
        <v>239</v>
      </c>
      <c r="I79" s="4" t="s">
        <v>46</v>
      </c>
      <c r="J79" s="5">
        <v>300</v>
      </c>
      <c r="K79" s="6">
        <v>300</v>
      </c>
      <c r="L79" s="7" t="s">
        <v>47</v>
      </c>
      <c r="M79" s="4">
        <v>569917</v>
      </c>
      <c r="N79" s="4" t="s">
        <v>165</v>
      </c>
      <c r="O79" s="4" t="s">
        <v>109</v>
      </c>
      <c r="P79" s="4" t="s">
        <v>110</v>
      </c>
      <c r="Q79" s="4">
        <v>3</v>
      </c>
      <c r="R79" s="4" t="s">
        <v>166</v>
      </c>
      <c r="S79" s="4">
        <v>115744</v>
      </c>
      <c r="T79" s="4" t="s">
        <v>111</v>
      </c>
      <c r="U79" s="4" t="s">
        <v>112</v>
      </c>
      <c r="V79" s="4">
        <v>549493053</v>
      </c>
      <c r="W79" s="4" t="s">
        <v>240</v>
      </c>
      <c r="X79" s="8" t="s">
        <v>241</v>
      </c>
      <c r="Y79" s="8" t="s">
        <v>114</v>
      </c>
      <c r="Z79" s="8" t="s">
        <v>55</v>
      </c>
      <c r="AA79" s="8" t="s">
        <v>70</v>
      </c>
      <c r="AB79" s="8" t="s">
        <v>71</v>
      </c>
      <c r="AC79" s="7" t="s">
        <v>242</v>
      </c>
      <c r="AD79" s="9">
        <v>6.5</v>
      </c>
      <c r="AE79" s="6">
        <v>20</v>
      </c>
      <c r="AF79" s="9">
        <v>1.3</v>
      </c>
      <c r="AG79" s="10">
        <f>ROUND(K79*AD79,2)</f>
        <v>1950</v>
      </c>
      <c r="AH79" s="10">
        <f>ROUND(K79*(AD79+AF79),2)</f>
        <v>2340</v>
      </c>
    </row>
    <row r="80" spans="1:34" ht="13.5" customHeight="1" thickTop="1">
      <c r="A80" s="21"/>
      <c r="B80" s="21"/>
      <c r="C80" s="2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21" t="s">
        <v>59</v>
      </c>
      <c r="AF80" s="21"/>
      <c r="AG80" s="12">
        <f>SUM(AG79:AG79)</f>
        <v>1950</v>
      </c>
      <c r="AH80" s="12">
        <f>SUM(AH79:AH79)</f>
        <v>2340</v>
      </c>
    </row>
    <row r="81" spans="1:3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9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3" t="s">
        <v>243</v>
      </c>
      <c r="AF82" s="23"/>
      <c r="AG82" s="14">
        <f>(0)+SUM(AG7,AG15,AG18,AG23,AG26,AG29,AG32,AG35,AG38,AG41,AG47,AG50,AG54,AG64,AG67,AG77,AG80)</f>
        <v>353565</v>
      </c>
      <c r="AH82" s="14">
        <f>(0)+SUM(AH7,AH15,AH18,AH23,AH26,AH29,AH32,AH35,AH38,AH41,AH47,AH50,AH54,AH64,AH67,AH77,AH80)</f>
        <v>424278</v>
      </c>
    </row>
    <row r="83" spans="1:3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</sheetData>
  <mergeCells count="46">
    <mergeCell ref="A80:C80"/>
    <mergeCell ref="AE80:AF80"/>
    <mergeCell ref="A82:AD82"/>
    <mergeCell ref="AE82:AF82"/>
    <mergeCell ref="A67:C67"/>
    <mergeCell ref="AE67:AF67"/>
    <mergeCell ref="A77:C77"/>
    <mergeCell ref="AE77:AF77"/>
    <mergeCell ref="A54:C54"/>
    <mergeCell ref="AE54:AF54"/>
    <mergeCell ref="A64:C64"/>
    <mergeCell ref="AE64:AF64"/>
    <mergeCell ref="A47:C47"/>
    <mergeCell ref="AE47:AF47"/>
    <mergeCell ref="A50:C50"/>
    <mergeCell ref="AE50:AF50"/>
    <mergeCell ref="A38:C38"/>
    <mergeCell ref="A41:C41"/>
    <mergeCell ref="AE41:AF41"/>
    <mergeCell ref="X38:AF38"/>
    <mergeCell ref="A32:C32"/>
    <mergeCell ref="A35:C35"/>
    <mergeCell ref="X32:AF32"/>
    <mergeCell ref="X35:AF35"/>
    <mergeCell ref="A26:C26"/>
    <mergeCell ref="A29:C29"/>
    <mergeCell ref="X26:AF26"/>
    <mergeCell ref="X29:AF29"/>
    <mergeCell ref="A18:C18"/>
    <mergeCell ref="A23:C23"/>
    <mergeCell ref="X18:AF18"/>
    <mergeCell ref="X23:AF23"/>
    <mergeCell ref="A7:C7"/>
    <mergeCell ref="A15:C15"/>
    <mergeCell ref="X7:AF7"/>
    <mergeCell ref="X15:AF15"/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</mergeCells>
  <printOptions/>
  <pageMargins left="0.16" right="0.19" top="0.18" bottom="0.15" header="0.19" footer="0.14"/>
  <pageSetup fitToHeight="7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9" t="s">
        <v>3</v>
      </c>
      <c r="L4" s="19"/>
      <c r="M4" s="20" t="s">
        <v>4</v>
      </c>
      <c r="N4" s="20"/>
      <c r="O4" s="20"/>
      <c r="P4" s="20"/>
      <c r="Q4" s="20"/>
      <c r="R4" s="20"/>
      <c r="S4" s="18"/>
      <c r="T4" s="18"/>
      <c r="U4" s="18"/>
      <c r="V4" s="18"/>
      <c r="W4" s="18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18"/>
      <c r="AH4" s="18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16.75">
      <c r="A6" s="3">
        <v>20893</v>
      </c>
      <c r="B6" s="4"/>
      <c r="C6" s="3">
        <v>54314</v>
      </c>
      <c r="D6" s="4" t="s">
        <v>41</v>
      </c>
      <c r="E6" s="4" t="s">
        <v>82</v>
      </c>
      <c r="F6" s="4" t="s">
        <v>83</v>
      </c>
      <c r="G6" s="4" t="s">
        <v>44</v>
      </c>
      <c r="H6" s="4" t="s">
        <v>244</v>
      </c>
      <c r="I6" s="4" t="s">
        <v>46</v>
      </c>
      <c r="J6" s="5">
        <v>5000</v>
      </c>
      <c r="K6" s="6">
        <v>5000</v>
      </c>
      <c r="L6" s="7" t="s">
        <v>245</v>
      </c>
      <c r="M6" s="4">
        <v>999500</v>
      </c>
      <c r="N6" s="4" t="s">
        <v>246</v>
      </c>
      <c r="O6" s="4" t="s">
        <v>247</v>
      </c>
      <c r="P6" s="4" t="s">
        <v>248</v>
      </c>
      <c r="Q6" s="4">
        <v>1</v>
      </c>
      <c r="R6" s="4">
        <v>186</v>
      </c>
      <c r="S6" s="4">
        <v>107268</v>
      </c>
      <c r="T6" s="4" t="s">
        <v>249</v>
      </c>
      <c r="U6" s="4" t="s">
        <v>250</v>
      </c>
      <c r="V6" s="4">
        <v>549494066</v>
      </c>
      <c r="W6" s="4" t="s">
        <v>251</v>
      </c>
      <c r="X6" s="8" t="s">
        <v>56</v>
      </c>
      <c r="Y6" s="8" t="s">
        <v>252</v>
      </c>
      <c r="Z6" s="8" t="s">
        <v>55</v>
      </c>
      <c r="AA6" s="8" t="s">
        <v>56</v>
      </c>
      <c r="AB6" s="8" t="s">
        <v>57</v>
      </c>
      <c r="AC6" s="7" t="s">
        <v>253</v>
      </c>
      <c r="AD6" s="9">
        <v>2</v>
      </c>
      <c r="AE6" s="6">
        <v>20</v>
      </c>
      <c r="AF6" s="9">
        <v>0.4</v>
      </c>
      <c r="AG6" s="10">
        <f>ROUND(K6*AD6,2)</f>
        <v>10000</v>
      </c>
      <c r="AH6" s="10">
        <f>ROUND(K6*(AD6+AF6),2)</f>
        <v>12000</v>
      </c>
    </row>
    <row r="7" spans="1:34" ht="13.5" customHeight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1" t="s">
        <v>59</v>
      </c>
      <c r="AF7" s="21"/>
      <c r="AG7" s="12">
        <f>SUM(AG6:AG6)</f>
        <v>10000</v>
      </c>
      <c r="AH7" s="12">
        <f>SUM(AH6:AH6)</f>
        <v>12000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76.5">
      <c r="A9" s="3">
        <v>20980</v>
      </c>
      <c r="B9" s="4" t="s">
        <v>254</v>
      </c>
      <c r="C9" s="3">
        <v>54512</v>
      </c>
      <c r="D9" s="4" t="s">
        <v>41</v>
      </c>
      <c r="E9" s="4" t="s">
        <v>61</v>
      </c>
      <c r="F9" s="4" t="s">
        <v>62</v>
      </c>
      <c r="G9" s="4" t="s">
        <v>44</v>
      </c>
      <c r="H9" s="4" t="s">
        <v>239</v>
      </c>
      <c r="I9" s="4" t="s">
        <v>46</v>
      </c>
      <c r="J9" s="5">
        <v>200</v>
      </c>
      <c r="K9" s="6">
        <v>200</v>
      </c>
      <c r="L9" s="7" t="s">
        <v>245</v>
      </c>
      <c r="M9" s="4">
        <v>569855</v>
      </c>
      <c r="N9" s="4" t="s">
        <v>255</v>
      </c>
      <c r="O9" s="4" t="s">
        <v>109</v>
      </c>
      <c r="P9" s="4" t="s">
        <v>110</v>
      </c>
      <c r="Q9" s="4">
        <v>3</v>
      </c>
      <c r="R9" s="4" t="s">
        <v>166</v>
      </c>
      <c r="S9" s="4">
        <v>115744</v>
      </c>
      <c r="T9" s="4" t="s">
        <v>111</v>
      </c>
      <c r="U9" s="4" t="s">
        <v>112</v>
      </c>
      <c r="V9" s="4">
        <v>549493053</v>
      </c>
      <c r="W9" s="4" t="s">
        <v>256</v>
      </c>
      <c r="X9" s="8" t="s">
        <v>191</v>
      </c>
      <c r="Y9" s="8" t="s">
        <v>257</v>
      </c>
      <c r="Z9" s="8" t="s">
        <v>55</v>
      </c>
      <c r="AA9" s="8" t="s">
        <v>78</v>
      </c>
      <c r="AB9" s="8" t="s">
        <v>71</v>
      </c>
      <c r="AC9" s="7" t="s">
        <v>258</v>
      </c>
      <c r="AD9" s="9">
        <v>6</v>
      </c>
      <c r="AE9" s="6">
        <v>20</v>
      </c>
      <c r="AF9" s="9">
        <v>1.2</v>
      </c>
      <c r="AG9" s="10">
        <f>ROUND(K9*AD9,2)</f>
        <v>1200</v>
      </c>
      <c r="AH9" s="10">
        <f>ROUND(K9*(AD9+AF9),2)</f>
        <v>1440</v>
      </c>
    </row>
    <row r="10" spans="1:34" ht="13.5" customHeight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1" t="s">
        <v>59</v>
      </c>
      <c r="AF10" s="21"/>
      <c r="AG10" s="12">
        <f>SUM(AG9:AG9)</f>
        <v>1200</v>
      </c>
      <c r="AH10" s="12">
        <f>SUM(AH9:AH9)</f>
        <v>1440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40.25">
      <c r="A12" s="3">
        <v>21246</v>
      </c>
      <c r="B12" s="4" t="s">
        <v>259</v>
      </c>
      <c r="C12" s="3">
        <v>55577</v>
      </c>
      <c r="D12" s="4" t="s">
        <v>41</v>
      </c>
      <c r="E12" s="4" t="s">
        <v>73</v>
      </c>
      <c r="F12" s="4" t="s">
        <v>74</v>
      </c>
      <c r="G12" s="4" t="s">
        <v>44</v>
      </c>
      <c r="H12" s="4" t="s">
        <v>260</v>
      </c>
      <c r="I12" s="4" t="s">
        <v>46</v>
      </c>
      <c r="J12" s="5">
        <v>200</v>
      </c>
      <c r="K12" s="6">
        <v>200</v>
      </c>
      <c r="L12" s="7" t="s">
        <v>245</v>
      </c>
      <c r="M12" s="4">
        <v>560000</v>
      </c>
      <c r="N12" s="4" t="s">
        <v>108</v>
      </c>
      <c r="O12" s="4" t="s">
        <v>109</v>
      </c>
      <c r="P12" s="4" t="s">
        <v>110</v>
      </c>
      <c r="Q12" s="4">
        <v>3</v>
      </c>
      <c r="R12" s="4">
        <v>331</v>
      </c>
      <c r="S12" s="4">
        <v>115744</v>
      </c>
      <c r="T12" s="4" t="s">
        <v>111</v>
      </c>
      <c r="U12" s="4" t="s">
        <v>112</v>
      </c>
      <c r="V12" s="4">
        <v>549493053</v>
      </c>
      <c r="W12" s="4"/>
      <c r="X12" s="8" t="s">
        <v>261</v>
      </c>
      <c r="Y12" s="8" t="s">
        <v>114</v>
      </c>
      <c r="Z12" s="8" t="s">
        <v>55</v>
      </c>
      <c r="AA12" s="8" t="s">
        <v>262</v>
      </c>
      <c r="AB12" s="8" t="s">
        <v>71</v>
      </c>
      <c r="AC12" s="7" t="s">
        <v>263</v>
      </c>
      <c r="AD12" s="9">
        <v>3</v>
      </c>
      <c r="AE12" s="6">
        <v>20</v>
      </c>
      <c r="AF12" s="9">
        <v>0.6</v>
      </c>
      <c r="AG12" s="10">
        <f>ROUND(K12*AD12,2)</f>
        <v>600</v>
      </c>
      <c r="AH12" s="10">
        <f>ROUND(K12*(AD12+AF12),2)</f>
        <v>720</v>
      </c>
    </row>
    <row r="13" spans="1:34" ht="13.5" customHeight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1" t="s">
        <v>59</v>
      </c>
      <c r="AF13" s="21"/>
      <c r="AG13" s="12">
        <f>SUM(AG12:AG12)</f>
        <v>600</v>
      </c>
      <c r="AH13" s="12">
        <f>SUM(AH12:AH12)</f>
        <v>720</v>
      </c>
    </row>
    <row r="14" spans="1:3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40.25">
      <c r="A15" s="3">
        <v>21311</v>
      </c>
      <c r="B15" s="4" t="s">
        <v>264</v>
      </c>
      <c r="C15" s="3">
        <v>56133</v>
      </c>
      <c r="D15" s="4" t="s">
        <v>41</v>
      </c>
      <c r="E15" s="4" t="s">
        <v>73</v>
      </c>
      <c r="F15" s="4" t="s">
        <v>74</v>
      </c>
      <c r="G15" s="4" t="s">
        <v>44</v>
      </c>
      <c r="H15" s="4" t="s">
        <v>265</v>
      </c>
      <c r="I15" s="4" t="s">
        <v>46</v>
      </c>
      <c r="J15" s="5">
        <v>200</v>
      </c>
      <c r="K15" s="6">
        <v>200</v>
      </c>
      <c r="L15" s="7" t="s">
        <v>245</v>
      </c>
      <c r="M15" s="4">
        <v>560000</v>
      </c>
      <c r="N15" s="4" t="s">
        <v>108</v>
      </c>
      <c r="O15" s="4" t="s">
        <v>109</v>
      </c>
      <c r="P15" s="4" t="s">
        <v>110</v>
      </c>
      <c r="Q15" s="4">
        <v>3</v>
      </c>
      <c r="R15" s="4">
        <v>331</v>
      </c>
      <c r="S15" s="4">
        <v>115744</v>
      </c>
      <c r="T15" s="4" t="s">
        <v>111</v>
      </c>
      <c r="U15" s="4" t="s">
        <v>112</v>
      </c>
      <c r="V15" s="4">
        <v>549493053</v>
      </c>
      <c r="W15" s="4" t="s">
        <v>266</v>
      </c>
      <c r="X15" s="8" t="s">
        <v>267</v>
      </c>
      <c r="Y15" s="8" t="s">
        <v>114</v>
      </c>
      <c r="Z15" s="8" t="s">
        <v>55</v>
      </c>
      <c r="AA15" s="8" t="s">
        <v>262</v>
      </c>
      <c r="AB15" s="8" t="s">
        <v>57</v>
      </c>
      <c r="AC15" s="7" t="s">
        <v>268</v>
      </c>
      <c r="AD15" s="9">
        <v>3</v>
      </c>
      <c r="AE15" s="6">
        <v>20</v>
      </c>
      <c r="AF15" s="9">
        <v>0.6</v>
      </c>
      <c r="AG15" s="10">
        <f>ROUND(K15*AD15,2)</f>
        <v>600</v>
      </c>
      <c r="AH15" s="10">
        <f>ROUND(K15*(AD15+AF15),2)</f>
        <v>720</v>
      </c>
    </row>
    <row r="16" spans="1:34" ht="13.5" customHeight="1">
      <c r="A16" s="21"/>
      <c r="B16" s="2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1" t="s">
        <v>59</v>
      </c>
      <c r="AF16" s="21"/>
      <c r="AG16" s="12">
        <f>SUM(AG15:AG15)</f>
        <v>600</v>
      </c>
      <c r="AH16" s="12">
        <f>SUM(AH15:AH15)</f>
        <v>720</v>
      </c>
    </row>
    <row r="17" spans="1:3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242.25">
      <c r="A18" s="3">
        <v>21359</v>
      </c>
      <c r="B18" s="4" t="s">
        <v>269</v>
      </c>
      <c r="C18" s="3">
        <v>56450</v>
      </c>
      <c r="D18" s="4" t="s">
        <v>41</v>
      </c>
      <c r="E18" s="4" t="s">
        <v>73</v>
      </c>
      <c r="F18" s="4" t="s">
        <v>74</v>
      </c>
      <c r="G18" s="4" t="s">
        <v>44</v>
      </c>
      <c r="H18" s="4" t="s">
        <v>270</v>
      </c>
      <c r="I18" s="4" t="s">
        <v>46</v>
      </c>
      <c r="J18" s="5">
        <v>200</v>
      </c>
      <c r="K18" s="6">
        <v>200</v>
      </c>
      <c r="L18" s="7" t="s">
        <v>245</v>
      </c>
      <c r="M18" s="4">
        <v>560000</v>
      </c>
      <c r="N18" s="4" t="s">
        <v>108</v>
      </c>
      <c r="O18" s="4" t="s">
        <v>109</v>
      </c>
      <c r="P18" s="4" t="s">
        <v>110</v>
      </c>
      <c r="Q18" s="4">
        <v>3</v>
      </c>
      <c r="R18" s="4">
        <v>331</v>
      </c>
      <c r="S18" s="4">
        <v>115744</v>
      </c>
      <c r="T18" s="4" t="s">
        <v>111</v>
      </c>
      <c r="U18" s="4" t="s">
        <v>112</v>
      </c>
      <c r="V18" s="4">
        <v>549493053</v>
      </c>
      <c r="W18" s="4" t="s">
        <v>271</v>
      </c>
      <c r="X18" s="8" t="s">
        <v>261</v>
      </c>
      <c r="Y18" s="8" t="s">
        <v>114</v>
      </c>
      <c r="Z18" s="8" t="s">
        <v>55</v>
      </c>
      <c r="AA18" s="8" t="s">
        <v>262</v>
      </c>
      <c r="AB18" s="8" t="s">
        <v>71</v>
      </c>
      <c r="AC18" s="7" t="s">
        <v>272</v>
      </c>
      <c r="AD18" s="9">
        <v>3</v>
      </c>
      <c r="AE18" s="6">
        <v>20</v>
      </c>
      <c r="AF18" s="9">
        <v>0.6</v>
      </c>
      <c r="AG18" s="10">
        <f>ROUND(K18*AD18,2)</f>
        <v>600</v>
      </c>
      <c r="AH18" s="10">
        <f>ROUND(K18*(AD18+AF18),2)</f>
        <v>720</v>
      </c>
    </row>
    <row r="19" spans="1:34" ht="13.5" customHeight="1">
      <c r="A19" s="21"/>
      <c r="B19" s="2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1" t="s">
        <v>59</v>
      </c>
      <c r="AF19" s="21"/>
      <c r="AG19" s="12">
        <f>SUM(AG18:AG18)</f>
        <v>600</v>
      </c>
      <c r="AH19" s="12">
        <f>SUM(AH18:AH18)</f>
        <v>720</v>
      </c>
    </row>
    <row r="20" spans="1:3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 t="s">
        <v>243</v>
      </c>
      <c r="AF21" s="23"/>
      <c r="AG21" s="14">
        <f>(0)+SUM(AG7,AG10,AG13,AG16,AG19)</f>
        <v>13000</v>
      </c>
      <c r="AH21" s="14">
        <f>(0)+SUM(AH7,AH10,AH13,AH16,AH19)</f>
        <v>15600</v>
      </c>
    </row>
    <row r="22" spans="1:3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</sheetData>
  <sheetProtection sheet="1"/>
  <mergeCells count="22">
    <mergeCell ref="A19:C19"/>
    <mergeCell ref="AE19:AF19"/>
    <mergeCell ref="A21:AD21"/>
    <mergeCell ref="AE21:AF21"/>
    <mergeCell ref="A13:C13"/>
    <mergeCell ref="AE13:AF13"/>
    <mergeCell ref="A16:C16"/>
    <mergeCell ref="AE16:AF16"/>
    <mergeCell ref="A7:C7"/>
    <mergeCell ref="AE7:AF7"/>
    <mergeCell ref="A10:C10"/>
    <mergeCell ref="AE10:AF10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2012-04-03T07:33:40Z</cp:lastPrinted>
  <dcterms:created xsi:type="dcterms:W3CDTF">2012-04-03T09:33:41Z</dcterms:created>
  <dcterms:modified xsi:type="dcterms:W3CDTF">2012-04-03T09:33:41Z</dcterms:modified>
  <cp:category/>
  <cp:version/>
  <cp:contentType/>
  <cp:contentStatus/>
</cp:coreProperties>
</file>