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859" activeTab="0"/>
  </bookViews>
  <sheets>
    <sheet name="Schválené položky" sheetId="1" r:id="rId1"/>
    <sheet name="List1-PC OPVK" sheetId="2" r:id="rId2"/>
    <sheet name="List2-Kancelářské PC" sheetId="3" r:id="rId3"/>
    <sheet name="List3-Kancelářské PC 2" sheetId="4" r:id="rId4"/>
    <sheet name="List4-Multimediální PC" sheetId="5" r:id="rId5"/>
    <sheet name="List5-Notebook 15&quot;" sheetId="6" r:id="rId6"/>
    <sheet name="List6-Monitor 19&quot;" sheetId="7" r:id="rId7"/>
    <sheet name="List7-Monitor 21,5&quot; - 22&quot;" sheetId="8" r:id="rId8"/>
    <sheet name="List8-Monitor 21,5-22&quot; reprod." sheetId="9" r:id="rId9"/>
    <sheet name="List9-Monitor 24&quot;" sheetId="10" r:id="rId10"/>
    <sheet name="List10-Monitor 24&quot;" sheetId="11" r:id="rId11"/>
    <sheet name="List11-Monitor 24&quot; reproduktory" sheetId="12" r:id="rId12"/>
    <sheet name="List12-Monitor 27&quot;" sheetId="13" r:id="rId13"/>
    <sheet name="List13-Přenosný disk 500 GB" sheetId="14" r:id="rId14"/>
    <sheet name="List14-Přenosný disk 1 TB" sheetId="15" r:id="rId15"/>
    <sheet name="List15-Přenosný disk 2 TB" sheetId="16" r:id="rId16"/>
    <sheet name="List16-Přenosný disk 3 TB" sheetId="17" r:id="rId17"/>
    <sheet name="List17-Flash disk 8 GB" sheetId="18" r:id="rId18"/>
    <sheet name="List18-Flash disk 16 GB" sheetId="19" r:id="rId19"/>
    <sheet name="List19-Flash disk 32 GB" sheetId="20" r:id="rId20"/>
    <sheet name="List20-Skener" sheetId="21" r:id="rId21"/>
    <sheet name="List21-Laserová tiskárna" sheetId="22" r:id="rId22"/>
    <sheet name="List22-Laserová tiskárna (bar.)" sheetId="23" r:id="rId23"/>
    <sheet name="List23-Multifunkční zařízení" sheetId="24" r:id="rId24"/>
    <sheet name="List24-Multifunkční zařízení(b)" sheetId="25" r:id="rId25"/>
    <sheet name="List25-Myš" sheetId="26" r:id="rId26"/>
    <sheet name="List26-Klávesnice" sheetId="27" r:id="rId27"/>
    <sheet name="List27-Bezdrátová klávesnice" sheetId="28" r:id="rId28"/>
    <sheet name="List28-Bezdrátová myš" sheetId="29" r:id="rId29"/>
    <sheet name="List29-Bezdrátová myš k ntb" sheetId="30" r:id="rId30"/>
    <sheet name="List30-set bezdrátový" sheetId="31" r:id="rId31"/>
  </sheets>
  <definedNames/>
  <calcPr fullCalcOnLoad="1"/>
</workbook>
</file>

<file path=xl/sharedStrings.xml><?xml version="1.0" encoding="utf-8"?>
<sst xmlns="http://schemas.openxmlformats.org/spreadsheetml/2006/main" count="2794" uniqueCount="755">
  <si>
    <t>Kategorie: ICT 003-2014 - Počítače, sběr do: 14.03.2014, dodání od: 17.04.2014, vygenerováno: 27.03.2014 10:15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</si>
  <si>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</si>
  <si>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</si>
  <si>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</si>
  <si>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</si>
  <si>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</si>
  <si>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</si>
  <si>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</si>
  <si>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</si>
  <si>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</si>
  <si>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</si>
  <si>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</si>
  <si>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</si>
  <si>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</si>
  <si>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</si>
  <si>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</si>
  <si>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</si>
  <si>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</si>
  <si>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</si>
  <si>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</si>
  <si>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</si>
  <si>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</si>
  <si>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</si>
  <si>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</si>
  <si>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</si>
  <si>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</si>
  <si>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</si>
  <si>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</si>
  <si>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</si>
  <si>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</si>
  <si>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</si>
  <si>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30231000-7</t>
  </si>
  <si>
    <t>30231000-7-5</t>
  </si>
  <si>
    <t>Monitor 19"</t>
  </si>
  <si>
    <t>Podrobná specifikace viz katalog počítačů</t>
  </si>
  <si>
    <t>ks</t>
  </si>
  <si>
    <t>Ústav patologie</t>
  </si>
  <si>
    <t>LF, FN Brno, Jihlavská 20, pavilon I</t>
  </si>
  <si>
    <t>Jihlavská 340/20, 62500 Brno</t>
  </si>
  <si>
    <t>pav. I/15</t>
  </si>
  <si>
    <t>Jelínková Jarmila</t>
  </si>
  <si>
    <t>1976@mail.muni.cz</t>
  </si>
  <si>
    <t>Vystavit fakturu za soubor položek výše: ve faktruře uvést ID žádanky</t>
  </si>
  <si>
    <t>Celkem za fakturu</t>
  </si>
  <si>
    <t>Flash disk-7100</t>
  </si>
  <si>
    <t>30234600-4</t>
  </si>
  <si>
    <t>30234600-4-3</t>
  </si>
  <si>
    <t>Flash disk 32 GB</t>
  </si>
  <si>
    <t>Ústav matematiky a statistiky</t>
  </si>
  <si>
    <t>PřF, Kotlářská 2, pavilon 08</t>
  </si>
  <si>
    <t>Kotlářská 267/2, 61137 Brno</t>
  </si>
  <si>
    <t>pav. 08/03019</t>
  </si>
  <si>
    <t>Paliánová Radka</t>
  </si>
  <si>
    <t>1064@mail.muni.cz</t>
  </si>
  <si>
    <t>30233130-1</t>
  </si>
  <si>
    <t>30233130-1-2</t>
  </si>
  <si>
    <t>Přenosný disk 1 TB</t>
  </si>
  <si>
    <t>Klinika dět. infekčních nemocí</t>
  </si>
  <si>
    <t>LF, FN Brno, Černopolní 9, pavilon S</t>
  </si>
  <si>
    <t>Černopolní 212/9, 66263 Brno</t>
  </si>
  <si>
    <t>pav. S/3.04</t>
  </si>
  <si>
    <t>Homola Lukáš MUDr.</t>
  </si>
  <si>
    <t>39890@mail.muni.cz</t>
  </si>
  <si>
    <t>30230000-0</t>
  </si>
  <si>
    <t>30230000-0-1</t>
  </si>
  <si>
    <t>Laserové multifunkční zařízení</t>
  </si>
  <si>
    <t>30213300-8</t>
  </si>
  <si>
    <t>30213300-8-1</t>
  </si>
  <si>
    <t>Kancelářské PC</t>
  </si>
  <si>
    <t>30231000-7-2</t>
  </si>
  <si>
    <t>Monitor 24"</t>
  </si>
  <si>
    <t>Biologický ústav</t>
  </si>
  <si>
    <t>UKB, Kamenice 5, budova A6</t>
  </si>
  <si>
    <t>Kamenice 753/5, 62500 Brno</t>
  </si>
  <si>
    <t>bud. A6/208</t>
  </si>
  <si>
    <t>Ledahudcová Debora</t>
  </si>
  <si>
    <t>204115@mail.muni.cz</t>
  </si>
  <si>
    <t>Pracovní doba: 7:30 - 12:00 a 12:30 - 16:00 hod., v případě mé nepřítomnosti se obraťte na mé kolegy z pavilonu A6</t>
  </si>
  <si>
    <t>30234600-4-2</t>
  </si>
  <si>
    <t>Flash disk 16 GB</t>
  </si>
  <si>
    <t>Interní gastroenterologická klinika</t>
  </si>
  <si>
    <t>LF, FN Brno, Jihlavská 20, pavilon L</t>
  </si>
  <si>
    <t>pav. L/15184</t>
  </si>
  <si>
    <t>Dvořáková Zdeňka</t>
  </si>
  <si>
    <t>115398@mail.muni.cz</t>
  </si>
  <si>
    <t>externí paměť</t>
  </si>
  <si>
    <t>VS Lékařská genomika</t>
  </si>
  <si>
    <t>LF, FN Brno, Černopolní 9, pavilon L</t>
  </si>
  <si>
    <t/>
  </si>
  <si>
    <t>Réblová Kamila Mgr. Ph.D.</t>
  </si>
  <si>
    <t>11846@mail.muni.cz</t>
  </si>
  <si>
    <t>Kat.porodní asistence</t>
  </si>
  <si>
    <t>RMU, Komenského nám. 2</t>
  </si>
  <si>
    <t>Komenského nám. 220/2, 66243 Brno</t>
  </si>
  <si>
    <t>Wilhelmová Radka PhDr.</t>
  </si>
  <si>
    <t>17679@mail.muni.cz</t>
  </si>
  <si>
    <t>30231000-7-13</t>
  </si>
  <si>
    <t>Monitor 24" s reproduktory</t>
  </si>
  <si>
    <t>30237000-9</t>
  </si>
  <si>
    <t>30237000-9-11</t>
  </si>
  <si>
    <t>Set bezdrátová klávesnice s myší</t>
  </si>
  <si>
    <t>Ústav experimentální biologie</t>
  </si>
  <si>
    <t>UKB, Kamenice 5, budova A13</t>
  </si>
  <si>
    <t>bud. A13/226</t>
  </si>
  <si>
    <t>Damborská Martina Mgr.</t>
  </si>
  <si>
    <t>8324@mail.muni.cz</t>
  </si>
  <si>
    <t>30233130-1-1</t>
  </si>
  <si>
    <t>Přenosný disk 500 GB</t>
  </si>
  <si>
    <t>Laserová tiskárna</t>
  </si>
  <si>
    <t>30232110-8</t>
  </si>
  <si>
    <t>30232110-8-1</t>
  </si>
  <si>
    <t>Laserová kancelářská tiskárna</t>
  </si>
  <si>
    <t>Geografický ústav</t>
  </si>
  <si>
    <t>PřF, Kotlářská 2, pavilon 05</t>
  </si>
  <si>
    <t>pav. 05/02042</t>
  </si>
  <si>
    <t>Kopecká Barbora Ing.</t>
  </si>
  <si>
    <t>115583@mail.muni.cz</t>
  </si>
  <si>
    <t>30233130-1-4</t>
  </si>
  <si>
    <t>Přenosný disk 3 TB</t>
  </si>
  <si>
    <t>Mikrobiologický ústav</t>
  </si>
  <si>
    <t>LF, FNUSA, Pekařská 53, pavilon H2</t>
  </si>
  <si>
    <t>Pekařská 664/53, 65691 Brno</t>
  </si>
  <si>
    <t>pav. H2/410</t>
  </si>
  <si>
    <t>Holá Veronika Ing. Ph.D.</t>
  </si>
  <si>
    <t>77354@mail.muni.cz</t>
  </si>
  <si>
    <t>Kontakt pro dohodnutí dne a doby předání zboží: 773967241; veronika.hola@fnusa.cz</t>
  </si>
  <si>
    <t>30237460-1</t>
  </si>
  <si>
    <t>30237460-1-2</t>
  </si>
  <si>
    <t>Bezdrátová klávesnice</t>
  </si>
  <si>
    <t>30231000-7-12</t>
  </si>
  <si>
    <t>Monitor 21,5 - 22" s reproduktory</t>
  </si>
  <si>
    <t>Kabinet inform.studií a knihovnictví</t>
  </si>
  <si>
    <t>FF, Grohova 7, budova C</t>
  </si>
  <si>
    <t>Arna Nováka 1/1, 60200 Brno</t>
  </si>
  <si>
    <t>bud. C/01027</t>
  </si>
  <si>
    <t>Dorazilová Marie Mgr.</t>
  </si>
  <si>
    <t>145658@mail.muni.cz</t>
  </si>
  <si>
    <t>Centrum pro výzkum toxických látek</t>
  </si>
  <si>
    <t>UKB, Kamenice 5, budova A29</t>
  </si>
  <si>
    <t>Oudová Jana Bc.</t>
  </si>
  <si>
    <t>175780@mail.muni.cz</t>
  </si>
  <si>
    <t>bezdrátová myš/Lenka</t>
  </si>
  <si>
    <t>30237410-6</t>
  </si>
  <si>
    <t>30237410-6-3</t>
  </si>
  <si>
    <t>Příslušenství - bezdrátová myš k notebooku</t>
  </si>
  <si>
    <t>Centrum pro transfer technologií</t>
  </si>
  <si>
    <t>Suchyňová Monika</t>
  </si>
  <si>
    <t>110703@mail.muni.cz</t>
  </si>
  <si>
    <t>30213300-8-2</t>
  </si>
  <si>
    <t>Specializované PC pro multimédia</t>
  </si>
  <si>
    <t>Provozní odbor</t>
  </si>
  <si>
    <t>RMU, Žerotínovo nám. 9</t>
  </si>
  <si>
    <t>Žerotínovo nám. 617/9, 60177 Brno</t>
  </si>
  <si>
    <t>Kulíšek Ondřej</t>
  </si>
  <si>
    <t>118727@mail.muni.cz</t>
  </si>
  <si>
    <t>Flash disk</t>
  </si>
  <si>
    <t>Ústav pomocných věd hist. a archiv.</t>
  </si>
  <si>
    <t>FF, Veveří 26, budova L</t>
  </si>
  <si>
    <t>Veveří 468/26, 60200 Brno</t>
  </si>
  <si>
    <t>bud. L/402</t>
  </si>
  <si>
    <t>Maradová Martina</t>
  </si>
  <si>
    <t>133782@mail.muni.cz</t>
  </si>
  <si>
    <t>30233130-1-3</t>
  </si>
  <si>
    <t>Přenosný disk 2 TB</t>
  </si>
  <si>
    <t>bud. L/401</t>
  </si>
  <si>
    <t>ESF - KPH - Radová - bezdrát. myš</t>
  </si>
  <si>
    <t>30237410-6-2</t>
  </si>
  <si>
    <t>Příslušenství - bezdrátová myš</t>
  </si>
  <si>
    <t>Ekonomicko-správní fakulta</t>
  </si>
  <si>
    <t>ESF, Lipová 41a</t>
  </si>
  <si>
    <t>Lipová 507/41a, 60200 Brno</t>
  </si>
  <si>
    <t>Horňák Roman</t>
  </si>
  <si>
    <t>168497@mail.muni.cz</t>
  </si>
  <si>
    <t>Avízo na tel. 603157020</t>
  </si>
  <si>
    <t>30234600-4-1</t>
  </si>
  <si>
    <t>Flash disk 8 GB</t>
  </si>
  <si>
    <t>Fyziologický ústav</t>
  </si>
  <si>
    <t>UKB, Kamenice 5, budova A20</t>
  </si>
  <si>
    <t>bud. A20/224</t>
  </si>
  <si>
    <t>Hamříková Petra Bc.</t>
  </si>
  <si>
    <t>215300@mail.muni.cz</t>
  </si>
  <si>
    <t>30230000-0-3</t>
  </si>
  <si>
    <t>Laserové multifunkční zařízení (barevné)</t>
  </si>
  <si>
    <t>Ústav archeologie a muzeologie</t>
  </si>
  <si>
    <t>Šibíčková Jitka</t>
  </si>
  <si>
    <t>9111@mail.muni.cz</t>
  </si>
  <si>
    <t>30237410-6-1</t>
  </si>
  <si>
    <t>Příslušenství - myš</t>
  </si>
  <si>
    <t>PC_Dr. Pacherník</t>
  </si>
  <si>
    <t>30213300-8-8</t>
  </si>
  <si>
    <t>Kancelářské PC 2</t>
  </si>
  <si>
    <t>UKB, Kamenice 5, budova A36</t>
  </si>
  <si>
    <t>bud. A36/111</t>
  </si>
  <si>
    <t>Pacherník Jiří Mgr. Ph.D.</t>
  </si>
  <si>
    <t>6371@mail.muni.cz</t>
  </si>
  <si>
    <t>30231000-7-4</t>
  </si>
  <si>
    <t>Monitor 27"</t>
  </si>
  <si>
    <t>bud. A36/123</t>
  </si>
  <si>
    <t>Hyršl Pavel RNDr. Ph.D.</t>
  </si>
  <si>
    <t>9982@mail.muni.cz</t>
  </si>
  <si>
    <t>Ústav biochemie</t>
  </si>
  <si>
    <t>UKB, Kamenice 5, budova A5</t>
  </si>
  <si>
    <t>bud. A5/307</t>
  </si>
  <si>
    <t>Kašparovský Tomáš Mgr. Ph.D.</t>
  </si>
  <si>
    <t>10078@mail.muni.cz</t>
  </si>
  <si>
    <t>tel. 777481060</t>
  </si>
  <si>
    <t>H. Šrutková</t>
  </si>
  <si>
    <t>Fakulta sportovních studií</t>
  </si>
  <si>
    <t>UKB, Kamenice 5, budova A33</t>
  </si>
  <si>
    <t>bud. A33/214</t>
  </si>
  <si>
    <t>Stohlová Soňa</t>
  </si>
  <si>
    <t>186014@mail.muni.cz</t>
  </si>
  <si>
    <t>Historický ústav</t>
  </si>
  <si>
    <t>FF, Gorkého 14, budova A</t>
  </si>
  <si>
    <t>Homolová Eva</t>
  </si>
  <si>
    <t>169732@mail.muni.cz</t>
  </si>
  <si>
    <t>změna adresy na Solniční 12, Brno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</si>
  <si>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</si>
  <si>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</si>
  <si>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</si>
  <si>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</si>
  <si>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</si>
  <si>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</si>
  <si>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ICT pro 221800 - 2014/02</t>
  </si>
  <si>
    <t>Právnická fakulta</t>
  </si>
  <si>
    <t>PrF,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</si>
  <si>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</si>
  <si>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</si>
  <si>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</si>
  <si>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</si>
  <si>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Počítače - 1150/01</t>
  </si>
  <si>
    <t>30237460-1-1</t>
  </si>
  <si>
    <t>Příslušenství - klávesnice</t>
  </si>
  <si>
    <t>Ústav výpočetní techniky</t>
  </si>
  <si>
    <t>FI, Botanická 68a</t>
  </si>
  <si>
    <t>Botanická 554/68a, 60200 Brno</t>
  </si>
  <si>
    <t>Janoušková Jana</t>
  </si>
  <si>
    <t>2090@mail.muni.cz</t>
  </si>
  <si>
    <t>NN - flash disk 2</t>
  </si>
  <si>
    <t>Seminář japonských studií</t>
  </si>
  <si>
    <t>FF, Veveří 28, budova K</t>
  </si>
  <si>
    <t>Veveří 470/28, 60200 Brno</t>
  </si>
  <si>
    <t>bud. K/215</t>
  </si>
  <si>
    <t>Ondrašinová Michaela Mgr. Bc.</t>
  </si>
  <si>
    <t>64955@mail.muni.cz</t>
  </si>
  <si>
    <t>Prosím o oznámení termínu dodání minimálně 1 pracovní den předem. Kontakt na mě: michaela.ondr@mail.muni.cz nebo tel. 607639789. Děkuji.</t>
  </si>
  <si>
    <t>30232110-8-2</t>
  </si>
  <si>
    <t>Laserová kancelářská tiskárna (barevná)</t>
  </si>
  <si>
    <t>Technicko-provozní oddělení</t>
  </si>
  <si>
    <t>UKB, Kamenice 5, budova A22</t>
  </si>
  <si>
    <t>Brázdová Jana</t>
  </si>
  <si>
    <t>27579@mail.muni.cz</t>
  </si>
  <si>
    <t>A. Málková, zak. 60010</t>
  </si>
  <si>
    <t>Počítače - 1251</t>
  </si>
  <si>
    <t>30231000-7-11</t>
  </si>
  <si>
    <t>Monitor 24" (16:10)</t>
  </si>
  <si>
    <t>na fakturu uveďte OS</t>
  </si>
  <si>
    <t>P. Huta, zak. 1051</t>
  </si>
  <si>
    <t>30231000-7-1</t>
  </si>
  <si>
    <t>Monitor 21,5" až 22"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</si>
  <si>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</si>
  <si>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</si>
  <si>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</si>
  <si>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</si>
  <si>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</si>
  <si>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Psychiatrická klinika</t>
  </si>
  <si>
    <t>LF, FN Brno, Jihlavská 20, pavilon G</t>
  </si>
  <si>
    <t>pav. G/241</t>
  </si>
  <si>
    <t>Pazderová Jana</t>
  </si>
  <si>
    <t>97466@mail.muni.cz</t>
  </si>
  <si>
    <t>532232053,532233706</t>
  </si>
  <si>
    <t>Kontaktní tel.: 532 232 053 Kontaktní email: jpazder@med.muni.cz</t>
  </si>
  <si>
    <t>Kancelářský počítač</t>
  </si>
  <si>
    <t>Kat.fyzioterapie a RHB</t>
  </si>
  <si>
    <t>Chalupecká Věra</t>
  </si>
  <si>
    <t>102393@mail.muni.cz</t>
  </si>
  <si>
    <t>Anatomický ústav</t>
  </si>
  <si>
    <t>Procházková Dana</t>
  </si>
  <si>
    <t>2616@mail.muni.cz</t>
  </si>
  <si>
    <t>Počítače - 1108</t>
  </si>
  <si>
    <t>ICT pro 222100 - 2014/02</t>
  </si>
  <si>
    <t>30216110-0</t>
  </si>
  <si>
    <t>30216110-0-1</t>
  </si>
  <si>
    <t>Skener</t>
  </si>
  <si>
    <t>pocitace</t>
  </si>
  <si>
    <t>Ústav teoret. fyziky a astrofyziky</t>
  </si>
  <si>
    <t>PřF, Kotlářská 2, pavilon 06</t>
  </si>
  <si>
    <t>pav. 06/03029</t>
  </si>
  <si>
    <t>Santarová Lenka</t>
  </si>
  <si>
    <t>169617@mail.muni.cz</t>
  </si>
  <si>
    <t>PC kom. GMB a MIK</t>
  </si>
  <si>
    <t>UKB, Kamenice 5, budova A25</t>
  </si>
  <si>
    <t>bud. A25/242</t>
  </si>
  <si>
    <t>Danhoferová Lenka</t>
  </si>
  <si>
    <t>108090@mail.muni.cz</t>
  </si>
  <si>
    <t>Zboží dodat přímo do pav. A25, příjezd/zásobování možno k pavilonu A29 RECETOX (garážová vrata) Přesné datum a čas dodání dohodnout na mob. 775296279</t>
  </si>
  <si>
    <t>Kat.ruského jazyka a literatury</t>
  </si>
  <si>
    <t>PedF, Poříčí 9, budova A</t>
  </si>
  <si>
    <t>Poříčí 945/9, 60300 Brno</t>
  </si>
  <si>
    <t>bud. A/05003</t>
  </si>
  <si>
    <t>Rytířová Helena</t>
  </si>
  <si>
    <t>71018@mail.muni.cz</t>
  </si>
  <si>
    <t>30213100-6</t>
  </si>
  <si>
    <t>30213100-6-8</t>
  </si>
  <si>
    <t>Notebook 15"</t>
  </si>
  <si>
    <t>bud. C/04014</t>
  </si>
  <si>
    <t>PC katedra SOC</t>
  </si>
  <si>
    <t>Kat.sociologie</t>
  </si>
  <si>
    <t>FSS, Joštova 10</t>
  </si>
  <si>
    <t>Joštova 218/10, 60200 Brno</t>
  </si>
  <si>
    <t>Enenkelová Soňa Ing.</t>
  </si>
  <si>
    <t>38604@mail.muni.cz</t>
  </si>
  <si>
    <t>obnova počítačů, zak. 2100</t>
  </si>
  <si>
    <t>obnova počítačů, zak. 0047</t>
  </si>
  <si>
    <t>monitor pro Chovance,Naďu</t>
  </si>
  <si>
    <t>Kat.anglistiky a amerikanistiky</t>
  </si>
  <si>
    <t>FF, Gorkého 7, budova G</t>
  </si>
  <si>
    <t>Gorkého 57/7, 60200 Brno</t>
  </si>
  <si>
    <t>bud. G/G315</t>
  </si>
  <si>
    <t>Kamenská Eva  DiS.</t>
  </si>
  <si>
    <t>115612@mail.muni.cz</t>
  </si>
  <si>
    <t>Ústav pedagogických věd</t>
  </si>
  <si>
    <t>Klusáková Ivana</t>
  </si>
  <si>
    <t>2192@mail.muni.cz</t>
  </si>
  <si>
    <t>extermí disky PD 2 Brezovský</t>
  </si>
  <si>
    <t>monitory + tiskárna - dr. Burianová</t>
  </si>
  <si>
    <t>Vaverková Jana</t>
  </si>
  <si>
    <t>1042@mail.muni.cz</t>
  </si>
  <si>
    <t>I. chirurgická klinika</t>
  </si>
  <si>
    <t>Klinika zobrazovacích metod</t>
  </si>
  <si>
    <t>LF, FNUSA, Pekařská 53, pavilon A5</t>
  </si>
  <si>
    <t>pav. A5/2</t>
  </si>
  <si>
    <t>Čechová Iva</t>
  </si>
  <si>
    <t>1354@mail.muni.cz</t>
  </si>
  <si>
    <t>Ústav románských jazyků a lit.</t>
  </si>
  <si>
    <t>bud. G/G103</t>
  </si>
  <si>
    <t>Holoubková Dagmar</t>
  </si>
  <si>
    <t>802@mail.muni.cz</t>
  </si>
  <si>
    <t>Počítače - březen 2014</t>
  </si>
  <si>
    <t>Biochemický ústav</t>
  </si>
  <si>
    <t>UKB, Kamenice 5, budova A16</t>
  </si>
  <si>
    <t>bud. A16/325</t>
  </si>
  <si>
    <t>Nerudová Lenka</t>
  </si>
  <si>
    <t>89478@mail.muni.cz</t>
  </si>
  <si>
    <t>Úsek Op VK</t>
  </si>
  <si>
    <t>Fajmon Petr Mgr.</t>
  </si>
  <si>
    <t>3913@mail.muni.cz</t>
  </si>
  <si>
    <t>Kat.politologie</t>
  </si>
  <si>
    <t>Chirurgická klinika</t>
  </si>
  <si>
    <t>pav. L/7184</t>
  </si>
  <si>
    <t>Baráčková Hana</t>
  </si>
  <si>
    <t>1746@mail.muni.cz</t>
  </si>
  <si>
    <t>monitor</t>
  </si>
  <si>
    <t>Klinika ústní, čelistní a obl.chir.</t>
  </si>
  <si>
    <t>pav. L/17191</t>
  </si>
  <si>
    <t>Páleníková Jaroslava Bc.</t>
  </si>
  <si>
    <t>6570@mail.muni.cz</t>
  </si>
  <si>
    <t>dodání mezi 8 až 12 hodinou</t>
  </si>
  <si>
    <t>přenosný disk</t>
  </si>
  <si>
    <t>Kat.geografie</t>
  </si>
  <si>
    <t>PedF, Poříčí 7, budova B</t>
  </si>
  <si>
    <t>Poříčí 623/7, 60300 Brno</t>
  </si>
  <si>
    <t>bud. B/03007</t>
  </si>
  <si>
    <t>Hönigová Kateřina</t>
  </si>
  <si>
    <t>29510@mail.muni.cz</t>
  </si>
  <si>
    <t>Ústav slavistiky</t>
  </si>
  <si>
    <t>FF, Joštova 13, budova M</t>
  </si>
  <si>
    <t>Joštova 220/13, 66243 Brno</t>
  </si>
  <si>
    <t>bud. M/030</t>
  </si>
  <si>
    <t>Šaur Josef Mgr.</t>
  </si>
  <si>
    <t>65080@mail.muni.cz</t>
  </si>
  <si>
    <t>Centrum neurověd</t>
  </si>
  <si>
    <t>bud. 1/519</t>
  </si>
  <si>
    <t>Mikl Michal Ing. Ph.D.</t>
  </si>
  <si>
    <t>133966@mail.muni.cz</t>
  </si>
  <si>
    <t>Před dodáním prosím kontatkovat a ověřit/domluvit přesné místo dodání - je pravděpodobná změna na jinou budovu UKB (A35) z důvodu stěhování.</t>
  </si>
  <si>
    <t>Inst.výzkumu dětí, mládeže a rodiny</t>
  </si>
  <si>
    <t>Marešová Klára</t>
  </si>
  <si>
    <t>101945@mail.muni.cz</t>
  </si>
  <si>
    <t>ICT - 221600 - 0827 - 2014/03</t>
  </si>
  <si>
    <t>ICT - 221800 - 0819 - 2014/03</t>
  </si>
  <si>
    <t>ICT - 221600 - 0815 - 2014/03</t>
  </si>
  <si>
    <t>ICT - 229918 - 0017 - 2014/03</t>
  </si>
  <si>
    <t>ICT - 221700 - 0816 - 2014/03</t>
  </si>
  <si>
    <t>ICT - 221600 - 0845 - 2014/03</t>
  </si>
  <si>
    <t>ICT - 222100 - 0846 - 2014/03</t>
  </si>
  <si>
    <t>ICT - 221600 - 0844 - 2014/03</t>
  </si>
  <si>
    <t>ICT - 221100 - 0611 - 2014/03</t>
  </si>
  <si>
    <t>Vybavení psychologické laboratoře</t>
  </si>
  <si>
    <t>30213300-8-7</t>
  </si>
  <si>
    <t>PC OPVK</t>
  </si>
  <si>
    <t>Psychologický ústav</t>
  </si>
  <si>
    <t>bud. C/05027</t>
  </si>
  <si>
    <t>Šašinka Čeněk Mgr. Ph.D.</t>
  </si>
  <si>
    <t>44276@mail.muni.cz</t>
  </si>
  <si>
    <t>Odd.CJV na LF</t>
  </si>
  <si>
    <t>UKB, Kamenice 5, budova A15</t>
  </si>
  <si>
    <t>bud. A15/112</t>
  </si>
  <si>
    <t>Vyorálková Jana PhDr.</t>
  </si>
  <si>
    <t>57073@mail.muni.cz</t>
  </si>
  <si>
    <t>LCD 24" - 10 kusů - 2014/03</t>
  </si>
  <si>
    <t>ICT - 221900 - 0809 - 2014/03</t>
  </si>
  <si>
    <t>ICT - 221800 - 0804 - 2014/03</t>
  </si>
  <si>
    <t>ICT - 221500 - 0823 - 2014/03</t>
  </si>
  <si>
    <t>ICT - 221400 - 0814 - 2014/03</t>
  </si>
  <si>
    <t>ICT - 221100 - 0837 - 2014/03</t>
  </si>
  <si>
    <t>ICT - 221600 - 0812 - 2014/03</t>
  </si>
  <si>
    <t>ICT - 221100 - 0835 - 2014/03</t>
  </si>
  <si>
    <t>ESF - KF - standardní PC</t>
  </si>
  <si>
    <t>sestava</t>
  </si>
  <si>
    <t>Počítače - 1055</t>
  </si>
  <si>
    <t>Ústředí fakulty</t>
  </si>
  <si>
    <t>Kat.mezinárodních vztahů</t>
  </si>
  <si>
    <t>Správa UKB</t>
  </si>
  <si>
    <t>UKB, Kamenice 5, budova A9</t>
  </si>
  <si>
    <t>Rokyta Jan Mgr.</t>
  </si>
  <si>
    <t>256630@mail.muni.cz</t>
  </si>
  <si>
    <t>Celkem</t>
  </si>
  <si>
    <t>barva klávesnice BÍLÁ</t>
  </si>
  <si>
    <t>Monitor 19" (CPV KÓD MU 30231000-7-5)</t>
  </si>
  <si>
    <t>Konkrétní nabídnuté parametry</t>
  </si>
  <si>
    <t>Úhlopříčka</t>
  </si>
  <si>
    <t>19"</t>
  </si>
  <si>
    <t>Rozlišení</t>
  </si>
  <si>
    <t>1280 x 1024</t>
  </si>
  <si>
    <t>Úprava povrchu obrazovky</t>
  </si>
  <si>
    <t>matná</t>
  </si>
  <si>
    <t>Vstupy</t>
  </si>
  <si>
    <t>min. DVI a VGA</t>
  </si>
  <si>
    <t>Naklápění monitoru</t>
  </si>
  <si>
    <t>ano</t>
  </si>
  <si>
    <t>Flash disk 32 GB (CPV KÓD MU 30234600-4-3)</t>
  </si>
  <si>
    <t>Kapacita</t>
  </si>
  <si>
    <t>min. 32 GB</t>
  </si>
  <si>
    <t>Rozhraní</t>
  </si>
  <si>
    <t>min. USB 3.0</t>
  </si>
  <si>
    <t>Další požadavky</t>
  </si>
  <si>
    <t>Redukovaný minikonektor nevyhovuje.</t>
  </si>
  <si>
    <t>Přenosný disk 1 TB (CPV KÓD MU 30233130-1-2)</t>
  </si>
  <si>
    <t>min. 1 TB</t>
  </si>
  <si>
    <t>Napájení</t>
  </si>
  <si>
    <t>přes sběrnici USB, bez externího napájení</t>
  </si>
  <si>
    <t>Hmotnost</t>
  </si>
  <si>
    <t>max. 250 g</t>
  </si>
  <si>
    <t>Laserové multifunkční zařízení (CPV KÓD MU 30230000-0-1)</t>
  </si>
  <si>
    <t>Technologie tisku</t>
  </si>
  <si>
    <t>černobílý laserový tisk</t>
  </si>
  <si>
    <t xml:space="preserve">Formát </t>
  </si>
  <si>
    <t>A4</t>
  </si>
  <si>
    <t>Rychlost černobílého tisku</t>
  </si>
  <si>
    <t>min. 20 str./min</t>
  </si>
  <si>
    <t>min. 600x600 dpi</t>
  </si>
  <si>
    <t>Vstupní zásobník</t>
  </si>
  <si>
    <t>min. 250 listů</t>
  </si>
  <si>
    <t>Duplexní tisk</t>
  </si>
  <si>
    <t>ano, automatický</t>
  </si>
  <si>
    <t>min. USB 2.0 (USB kabel musí být součástí dodávky), Ethernet 100 Mb, RJ45</t>
  </si>
  <si>
    <t xml:space="preserve">plochý barevný 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</si>
  <si>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</si>
  <si>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</si>
  <si>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</si>
  <si>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</si>
  <si>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</si>
  <si>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>Microsoft Windows XP, Microsoft Windows 7, Microsoft Windows 8</t>
  </si>
  <si>
    <t>Emulace</t>
  </si>
  <si>
    <t>min. PCL 5 nebo PCL 6 nebo PS</t>
  </si>
  <si>
    <t>Kancelářské PC (CPV KÓD MU 30213300-8-1)</t>
  </si>
  <si>
    <t>Procesor</t>
  </si>
  <si>
    <t>x86-64 kompatibilní, PassMark CPU Mark min. 3000</t>
  </si>
  <si>
    <t>Paměť RAM</t>
  </si>
  <si>
    <t>min. 4GB</t>
  </si>
  <si>
    <t>Pevný disk</t>
  </si>
  <si>
    <t>min. 500 GB</t>
  </si>
  <si>
    <t>Mechaniky pro média</t>
  </si>
  <si>
    <t>DVD+-RW/RAM/DL</t>
  </si>
  <si>
    <t>Grafická karta</t>
  </si>
  <si>
    <t>podpora rozlišení min. 1920x1200, (min. DVI + D-sub)</t>
  </si>
  <si>
    <t>Zvuková karta</t>
  </si>
  <si>
    <t>Účinnost zdroje</t>
  </si>
  <si>
    <t>min. 80%</t>
  </si>
  <si>
    <t>Síťová karta</t>
  </si>
  <si>
    <t>1 Gb Ethernet, s podporou PXE</t>
  </si>
  <si>
    <t>Skříň počítače</t>
  </si>
  <si>
    <t>miditower</t>
  </si>
  <si>
    <t>Vstupní a výstupní porty</t>
  </si>
  <si>
    <t>vstup a výstup pro sluchátka a mikrofon  na předním panelu</t>
  </si>
  <si>
    <t>USB porty</t>
  </si>
  <si>
    <t>min. 6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</si>
  <si>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</si>
  <si>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</si>
  <si>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</si>
  <si>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t>USB, snímání pohybu optické, připojená kabelem, 3 tlačítka a kolečko, min. délka 12 cm</t>
  </si>
  <si>
    <t>Operační systém</t>
  </si>
  <si>
    <t>Microsoft Windows 7 Professional 64b</t>
  </si>
  <si>
    <t>Požadavky na rozšiřitelnost</t>
  </si>
  <si>
    <t>volná 1 pozice pro 5,25" mechaniku nebo disk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</si>
  <si>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</si>
  <si>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Monitor 24" (CPV KÓD MU 30231000-7-2)</t>
  </si>
  <si>
    <t xml:space="preserve">min. 24" </t>
  </si>
  <si>
    <t>min. 1920 x min. 1080</t>
  </si>
  <si>
    <t>Pozorovací úhly</t>
  </si>
  <si>
    <t>min. 160°/160°</t>
  </si>
  <si>
    <t xml:space="preserve">min. 1xDVI-D a VGA </t>
  </si>
  <si>
    <t>Výškově nastavitelný podstavec</t>
  </si>
  <si>
    <t>Flash disk 16 GB (CPV KÓD MU 30234600-4-2)</t>
  </si>
  <si>
    <t>min. 16 GB</t>
  </si>
  <si>
    <t>Monitor 21,5 - 22" s reproduktory (CPV KÓD MU 30231000-7-12)</t>
  </si>
  <si>
    <t>21,5" až 22"</t>
  </si>
  <si>
    <t xml:space="preserve">min. 1920 x min. 1080 </t>
  </si>
  <si>
    <t xml:space="preserve">min. 160°/160° </t>
  </si>
  <si>
    <t>min. DVI, VGA(D-Sub), HDMI</t>
  </si>
  <si>
    <t>Reproduktory</t>
  </si>
  <si>
    <t>Monitor 24" s reproduktory (CPV KÓD MU 30231000-7-13)</t>
  </si>
  <si>
    <t>24"</t>
  </si>
  <si>
    <t>Set bezdrátová klávesnice s myší (CPV KÓD MU 30237000-9-11)</t>
  </si>
  <si>
    <t>PŘIPOJENÍ</t>
  </si>
  <si>
    <t>1x USB přijímač</t>
  </si>
  <si>
    <t>TLAČÍTKA</t>
  </si>
  <si>
    <t>SCROLLOVACÍ KOLEČKO</t>
  </si>
  <si>
    <t>SNÍMÁNÍ POHYBU</t>
  </si>
  <si>
    <t>optické</t>
  </si>
  <si>
    <t>TYP BEZDRÁTOVÉ KOMUNIKACE</t>
  </si>
  <si>
    <t>RF technologie</t>
  </si>
  <si>
    <t>Klávesnice</t>
  </si>
  <si>
    <t>Klávesnice pro PC, bezdrátová,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</si>
  <si>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Přenosný disk 500 GB (CPV KÓD MU 30233130-1-1)</t>
  </si>
  <si>
    <t>Laserová kancelářská tiskárna (CPV KÓD MU 30232110-8-1)</t>
  </si>
  <si>
    <t>černobílá laserová tiskárna</t>
  </si>
  <si>
    <t>Formát</t>
  </si>
  <si>
    <t>Rychlost tisku</t>
  </si>
  <si>
    <t>min. 30 str./min</t>
  </si>
  <si>
    <t>Pamět</t>
  </si>
  <si>
    <t>min. 64 MB</t>
  </si>
  <si>
    <t xml:space="preserve">ano, automatický </t>
  </si>
  <si>
    <t xml:space="preserve">min. USB 2.0 (USB kabel musí být součástí dodávky), Ethernet 100 Mb, RJ45 </t>
  </si>
  <si>
    <t xml:space="preserve">Microsoft Windows XP, Microsoft Windows 7, Microsoft Windows 8 </t>
  </si>
  <si>
    <t xml:space="preserve">min. PCL 5 nebo PCL 6 nebo PS </t>
  </si>
  <si>
    <t>Měsíční zátěž tiskárny</t>
  </si>
  <si>
    <t>min. 3000 stránek/měsíc</t>
  </si>
  <si>
    <t>Přenosný disk 3 TB (CPV KÓD MU 30233130-1-4)</t>
  </si>
  <si>
    <t>min. 3 TB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</si>
  <si>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</si>
  <si>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</si>
  <si>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Příslušenství - bezdrátová myš k notebooku (CPV KÓD MU 30237410-6-3)</t>
  </si>
  <si>
    <t>Konektor</t>
  </si>
  <si>
    <t>USB</t>
  </si>
  <si>
    <t xml:space="preserve">Tlačítka </t>
  </si>
  <si>
    <t>Scrollovací kolečko</t>
  </si>
  <si>
    <t>Snímání pohybu</t>
  </si>
  <si>
    <t>Typ bezdrátové komunikace</t>
  </si>
  <si>
    <t>Max. délka myši</t>
  </si>
  <si>
    <t>11 cm</t>
  </si>
  <si>
    <t>Záruční doba</t>
  </si>
  <si>
    <t>2 roky</t>
  </si>
  <si>
    <t>Specializované PC pro multimédia (CPV KÓD MU 30213300-8-2)</t>
  </si>
  <si>
    <t>x86-64 kompatibilní, PassMark CPU min. 5000</t>
  </si>
  <si>
    <t xml:space="preserve">min. 8 GB, rozšiřitelná na 16 GB </t>
  </si>
  <si>
    <t xml:space="preserve">min. 1 TB, 7200 ot./min. </t>
  </si>
  <si>
    <t xml:space="preserve">podpora min. dvou monitorů, každý s rozlišením min. 1920x1200, min. 2 video výstupy DVI, PassMark G3D mark min. 1200, min. 1 GB VRAM </t>
  </si>
  <si>
    <t>1 Gb Ethernet, podporou PXE</t>
  </si>
  <si>
    <t xml:space="preserve">miditower Počítačová skříň musí mít očko umožňující její uzamčení visacím zámkem. </t>
  </si>
  <si>
    <t xml:space="preserve">vstup a výstup pro sluchátka a mikrofon </t>
  </si>
  <si>
    <t>min. 6 x USB celkem, min. 1x USB 3.0, min 2 porty na předním panelu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</si>
  <si>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</si>
  <si>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Čtečka paměťových karet</t>
  </si>
  <si>
    <t>Microsoft Windows 7 Professional 64b CZ OEM</t>
  </si>
  <si>
    <t>Přenosný disk 2 TB (CPV KÓD MU 30233130-1-3)</t>
  </si>
  <si>
    <t>min. 2 TB</t>
  </si>
  <si>
    <t>Příslušenství - bezdrátová myš (CPV KÓD MU 30237410-6-2)</t>
  </si>
  <si>
    <t>Podpora OS</t>
  </si>
  <si>
    <t>Windows XP/Vista/7</t>
  </si>
  <si>
    <t>Flash disk 8 GB (CPV KÓD MU 30234600-4-1)</t>
  </si>
  <si>
    <t>min. 8 GB</t>
  </si>
  <si>
    <t>Laserové multifunkční zařízení (barevné) (CPV KÓD MU 30230000-0-3)</t>
  </si>
  <si>
    <t>barevný laserový tisk</t>
  </si>
  <si>
    <t>plochý barevný; Skenování do síťové složky (SMB)</t>
  </si>
  <si>
    <t>Příslušenství - myš (CPV KÓD MU 30237410-6-1)</t>
  </si>
  <si>
    <t>Specifikace</t>
  </si>
  <si>
    <t xml:space="preserve">USB, snímání pohybu optické, připojená kabelem, 3 tlačíka a kolečko </t>
  </si>
  <si>
    <t>Min. délka myši</t>
  </si>
  <si>
    <t>12 cm</t>
  </si>
  <si>
    <t>Kancelářské PC 2 (CPV KÓD MU 30213300-8-8)</t>
  </si>
  <si>
    <t>x86-64 kompatibilní, Passmark CPU Mark min. 6400 TDP max. 85 W</t>
  </si>
  <si>
    <t>min. 8 GB, rozšiřitelná na 16 GB</t>
  </si>
  <si>
    <t>min. 500 GB, 7200 ot./min., SATA 3</t>
  </si>
  <si>
    <t xml:space="preserve">s podporou dvou monitorů, každý s rozlišením min. 1920x1200, minimálně 1x DVI výstup </t>
  </si>
  <si>
    <t xml:space="preserve">min. 85% při 50% zatížení </t>
  </si>
  <si>
    <t>1 Gb Ethernet, podporou PXE, WoL</t>
  </si>
  <si>
    <t>miditower, uzamykatelná skříň (s okem nebo jinou možností protažení kabelu zabraňujícího otevření skříně)</t>
  </si>
  <si>
    <t xml:space="preserve">vstup a výstup pro sluchátka a mikrofon na předním panelu </t>
  </si>
  <si>
    <t xml:space="preserve">min. 6 USB portů celkem, z toho min. 2 porty USB 3.0 vzadu a min. další 2 porty USB 3.0 musí být vyvedeny na předním panelu </t>
  </si>
  <si>
    <t>připojená kabelem, USB,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výška klávesy přes Enter přes dva řádky kláves, bez přidané funkční klávesy napravo nebo nalevo od klávesy pravý Shift (např. Macro)., samostatný blok numerických kláves. Kabel délky min. 150 cm.</t>
  </si>
  <si>
    <t xml:space="preserve">snímání pohybu optické, připojená kabelem délky min. 150 cm, 2 tlačítka a kolečko, min. délka 12 cm </t>
  </si>
  <si>
    <t>ne</t>
  </si>
  <si>
    <t xml:space="preserve">Microsoft Windows 8.1 Professional 64b CZ </t>
  </si>
  <si>
    <t>"Oprávněným zaměstnancům zadavatele musí být i v záruční době umožněno otevření skříně počítače a instalace vlastních pamětí, karet a případně dalších komponent PC. Možnost exportu nastavení BIOS na externí médium a importu z média Možnost ochrany BIOS a boot menu heslem. Korektně vyplněné položky BIOS: Base board: vendor a model, Computer: vendor a model"</t>
  </si>
  <si>
    <t>Monitor 27" (CPV KÓD MU 30231000-7-4)</t>
  </si>
  <si>
    <t>27"</t>
  </si>
  <si>
    <t>Příslušenství - klávesnice (CPV KÓD MU 30237460-1-1)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</si>
  <si>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</si>
  <si>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Laserová kancelářská tiskárna (barevná) (CPV KÓD MU 30232110-8-2)</t>
  </si>
  <si>
    <t xml:space="preserve">barevná laserová tiskárna </t>
  </si>
  <si>
    <t>min. 128 MB</t>
  </si>
  <si>
    <t>Monitor 24" (16:10) (CPV KÓD MU 30231000-7-11)</t>
  </si>
  <si>
    <t>min. 1920 x min. 1200</t>
  </si>
  <si>
    <t xml:space="preserve">min. 178°/178° </t>
  </si>
  <si>
    <t>min. 1xDVI-D, HDMI</t>
  </si>
  <si>
    <t>Monitor 22" (CPV KÓD MU 30231000-7-1)</t>
  </si>
  <si>
    <t>min. 1920 x 1080</t>
  </si>
  <si>
    <t>min. DVI, VGA(D-Sub)</t>
  </si>
  <si>
    <t>Skener (CPV KÓD MU 30216110-0-1)</t>
  </si>
  <si>
    <t>Typ</t>
  </si>
  <si>
    <t>stolní plochý barevný skener</t>
  </si>
  <si>
    <t xml:space="preserve">min. 2400 x 2400 </t>
  </si>
  <si>
    <t>min. USB 2.0</t>
  </si>
  <si>
    <t>Microsoft Windows 8, Windows 7, Windows XP</t>
  </si>
  <si>
    <t>Notebook 15'' (CPV KÓD MU 30213100-6-8)</t>
  </si>
  <si>
    <t>Velikost obrazovky</t>
  </si>
  <si>
    <t>min. 15" až max. 15,6"</t>
  </si>
  <si>
    <t>Rozlišení obrazovky</t>
  </si>
  <si>
    <t xml:space="preserve">min. 1366 x 768 </t>
  </si>
  <si>
    <t>x86-64 kompatibilní</t>
  </si>
  <si>
    <t>4GB</t>
  </si>
  <si>
    <t>DVD+-RW</t>
  </si>
  <si>
    <t>Ethernet 1 Gb, RJ 45</t>
  </si>
  <si>
    <t>Wifi</t>
  </si>
  <si>
    <t>ano, 802.11b/g/n</t>
  </si>
  <si>
    <t>BlueTooth</t>
  </si>
  <si>
    <t>min. 3 x USB 2.0, vstup a výstup pro mikrofon a sluchátka, čtečka paměťových karet, výstup pro externí monitor</t>
  </si>
  <si>
    <t>Interní reproduktory</t>
  </si>
  <si>
    <t>Interní mikrofon</t>
  </si>
  <si>
    <t>Webová kamera</t>
  </si>
  <si>
    <t>Výkon</t>
  </si>
  <si>
    <t>PassMark CPU Mark min. 2950</t>
  </si>
  <si>
    <t>Max. 3 kg</t>
  </si>
  <si>
    <t>Windows 7 Professional CZ OEM nebo Windows 7 Home Premium CZ OEM nebo Windows 8 CZ OEM nebo Windows 8 Pro CZ OEM</t>
  </si>
  <si>
    <t>Další vybavení</t>
  </si>
  <si>
    <t>Numerické klávesy v samostatném bloku</t>
  </si>
  <si>
    <t>PC OPVK (CPV KÓD MU 30213300-8-7)</t>
  </si>
  <si>
    <t>x86-64 kompatibilní, PassMark CPU Mark min. 2500</t>
  </si>
  <si>
    <t>min. 320 GB</t>
  </si>
  <si>
    <t xml:space="preserve">podpora rozlišení min. 1920x1200, min. 1 x DVI-I výstup </t>
  </si>
  <si>
    <t>100/1000 Mb Ethernet, s podporou PXE</t>
  </si>
  <si>
    <t>vstup a výstup pro sluchátka a mikrofon na předním panelu</t>
  </si>
  <si>
    <t>min. 4 x USB porty celkem, min 2 porty na předním panelu</t>
  </si>
  <si>
    <t>Požadavky na servis</t>
  </si>
  <si>
    <t xml:space="preserve">Zahájení a ukončení servisního zásahu v místě instalace. </t>
  </si>
  <si>
    <t>3 roky</t>
  </si>
  <si>
    <t>500 GB</t>
  </si>
  <si>
    <t>rozlišení až 1920x1200, 1x DVI, 1x D-sub, podpora dvou monitorů</t>
  </si>
  <si>
    <t>ano integrovaná</t>
  </si>
  <si>
    <t>80%  (80plus)</t>
  </si>
  <si>
    <t>100/1000 Mb Ethernet, RJ 45, s podporou PXE</t>
  </si>
  <si>
    <t>6 x USB porty celkem,  2 porty na předním panelu</t>
  </si>
  <si>
    <t>volné 2 pozice pro 5,25" mechaniku nebo disk</t>
  </si>
  <si>
    <t>Zahájení a ukončení servisního zásahu v místě instalace</t>
  </si>
  <si>
    <t>x86-64 kompatibilní - Intel Pentium G1820, PassMark CPU Mark 2667</t>
  </si>
  <si>
    <t>PC Autocont OfficePro 1025 (v konfiguraci)</t>
  </si>
  <si>
    <t>x86-64 kompatibilní - Intel Pentium G3220, PassMark CPU Mark 3188</t>
  </si>
  <si>
    <t>8 GB, rozšiřitelná na 16 GB</t>
  </si>
  <si>
    <t>500 GB, 7200 ot./min., SATA 3</t>
  </si>
  <si>
    <t>85% při 50% zatížení</t>
  </si>
  <si>
    <t xml:space="preserve">8 USB portů celkem, z toho 2 porty USB 3.0 vzadu a další 2 porty USB 3.0 jsou vyvedeny na předním panelu </t>
  </si>
  <si>
    <t>Oprávněným zaměstnancům zadavatele je i v záruční době umožněno otevření skříně počítače a instalace vlastních pamětí, karet a případně dalších komponent PC. Možnost exportu nastavení BIOS na externí médium a importu z média Možnost ochrany BIOS a boot menu heslem. Korektně vyplněné položky BIOS: Base board: vendor a model, Computer: vendor a model</t>
  </si>
  <si>
    <t>x86-64 kompatibilní - Intel i5-4440, PassMark CPU Mark 6504, TDP 84 W</t>
  </si>
  <si>
    <t>1 TB,  7200 ot./min.</t>
  </si>
  <si>
    <t>ano integrovná</t>
  </si>
  <si>
    <t>miditower, s očkem pro uzamčení zámkem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</si>
  <si>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</si>
  <si>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</si>
  <si>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</si>
  <si>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 xml:space="preserve">8 x USB porty celkem, 2 porty na předním panelu, 2x USB 3.0 </t>
  </si>
  <si>
    <t xml:space="preserve">8 GB, rozšiřitelná na 16 GB </t>
  </si>
  <si>
    <t>x86-64 kompatibilní - Intel i3-4330, PassMark CPU Mark 5081</t>
  </si>
  <si>
    <t>AMD Radeon™ R7 250 , 1GB RAM, podpora dvou monitorů, každý rozlišení min. 1920x1200, 2x DVI, PassMark G3D mark: 1385</t>
  </si>
  <si>
    <t>Windows 8 CZ 64bit OEM</t>
  </si>
  <si>
    <t>3 x USB 2.0, vstup a výstup pro mikrofon a sluchátka, čtečka paměťových karet, výstup pro externí monitor</t>
  </si>
  <si>
    <t>PassMark CPU Mark - 3307</t>
  </si>
  <si>
    <t>x86-64 kompatibilní - Intel® Core i3-3120M</t>
  </si>
  <si>
    <t xml:space="preserve">1366 x 768 </t>
  </si>
  <si>
    <t>15,6"</t>
  </si>
  <si>
    <t>2,6 kg</t>
  </si>
  <si>
    <t>Acer TMP253-M 15,6</t>
  </si>
  <si>
    <t>DVI a VGA</t>
  </si>
  <si>
    <t>19" LED BenQ BL912</t>
  </si>
  <si>
    <t>21,5"</t>
  </si>
  <si>
    <t>1920 x 1080</t>
  </si>
  <si>
    <t>170°/160°</t>
  </si>
  <si>
    <t>DVI, VGA(D-Sub)</t>
  </si>
  <si>
    <t xml:space="preserve">AOC LCD e2260Pwda 21,5”wide </t>
  </si>
  <si>
    <t xml:space="preserve">1920 x 1080 </t>
  </si>
  <si>
    <t xml:space="preserve">170°/160° </t>
  </si>
  <si>
    <t>DVI, VGA(D-Sub), HDMI</t>
  </si>
  <si>
    <t>AOC LCD e2260Pwhu 21,5”wide, reproduktory</t>
  </si>
  <si>
    <t xml:space="preserve">DVI, VGA, HDMI </t>
  </si>
  <si>
    <t>24" LED BenQ BL2405HT-FHD</t>
  </si>
  <si>
    <t>1920 x 1200</t>
  </si>
  <si>
    <t xml:space="preserve">178°/178° </t>
  </si>
  <si>
    <t>1xDVI-D, HDMI</t>
  </si>
  <si>
    <t>HP E241i 24" IPS 1920x1200</t>
  </si>
  <si>
    <t>24" LED BenQ BL2405HT-FHD, repeoduktory</t>
  </si>
  <si>
    <t>27" LED Philips 273V5LHAB - Full HD</t>
  </si>
  <si>
    <t>2400 x 4800</t>
  </si>
  <si>
    <t>USB 2.0</t>
  </si>
  <si>
    <t>Canon CanoScan Lide110</t>
  </si>
  <si>
    <t>30 str./min</t>
  </si>
  <si>
    <t>128 MB</t>
  </si>
  <si>
    <t>600x600 dpi</t>
  </si>
  <si>
    <t>250 + 10 listů</t>
  </si>
  <si>
    <t>ano automatický</t>
  </si>
  <si>
    <t>USB 2.0 (USB kabel součástí dodávky), Ethernet LAN, RJ 45</t>
  </si>
  <si>
    <t>PCL5e, PCL6</t>
  </si>
  <si>
    <t>5 000 stránek/měsíc</t>
  </si>
  <si>
    <t>Epson WorkForce AL-M200DN 30ppm, Lan, Duplex</t>
  </si>
  <si>
    <t>250 listů</t>
  </si>
  <si>
    <t xml:space="preserve">USB 2.0 (USB kabel součástí dodávky), Ethernet 100 Mb, RJ45 </t>
  </si>
  <si>
    <t>PCL 6, PS3</t>
  </si>
  <si>
    <t>23 str./min (bar.) / 23 str./min (čer.)</t>
  </si>
  <si>
    <t>256 MB</t>
  </si>
  <si>
    <t>až 5000 stránek/měsíc</t>
  </si>
  <si>
    <t>2400x600 dpi</t>
  </si>
  <si>
    <t>Lexmark CS310dn</t>
  </si>
  <si>
    <t>USB 2.0 (USB kabel součástí dodávky), Ethernet  100 Mb, RJ45</t>
  </si>
  <si>
    <t>plochý barevný</t>
  </si>
  <si>
    <t>PCL 5e, PCL 6</t>
  </si>
  <si>
    <t>28 str./min</t>
  </si>
  <si>
    <t>optické 600x600 dpi</t>
  </si>
  <si>
    <t xml:space="preserve">Xerox WC 3220MFP </t>
  </si>
  <si>
    <t>PCL 5c, PCL 6, PS3</t>
  </si>
  <si>
    <t>23 str./min</t>
  </si>
  <si>
    <t>1200x1200 dpi</t>
  </si>
  <si>
    <t>Lexmark CX310DN color laser MFP</t>
  </si>
  <si>
    <t>USB 3.0</t>
  </si>
  <si>
    <t>190 g</t>
  </si>
  <si>
    <t>500GB 2.5'' externí HDD, USB 3.0</t>
  </si>
  <si>
    <t>1 TB</t>
  </si>
  <si>
    <t>1TB 2.5'' externí HDD, USB 3.0</t>
  </si>
  <si>
    <t>2TB</t>
  </si>
  <si>
    <t>externí 3,5'' HDD 2TB, USB 3.0</t>
  </si>
  <si>
    <t>3TB</t>
  </si>
  <si>
    <t>externí 3,5'' HDD 3TB, USB 3.0</t>
  </si>
  <si>
    <t>8 GB</t>
  </si>
  <si>
    <t>Redukovaný minikonektor nemá</t>
  </si>
  <si>
    <t>16 GB</t>
  </si>
  <si>
    <t>32 GB</t>
  </si>
  <si>
    <t>FlashDisk 8GB USB 3.0</t>
  </si>
  <si>
    <t>FlashDisk 16GB USB 3.0</t>
  </si>
  <si>
    <t>FlashDisk 32GB USB 3.0</t>
  </si>
  <si>
    <t>Optická myš USB, černá, 12cm</t>
  </si>
  <si>
    <t>Klávesnice CZ,EN černá, USB</t>
  </si>
  <si>
    <t>Klávesnice CZ,EN bílá, USB</t>
  </si>
  <si>
    <t>Klávesnice CZ,EN černá, bezdrátová</t>
  </si>
  <si>
    <t>myš bezdrátová, USB, RF, optická, černá</t>
  </si>
  <si>
    <t>myš bezdrátová, USB, RF, optická, černá, k NB</t>
  </si>
  <si>
    <t>Set bezdrátová klávesnice + myš,  černá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</si>
</sst>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ourier New"/>
      <family val="3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ourier New"/>
      <family val="3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3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0" fontId="1" fillId="35" borderId="14" xfId="0" applyFont="1" applyFill="1" applyBorder="1" applyAlignment="1">
      <alignment horizontal="left" vertical="top"/>
    </xf>
    <xf numFmtId="4" fontId="1" fillId="35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46">
      <alignment/>
      <protection/>
    </xf>
    <xf numFmtId="0" fontId="3" fillId="37" borderId="16" xfId="46" applyFont="1" applyFill="1" applyBorder="1" applyAlignment="1">
      <alignment horizontal="center" vertical="center" wrapText="1"/>
      <protection/>
    </xf>
    <xf numFmtId="0" fontId="0" fillId="0" borderId="0" xfId="46" applyFill="1">
      <alignment/>
      <protection/>
    </xf>
    <xf numFmtId="0" fontId="0" fillId="0" borderId="17" xfId="46" applyBorder="1">
      <alignment/>
      <protection/>
    </xf>
    <xf numFmtId="0" fontId="0" fillId="38" borderId="17" xfId="46" applyFill="1" applyBorder="1">
      <alignment/>
      <protection/>
    </xf>
    <xf numFmtId="0" fontId="0" fillId="0" borderId="17" xfId="46" applyBorder="1" applyAlignment="1">
      <alignment horizontal="justify" vertical="center" wrapText="1"/>
      <protection/>
    </xf>
    <xf numFmtId="0" fontId="0" fillId="38" borderId="17" xfId="46" applyFill="1" applyBorder="1" applyAlignment="1">
      <alignment/>
      <protection/>
    </xf>
    <xf numFmtId="0" fontId="0" fillId="0" borderId="17" xfId="46" applyBorder="1" applyAlignment="1">
      <alignment wrapText="1"/>
      <protection/>
    </xf>
    <xf numFmtId="0" fontId="0" fillId="38" borderId="17" xfId="46" applyFill="1" applyBorder="1" applyAlignment="1">
      <alignment wrapText="1"/>
      <protection/>
    </xf>
    <xf numFmtId="0" fontId="0" fillId="0" borderId="18" xfId="46" applyBorder="1">
      <alignment/>
      <protection/>
    </xf>
    <xf numFmtId="0" fontId="0" fillId="0" borderId="17" xfId="46" applyBorder="1" applyAlignment="1">
      <alignment vertical="center"/>
      <protection/>
    </xf>
    <xf numFmtId="0" fontId="0" fillId="0" borderId="17" xfId="46" applyFill="1" applyBorder="1">
      <alignment/>
      <protection/>
    </xf>
    <xf numFmtId="0" fontId="0" fillId="0" borderId="0" xfId="46" applyAlignment="1">
      <alignment wrapText="1"/>
      <protection/>
    </xf>
    <xf numFmtId="0" fontId="0" fillId="0" borderId="17" xfId="46" applyBorder="1" applyAlignment="1">
      <alignment vertical="top" wrapText="1"/>
      <protection/>
    </xf>
    <xf numFmtId="0" fontId="0" fillId="0" borderId="17" xfId="46" applyFill="1" applyBorder="1" applyAlignment="1">
      <alignment horizontal="justify" vertical="center" wrapText="1"/>
      <protection/>
    </xf>
    <xf numFmtId="0" fontId="0" fillId="0" borderId="17" xfId="46" applyFill="1" applyBorder="1" applyAlignment="1">
      <alignment horizontal="center"/>
      <protection/>
    </xf>
    <xf numFmtId="0" fontId="0" fillId="0" borderId="17" xfId="46" applyFont="1" applyBorder="1">
      <alignment/>
      <protection/>
    </xf>
    <xf numFmtId="0" fontId="0" fillId="0" borderId="17" xfId="46" applyBorder="1" applyAlignment="1">
      <alignment horizontal="left" vertical="center"/>
      <protection/>
    </xf>
    <xf numFmtId="0" fontId="0" fillId="0" borderId="19" xfId="46" applyBorder="1" applyAlignment="1">
      <alignment wrapText="1"/>
      <protection/>
    </xf>
    <xf numFmtId="0" fontId="0" fillId="0" borderId="19" xfId="46" applyBorder="1" applyAlignment="1">
      <alignment horizontal="left" wrapText="1"/>
      <protection/>
    </xf>
    <xf numFmtId="20" fontId="0" fillId="0" borderId="19" xfId="46" applyNumberFormat="1" applyBorder="1" applyAlignment="1">
      <alignment horizontal="left"/>
      <protection/>
    </xf>
    <xf numFmtId="0" fontId="0" fillId="0" borderId="19" xfId="46" applyBorder="1">
      <alignment/>
      <protection/>
    </xf>
    <xf numFmtId="0" fontId="0" fillId="0" borderId="0" xfId="46" applyFont="1">
      <alignment/>
      <protection/>
    </xf>
    <xf numFmtId="0" fontId="39" fillId="0" borderId="0" xfId="46" applyFont="1" applyFill="1">
      <alignment/>
      <protection/>
    </xf>
    <xf numFmtId="0" fontId="0" fillId="0" borderId="17" xfId="46" applyBorder="1" applyAlignment="1">
      <alignment vertical="top"/>
      <protection/>
    </xf>
    <xf numFmtId="0" fontId="0" fillId="0" borderId="17" xfId="46" applyBorder="1" applyAlignment="1">
      <alignment horizontal="left" vertical="top" wrapText="1"/>
      <protection/>
    </xf>
    <xf numFmtId="0" fontId="0" fillId="0" borderId="17" xfId="46" applyFill="1" applyBorder="1" applyAlignment="1">
      <alignment wrapText="1"/>
      <protection/>
    </xf>
    <xf numFmtId="0" fontId="0" fillId="0" borderId="17" xfId="46" applyFill="1" applyBorder="1" applyAlignment="1">
      <alignment vertical="center"/>
      <protection/>
    </xf>
    <xf numFmtId="0" fontId="0" fillId="39" borderId="17" xfId="0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7" xfId="0" applyFont="1" applyFill="1" applyBorder="1" applyAlignment="1">
      <alignment wrapText="1"/>
    </xf>
    <xf numFmtId="9" fontId="0" fillId="39" borderId="17" xfId="0" applyNumberFormat="1" applyFont="1" applyFill="1" applyBorder="1" applyAlignment="1">
      <alignment wrapText="1"/>
    </xf>
    <xf numFmtId="0" fontId="0" fillId="38" borderId="17" xfId="46" applyNumberFormat="1" applyFill="1" applyBorder="1" applyAlignment="1">
      <alignment wrapText="1"/>
      <protection/>
    </xf>
    <xf numFmtId="0" fontId="0" fillId="38" borderId="17" xfId="46" applyFont="1" applyFill="1" applyBorder="1">
      <alignment/>
      <protection/>
    </xf>
    <xf numFmtId="0" fontId="0" fillId="38" borderId="17" xfId="46" applyFont="1" applyFill="1" applyBorder="1" applyAlignment="1">
      <alignment wrapText="1"/>
      <protection/>
    </xf>
    <xf numFmtId="0" fontId="0" fillId="40" borderId="0" xfId="46" applyFont="1" applyFill="1" applyBorder="1">
      <alignment/>
      <protection/>
    </xf>
    <xf numFmtId="0" fontId="0" fillId="39" borderId="17" xfId="46" applyFill="1" applyBorder="1" applyAlignment="1">
      <alignment vertical="top" wrapText="1"/>
      <protection/>
    </xf>
    <xf numFmtId="0" fontId="0" fillId="39" borderId="17" xfId="0" applyFill="1" applyBorder="1" applyAlignment="1">
      <alignment wrapText="1"/>
    </xf>
    <xf numFmtId="0" fontId="0" fillId="39" borderId="20" xfId="0" applyFill="1" applyBorder="1" applyAlignment="1">
      <alignment wrapText="1"/>
    </xf>
    <xf numFmtId="0" fontId="0" fillId="38" borderId="17" xfId="0" applyFont="1" applyFill="1" applyBorder="1" applyAlignment="1">
      <alignment vertical="center"/>
    </xf>
    <xf numFmtId="0" fontId="40" fillId="39" borderId="17" xfId="0" applyFont="1" applyFill="1" applyBorder="1" applyAlignment="1">
      <alignment/>
    </xf>
    <xf numFmtId="0" fontId="0" fillId="39" borderId="17" xfId="46" applyFill="1" applyBorder="1">
      <alignment/>
      <protection/>
    </xf>
    <xf numFmtId="0" fontId="0" fillId="0" borderId="20" xfId="46" applyBorder="1">
      <alignment/>
      <protection/>
    </xf>
    <xf numFmtId="0" fontId="0" fillId="39" borderId="20" xfId="46" applyFill="1" applyBorder="1">
      <alignment/>
      <protection/>
    </xf>
    <xf numFmtId="0" fontId="0" fillId="39" borderId="16" xfId="0" applyFill="1" applyBorder="1" applyAlignment="1">
      <alignment wrapText="1"/>
    </xf>
    <xf numFmtId="0" fontId="40" fillId="39" borderId="20" xfId="0" applyFont="1" applyFill="1" applyBorder="1" applyAlignment="1">
      <alignment horizontal="left"/>
    </xf>
    <xf numFmtId="0" fontId="40" fillId="39" borderId="20" xfId="0" applyFont="1" applyFill="1" applyBorder="1" applyAlignment="1">
      <alignment horizontal="left" wrapText="1"/>
    </xf>
    <xf numFmtId="0" fontId="0" fillId="39" borderId="17" xfId="46" applyFill="1" applyBorder="1" applyAlignment="1">
      <alignment wrapText="1"/>
      <protection/>
    </xf>
    <xf numFmtId="0" fontId="0" fillId="39" borderId="17" xfId="0" applyFill="1" applyBorder="1" applyAlignment="1">
      <alignment horizontal="left"/>
    </xf>
    <xf numFmtId="0" fontId="0" fillId="39" borderId="17" xfId="0" applyFont="1" applyFill="1" applyBorder="1" applyAlignment="1">
      <alignment horizontal="left"/>
    </xf>
    <xf numFmtId="0" fontId="0" fillId="0" borderId="18" xfId="46" applyFont="1" applyBorder="1">
      <alignment/>
      <protection/>
    </xf>
    <xf numFmtId="0" fontId="0" fillId="39" borderId="20" xfId="46" applyFont="1" applyFill="1" applyBorder="1">
      <alignment/>
      <protection/>
    </xf>
    <xf numFmtId="0" fontId="0" fillId="39" borderId="17" xfId="46" applyFill="1" applyBorder="1" applyAlignment="1">
      <alignment horizontal="left" wrapText="1"/>
      <protection/>
    </xf>
    <xf numFmtId="20" fontId="0" fillId="39" borderId="17" xfId="46" applyNumberFormat="1" applyFill="1" applyBorder="1" applyAlignment="1">
      <alignment horizontal="left"/>
      <protection/>
    </xf>
    <xf numFmtId="0" fontId="0" fillId="38" borderId="17" xfId="46" applyFill="1" applyBorder="1" applyAlignment="1">
      <alignment horizontal="left"/>
      <protection/>
    </xf>
    <xf numFmtId="0" fontId="0" fillId="39" borderId="17" xfId="46" applyFill="1" applyBorder="1" applyAlignment="1">
      <alignment horizontal="justify" vertical="center" wrapText="1"/>
      <protection/>
    </xf>
    <xf numFmtId="0" fontId="1" fillId="41" borderId="10" xfId="0" applyFont="1" applyFill="1" applyBorder="1" applyAlignment="1">
      <alignment horizontal="left" vertical="top"/>
    </xf>
    <xf numFmtId="0" fontId="1" fillId="42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2" fillId="37" borderId="21" xfId="46" applyFont="1" applyFill="1" applyBorder="1" applyAlignment="1">
      <alignment horizontal="center" vertical="center"/>
      <protection/>
    </xf>
    <xf numFmtId="0" fontId="2" fillId="37" borderId="22" xfId="46" applyFont="1" applyFill="1" applyBorder="1" applyAlignment="1">
      <alignment horizontal="center" vertical="center"/>
      <protection/>
    </xf>
    <xf numFmtId="0" fontId="2" fillId="37" borderId="23" xfId="46" applyFont="1" applyFill="1" applyBorder="1" applyAlignment="1">
      <alignment horizontal="center" vertical="center"/>
      <protection/>
    </xf>
    <xf numFmtId="0" fontId="2" fillId="37" borderId="24" xfId="46" applyFont="1" applyFill="1" applyBorder="1" applyAlignment="1">
      <alignment horizontal="center" vertical="center"/>
      <protection/>
    </xf>
    <xf numFmtId="0" fontId="3" fillId="37" borderId="16" xfId="46" applyFont="1" applyFill="1" applyBorder="1" applyAlignment="1">
      <alignment horizontal="center" vertical="center" wrapText="1"/>
      <protection/>
    </xf>
    <xf numFmtId="0" fontId="3" fillId="37" borderId="18" xfId="46" applyFont="1" applyFill="1" applyBorder="1" applyAlignment="1">
      <alignment horizontal="center" vertical="center" wrapText="1"/>
      <protection/>
    </xf>
    <xf numFmtId="0" fontId="2" fillId="37" borderId="17" xfId="46" applyFont="1" applyFill="1" applyBorder="1" applyAlignment="1">
      <alignment horizontal="center" vertical="center"/>
      <protection/>
    </xf>
    <xf numFmtId="0" fontId="3" fillId="37" borderId="20" xfId="46" applyFont="1" applyFill="1" applyBorder="1" applyAlignment="1">
      <alignment horizontal="center" vertical="center" wrapText="1"/>
      <protection/>
    </xf>
    <xf numFmtId="0" fontId="2" fillId="37" borderId="19" xfId="46" applyFont="1" applyFill="1" applyBorder="1" applyAlignment="1">
      <alignment horizontal="center" vertical="center"/>
      <protection/>
    </xf>
    <xf numFmtId="0" fontId="2" fillId="37" borderId="25" xfId="46" applyFont="1" applyFill="1" applyBorder="1" applyAlignment="1">
      <alignment horizontal="center" vertical="center"/>
      <protection/>
    </xf>
    <xf numFmtId="0" fontId="2" fillId="37" borderId="19" xfId="46" applyFont="1" applyFill="1" applyBorder="1" applyAlignment="1">
      <alignment horizontal="center" vertical="center" wrapText="1"/>
      <protection/>
    </xf>
    <xf numFmtId="0" fontId="2" fillId="37" borderId="25" xfId="46" applyFont="1" applyFill="1" applyBorder="1" applyAlignment="1">
      <alignment horizontal="center" vertical="center" wrapText="1"/>
      <protection/>
    </xf>
    <xf numFmtId="0" fontId="0" fillId="0" borderId="21" xfId="46" applyFill="1" applyBorder="1" applyAlignment="1">
      <alignment horizontal="justify" vertical="center" wrapText="1"/>
      <protection/>
    </xf>
    <xf numFmtId="0" fontId="0" fillId="0" borderId="22" xfId="46" applyFill="1" applyBorder="1" applyAlignment="1">
      <alignment horizontal="justify" vertical="center" wrapText="1"/>
      <protection/>
    </xf>
    <xf numFmtId="0" fontId="0" fillId="0" borderId="26" xfId="46" applyFill="1" applyBorder="1" applyAlignment="1">
      <alignment horizontal="justify" vertical="center" wrapText="1"/>
      <protection/>
    </xf>
    <xf numFmtId="0" fontId="0" fillId="0" borderId="27" xfId="46" applyFill="1" applyBorder="1" applyAlignment="1">
      <alignment horizontal="justify" vertical="center" wrapText="1"/>
      <protection/>
    </xf>
    <xf numFmtId="0" fontId="0" fillId="0" borderId="23" xfId="46" applyFill="1" applyBorder="1" applyAlignment="1">
      <alignment horizontal="justify" vertical="center" wrapText="1"/>
      <protection/>
    </xf>
    <xf numFmtId="0" fontId="0" fillId="0" borderId="24" xfId="46" applyFill="1" applyBorder="1" applyAlignment="1">
      <alignment horizontal="justify" vertical="center" wrapText="1"/>
      <protection/>
    </xf>
    <xf numFmtId="0" fontId="0" fillId="38" borderId="16" xfId="46" applyFill="1" applyBorder="1" applyAlignment="1">
      <alignment horizontal="left" vertical="center" wrapText="1"/>
      <protection/>
    </xf>
    <xf numFmtId="0" fontId="0" fillId="38" borderId="20" xfId="46" applyFill="1" applyBorder="1" applyAlignment="1">
      <alignment horizontal="left" vertical="center" wrapText="1"/>
      <protection/>
    </xf>
    <xf numFmtId="0" fontId="0" fillId="38" borderId="18" xfId="46" applyFill="1" applyBorder="1" applyAlignment="1">
      <alignment horizontal="left" vertical="center" wrapText="1"/>
      <protection/>
    </xf>
    <xf numFmtId="0" fontId="0" fillId="0" borderId="21" xfId="46" applyBorder="1" applyAlignment="1">
      <alignment horizontal="justify" vertical="center" wrapText="1"/>
      <protection/>
    </xf>
    <xf numFmtId="0" fontId="0" fillId="0" borderId="22" xfId="46" applyBorder="1" applyAlignment="1">
      <alignment horizontal="justify" vertical="center" wrapText="1"/>
      <protection/>
    </xf>
    <xf numFmtId="0" fontId="0" fillId="0" borderId="26" xfId="46" applyBorder="1" applyAlignment="1">
      <alignment horizontal="justify" vertical="center" wrapText="1"/>
      <protection/>
    </xf>
    <xf numFmtId="0" fontId="0" fillId="0" borderId="27" xfId="46" applyBorder="1" applyAlignment="1">
      <alignment horizontal="justify" vertical="center" wrapText="1"/>
      <protection/>
    </xf>
    <xf numFmtId="0" fontId="0" fillId="0" borderId="23" xfId="46" applyBorder="1" applyAlignment="1">
      <alignment horizontal="justify" vertical="center" wrapText="1"/>
      <protection/>
    </xf>
    <xf numFmtId="0" fontId="0" fillId="0" borderId="24" xfId="46" applyBorder="1" applyAlignment="1">
      <alignment horizontal="justify" vertical="center" wrapText="1"/>
      <protection/>
    </xf>
    <xf numFmtId="0" fontId="0" fillId="38" borderId="16" xfId="46" applyFill="1" applyBorder="1" applyAlignment="1">
      <alignment horizontal="left" wrapText="1"/>
      <protection/>
    </xf>
    <xf numFmtId="0" fontId="0" fillId="38" borderId="20" xfId="46" applyFill="1" applyBorder="1" applyAlignment="1">
      <alignment horizontal="left" wrapText="1"/>
      <protection/>
    </xf>
    <xf numFmtId="0" fontId="0" fillId="38" borderId="18" xfId="46" applyFill="1" applyBorder="1" applyAlignment="1">
      <alignment horizontal="left" wrapText="1"/>
      <protection/>
    </xf>
    <xf numFmtId="0" fontId="2" fillId="37" borderId="21" xfId="46" applyFont="1" applyFill="1" applyBorder="1" applyAlignment="1">
      <alignment horizontal="center" vertical="center" wrapText="1"/>
      <protection/>
    </xf>
    <xf numFmtId="0" fontId="2" fillId="37" borderId="22" xfId="46" applyFont="1" applyFill="1" applyBorder="1" applyAlignment="1">
      <alignment horizontal="center" vertical="center" wrapText="1"/>
      <protection/>
    </xf>
    <xf numFmtId="0" fontId="2" fillId="37" borderId="23" xfId="46" applyFont="1" applyFill="1" applyBorder="1" applyAlignment="1">
      <alignment horizontal="center" vertical="center" wrapText="1"/>
      <protection/>
    </xf>
    <xf numFmtId="0" fontId="2" fillId="37" borderId="24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0" sqref="A10:C10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24.57421875" style="0" customWidth="1"/>
    <col min="4" max="4" width="21.140625" style="0" customWidth="1"/>
    <col min="5" max="5" width="24.57421875" style="0" customWidth="1"/>
    <col min="6" max="6" width="50.421875" style="0" customWidth="1"/>
    <col min="7" max="7" width="52.7109375" style="0" customWidth="1"/>
    <col min="8" max="8" width="37.140625" style="0" customWidth="1"/>
    <col min="9" max="9" width="14.140625" style="0" customWidth="1"/>
    <col min="10" max="10" width="8.7109375" style="0" customWidth="1"/>
    <col min="11" max="11" width="6.42187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13.140625" style="0" customWidth="1"/>
    <col min="19" max="19" width="37.421875" style="0" customWidth="1"/>
    <col min="20" max="20" width="25.00390625" style="0" customWidth="1"/>
    <col min="21" max="21" width="23.28125" style="0" customWidth="1"/>
    <col min="22" max="22" width="69.140625" style="0" customWidth="1"/>
    <col min="23" max="23" width="21.140625" style="0" customWidth="1"/>
    <col min="24" max="24" width="11.7109375" style="0" customWidth="1"/>
    <col min="25" max="25" width="15.28125" style="0" customWidth="1"/>
    <col min="26" max="27" width="27.00390625" style="0" customWidth="1"/>
  </cols>
  <sheetData>
    <row r="1" spans="1:27" ht="16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72" t="s">
        <v>1</v>
      </c>
      <c r="B3" s="72"/>
      <c r="C3" s="73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16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5" t="s">
        <v>3</v>
      </c>
      <c r="M4" s="75"/>
      <c r="N4" s="75"/>
      <c r="O4" s="75"/>
      <c r="P4" s="75"/>
      <c r="Q4" s="75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69.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</row>
    <row r="6" spans="1:27" ht="13.5" thickBot="1">
      <c r="A6" s="3">
        <v>44802</v>
      </c>
      <c r="B6" s="4"/>
      <c r="C6" s="3">
        <v>120147</v>
      </c>
      <c r="D6" s="4" t="s">
        <v>31</v>
      </c>
      <c r="E6" s="4" t="s">
        <v>32</v>
      </c>
      <c r="F6" s="4" t="s">
        <v>33</v>
      </c>
      <c r="G6" s="5" t="s">
        <v>684</v>
      </c>
      <c r="H6" s="4" t="s">
        <v>34</v>
      </c>
      <c r="I6" s="4"/>
      <c r="J6" s="4" t="s">
        <v>35</v>
      </c>
      <c r="K6" s="6">
        <v>1</v>
      </c>
      <c r="L6" s="4">
        <v>110230</v>
      </c>
      <c r="M6" s="4" t="s">
        <v>36</v>
      </c>
      <c r="N6" s="4" t="s">
        <v>37</v>
      </c>
      <c r="O6" s="4" t="s">
        <v>38</v>
      </c>
      <c r="P6" s="4">
        <v>2</v>
      </c>
      <c r="Q6" s="4" t="s">
        <v>39</v>
      </c>
      <c r="R6" s="3">
        <v>1976</v>
      </c>
      <c r="S6" s="4" t="s">
        <v>40</v>
      </c>
      <c r="T6" s="4" t="s">
        <v>41</v>
      </c>
      <c r="U6" s="4">
        <v>532233250</v>
      </c>
      <c r="V6" s="4"/>
      <c r="W6" s="7">
        <v>2780</v>
      </c>
      <c r="X6" s="8">
        <v>21</v>
      </c>
      <c r="Y6" s="9">
        <f>(($K$6*$W$6)*($X$6/100))/$K$6</f>
        <v>583.8</v>
      </c>
      <c r="Z6" s="9">
        <f>ROUND($K$6*ROUND($W$6,2),2)</f>
        <v>2780</v>
      </c>
      <c r="AA6" s="9">
        <f>ROUND($Z$6*((100+$X$6)/100),2)</f>
        <v>3363.8</v>
      </c>
    </row>
    <row r="7" spans="1:27" ht="13.5" customHeight="1" thickTop="1">
      <c r="A7" s="76" t="s">
        <v>42</v>
      </c>
      <c r="B7" s="76"/>
      <c r="C7" s="7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76" t="s">
        <v>43</v>
      </c>
      <c r="Y7" s="76"/>
      <c r="Z7" s="11">
        <f>SUM($Z$6:$Z$6)</f>
        <v>2780</v>
      </c>
      <c r="AA7" s="11">
        <f>SUM($AA$6:$AA$6)</f>
        <v>3363.8</v>
      </c>
    </row>
    <row r="8" spans="1:27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3.5" thickBot="1">
      <c r="A9" s="3">
        <v>44841</v>
      </c>
      <c r="B9" s="4" t="s">
        <v>44</v>
      </c>
      <c r="C9" s="3">
        <v>120233</v>
      </c>
      <c r="D9" s="4" t="s">
        <v>45</v>
      </c>
      <c r="E9" s="4" t="s">
        <v>46</v>
      </c>
      <c r="F9" s="4" t="s">
        <v>47</v>
      </c>
      <c r="G9" s="5" t="s">
        <v>747</v>
      </c>
      <c r="H9" s="4" t="s">
        <v>34</v>
      </c>
      <c r="I9" s="4"/>
      <c r="J9" s="4" t="s">
        <v>35</v>
      </c>
      <c r="K9" s="6">
        <v>2</v>
      </c>
      <c r="L9" s="4">
        <v>311010</v>
      </c>
      <c r="M9" s="4" t="s">
        <v>48</v>
      </c>
      <c r="N9" s="4" t="s">
        <v>49</v>
      </c>
      <c r="O9" s="4" t="s">
        <v>50</v>
      </c>
      <c r="P9" s="4">
        <v>3</v>
      </c>
      <c r="Q9" s="4" t="s">
        <v>51</v>
      </c>
      <c r="R9" s="3">
        <v>1064</v>
      </c>
      <c r="S9" s="4" t="s">
        <v>52</v>
      </c>
      <c r="T9" s="4" t="s">
        <v>53</v>
      </c>
      <c r="U9" s="4">
        <v>549496372</v>
      </c>
      <c r="V9" s="4"/>
      <c r="W9" s="7">
        <v>320</v>
      </c>
      <c r="X9" s="8">
        <v>21</v>
      </c>
      <c r="Y9" s="9">
        <f>(($K$9*$W$9)*($X$9/100))/$K$9</f>
        <v>67.2</v>
      </c>
      <c r="Z9" s="9">
        <f>ROUND($K$9*ROUND($W$9,2),2)</f>
        <v>640</v>
      </c>
      <c r="AA9" s="9">
        <f>ROUND($Z$9*((100+$X$9)/100),2)</f>
        <v>774.4</v>
      </c>
    </row>
    <row r="10" spans="1:27" ht="13.5" customHeight="1" thickTop="1">
      <c r="A10" s="76" t="s">
        <v>42</v>
      </c>
      <c r="B10" s="76"/>
      <c r="C10" s="7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76" t="s">
        <v>43</v>
      </c>
      <c r="Y10" s="76"/>
      <c r="Z10" s="11">
        <f>SUM($Z$9:$Z$9)</f>
        <v>640</v>
      </c>
      <c r="AA10" s="11">
        <f>SUM($AA$9:$AA$9)</f>
        <v>774.4</v>
      </c>
    </row>
    <row r="11" spans="1:27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3">
        <v>44843</v>
      </c>
      <c r="B12" s="4"/>
      <c r="C12" s="3">
        <v>123342</v>
      </c>
      <c r="D12" s="4" t="s">
        <v>54</v>
      </c>
      <c r="E12" s="4" t="s">
        <v>55</v>
      </c>
      <c r="F12" s="4" t="s">
        <v>56</v>
      </c>
      <c r="G12" s="5" t="s">
        <v>736</v>
      </c>
      <c r="H12" s="4" t="s">
        <v>34</v>
      </c>
      <c r="I12" s="4"/>
      <c r="J12" s="4" t="s">
        <v>35</v>
      </c>
      <c r="K12" s="6">
        <v>1</v>
      </c>
      <c r="L12" s="4">
        <v>110318</v>
      </c>
      <c r="M12" s="4" t="s">
        <v>57</v>
      </c>
      <c r="N12" s="4" t="s">
        <v>58</v>
      </c>
      <c r="O12" s="4" t="s">
        <v>59</v>
      </c>
      <c r="P12" s="4">
        <v>3</v>
      </c>
      <c r="Q12" s="4" t="s">
        <v>60</v>
      </c>
      <c r="R12" s="3">
        <v>39890</v>
      </c>
      <c r="S12" s="4" t="s">
        <v>61</v>
      </c>
      <c r="T12" s="4" t="s">
        <v>62</v>
      </c>
      <c r="U12" s="4">
        <v>532234528</v>
      </c>
      <c r="V12" s="4"/>
      <c r="W12" s="7">
        <v>1470</v>
      </c>
      <c r="X12" s="8">
        <v>21</v>
      </c>
      <c r="Y12" s="9">
        <f>(($K$12*$W$12)*($X$12/100))/$K$12</f>
        <v>308.7</v>
      </c>
      <c r="Z12" s="9">
        <f>ROUND($K$12*ROUND($W$12,2),2)</f>
        <v>1470</v>
      </c>
      <c r="AA12" s="9">
        <f>ROUND($Z$12*((100+$X$12)/100),2)</f>
        <v>1778.7</v>
      </c>
    </row>
    <row r="13" spans="1:27" ht="12.75">
      <c r="A13" s="3">
        <v>44843</v>
      </c>
      <c r="B13" s="4"/>
      <c r="C13" s="3">
        <v>123365</v>
      </c>
      <c r="D13" s="4" t="s">
        <v>63</v>
      </c>
      <c r="E13" s="4" t="s">
        <v>64</v>
      </c>
      <c r="F13" s="4" t="s">
        <v>65</v>
      </c>
      <c r="G13" s="5" t="s">
        <v>727</v>
      </c>
      <c r="H13" s="4" t="s">
        <v>34</v>
      </c>
      <c r="I13" s="4"/>
      <c r="J13" s="4" t="s">
        <v>35</v>
      </c>
      <c r="K13" s="6">
        <v>1</v>
      </c>
      <c r="L13" s="4">
        <v>110318</v>
      </c>
      <c r="M13" s="4" t="s">
        <v>57</v>
      </c>
      <c r="N13" s="4" t="s">
        <v>58</v>
      </c>
      <c r="O13" s="4" t="s">
        <v>59</v>
      </c>
      <c r="P13" s="4">
        <v>3</v>
      </c>
      <c r="Q13" s="4" t="s">
        <v>60</v>
      </c>
      <c r="R13" s="3">
        <v>39890</v>
      </c>
      <c r="S13" s="4" t="s">
        <v>61</v>
      </c>
      <c r="T13" s="4" t="s">
        <v>62</v>
      </c>
      <c r="U13" s="4">
        <v>532234528</v>
      </c>
      <c r="V13" s="4"/>
      <c r="W13" s="7">
        <v>4970</v>
      </c>
      <c r="X13" s="8">
        <v>21</v>
      </c>
      <c r="Y13" s="9">
        <f>(($K$13*$W$13)*($X$13/100))/$K$13</f>
        <v>1043.7</v>
      </c>
      <c r="Z13" s="9">
        <f>ROUND($K$13*ROUND($W$13,2),2)</f>
        <v>4970</v>
      </c>
      <c r="AA13" s="9">
        <f>ROUND($Z$13*((100+$X$13)/100),2)</f>
        <v>6013.7</v>
      </c>
    </row>
    <row r="14" spans="1:27" ht="12.75">
      <c r="A14" s="3">
        <v>44843</v>
      </c>
      <c r="B14" s="4"/>
      <c r="C14" s="3">
        <v>123366</v>
      </c>
      <c r="D14" s="4" t="s">
        <v>66</v>
      </c>
      <c r="E14" s="4" t="s">
        <v>67</v>
      </c>
      <c r="F14" s="4" t="s">
        <v>68</v>
      </c>
      <c r="G14" s="5" t="s">
        <v>657</v>
      </c>
      <c r="H14" s="4" t="s">
        <v>34</v>
      </c>
      <c r="I14" s="4"/>
      <c r="J14" s="4" t="s">
        <v>35</v>
      </c>
      <c r="K14" s="6">
        <v>1</v>
      </c>
      <c r="L14" s="4">
        <v>110318</v>
      </c>
      <c r="M14" s="4" t="s">
        <v>57</v>
      </c>
      <c r="N14" s="4" t="s">
        <v>58</v>
      </c>
      <c r="O14" s="4" t="s">
        <v>59</v>
      </c>
      <c r="P14" s="4">
        <v>3</v>
      </c>
      <c r="Q14" s="4" t="s">
        <v>60</v>
      </c>
      <c r="R14" s="3">
        <v>39890</v>
      </c>
      <c r="S14" s="4" t="s">
        <v>61</v>
      </c>
      <c r="T14" s="4" t="s">
        <v>62</v>
      </c>
      <c r="U14" s="4">
        <v>532234528</v>
      </c>
      <c r="V14" s="4"/>
      <c r="W14" s="7">
        <v>7850</v>
      </c>
      <c r="X14" s="8">
        <v>21</v>
      </c>
      <c r="Y14" s="9">
        <f>(($K$14*$W$14)*($X$14/100))/$K$14</f>
        <v>1648.5</v>
      </c>
      <c r="Z14" s="9">
        <f>ROUND($K$14*ROUND($W$14,2),2)</f>
        <v>7850</v>
      </c>
      <c r="AA14" s="9">
        <f>ROUND($Z$14*((100+$X$14)/100),2)</f>
        <v>9498.5</v>
      </c>
    </row>
    <row r="15" spans="1:27" ht="13.5" thickBot="1">
      <c r="A15" s="3">
        <v>44843</v>
      </c>
      <c r="B15" s="4"/>
      <c r="C15" s="3">
        <v>123367</v>
      </c>
      <c r="D15" s="4" t="s">
        <v>31</v>
      </c>
      <c r="E15" s="4" t="s">
        <v>69</v>
      </c>
      <c r="F15" s="4" t="s">
        <v>70</v>
      </c>
      <c r="G15" s="5" t="s">
        <v>695</v>
      </c>
      <c r="H15" s="4" t="s">
        <v>34</v>
      </c>
      <c r="I15" s="4"/>
      <c r="J15" s="4" t="s">
        <v>35</v>
      </c>
      <c r="K15" s="6">
        <v>1</v>
      </c>
      <c r="L15" s="4">
        <v>110318</v>
      </c>
      <c r="M15" s="4" t="s">
        <v>57</v>
      </c>
      <c r="N15" s="4" t="s">
        <v>58</v>
      </c>
      <c r="O15" s="4" t="s">
        <v>59</v>
      </c>
      <c r="P15" s="4">
        <v>3</v>
      </c>
      <c r="Q15" s="4" t="s">
        <v>60</v>
      </c>
      <c r="R15" s="3">
        <v>39890</v>
      </c>
      <c r="S15" s="4" t="s">
        <v>61</v>
      </c>
      <c r="T15" s="4" t="s">
        <v>62</v>
      </c>
      <c r="U15" s="4">
        <v>532234528</v>
      </c>
      <c r="V15" s="4"/>
      <c r="W15" s="7">
        <v>3740</v>
      </c>
      <c r="X15" s="8">
        <v>21</v>
      </c>
      <c r="Y15" s="9">
        <f>(($K$15*$W$15)*($X$15/100))/$K$15</f>
        <v>785.4</v>
      </c>
      <c r="Z15" s="9">
        <f>ROUND($K$15*ROUND($W$15,2),2)</f>
        <v>3740</v>
      </c>
      <c r="AA15" s="9">
        <f>ROUND($Z$15*((100+$X$15)/100),2)</f>
        <v>4525.4</v>
      </c>
    </row>
    <row r="16" spans="1:27" ht="13.5" customHeight="1" thickTop="1">
      <c r="A16" s="76" t="s">
        <v>42</v>
      </c>
      <c r="B16" s="76"/>
      <c r="C16" s="7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76" t="s">
        <v>43</v>
      </c>
      <c r="Y16" s="76"/>
      <c r="Z16" s="11">
        <f>SUM($Z$12:$Z$15)</f>
        <v>18030</v>
      </c>
      <c r="AA16" s="11">
        <f>SUM($AA$12:$AA$15)</f>
        <v>21816.300000000003</v>
      </c>
    </row>
    <row r="17" spans="1:27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6.25" thickBot="1">
      <c r="A18" s="3">
        <v>44965</v>
      </c>
      <c r="B18" s="4"/>
      <c r="C18" s="3">
        <v>120584</v>
      </c>
      <c r="D18" s="4" t="s">
        <v>63</v>
      </c>
      <c r="E18" s="4" t="s">
        <v>64</v>
      </c>
      <c r="F18" s="4" t="s">
        <v>65</v>
      </c>
      <c r="G18" s="5" t="s">
        <v>727</v>
      </c>
      <c r="H18" s="4" t="s">
        <v>34</v>
      </c>
      <c r="I18" s="4"/>
      <c r="J18" s="4" t="s">
        <v>35</v>
      </c>
      <c r="K18" s="6">
        <v>1</v>
      </c>
      <c r="L18" s="4">
        <v>110513</v>
      </c>
      <c r="M18" s="4" t="s">
        <v>71</v>
      </c>
      <c r="N18" s="4" t="s">
        <v>72</v>
      </c>
      <c r="O18" s="4" t="s">
        <v>73</v>
      </c>
      <c r="P18" s="4">
        <v>2</v>
      </c>
      <c r="Q18" s="4" t="s">
        <v>74</v>
      </c>
      <c r="R18" s="3">
        <v>204115</v>
      </c>
      <c r="S18" s="4" t="s">
        <v>75</v>
      </c>
      <c r="T18" s="4" t="s">
        <v>76</v>
      </c>
      <c r="U18" s="4">
        <v>549491330</v>
      </c>
      <c r="V18" s="4" t="s">
        <v>77</v>
      </c>
      <c r="W18" s="7">
        <v>4970</v>
      </c>
      <c r="X18" s="8">
        <v>21</v>
      </c>
      <c r="Y18" s="9">
        <f>(($K$18*$W$18)*($X$18/100))/$K$18</f>
        <v>1043.7</v>
      </c>
      <c r="Z18" s="9">
        <f>ROUND($K$18*ROUND($W$18,2),2)</f>
        <v>4970</v>
      </c>
      <c r="AA18" s="9">
        <f>ROUND($Z$18*((100+$X$18)/100),2)</f>
        <v>6013.7</v>
      </c>
    </row>
    <row r="19" spans="1:27" ht="13.5" customHeight="1" thickTop="1">
      <c r="A19" s="76" t="s">
        <v>42</v>
      </c>
      <c r="B19" s="76"/>
      <c r="C19" s="7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76" t="s">
        <v>43</v>
      </c>
      <c r="Y19" s="76"/>
      <c r="Z19" s="11">
        <f>SUM($Z$18:$Z$18)</f>
        <v>4970</v>
      </c>
      <c r="AA19" s="11">
        <f>SUM($AA$18:$AA$18)</f>
        <v>6013.7</v>
      </c>
    </row>
    <row r="20" spans="1:27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3">
        <v>44984</v>
      </c>
      <c r="B21" s="4"/>
      <c r="C21" s="3">
        <v>120643</v>
      </c>
      <c r="D21" s="4" t="s">
        <v>45</v>
      </c>
      <c r="E21" s="4" t="s">
        <v>78</v>
      </c>
      <c r="F21" s="4" t="s">
        <v>79</v>
      </c>
      <c r="G21" s="5" t="s">
        <v>746</v>
      </c>
      <c r="H21" s="4" t="s">
        <v>34</v>
      </c>
      <c r="I21" s="4"/>
      <c r="J21" s="4" t="s">
        <v>35</v>
      </c>
      <c r="K21" s="6">
        <v>1</v>
      </c>
      <c r="L21" s="4">
        <v>110213</v>
      </c>
      <c r="M21" s="4" t="s">
        <v>80</v>
      </c>
      <c r="N21" s="4" t="s">
        <v>81</v>
      </c>
      <c r="O21" s="4" t="s">
        <v>38</v>
      </c>
      <c r="P21" s="4">
        <v>15</v>
      </c>
      <c r="Q21" s="4" t="s">
        <v>82</v>
      </c>
      <c r="R21" s="3">
        <v>115398</v>
      </c>
      <c r="S21" s="4" t="s">
        <v>83</v>
      </c>
      <c r="T21" s="4" t="s">
        <v>84</v>
      </c>
      <c r="U21" s="4">
        <v>532233500</v>
      </c>
      <c r="V21" s="4"/>
      <c r="W21" s="7">
        <v>165</v>
      </c>
      <c r="X21" s="8">
        <v>21</v>
      </c>
      <c r="Y21" s="9">
        <f>(($K$21*$W$21)*($X$21/100))/$K$21</f>
        <v>34.65</v>
      </c>
      <c r="Z21" s="9">
        <f>ROUND($K$21*ROUND($W$21,2),2)</f>
        <v>165</v>
      </c>
      <c r="AA21" s="9">
        <f>ROUND($Z$21*((100+$X$21)/100),2)</f>
        <v>199.65</v>
      </c>
    </row>
    <row r="22" spans="1:27" ht="13.5" thickBot="1">
      <c r="A22" s="3">
        <v>44984</v>
      </c>
      <c r="B22" s="4"/>
      <c r="C22" s="3">
        <v>120665</v>
      </c>
      <c r="D22" s="4" t="s">
        <v>45</v>
      </c>
      <c r="E22" s="4" t="s">
        <v>78</v>
      </c>
      <c r="F22" s="4" t="s">
        <v>79</v>
      </c>
      <c r="G22" s="5" t="s">
        <v>746</v>
      </c>
      <c r="H22" s="4" t="s">
        <v>34</v>
      </c>
      <c r="I22" s="4"/>
      <c r="J22" s="4" t="s">
        <v>35</v>
      </c>
      <c r="K22" s="6">
        <v>2</v>
      </c>
      <c r="L22" s="4">
        <v>110213</v>
      </c>
      <c r="M22" s="4" t="s">
        <v>80</v>
      </c>
      <c r="N22" s="4" t="s">
        <v>81</v>
      </c>
      <c r="O22" s="4" t="s">
        <v>38</v>
      </c>
      <c r="P22" s="4">
        <v>15</v>
      </c>
      <c r="Q22" s="4" t="s">
        <v>82</v>
      </c>
      <c r="R22" s="3">
        <v>115398</v>
      </c>
      <c r="S22" s="4" t="s">
        <v>83</v>
      </c>
      <c r="T22" s="4" t="s">
        <v>84</v>
      </c>
      <c r="U22" s="4">
        <v>532233500</v>
      </c>
      <c r="V22" s="4"/>
      <c r="W22" s="7">
        <v>165</v>
      </c>
      <c r="X22" s="8">
        <v>21</v>
      </c>
      <c r="Y22" s="9">
        <f>(($K$22*$W$22)*($X$22/100))/$K$22</f>
        <v>34.65</v>
      </c>
      <c r="Z22" s="9">
        <f>ROUND($K$22*ROUND($W$22,2),2)</f>
        <v>330</v>
      </c>
      <c r="AA22" s="9">
        <f>ROUND($Z$22*((100+$X$22)/100),2)</f>
        <v>399.3</v>
      </c>
    </row>
    <row r="23" spans="1:27" ht="13.5" customHeight="1" thickTop="1">
      <c r="A23" s="76" t="s">
        <v>42</v>
      </c>
      <c r="B23" s="76"/>
      <c r="C23" s="7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76" t="s">
        <v>43</v>
      </c>
      <c r="Y23" s="76"/>
      <c r="Z23" s="11">
        <f>SUM($Z$21:$Z$22)</f>
        <v>495</v>
      </c>
      <c r="AA23" s="11">
        <f>SUM($AA$21:$AA$22)</f>
        <v>598.95</v>
      </c>
    </row>
    <row r="24" spans="1:27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3.5" thickBot="1">
      <c r="A25" s="3">
        <v>45000</v>
      </c>
      <c r="B25" s="4" t="s">
        <v>85</v>
      </c>
      <c r="C25" s="3">
        <v>120711</v>
      </c>
      <c r="D25" s="4" t="s">
        <v>54</v>
      </c>
      <c r="E25" s="4" t="s">
        <v>55</v>
      </c>
      <c r="F25" s="4" t="s">
        <v>56</v>
      </c>
      <c r="G25" s="5" t="s">
        <v>736</v>
      </c>
      <c r="H25" s="4" t="s">
        <v>34</v>
      </c>
      <c r="I25" s="4"/>
      <c r="J25" s="4" t="s">
        <v>35</v>
      </c>
      <c r="K25" s="6">
        <v>2</v>
      </c>
      <c r="L25" s="4">
        <v>713003</v>
      </c>
      <c r="M25" s="4" t="s">
        <v>86</v>
      </c>
      <c r="N25" s="4" t="s">
        <v>87</v>
      </c>
      <c r="O25" s="4" t="s">
        <v>59</v>
      </c>
      <c r="P25" s="4">
        <v>2</v>
      </c>
      <c r="Q25" s="4" t="s">
        <v>88</v>
      </c>
      <c r="R25" s="3">
        <v>11846</v>
      </c>
      <c r="S25" s="4" t="s">
        <v>89</v>
      </c>
      <c r="T25" s="4" t="s">
        <v>90</v>
      </c>
      <c r="U25" s="4"/>
      <c r="V25" s="4"/>
      <c r="W25" s="7">
        <v>1470</v>
      </c>
      <c r="X25" s="8">
        <v>21</v>
      </c>
      <c r="Y25" s="9">
        <f>(($K$25*$W$25)*($X$25/100))/$K$25</f>
        <v>308.7</v>
      </c>
      <c r="Z25" s="9">
        <f>ROUND($K$25*ROUND($W$25,2),2)</f>
        <v>2940</v>
      </c>
      <c r="AA25" s="9">
        <f>ROUND($Z$25*((100+$X$25)/100),2)</f>
        <v>3557.4</v>
      </c>
    </row>
    <row r="26" spans="1:27" ht="13.5" customHeight="1" thickTop="1">
      <c r="A26" s="76" t="s">
        <v>42</v>
      </c>
      <c r="B26" s="76"/>
      <c r="C26" s="7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76" t="s">
        <v>43</v>
      </c>
      <c r="Y26" s="76"/>
      <c r="Z26" s="11">
        <f>SUM($Z$25:$Z$25)</f>
        <v>2940</v>
      </c>
      <c r="AA26" s="11">
        <f>SUM($AA$25:$AA$25)</f>
        <v>3557.4</v>
      </c>
    </row>
    <row r="27" spans="1:27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3">
        <v>45002</v>
      </c>
      <c r="B28" s="4"/>
      <c r="C28" s="3">
        <v>120736</v>
      </c>
      <c r="D28" s="4" t="s">
        <v>66</v>
      </c>
      <c r="E28" s="4" t="s">
        <v>67</v>
      </c>
      <c r="F28" s="4" t="s">
        <v>68</v>
      </c>
      <c r="G28" s="5" t="s">
        <v>657</v>
      </c>
      <c r="H28" s="4" t="s">
        <v>34</v>
      </c>
      <c r="I28" s="4"/>
      <c r="J28" s="4" t="s">
        <v>35</v>
      </c>
      <c r="K28" s="6">
        <v>1</v>
      </c>
      <c r="L28" s="4">
        <v>110612</v>
      </c>
      <c r="M28" s="4" t="s">
        <v>91</v>
      </c>
      <c r="N28" s="4" t="s">
        <v>92</v>
      </c>
      <c r="O28" s="4" t="s">
        <v>93</v>
      </c>
      <c r="P28" s="4">
        <v>3</v>
      </c>
      <c r="Q28" s="4">
        <v>258</v>
      </c>
      <c r="R28" s="3">
        <v>17679</v>
      </c>
      <c r="S28" s="4" t="s">
        <v>94</v>
      </c>
      <c r="T28" s="4" t="s">
        <v>95</v>
      </c>
      <c r="U28" s="4">
        <v>549495390</v>
      </c>
      <c r="V28" s="4"/>
      <c r="W28" s="7">
        <v>7850</v>
      </c>
      <c r="X28" s="8">
        <v>21</v>
      </c>
      <c r="Y28" s="9">
        <f>(($K$28*$W$28)*($X$28/100))/$K$28</f>
        <v>1648.5</v>
      </c>
      <c r="Z28" s="9">
        <f>ROUND($K$28*ROUND($W$28,2),2)</f>
        <v>7850</v>
      </c>
      <c r="AA28" s="9">
        <f>ROUND($Z$28*((100+$X$28)/100),2)</f>
        <v>9498.5</v>
      </c>
    </row>
    <row r="29" spans="1:27" ht="12.75">
      <c r="A29" s="3">
        <v>45002</v>
      </c>
      <c r="B29" s="4"/>
      <c r="C29" s="3">
        <v>120737</v>
      </c>
      <c r="D29" s="4" t="s">
        <v>63</v>
      </c>
      <c r="E29" s="4" t="s">
        <v>64</v>
      </c>
      <c r="F29" s="4" t="s">
        <v>65</v>
      </c>
      <c r="G29" s="5" t="s">
        <v>727</v>
      </c>
      <c r="H29" s="4" t="s">
        <v>34</v>
      </c>
      <c r="I29" s="4"/>
      <c r="J29" s="4" t="s">
        <v>35</v>
      </c>
      <c r="K29" s="6">
        <v>1</v>
      </c>
      <c r="L29" s="4">
        <v>110612</v>
      </c>
      <c r="M29" s="4" t="s">
        <v>91</v>
      </c>
      <c r="N29" s="4" t="s">
        <v>92</v>
      </c>
      <c r="O29" s="4" t="s">
        <v>93</v>
      </c>
      <c r="P29" s="4">
        <v>3</v>
      </c>
      <c r="Q29" s="4">
        <v>258</v>
      </c>
      <c r="R29" s="3">
        <v>17679</v>
      </c>
      <c r="S29" s="4" t="s">
        <v>94</v>
      </c>
      <c r="T29" s="4" t="s">
        <v>95</v>
      </c>
      <c r="U29" s="4">
        <v>549495390</v>
      </c>
      <c r="V29" s="4"/>
      <c r="W29" s="7">
        <v>4970</v>
      </c>
      <c r="X29" s="8">
        <v>21</v>
      </c>
      <c r="Y29" s="9">
        <f>(($K$29*$W$29)*($X$29/100))/$K$29</f>
        <v>1043.7</v>
      </c>
      <c r="Z29" s="9">
        <f>ROUND($K$29*ROUND($W$29,2),2)</f>
        <v>4970</v>
      </c>
      <c r="AA29" s="9">
        <f>ROUND($Z$29*((100+$X$29)/100),2)</f>
        <v>6013.7</v>
      </c>
    </row>
    <row r="30" spans="1:27" ht="13.5" thickBot="1">
      <c r="A30" s="3">
        <v>45002</v>
      </c>
      <c r="B30" s="4"/>
      <c r="C30" s="3">
        <v>120817</v>
      </c>
      <c r="D30" s="4" t="s">
        <v>31</v>
      </c>
      <c r="E30" s="4" t="s">
        <v>96</v>
      </c>
      <c r="F30" s="4" t="s">
        <v>97</v>
      </c>
      <c r="G30" s="5" t="s">
        <v>700</v>
      </c>
      <c r="H30" s="4" t="s">
        <v>34</v>
      </c>
      <c r="I30" s="4"/>
      <c r="J30" s="4" t="s">
        <v>35</v>
      </c>
      <c r="K30" s="6">
        <v>1</v>
      </c>
      <c r="L30" s="4">
        <v>110612</v>
      </c>
      <c r="M30" s="4" t="s">
        <v>91</v>
      </c>
      <c r="N30" s="4" t="s">
        <v>92</v>
      </c>
      <c r="O30" s="4" t="s">
        <v>93</v>
      </c>
      <c r="P30" s="4">
        <v>3</v>
      </c>
      <c r="Q30" s="4">
        <v>258</v>
      </c>
      <c r="R30" s="3">
        <v>17679</v>
      </c>
      <c r="S30" s="4" t="s">
        <v>94</v>
      </c>
      <c r="T30" s="4" t="s">
        <v>95</v>
      </c>
      <c r="U30" s="4">
        <v>549495390</v>
      </c>
      <c r="V30" s="4"/>
      <c r="W30" s="7">
        <v>3740</v>
      </c>
      <c r="X30" s="8">
        <v>21</v>
      </c>
      <c r="Y30" s="9">
        <f>(($K$30*$W$30)*($X$30/100))/$K$30</f>
        <v>785.4</v>
      </c>
      <c r="Z30" s="9">
        <f>ROUND($K$30*ROUND($W$30,2),2)</f>
        <v>3740</v>
      </c>
      <c r="AA30" s="9">
        <f>ROUND($Z$30*((100+$X$30)/100),2)</f>
        <v>4525.4</v>
      </c>
    </row>
    <row r="31" spans="1:27" ht="13.5" customHeight="1" thickTop="1">
      <c r="A31" s="76" t="s">
        <v>42</v>
      </c>
      <c r="B31" s="76"/>
      <c r="C31" s="7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6" t="s">
        <v>43</v>
      </c>
      <c r="Y31" s="76"/>
      <c r="Z31" s="11">
        <f>SUM($Z$28:$Z$30)</f>
        <v>16560</v>
      </c>
      <c r="AA31" s="11">
        <f>SUM($AA$28:$AA$30)</f>
        <v>20037.6</v>
      </c>
    </row>
    <row r="32" spans="1:27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3">
        <v>45007</v>
      </c>
      <c r="B33" s="4"/>
      <c r="C33" s="3">
        <v>120815</v>
      </c>
      <c r="D33" s="4" t="s">
        <v>98</v>
      </c>
      <c r="E33" s="4" t="s">
        <v>99</v>
      </c>
      <c r="F33" s="4" t="s">
        <v>100</v>
      </c>
      <c r="G33" s="5" t="s">
        <v>754</v>
      </c>
      <c r="H33" s="4" t="s">
        <v>34</v>
      </c>
      <c r="I33" s="4"/>
      <c r="J33" s="4" t="s">
        <v>35</v>
      </c>
      <c r="K33" s="6">
        <v>1</v>
      </c>
      <c r="L33" s="4">
        <v>314010</v>
      </c>
      <c r="M33" s="4" t="s">
        <v>101</v>
      </c>
      <c r="N33" s="4" t="s">
        <v>102</v>
      </c>
      <c r="O33" s="4" t="s">
        <v>73</v>
      </c>
      <c r="P33" s="4">
        <v>2</v>
      </c>
      <c r="Q33" s="4" t="s">
        <v>103</v>
      </c>
      <c r="R33" s="3">
        <v>8324</v>
      </c>
      <c r="S33" s="4" t="s">
        <v>104</v>
      </c>
      <c r="T33" s="4" t="s">
        <v>105</v>
      </c>
      <c r="U33" s="4">
        <v>549493041</v>
      </c>
      <c r="V33" s="4"/>
      <c r="W33" s="7">
        <v>290</v>
      </c>
      <c r="X33" s="8">
        <v>21</v>
      </c>
      <c r="Y33" s="9">
        <f>(($K$33*$W$33)*($X$33/100))/$K$33</f>
        <v>60.9</v>
      </c>
      <c r="Z33" s="9">
        <f>ROUND($K$33*ROUND($W$33,2),2)</f>
        <v>290</v>
      </c>
      <c r="AA33" s="9">
        <f>ROUND($Z$33*((100+$X$33)/100),2)</f>
        <v>350.9</v>
      </c>
    </row>
    <row r="34" spans="1:27" ht="13.5" thickBot="1">
      <c r="A34" s="3">
        <v>45007</v>
      </c>
      <c r="B34" s="4"/>
      <c r="C34" s="3">
        <v>122800</v>
      </c>
      <c r="D34" s="4" t="s">
        <v>54</v>
      </c>
      <c r="E34" s="4" t="s">
        <v>106</v>
      </c>
      <c r="F34" s="4" t="s">
        <v>107</v>
      </c>
      <c r="G34" s="5" t="s">
        <v>734</v>
      </c>
      <c r="H34" s="4" t="s">
        <v>34</v>
      </c>
      <c r="I34" s="4"/>
      <c r="J34" s="4" t="s">
        <v>35</v>
      </c>
      <c r="K34" s="6">
        <v>1</v>
      </c>
      <c r="L34" s="4">
        <v>314010</v>
      </c>
      <c r="M34" s="4" t="s">
        <v>101</v>
      </c>
      <c r="N34" s="4" t="s">
        <v>102</v>
      </c>
      <c r="O34" s="4" t="s">
        <v>73</v>
      </c>
      <c r="P34" s="4">
        <v>2</v>
      </c>
      <c r="Q34" s="4" t="s">
        <v>103</v>
      </c>
      <c r="R34" s="3">
        <v>8324</v>
      </c>
      <c r="S34" s="4" t="s">
        <v>104</v>
      </c>
      <c r="T34" s="4" t="s">
        <v>105</v>
      </c>
      <c r="U34" s="4">
        <v>549493041</v>
      </c>
      <c r="V34" s="4"/>
      <c r="W34" s="7">
        <v>1070</v>
      </c>
      <c r="X34" s="8">
        <v>21</v>
      </c>
      <c r="Y34" s="9">
        <f>(($K$34*$W$34)*($X$34/100))/$K$34</f>
        <v>224.7</v>
      </c>
      <c r="Z34" s="9">
        <f>ROUND($K$34*ROUND($W$34,2),2)</f>
        <v>1070</v>
      </c>
      <c r="AA34" s="9">
        <f>ROUND($Z$34*((100+$X$34)/100),2)</f>
        <v>1294.7</v>
      </c>
    </row>
    <row r="35" spans="1:27" ht="13.5" customHeight="1" thickTop="1">
      <c r="A35" s="76" t="s">
        <v>42</v>
      </c>
      <c r="B35" s="76"/>
      <c r="C35" s="7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6" t="s">
        <v>43</v>
      </c>
      <c r="Y35" s="76"/>
      <c r="Z35" s="11">
        <f>SUM($Z$33:$Z$34)</f>
        <v>1360</v>
      </c>
      <c r="AA35" s="11">
        <f>SUM($AA$33:$AA$34)</f>
        <v>1645.6</v>
      </c>
    </row>
    <row r="36" spans="1:27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3.5" thickBot="1">
      <c r="A37" s="3">
        <v>45008</v>
      </c>
      <c r="B37" s="4" t="s">
        <v>108</v>
      </c>
      <c r="C37" s="3">
        <v>120841</v>
      </c>
      <c r="D37" s="4" t="s">
        <v>109</v>
      </c>
      <c r="E37" s="4" t="s">
        <v>110</v>
      </c>
      <c r="F37" s="4" t="s">
        <v>111</v>
      </c>
      <c r="G37" s="5" t="s">
        <v>713</v>
      </c>
      <c r="H37" s="4" t="s">
        <v>34</v>
      </c>
      <c r="I37" s="4"/>
      <c r="J37" s="4" t="s">
        <v>35</v>
      </c>
      <c r="K37" s="6">
        <v>1</v>
      </c>
      <c r="L37" s="4">
        <v>315030</v>
      </c>
      <c r="M37" s="4" t="s">
        <v>112</v>
      </c>
      <c r="N37" s="4" t="s">
        <v>113</v>
      </c>
      <c r="O37" s="4" t="s">
        <v>50</v>
      </c>
      <c r="P37" s="4">
        <v>2</v>
      </c>
      <c r="Q37" s="4" t="s">
        <v>114</v>
      </c>
      <c r="R37" s="3">
        <v>115583</v>
      </c>
      <c r="S37" s="4" t="s">
        <v>115</v>
      </c>
      <c r="T37" s="4" t="s">
        <v>116</v>
      </c>
      <c r="U37" s="4">
        <v>549496126</v>
      </c>
      <c r="V37" s="4"/>
      <c r="W37" s="7">
        <v>2000</v>
      </c>
      <c r="X37" s="8">
        <v>21</v>
      </c>
      <c r="Y37" s="9">
        <f>(($K$37*$W$37)*($X$37/100))/$K$37</f>
        <v>420</v>
      </c>
      <c r="Z37" s="9">
        <f>ROUND($K$37*ROUND($W$37,2),2)</f>
        <v>2000</v>
      </c>
      <c r="AA37" s="9">
        <f>ROUND($Z$37*((100+$X$37)/100),2)</f>
        <v>2420</v>
      </c>
    </row>
    <row r="38" spans="1:27" ht="13.5" customHeight="1" thickTop="1">
      <c r="A38" s="76" t="s">
        <v>42</v>
      </c>
      <c r="B38" s="76"/>
      <c r="C38" s="7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6" t="s">
        <v>43</v>
      </c>
      <c r="Y38" s="76"/>
      <c r="Z38" s="11">
        <f>SUM($Z$37:$Z$37)</f>
        <v>2000</v>
      </c>
      <c r="AA38" s="11">
        <f>SUM($AA$37:$AA$37)</f>
        <v>2420</v>
      </c>
    </row>
    <row r="39" spans="1:2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25.5">
      <c r="A40" s="3">
        <v>45011</v>
      </c>
      <c r="B40" s="4"/>
      <c r="C40" s="3">
        <v>120883</v>
      </c>
      <c r="D40" s="4" t="s">
        <v>54</v>
      </c>
      <c r="E40" s="4" t="s">
        <v>117</v>
      </c>
      <c r="F40" s="4" t="s">
        <v>118</v>
      </c>
      <c r="G40" s="5" t="s">
        <v>740</v>
      </c>
      <c r="H40" s="4" t="s">
        <v>34</v>
      </c>
      <c r="I40" s="4"/>
      <c r="J40" s="4" t="s">
        <v>35</v>
      </c>
      <c r="K40" s="6">
        <v>1</v>
      </c>
      <c r="L40" s="4">
        <v>110113</v>
      </c>
      <c r="M40" s="4" t="s">
        <v>119</v>
      </c>
      <c r="N40" s="4" t="s">
        <v>120</v>
      </c>
      <c r="O40" s="4" t="s">
        <v>121</v>
      </c>
      <c r="P40" s="4">
        <v>5</v>
      </c>
      <c r="Q40" s="4" t="s">
        <v>122</v>
      </c>
      <c r="R40" s="3">
        <v>77354</v>
      </c>
      <c r="S40" s="4" t="s">
        <v>123</v>
      </c>
      <c r="T40" s="4" t="s">
        <v>124</v>
      </c>
      <c r="U40" s="4">
        <v>543183093</v>
      </c>
      <c r="V40" s="4" t="s">
        <v>125</v>
      </c>
      <c r="W40" s="7">
        <v>2470</v>
      </c>
      <c r="X40" s="8">
        <v>21</v>
      </c>
      <c r="Y40" s="9">
        <f>(($K$40*$W$40)*($X$40/100))/$K$40</f>
        <v>518.6999999999999</v>
      </c>
      <c r="Z40" s="9">
        <f>ROUND($K$40*ROUND($W$40,2),2)</f>
        <v>2470</v>
      </c>
      <c r="AA40" s="9">
        <f>ROUND($Z$40*((100+$X$40)/100),2)</f>
        <v>2988.7</v>
      </c>
    </row>
    <row r="41" spans="1:27" ht="25.5">
      <c r="A41" s="3">
        <v>45011</v>
      </c>
      <c r="B41" s="4"/>
      <c r="C41" s="3">
        <v>120906</v>
      </c>
      <c r="D41" s="4" t="s">
        <v>126</v>
      </c>
      <c r="E41" s="4" t="s">
        <v>127</v>
      </c>
      <c r="F41" s="4" t="s">
        <v>128</v>
      </c>
      <c r="G41" s="5" t="s">
        <v>751</v>
      </c>
      <c r="H41" s="4" t="s">
        <v>34</v>
      </c>
      <c r="I41" s="4"/>
      <c r="J41" s="4" t="s">
        <v>35</v>
      </c>
      <c r="K41" s="6">
        <v>1</v>
      </c>
      <c r="L41" s="4">
        <v>110113</v>
      </c>
      <c r="M41" s="4" t="s">
        <v>119</v>
      </c>
      <c r="N41" s="4" t="s">
        <v>120</v>
      </c>
      <c r="O41" s="4" t="s">
        <v>121</v>
      </c>
      <c r="P41" s="4">
        <v>5</v>
      </c>
      <c r="Q41" s="4" t="s">
        <v>122</v>
      </c>
      <c r="R41" s="3">
        <v>77354</v>
      </c>
      <c r="S41" s="4" t="s">
        <v>123</v>
      </c>
      <c r="T41" s="4" t="s">
        <v>124</v>
      </c>
      <c r="U41" s="4">
        <v>543183093</v>
      </c>
      <c r="V41" s="4" t="s">
        <v>125</v>
      </c>
      <c r="W41" s="7">
        <v>290</v>
      </c>
      <c r="X41" s="8">
        <v>21</v>
      </c>
      <c r="Y41" s="9">
        <f>(($K$41*$W$41)*($X$41/100))/$K$41</f>
        <v>60.9</v>
      </c>
      <c r="Z41" s="9">
        <f>ROUND($K$41*ROUND($W$41,2),2)</f>
        <v>290</v>
      </c>
      <c r="AA41" s="9">
        <f>ROUND($Z$41*((100+$X$41)/100),2)</f>
        <v>350.9</v>
      </c>
    </row>
    <row r="42" spans="1:27" ht="26.25" thickBot="1">
      <c r="A42" s="3">
        <v>45011</v>
      </c>
      <c r="B42" s="4"/>
      <c r="C42" s="3">
        <v>120907</v>
      </c>
      <c r="D42" s="4" t="s">
        <v>45</v>
      </c>
      <c r="E42" s="4" t="s">
        <v>46</v>
      </c>
      <c r="F42" s="4" t="s">
        <v>47</v>
      </c>
      <c r="G42" s="5" t="s">
        <v>747</v>
      </c>
      <c r="H42" s="4" t="s">
        <v>34</v>
      </c>
      <c r="I42" s="4"/>
      <c r="J42" s="4" t="s">
        <v>35</v>
      </c>
      <c r="K42" s="6">
        <v>2</v>
      </c>
      <c r="L42" s="4">
        <v>110113</v>
      </c>
      <c r="M42" s="4" t="s">
        <v>119</v>
      </c>
      <c r="N42" s="4" t="s">
        <v>120</v>
      </c>
      <c r="O42" s="4" t="s">
        <v>121</v>
      </c>
      <c r="P42" s="4">
        <v>5</v>
      </c>
      <c r="Q42" s="4" t="s">
        <v>122</v>
      </c>
      <c r="R42" s="3">
        <v>77354</v>
      </c>
      <c r="S42" s="4" t="s">
        <v>123</v>
      </c>
      <c r="T42" s="4" t="s">
        <v>124</v>
      </c>
      <c r="U42" s="4">
        <v>543183093</v>
      </c>
      <c r="V42" s="4" t="s">
        <v>125</v>
      </c>
      <c r="W42" s="7">
        <v>320</v>
      </c>
      <c r="X42" s="8">
        <v>21</v>
      </c>
      <c r="Y42" s="9">
        <f>(($K$42*$W$42)*($X$42/100))/$K$42</f>
        <v>67.2</v>
      </c>
      <c r="Z42" s="9">
        <f>ROUND($K$42*ROUND($W$42,2),2)</f>
        <v>640</v>
      </c>
      <c r="AA42" s="9">
        <f>ROUND($Z$42*((100+$X$42)/100),2)</f>
        <v>774.4</v>
      </c>
    </row>
    <row r="43" spans="1:27" ht="13.5" customHeight="1" thickTop="1">
      <c r="A43" s="76" t="s">
        <v>42</v>
      </c>
      <c r="B43" s="76"/>
      <c r="C43" s="7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6" t="s">
        <v>43</v>
      </c>
      <c r="Y43" s="76"/>
      <c r="Z43" s="11">
        <f>SUM($Z$40:$Z$42)</f>
        <v>3400</v>
      </c>
      <c r="AA43" s="11">
        <f>SUM($AA$40:$AA$42)</f>
        <v>4114</v>
      </c>
    </row>
    <row r="44" spans="1:27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3.5" thickBot="1">
      <c r="A45" s="3">
        <v>45013</v>
      </c>
      <c r="B45" s="4"/>
      <c r="C45" s="3">
        <v>120911</v>
      </c>
      <c r="D45" s="4" t="s">
        <v>31</v>
      </c>
      <c r="E45" s="4" t="s">
        <v>129</v>
      </c>
      <c r="F45" s="4" t="s">
        <v>130</v>
      </c>
      <c r="G45" s="5" t="s">
        <v>693</v>
      </c>
      <c r="H45" s="4" t="s">
        <v>34</v>
      </c>
      <c r="I45" s="4"/>
      <c r="J45" s="4" t="s">
        <v>35</v>
      </c>
      <c r="K45" s="6">
        <v>1</v>
      </c>
      <c r="L45" s="4">
        <v>211610</v>
      </c>
      <c r="M45" s="4" t="s">
        <v>131</v>
      </c>
      <c r="N45" s="4" t="s">
        <v>132</v>
      </c>
      <c r="O45" s="4" t="s">
        <v>133</v>
      </c>
      <c r="P45" s="4">
        <v>1</v>
      </c>
      <c r="Q45" s="4" t="s">
        <v>134</v>
      </c>
      <c r="R45" s="3">
        <v>145658</v>
      </c>
      <c r="S45" s="4" t="s">
        <v>135</v>
      </c>
      <c r="T45" s="4" t="s">
        <v>136</v>
      </c>
      <c r="U45" s="4">
        <v>549493116</v>
      </c>
      <c r="V45" s="4"/>
      <c r="W45" s="7">
        <v>3070</v>
      </c>
      <c r="X45" s="8">
        <v>21</v>
      </c>
      <c r="Y45" s="9">
        <f>(($K$45*$W$45)*($X$45/100))/$K$45</f>
        <v>644.6999999999999</v>
      </c>
      <c r="Z45" s="9">
        <f>ROUND($K$45*ROUND($W$45,2),2)</f>
        <v>3070</v>
      </c>
      <c r="AA45" s="9">
        <f>ROUND($Z$45*((100+$X$45)/100),2)</f>
        <v>3714.7</v>
      </c>
    </row>
    <row r="46" spans="1:27" ht="13.5" customHeight="1" thickTop="1">
      <c r="A46" s="76" t="s">
        <v>42</v>
      </c>
      <c r="B46" s="76"/>
      <c r="C46" s="7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76" t="s">
        <v>43</v>
      </c>
      <c r="Y46" s="76"/>
      <c r="Z46" s="11">
        <f>SUM($Z$45:$Z$45)</f>
        <v>3070</v>
      </c>
      <c r="AA46" s="11">
        <f>SUM($AA$45:$AA$45)</f>
        <v>3714.7</v>
      </c>
    </row>
    <row r="47" spans="1:27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3">
        <v>45031</v>
      </c>
      <c r="B48" s="4"/>
      <c r="C48" s="3">
        <v>120951</v>
      </c>
      <c r="D48" s="4" t="s">
        <v>45</v>
      </c>
      <c r="E48" s="4" t="s">
        <v>46</v>
      </c>
      <c r="F48" s="4" t="s">
        <v>47</v>
      </c>
      <c r="G48" s="5" t="s">
        <v>747</v>
      </c>
      <c r="H48" s="4" t="s">
        <v>34</v>
      </c>
      <c r="I48" s="4"/>
      <c r="J48" s="4" t="s">
        <v>35</v>
      </c>
      <c r="K48" s="6">
        <v>1</v>
      </c>
      <c r="L48" s="4">
        <v>313060</v>
      </c>
      <c r="M48" s="4" t="s">
        <v>137</v>
      </c>
      <c r="N48" s="4" t="s">
        <v>138</v>
      </c>
      <c r="O48" s="4" t="s">
        <v>73</v>
      </c>
      <c r="P48" s="4"/>
      <c r="Q48" s="4" t="s">
        <v>88</v>
      </c>
      <c r="R48" s="3">
        <v>175780</v>
      </c>
      <c r="S48" s="4" t="s">
        <v>139</v>
      </c>
      <c r="T48" s="4" t="s">
        <v>140</v>
      </c>
      <c r="U48" s="4">
        <v>549493093</v>
      </c>
      <c r="V48" s="4"/>
      <c r="W48" s="7">
        <v>320</v>
      </c>
      <c r="X48" s="8">
        <v>21</v>
      </c>
      <c r="Y48" s="9">
        <f>(($K$48*$W$48)*($X$48/100))/$K$48</f>
        <v>67.2</v>
      </c>
      <c r="Z48" s="9">
        <f>ROUND($K$48*ROUND($W$48,2),2)</f>
        <v>320</v>
      </c>
      <c r="AA48" s="9">
        <f>ROUND($Z$48*((100+$X$48)/100),2)</f>
        <v>387.2</v>
      </c>
    </row>
    <row r="49" spans="1:27" ht="13.5" thickBot="1">
      <c r="A49" s="3">
        <v>45031</v>
      </c>
      <c r="B49" s="4"/>
      <c r="C49" s="3">
        <v>120952</v>
      </c>
      <c r="D49" s="4" t="s">
        <v>54</v>
      </c>
      <c r="E49" s="4" t="s">
        <v>55</v>
      </c>
      <c r="F49" s="4" t="s">
        <v>56</v>
      </c>
      <c r="G49" s="5" t="s">
        <v>736</v>
      </c>
      <c r="H49" s="4" t="s">
        <v>34</v>
      </c>
      <c r="I49" s="4"/>
      <c r="J49" s="4" t="s">
        <v>35</v>
      </c>
      <c r="K49" s="6">
        <v>1</v>
      </c>
      <c r="L49" s="4">
        <v>313060</v>
      </c>
      <c r="M49" s="4" t="s">
        <v>137</v>
      </c>
      <c r="N49" s="4" t="s">
        <v>138</v>
      </c>
      <c r="O49" s="4" t="s">
        <v>73</v>
      </c>
      <c r="P49" s="4"/>
      <c r="Q49" s="4" t="s">
        <v>88</v>
      </c>
      <c r="R49" s="3">
        <v>175780</v>
      </c>
      <c r="S49" s="4" t="s">
        <v>139</v>
      </c>
      <c r="T49" s="4" t="s">
        <v>140</v>
      </c>
      <c r="U49" s="4">
        <v>549493093</v>
      </c>
      <c r="V49" s="4"/>
      <c r="W49" s="7">
        <v>1470</v>
      </c>
      <c r="X49" s="8">
        <v>21</v>
      </c>
      <c r="Y49" s="9">
        <f>(($K$49*$W$49)*($X$49/100))/$K$49</f>
        <v>308.7</v>
      </c>
      <c r="Z49" s="9">
        <f>ROUND($K$49*ROUND($W$49,2),2)</f>
        <v>1470</v>
      </c>
      <c r="AA49" s="9">
        <f>ROUND($Z$49*((100+$X$49)/100),2)</f>
        <v>1778.7</v>
      </c>
    </row>
    <row r="50" spans="1:27" ht="13.5" customHeight="1" thickTop="1">
      <c r="A50" s="76" t="s">
        <v>42</v>
      </c>
      <c r="B50" s="76"/>
      <c r="C50" s="7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76" t="s">
        <v>43</v>
      </c>
      <c r="Y50" s="76"/>
      <c r="Z50" s="11">
        <f>SUM($Z$48:$Z$49)</f>
        <v>1790</v>
      </c>
      <c r="AA50" s="11">
        <f>SUM($AA$48:$AA$49)</f>
        <v>2165.9</v>
      </c>
    </row>
    <row r="51" spans="1:2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3.5" thickBot="1">
      <c r="A52" s="3">
        <v>45035</v>
      </c>
      <c r="B52" s="4" t="s">
        <v>141</v>
      </c>
      <c r="C52" s="3">
        <v>121023</v>
      </c>
      <c r="D52" s="4" t="s">
        <v>142</v>
      </c>
      <c r="E52" s="4" t="s">
        <v>143</v>
      </c>
      <c r="F52" s="4" t="s">
        <v>144</v>
      </c>
      <c r="G52" s="5" t="s">
        <v>753</v>
      </c>
      <c r="H52" s="4" t="s">
        <v>34</v>
      </c>
      <c r="I52" s="4"/>
      <c r="J52" s="4" t="s">
        <v>35</v>
      </c>
      <c r="K52" s="6">
        <v>1</v>
      </c>
      <c r="L52" s="4">
        <v>870000</v>
      </c>
      <c r="M52" s="4" t="s">
        <v>145</v>
      </c>
      <c r="N52" s="4" t="s">
        <v>92</v>
      </c>
      <c r="O52" s="4" t="s">
        <v>93</v>
      </c>
      <c r="P52" s="4">
        <v>2</v>
      </c>
      <c r="Q52" s="4">
        <v>124</v>
      </c>
      <c r="R52" s="3">
        <v>110703</v>
      </c>
      <c r="S52" s="4" t="s">
        <v>146</v>
      </c>
      <c r="T52" s="4" t="s">
        <v>147</v>
      </c>
      <c r="U52" s="4">
        <v>549492887</v>
      </c>
      <c r="V52" s="4"/>
      <c r="W52" s="7">
        <v>125</v>
      </c>
      <c r="X52" s="8">
        <v>21</v>
      </c>
      <c r="Y52" s="9">
        <f>(($K$52*$W$52)*($X$52/100))/$K$52</f>
        <v>26.25</v>
      </c>
      <c r="Z52" s="9">
        <f>ROUND($K$52*ROUND($W$52,2),2)</f>
        <v>125</v>
      </c>
      <c r="AA52" s="9">
        <f>ROUND($Z$52*((100+$X$52)/100),2)</f>
        <v>151.25</v>
      </c>
    </row>
    <row r="53" spans="1:27" ht="13.5" customHeight="1" thickTop="1">
      <c r="A53" s="76" t="s">
        <v>42</v>
      </c>
      <c r="B53" s="76"/>
      <c r="C53" s="7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76" t="s">
        <v>43</v>
      </c>
      <c r="Y53" s="76"/>
      <c r="Z53" s="11">
        <f>SUM($Z$52:$Z$52)</f>
        <v>125</v>
      </c>
      <c r="AA53" s="11">
        <f>SUM($AA$52:$AA$52)</f>
        <v>151.25</v>
      </c>
    </row>
    <row r="54" spans="1:2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3.5" thickBot="1">
      <c r="A55" s="3">
        <v>45092</v>
      </c>
      <c r="B55" s="4"/>
      <c r="C55" s="3">
        <v>121498</v>
      </c>
      <c r="D55" s="4" t="s">
        <v>66</v>
      </c>
      <c r="E55" s="4" t="s">
        <v>148</v>
      </c>
      <c r="F55" s="4" t="s">
        <v>149</v>
      </c>
      <c r="G55" s="5" t="s">
        <v>657</v>
      </c>
      <c r="H55" s="4" t="s">
        <v>34</v>
      </c>
      <c r="I55" s="4"/>
      <c r="J55" s="4" t="s">
        <v>35</v>
      </c>
      <c r="K55" s="6">
        <v>1</v>
      </c>
      <c r="L55" s="4">
        <v>999500</v>
      </c>
      <c r="M55" s="4" t="s">
        <v>150</v>
      </c>
      <c r="N55" s="4" t="s">
        <v>151</v>
      </c>
      <c r="O55" s="4" t="s">
        <v>152</v>
      </c>
      <c r="P55" s="4">
        <v>2</v>
      </c>
      <c r="Q55" s="4">
        <v>215</v>
      </c>
      <c r="R55" s="3">
        <v>118727</v>
      </c>
      <c r="S55" s="4" t="s">
        <v>153</v>
      </c>
      <c r="T55" s="4" t="s">
        <v>154</v>
      </c>
      <c r="U55" s="4">
        <v>549493159</v>
      </c>
      <c r="V55" s="4"/>
      <c r="W55" s="7">
        <v>11770</v>
      </c>
      <c r="X55" s="8">
        <v>21</v>
      </c>
      <c r="Y55" s="9">
        <f>(($K$55*$W$55)*($X$55/100))/$K$55</f>
        <v>2471.7</v>
      </c>
      <c r="Z55" s="9">
        <f>ROUND($K$55*ROUND($W$55,2),2)</f>
        <v>11770</v>
      </c>
      <c r="AA55" s="9">
        <f>ROUND($Z$55*((100+$X$55)/100),2)</f>
        <v>14241.7</v>
      </c>
    </row>
    <row r="56" spans="1:27" ht="13.5" customHeight="1" thickTop="1">
      <c r="A56" s="76" t="s">
        <v>42</v>
      </c>
      <c r="B56" s="76"/>
      <c r="C56" s="7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76" t="s">
        <v>43</v>
      </c>
      <c r="Y56" s="76"/>
      <c r="Z56" s="11">
        <f>SUM($Z$55:$Z$55)</f>
        <v>11770</v>
      </c>
      <c r="AA56" s="11">
        <f>SUM($AA$55:$AA$55)</f>
        <v>14241.7</v>
      </c>
    </row>
    <row r="57" spans="1:27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3">
        <v>45097</v>
      </c>
      <c r="B58" s="4" t="s">
        <v>155</v>
      </c>
      <c r="C58" s="3">
        <v>121640</v>
      </c>
      <c r="D58" s="4" t="s">
        <v>45</v>
      </c>
      <c r="E58" s="4" t="s">
        <v>46</v>
      </c>
      <c r="F58" s="4" t="s">
        <v>47</v>
      </c>
      <c r="G58" s="5" t="s">
        <v>747</v>
      </c>
      <c r="H58" s="4" t="s">
        <v>34</v>
      </c>
      <c r="I58" s="4"/>
      <c r="J58" s="4" t="s">
        <v>35</v>
      </c>
      <c r="K58" s="6">
        <v>8</v>
      </c>
      <c r="L58" s="4">
        <v>213200</v>
      </c>
      <c r="M58" s="4" t="s">
        <v>156</v>
      </c>
      <c r="N58" s="4" t="s">
        <v>157</v>
      </c>
      <c r="O58" s="4" t="s">
        <v>158</v>
      </c>
      <c r="P58" s="4">
        <v>4</v>
      </c>
      <c r="Q58" s="4" t="s">
        <v>159</v>
      </c>
      <c r="R58" s="3">
        <v>133782</v>
      </c>
      <c r="S58" s="4" t="s">
        <v>160</v>
      </c>
      <c r="T58" s="4" t="s">
        <v>161</v>
      </c>
      <c r="U58" s="4">
        <v>549495760</v>
      </c>
      <c r="V58" s="4"/>
      <c r="W58" s="7">
        <v>320</v>
      </c>
      <c r="X58" s="8">
        <v>21</v>
      </c>
      <c r="Y58" s="9">
        <f>(($K$58*$W$58)*($X$58/100))/$K$58</f>
        <v>67.2</v>
      </c>
      <c r="Z58" s="9">
        <f>ROUND($K$58*ROUND($W$58,2),2)</f>
        <v>2560</v>
      </c>
      <c r="AA58" s="9">
        <f>ROUND($Z$58*((100+$X$58)/100),2)</f>
        <v>3097.6</v>
      </c>
    </row>
    <row r="59" spans="1:27" ht="13.5" thickBot="1">
      <c r="A59" s="3">
        <v>45097</v>
      </c>
      <c r="B59" s="4" t="s">
        <v>155</v>
      </c>
      <c r="C59" s="3">
        <v>122761</v>
      </c>
      <c r="D59" s="4" t="s">
        <v>54</v>
      </c>
      <c r="E59" s="4" t="s">
        <v>162</v>
      </c>
      <c r="F59" s="4" t="s">
        <v>163</v>
      </c>
      <c r="G59" s="5" t="s">
        <v>738</v>
      </c>
      <c r="H59" s="4" t="s">
        <v>34</v>
      </c>
      <c r="I59" s="4"/>
      <c r="J59" s="4" t="s">
        <v>35</v>
      </c>
      <c r="K59" s="6">
        <v>2</v>
      </c>
      <c r="L59" s="4">
        <v>213200</v>
      </c>
      <c r="M59" s="4" t="s">
        <v>156</v>
      </c>
      <c r="N59" s="4" t="s">
        <v>157</v>
      </c>
      <c r="O59" s="4" t="s">
        <v>158</v>
      </c>
      <c r="P59" s="4">
        <v>4</v>
      </c>
      <c r="Q59" s="4" t="s">
        <v>164</v>
      </c>
      <c r="R59" s="3">
        <v>133782</v>
      </c>
      <c r="S59" s="4" t="s">
        <v>160</v>
      </c>
      <c r="T59" s="4" t="s">
        <v>161</v>
      </c>
      <c r="U59" s="4">
        <v>549495760</v>
      </c>
      <c r="V59" s="4"/>
      <c r="W59" s="7">
        <v>1820</v>
      </c>
      <c r="X59" s="8">
        <v>21</v>
      </c>
      <c r="Y59" s="9">
        <f>(($K$59*$W$59)*($X$59/100))/$K$59</f>
        <v>382.2</v>
      </c>
      <c r="Z59" s="9">
        <f>ROUND($K$59*ROUND($W$59,2),2)</f>
        <v>3640</v>
      </c>
      <c r="AA59" s="9">
        <f>ROUND($Z$59*((100+$X$59)/100),2)</f>
        <v>4404.4</v>
      </c>
    </row>
    <row r="60" spans="1:27" ht="13.5" customHeight="1" thickTop="1">
      <c r="A60" s="76" t="s">
        <v>42</v>
      </c>
      <c r="B60" s="76"/>
      <c r="C60" s="7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76" t="s">
        <v>43</v>
      </c>
      <c r="Y60" s="76"/>
      <c r="Z60" s="11">
        <f>SUM($Z$58:$Z$59)</f>
        <v>6200</v>
      </c>
      <c r="AA60" s="11">
        <f>SUM($AA$58:$AA$59)</f>
        <v>7502</v>
      </c>
    </row>
    <row r="61" spans="1:2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3.5" thickBot="1">
      <c r="A62" s="3">
        <v>45115</v>
      </c>
      <c r="B62" s="4" t="s">
        <v>165</v>
      </c>
      <c r="C62" s="3">
        <v>121644</v>
      </c>
      <c r="D62" s="4" t="s">
        <v>142</v>
      </c>
      <c r="E62" s="4" t="s">
        <v>166</v>
      </c>
      <c r="F62" s="4" t="s">
        <v>167</v>
      </c>
      <c r="G62" s="5" t="s">
        <v>752</v>
      </c>
      <c r="H62" s="4" t="s">
        <v>34</v>
      </c>
      <c r="I62" s="4"/>
      <c r="J62" s="4" t="s">
        <v>35</v>
      </c>
      <c r="K62" s="6">
        <v>2</v>
      </c>
      <c r="L62" s="4">
        <v>560000</v>
      </c>
      <c r="M62" s="4" t="s">
        <v>168</v>
      </c>
      <c r="N62" s="4" t="s">
        <v>169</v>
      </c>
      <c r="O62" s="4" t="s">
        <v>170</v>
      </c>
      <c r="P62" s="4">
        <v>3</v>
      </c>
      <c r="Q62" s="4">
        <v>349</v>
      </c>
      <c r="R62" s="3">
        <v>168497</v>
      </c>
      <c r="S62" s="4" t="s">
        <v>171</v>
      </c>
      <c r="T62" s="4" t="s">
        <v>172</v>
      </c>
      <c r="U62" s="4">
        <v>549494051</v>
      </c>
      <c r="V62" s="4" t="s">
        <v>173</v>
      </c>
      <c r="W62" s="7">
        <v>125</v>
      </c>
      <c r="X62" s="8">
        <v>21</v>
      </c>
      <c r="Y62" s="9">
        <f>(($K$62*$W$62)*($X$62/100))/$K$62</f>
        <v>26.25</v>
      </c>
      <c r="Z62" s="9">
        <f>ROUND($K$62*ROUND($W$62,2),2)</f>
        <v>250</v>
      </c>
      <c r="AA62" s="9">
        <f>ROUND($Z$62*((100+$X$62)/100),2)</f>
        <v>302.5</v>
      </c>
    </row>
    <row r="63" spans="1:27" ht="13.5" customHeight="1" thickTop="1">
      <c r="A63" s="76" t="s">
        <v>42</v>
      </c>
      <c r="B63" s="76"/>
      <c r="C63" s="7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76" t="s">
        <v>43</v>
      </c>
      <c r="Y63" s="76"/>
      <c r="Z63" s="11">
        <f>SUM($Z$62:$Z$62)</f>
        <v>250</v>
      </c>
      <c r="AA63" s="11">
        <f>SUM($AA$62:$AA$62)</f>
        <v>302.5</v>
      </c>
    </row>
    <row r="64" spans="1:27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3">
        <v>45124</v>
      </c>
      <c r="B65" s="4">
        <v>1111</v>
      </c>
      <c r="C65" s="3">
        <v>121810</v>
      </c>
      <c r="D65" s="4" t="s">
        <v>45</v>
      </c>
      <c r="E65" s="4" t="s">
        <v>174</v>
      </c>
      <c r="F65" s="4" t="s">
        <v>175</v>
      </c>
      <c r="G65" s="5" t="s">
        <v>745</v>
      </c>
      <c r="H65" s="4" t="s">
        <v>34</v>
      </c>
      <c r="I65" s="4"/>
      <c r="J65" s="4" t="s">
        <v>35</v>
      </c>
      <c r="K65" s="6">
        <v>1</v>
      </c>
      <c r="L65" s="4">
        <v>110515</v>
      </c>
      <c r="M65" s="4" t="s">
        <v>176</v>
      </c>
      <c r="N65" s="4" t="s">
        <v>177</v>
      </c>
      <c r="O65" s="4" t="s">
        <v>73</v>
      </c>
      <c r="P65" s="4">
        <v>2</v>
      </c>
      <c r="Q65" s="4" t="s">
        <v>178</v>
      </c>
      <c r="R65" s="3">
        <v>215300</v>
      </c>
      <c r="S65" s="4" t="s">
        <v>179</v>
      </c>
      <c r="T65" s="4" t="s">
        <v>180</v>
      </c>
      <c r="U65" s="4">
        <v>549491340</v>
      </c>
      <c r="V65" s="4"/>
      <c r="W65" s="7">
        <v>105</v>
      </c>
      <c r="X65" s="8">
        <v>21</v>
      </c>
      <c r="Y65" s="9">
        <f>(($K$65*$W$65)*($X$65/100))/$K$65</f>
        <v>22.05</v>
      </c>
      <c r="Z65" s="9">
        <f>ROUND($K$65*ROUND($W$65,2),2)</f>
        <v>105</v>
      </c>
      <c r="AA65" s="9">
        <f>ROUND($Z$65*((100+$X$65)/100),2)</f>
        <v>127.05</v>
      </c>
    </row>
    <row r="66" spans="1:27" ht="12.75">
      <c r="A66" s="3">
        <v>45124</v>
      </c>
      <c r="B66" s="4">
        <v>1111</v>
      </c>
      <c r="C66" s="3">
        <v>122473</v>
      </c>
      <c r="D66" s="4" t="s">
        <v>63</v>
      </c>
      <c r="E66" s="4" t="s">
        <v>181</v>
      </c>
      <c r="F66" s="4" t="s">
        <v>182</v>
      </c>
      <c r="G66" s="5" t="s">
        <v>731</v>
      </c>
      <c r="H66" s="4" t="s">
        <v>34</v>
      </c>
      <c r="I66" s="4"/>
      <c r="J66" s="4" t="s">
        <v>35</v>
      </c>
      <c r="K66" s="6">
        <v>1</v>
      </c>
      <c r="L66" s="4">
        <v>110515</v>
      </c>
      <c r="M66" s="4" t="s">
        <v>176</v>
      </c>
      <c r="N66" s="4" t="s">
        <v>177</v>
      </c>
      <c r="O66" s="4" t="s">
        <v>73</v>
      </c>
      <c r="P66" s="4">
        <v>2</v>
      </c>
      <c r="Q66" s="4" t="s">
        <v>178</v>
      </c>
      <c r="R66" s="3">
        <v>215300</v>
      </c>
      <c r="S66" s="4" t="s">
        <v>179</v>
      </c>
      <c r="T66" s="4" t="s">
        <v>180</v>
      </c>
      <c r="U66" s="4">
        <v>549491340</v>
      </c>
      <c r="V66" s="4"/>
      <c r="W66" s="7">
        <v>6500</v>
      </c>
      <c r="X66" s="8">
        <v>21</v>
      </c>
      <c r="Y66" s="9">
        <f>(($K$66*$W$66)*($X$66/100))/$K$66</f>
        <v>1365</v>
      </c>
      <c r="Z66" s="9">
        <f>ROUND($K$66*ROUND($W$66,2),2)</f>
        <v>6500</v>
      </c>
      <c r="AA66" s="9">
        <f>ROUND($Z$66*((100+$X$66)/100),2)</f>
        <v>7865</v>
      </c>
    </row>
    <row r="67" spans="1:27" ht="12.75">
      <c r="A67" s="3">
        <v>45124</v>
      </c>
      <c r="B67" s="4">
        <v>1111</v>
      </c>
      <c r="C67" s="3">
        <v>122731</v>
      </c>
      <c r="D67" s="4" t="s">
        <v>66</v>
      </c>
      <c r="E67" s="4" t="s">
        <v>148</v>
      </c>
      <c r="F67" s="4" t="s">
        <v>149</v>
      </c>
      <c r="G67" s="5" t="s">
        <v>657</v>
      </c>
      <c r="H67" s="4" t="s">
        <v>34</v>
      </c>
      <c r="I67" s="4"/>
      <c r="J67" s="4" t="s">
        <v>35</v>
      </c>
      <c r="K67" s="6">
        <v>1</v>
      </c>
      <c r="L67" s="4">
        <v>110515</v>
      </c>
      <c r="M67" s="4" t="s">
        <v>176</v>
      </c>
      <c r="N67" s="4" t="s">
        <v>177</v>
      </c>
      <c r="O67" s="4" t="s">
        <v>73</v>
      </c>
      <c r="P67" s="4">
        <v>2</v>
      </c>
      <c r="Q67" s="4" t="s">
        <v>178</v>
      </c>
      <c r="R67" s="3">
        <v>215300</v>
      </c>
      <c r="S67" s="4" t="s">
        <v>179</v>
      </c>
      <c r="T67" s="4" t="s">
        <v>180</v>
      </c>
      <c r="U67" s="4">
        <v>549491340</v>
      </c>
      <c r="V67" s="4"/>
      <c r="W67" s="7">
        <v>11770</v>
      </c>
      <c r="X67" s="8">
        <v>21</v>
      </c>
      <c r="Y67" s="9">
        <f>(($K$67*$W$67)*($X$67/100))/$K$67</f>
        <v>2471.7</v>
      </c>
      <c r="Z67" s="9">
        <f>ROUND($K$67*ROUND($W$67,2),2)</f>
        <v>11770</v>
      </c>
      <c r="AA67" s="9">
        <f>ROUND($Z$67*((100+$X$67)/100),2)</f>
        <v>14241.7</v>
      </c>
    </row>
    <row r="68" spans="1:27" ht="13.5" thickBot="1">
      <c r="A68" s="3">
        <v>45124</v>
      </c>
      <c r="B68" s="4">
        <v>1111</v>
      </c>
      <c r="C68" s="3">
        <v>122860</v>
      </c>
      <c r="D68" s="4" t="s">
        <v>31</v>
      </c>
      <c r="E68" s="4" t="s">
        <v>129</v>
      </c>
      <c r="F68" s="4" t="s">
        <v>130</v>
      </c>
      <c r="G68" s="5" t="s">
        <v>693</v>
      </c>
      <c r="H68" s="4" t="s">
        <v>34</v>
      </c>
      <c r="I68" s="4"/>
      <c r="J68" s="4" t="s">
        <v>35</v>
      </c>
      <c r="K68" s="6">
        <v>1</v>
      </c>
      <c r="L68" s="4">
        <v>110515</v>
      </c>
      <c r="M68" s="4" t="s">
        <v>176</v>
      </c>
      <c r="N68" s="4" t="s">
        <v>177</v>
      </c>
      <c r="O68" s="4" t="s">
        <v>73</v>
      </c>
      <c r="P68" s="4">
        <v>2</v>
      </c>
      <c r="Q68" s="4" t="s">
        <v>178</v>
      </c>
      <c r="R68" s="3">
        <v>215300</v>
      </c>
      <c r="S68" s="4" t="s">
        <v>179</v>
      </c>
      <c r="T68" s="4" t="s">
        <v>180</v>
      </c>
      <c r="U68" s="4">
        <v>549491340</v>
      </c>
      <c r="V68" s="4"/>
      <c r="W68" s="7">
        <v>3070</v>
      </c>
      <c r="X68" s="8">
        <v>21</v>
      </c>
      <c r="Y68" s="9">
        <f>(($K$68*$W$68)*($X$68/100))/$K$68</f>
        <v>644.6999999999999</v>
      </c>
      <c r="Z68" s="9">
        <f>ROUND($K$68*ROUND($W$68,2),2)</f>
        <v>3070</v>
      </c>
      <c r="AA68" s="9">
        <f>ROUND($Z$68*((100+$X$68)/100),2)</f>
        <v>3714.7</v>
      </c>
    </row>
    <row r="69" spans="1:27" ht="13.5" customHeight="1" thickTop="1">
      <c r="A69" s="76" t="s">
        <v>42</v>
      </c>
      <c r="B69" s="76"/>
      <c r="C69" s="7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76" t="s">
        <v>43</v>
      </c>
      <c r="Y69" s="76"/>
      <c r="Z69" s="11">
        <f>SUM($Z$65:$Z$68)</f>
        <v>21445</v>
      </c>
      <c r="AA69" s="11">
        <f>SUM($AA$65:$AA$68)</f>
        <v>25948.45</v>
      </c>
    </row>
    <row r="70" spans="1:27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3">
        <v>45126</v>
      </c>
      <c r="B71" s="4"/>
      <c r="C71" s="3">
        <v>121801</v>
      </c>
      <c r="D71" s="4" t="s">
        <v>45</v>
      </c>
      <c r="E71" s="4" t="s">
        <v>174</v>
      </c>
      <c r="F71" s="4" t="s">
        <v>175</v>
      </c>
      <c r="G71" s="5" t="s">
        <v>745</v>
      </c>
      <c r="H71" s="4" t="s">
        <v>34</v>
      </c>
      <c r="I71" s="4"/>
      <c r="J71" s="4" t="s">
        <v>35</v>
      </c>
      <c r="K71" s="6">
        <v>1</v>
      </c>
      <c r="L71" s="4">
        <v>212600</v>
      </c>
      <c r="M71" s="4" t="s">
        <v>183</v>
      </c>
      <c r="N71" s="4" t="s">
        <v>132</v>
      </c>
      <c r="O71" s="4" t="s">
        <v>133</v>
      </c>
      <c r="P71" s="4">
        <v>4</v>
      </c>
      <c r="Q71" s="4" t="s">
        <v>88</v>
      </c>
      <c r="R71" s="3">
        <v>9111</v>
      </c>
      <c r="S71" s="4" t="s">
        <v>184</v>
      </c>
      <c r="T71" s="4" t="s">
        <v>185</v>
      </c>
      <c r="U71" s="4">
        <v>549494986</v>
      </c>
      <c r="V71" s="4"/>
      <c r="W71" s="7">
        <v>105</v>
      </c>
      <c r="X71" s="8">
        <v>21</v>
      </c>
      <c r="Y71" s="9">
        <f>(($K$71*$W$71)*($X$71/100))/$K$71</f>
        <v>22.05</v>
      </c>
      <c r="Z71" s="9">
        <f>ROUND($K$71*ROUND($W$71,2),2)</f>
        <v>105</v>
      </c>
      <c r="AA71" s="9">
        <f>ROUND($Z$71*((100+$X$71)/100),2)</f>
        <v>127.05</v>
      </c>
    </row>
    <row r="72" spans="1:27" ht="13.5" thickBot="1">
      <c r="A72" s="3">
        <v>45126</v>
      </c>
      <c r="B72" s="4"/>
      <c r="C72" s="3">
        <v>121823</v>
      </c>
      <c r="D72" s="4" t="s">
        <v>142</v>
      </c>
      <c r="E72" s="4" t="s">
        <v>186</v>
      </c>
      <c r="F72" s="4" t="s">
        <v>187</v>
      </c>
      <c r="G72" s="5" t="s">
        <v>748</v>
      </c>
      <c r="H72" s="4" t="s">
        <v>34</v>
      </c>
      <c r="I72" s="4"/>
      <c r="J72" s="4" t="s">
        <v>35</v>
      </c>
      <c r="K72" s="6">
        <v>1</v>
      </c>
      <c r="L72" s="4">
        <v>212600</v>
      </c>
      <c r="M72" s="4" t="s">
        <v>183</v>
      </c>
      <c r="N72" s="4" t="s">
        <v>132</v>
      </c>
      <c r="O72" s="4" t="s">
        <v>133</v>
      </c>
      <c r="P72" s="4">
        <v>4</v>
      </c>
      <c r="Q72" s="4" t="s">
        <v>88</v>
      </c>
      <c r="R72" s="3">
        <v>9111</v>
      </c>
      <c r="S72" s="4" t="s">
        <v>184</v>
      </c>
      <c r="T72" s="4" t="s">
        <v>185</v>
      </c>
      <c r="U72" s="4">
        <v>549494986</v>
      </c>
      <c r="V72" s="14"/>
      <c r="W72" s="7">
        <v>100</v>
      </c>
      <c r="X72" s="8">
        <v>21</v>
      </c>
      <c r="Y72" s="9">
        <f>(($K$72*$W$72)*($X$72/100))/$K$72</f>
        <v>21</v>
      </c>
      <c r="Z72" s="9">
        <f>ROUND($K$72*ROUND($W$72,2),2)</f>
        <v>100</v>
      </c>
      <c r="AA72" s="9">
        <f>ROUND($Z$72*((100+$X$72)/100),2)</f>
        <v>121</v>
      </c>
    </row>
    <row r="73" spans="1:27" ht="13.5" customHeight="1" thickTop="1">
      <c r="A73" s="76" t="s">
        <v>42</v>
      </c>
      <c r="B73" s="76"/>
      <c r="C73" s="76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76" t="s">
        <v>43</v>
      </c>
      <c r="Y73" s="76"/>
      <c r="Z73" s="11">
        <f>SUM($Z$71:$Z$72)</f>
        <v>205</v>
      </c>
      <c r="AA73" s="11">
        <f>SUM($AA$71:$AA$72)</f>
        <v>248.05</v>
      </c>
    </row>
    <row r="74" spans="1:27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25.5">
      <c r="A75" s="3">
        <v>45183</v>
      </c>
      <c r="B75" s="4"/>
      <c r="C75" s="3">
        <v>122204</v>
      </c>
      <c r="D75" s="4" t="s">
        <v>45</v>
      </c>
      <c r="E75" s="4" t="s">
        <v>78</v>
      </c>
      <c r="F75" s="4" t="s">
        <v>79</v>
      </c>
      <c r="G75" s="5" t="s">
        <v>746</v>
      </c>
      <c r="H75" s="4" t="s">
        <v>34</v>
      </c>
      <c r="I75" s="4"/>
      <c r="J75" s="4" t="s">
        <v>35</v>
      </c>
      <c r="K75" s="6">
        <v>2</v>
      </c>
      <c r="L75" s="4">
        <v>110513</v>
      </c>
      <c r="M75" s="4" t="s">
        <v>71</v>
      </c>
      <c r="N75" s="4" t="s">
        <v>72</v>
      </c>
      <c r="O75" s="4" t="s">
        <v>73</v>
      </c>
      <c r="P75" s="4">
        <v>2</v>
      </c>
      <c r="Q75" s="4" t="s">
        <v>74</v>
      </c>
      <c r="R75" s="3">
        <v>204115</v>
      </c>
      <c r="S75" s="4" t="s">
        <v>75</v>
      </c>
      <c r="T75" s="4" t="s">
        <v>76</v>
      </c>
      <c r="U75" s="4">
        <v>549491330</v>
      </c>
      <c r="V75" s="4" t="s">
        <v>77</v>
      </c>
      <c r="W75" s="7">
        <v>165</v>
      </c>
      <c r="X75" s="8">
        <v>21</v>
      </c>
      <c r="Y75" s="9">
        <f>(($K$75*$W$75)*($X$75/100))/$K$75</f>
        <v>34.65</v>
      </c>
      <c r="Z75" s="9">
        <f>ROUND($K$75*ROUND($W$75,2),2)</f>
        <v>330</v>
      </c>
      <c r="AA75" s="9">
        <f>ROUND($Z$75*((100+$X$75)/100),2)</f>
        <v>399.3</v>
      </c>
    </row>
    <row r="76" spans="1:27" ht="25.5">
      <c r="A76" s="3">
        <v>45183</v>
      </c>
      <c r="B76" s="4"/>
      <c r="C76" s="3">
        <v>122205</v>
      </c>
      <c r="D76" s="4" t="s">
        <v>45</v>
      </c>
      <c r="E76" s="4" t="s">
        <v>46</v>
      </c>
      <c r="F76" s="4" t="s">
        <v>47</v>
      </c>
      <c r="G76" s="5" t="s">
        <v>747</v>
      </c>
      <c r="H76" s="4" t="s">
        <v>34</v>
      </c>
      <c r="I76" s="4"/>
      <c r="J76" s="4" t="s">
        <v>35</v>
      </c>
      <c r="K76" s="6">
        <v>1</v>
      </c>
      <c r="L76" s="4">
        <v>110513</v>
      </c>
      <c r="M76" s="4" t="s">
        <v>71</v>
      </c>
      <c r="N76" s="4" t="s">
        <v>72</v>
      </c>
      <c r="O76" s="4" t="s">
        <v>73</v>
      </c>
      <c r="P76" s="4">
        <v>2</v>
      </c>
      <c r="Q76" s="4" t="s">
        <v>74</v>
      </c>
      <c r="R76" s="3">
        <v>204115</v>
      </c>
      <c r="S76" s="4" t="s">
        <v>75</v>
      </c>
      <c r="T76" s="4" t="s">
        <v>76</v>
      </c>
      <c r="U76" s="4">
        <v>549491330</v>
      </c>
      <c r="V76" s="4" t="s">
        <v>77</v>
      </c>
      <c r="W76" s="7">
        <v>320</v>
      </c>
      <c r="X76" s="8">
        <v>21</v>
      </c>
      <c r="Y76" s="9">
        <f>(($K$76*$W$76)*($X$76/100))/$K$76</f>
        <v>67.2</v>
      </c>
      <c r="Z76" s="9">
        <f>ROUND($K$76*ROUND($W$76,2),2)</f>
        <v>320</v>
      </c>
      <c r="AA76" s="9">
        <f>ROUND($Z$76*((100+$X$76)/100),2)</f>
        <v>387.2</v>
      </c>
    </row>
    <row r="77" spans="1:27" ht="26.25" thickBot="1">
      <c r="A77" s="3">
        <v>45183</v>
      </c>
      <c r="B77" s="4"/>
      <c r="C77" s="3">
        <v>122215</v>
      </c>
      <c r="D77" s="4" t="s">
        <v>45</v>
      </c>
      <c r="E77" s="4" t="s">
        <v>174</v>
      </c>
      <c r="F77" s="4" t="s">
        <v>175</v>
      </c>
      <c r="G77" s="5" t="s">
        <v>745</v>
      </c>
      <c r="H77" s="4" t="s">
        <v>34</v>
      </c>
      <c r="I77" s="4"/>
      <c r="J77" s="4" t="s">
        <v>35</v>
      </c>
      <c r="K77" s="6">
        <v>5</v>
      </c>
      <c r="L77" s="4">
        <v>110513</v>
      </c>
      <c r="M77" s="4" t="s">
        <v>71</v>
      </c>
      <c r="N77" s="4" t="s">
        <v>72</v>
      </c>
      <c r="O77" s="4" t="s">
        <v>73</v>
      </c>
      <c r="P77" s="4">
        <v>2</v>
      </c>
      <c r="Q77" s="4" t="s">
        <v>74</v>
      </c>
      <c r="R77" s="3">
        <v>204115</v>
      </c>
      <c r="S77" s="4" t="s">
        <v>75</v>
      </c>
      <c r="T77" s="4" t="s">
        <v>76</v>
      </c>
      <c r="U77" s="4">
        <v>549491330</v>
      </c>
      <c r="V77" s="4" t="s">
        <v>77</v>
      </c>
      <c r="W77" s="7">
        <v>105</v>
      </c>
      <c r="X77" s="8">
        <v>21</v>
      </c>
      <c r="Y77" s="9">
        <f>(($K$77*$W$77)*($X$77/100))/$K$77</f>
        <v>22.05</v>
      </c>
      <c r="Z77" s="9">
        <f>ROUND($K$77*ROUND($W$77,2),2)</f>
        <v>525</v>
      </c>
      <c r="AA77" s="9">
        <f>ROUND($Z$77*((100+$X$77)/100),2)</f>
        <v>635.25</v>
      </c>
    </row>
    <row r="78" spans="1:27" ht="13.5" customHeight="1" thickTop="1">
      <c r="A78" s="76" t="s">
        <v>42</v>
      </c>
      <c r="B78" s="76"/>
      <c r="C78" s="7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76" t="s">
        <v>43</v>
      </c>
      <c r="Y78" s="76"/>
      <c r="Z78" s="11">
        <f>SUM($Z$75:$Z$77)</f>
        <v>1175</v>
      </c>
      <c r="AA78" s="11">
        <f>SUM($AA$75:$AA$77)</f>
        <v>1421.75</v>
      </c>
    </row>
    <row r="79" spans="1:27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3">
        <v>45200</v>
      </c>
      <c r="B80" s="4" t="s">
        <v>188</v>
      </c>
      <c r="C80" s="3">
        <v>122646</v>
      </c>
      <c r="D80" s="4" t="s">
        <v>66</v>
      </c>
      <c r="E80" s="4" t="s">
        <v>189</v>
      </c>
      <c r="F80" s="4" t="s">
        <v>190</v>
      </c>
      <c r="G80" s="5" t="s">
        <v>657</v>
      </c>
      <c r="H80" s="4" t="s">
        <v>34</v>
      </c>
      <c r="I80" s="4"/>
      <c r="J80" s="4" t="s">
        <v>35</v>
      </c>
      <c r="K80" s="6">
        <v>1</v>
      </c>
      <c r="L80" s="4">
        <v>314010</v>
      </c>
      <c r="M80" s="4" t="s">
        <v>101</v>
      </c>
      <c r="N80" s="4" t="s">
        <v>191</v>
      </c>
      <c r="O80" s="4" t="s">
        <v>73</v>
      </c>
      <c r="P80" s="4">
        <v>1</v>
      </c>
      <c r="Q80" s="4" t="s">
        <v>192</v>
      </c>
      <c r="R80" s="3">
        <v>6371</v>
      </c>
      <c r="S80" s="4" t="s">
        <v>193</v>
      </c>
      <c r="T80" s="4" t="s">
        <v>194</v>
      </c>
      <c r="U80" s="4">
        <v>549495578</v>
      </c>
      <c r="V80" s="4"/>
      <c r="W80" s="7">
        <v>11200</v>
      </c>
      <c r="X80" s="8">
        <v>21</v>
      </c>
      <c r="Y80" s="9">
        <f>(($K$80*$W$80)*($X$80/100))/$K$80</f>
        <v>2352</v>
      </c>
      <c r="Z80" s="9">
        <f>ROUND($K$80*ROUND($W$80,2),2)</f>
        <v>11200</v>
      </c>
      <c r="AA80" s="9">
        <f>ROUND($Z$80*((100+$X$80)/100),2)</f>
        <v>13552</v>
      </c>
    </row>
    <row r="81" spans="1:27" ht="12.75">
      <c r="A81" s="3">
        <v>45200</v>
      </c>
      <c r="B81" s="4" t="s">
        <v>188</v>
      </c>
      <c r="C81" s="3">
        <v>122648</v>
      </c>
      <c r="D81" s="4" t="s">
        <v>31</v>
      </c>
      <c r="E81" s="4" t="s">
        <v>195</v>
      </c>
      <c r="F81" s="4" t="s">
        <v>196</v>
      </c>
      <c r="G81" s="5" t="s">
        <v>701</v>
      </c>
      <c r="H81" s="4" t="s">
        <v>34</v>
      </c>
      <c r="I81" s="4"/>
      <c r="J81" s="4" t="s">
        <v>35</v>
      </c>
      <c r="K81" s="6">
        <v>1</v>
      </c>
      <c r="L81" s="4">
        <v>314010</v>
      </c>
      <c r="M81" s="4" t="s">
        <v>101</v>
      </c>
      <c r="N81" s="4" t="s">
        <v>191</v>
      </c>
      <c r="O81" s="4" t="s">
        <v>73</v>
      </c>
      <c r="P81" s="4">
        <v>1</v>
      </c>
      <c r="Q81" s="4" t="s">
        <v>197</v>
      </c>
      <c r="R81" s="3">
        <v>9982</v>
      </c>
      <c r="S81" s="4" t="s">
        <v>198</v>
      </c>
      <c r="T81" s="4" t="s">
        <v>199</v>
      </c>
      <c r="U81" s="4">
        <v>549494510</v>
      </c>
      <c r="V81" s="4"/>
      <c r="W81" s="7">
        <v>4500</v>
      </c>
      <c r="X81" s="8">
        <v>21</v>
      </c>
      <c r="Y81" s="9">
        <f>(($K$81*$W$81)*($X$81/100))/$K$81</f>
        <v>945</v>
      </c>
      <c r="Z81" s="9">
        <f>ROUND($K$81*ROUND($W$81,2),2)</f>
        <v>4500</v>
      </c>
      <c r="AA81" s="9">
        <f>ROUND($Z$81*((100+$X$81)/100),2)</f>
        <v>5445</v>
      </c>
    </row>
    <row r="82" spans="1:27" ht="13.5" thickBot="1">
      <c r="A82" s="3">
        <v>45200</v>
      </c>
      <c r="B82" s="4" t="s">
        <v>188</v>
      </c>
      <c r="C82" s="3">
        <v>122667</v>
      </c>
      <c r="D82" s="4" t="s">
        <v>31</v>
      </c>
      <c r="E82" s="4" t="s">
        <v>129</v>
      </c>
      <c r="F82" s="4" t="s">
        <v>130</v>
      </c>
      <c r="G82" s="5" t="s">
        <v>693</v>
      </c>
      <c r="H82" s="4" t="s">
        <v>34</v>
      </c>
      <c r="I82" s="4"/>
      <c r="J82" s="4" t="s">
        <v>35</v>
      </c>
      <c r="K82" s="6">
        <v>1</v>
      </c>
      <c r="L82" s="4">
        <v>314010</v>
      </c>
      <c r="M82" s="4" t="s">
        <v>101</v>
      </c>
      <c r="N82" s="4" t="s">
        <v>191</v>
      </c>
      <c r="O82" s="4" t="s">
        <v>73</v>
      </c>
      <c r="P82" s="4">
        <v>1</v>
      </c>
      <c r="Q82" s="4" t="s">
        <v>192</v>
      </c>
      <c r="R82" s="3">
        <v>6371</v>
      </c>
      <c r="S82" s="4" t="s">
        <v>193</v>
      </c>
      <c r="T82" s="4" t="s">
        <v>194</v>
      </c>
      <c r="U82" s="4">
        <v>549495578</v>
      </c>
      <c r="V82" s="4"/>
      <c r="W82" s="7">
        <v>3070</v>
      </c>
      <c r="X82" s="8">
        <v>21</v>
      </c>
      <c r="Y82" s="9">
        <f>(($K$82*$W$82)*($X$82/100))/$K$82</f>
        <v>644.6999999999999</v>
      </c>
      <c r="Z82" s="9">
        <f>ROUND($K$82*ROUND($W$82,2),2)</f>
        <v>3070</v>
      </c>
      <c r="AA82" s="9">
        <f>ROUND($Z$82*((100+$X$82)/100),2)</f>
        <v>3714.7</v>
      </c>
    </row>
    <row r="83" spans="1:27" ht="13.5" customHeight="1" thickTop="1">
      <c r="A83" s="76" t="s">
        <v>42</v>
      </c>
      <c r="B83" s="76"/>
      <c r="C83" s="76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76" t="s">
        <v>43</v>
      </c>
      <c r="Y83" s="76"/>
      <c r="Z83" s="11">
        <f>SUM($Z$80:$Z$82)</f>
        <v>18770</v>
      </c>
      <c r="AA83" s="11">
        <f>SUM($AA$80:$AA$82)</f>
        <v>22711.7</v>
      </c>
    </row>
    <row r="84" spans="1:27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3.5" thickBot="1">
      <c r="A85" s="3">
        <v>45241</v>
      </c>
      <c r="B85" s="4"/>
      <c r="C85" s="3">
        <v>122501</v>
      </c>
      <c r="D85" s="4" t="s">
        <v>66</v>
      </c>
      <c r="E85" s="4" t="s">
        <v>148</v>
      </c>
      <c r="F85" s="4" t="s">
        <v>149</v>
      </c>
      <c r="G85" s="5" t="s">
        <v>657</v>
      </c>
      <c r="H85" s="4" t="s">
        <v>34</v>
      </c>
      <c r="I85" s="4"/>
      <c r="J85" s="4" t="s">
        <v>35</v>
      </c>
      <c r="K85" s="6">
        <v>2</v>
      </c>
      <c r="L85" s="4">
        <v>313050</v>
      </c>
      <c r="M85" s="4" t="s">
        <v>200</v>
      </c>
      <c r="N85" s="4" t="s">
        <v>201</v>
      </c>
      <c r="O85" s="4" t="s">
        <v>73</v>
      </c>
      <c r="P85" s="4">
        <v>3</v>
      </c>
      <c r="Q85" s="4" t="s">
        <v>202</v>
      </c>
      <c r="R85" s="3">
        <v>10078</v>
      </c>
      <c r="S85" s="4" t="s">
        <v>203</v>
      </c>
      <c r="T85" s="4" t="s">
        <v>204</v>
      </c>
      <c r="U85" s="4">
        <v>549494827</v>
      </c>
      <c r="V85" s="4" t="s">
        <v>205</v>
      </c>
      <c r="W85" s="7">
        <v>11770</v>
      </c>
      <c r="X85" s="8">
        <v>21</v>
      </c>
      <c r="Y85" s="9">
        <f>(($K$85*$W$85)*($X$85/100))/$K$85</f>
        <v>2471.7</v>
      </c>
      <c r="Z85" s="9">
        <f>ROUND($K$85*ROUND($W$85,2),2)</f>
        <v>23540</v>
      </c>
      <c r="AA85" s="9">
        <f>ROUND($Z$85*((100+$X$85)/100),2)</f>
        <v>28483.4</v>
      </c>
    </row>
    <row r="86" spans="1:27" ht="13.5" customHeight="1" thickTop="1">
      <c r="A86" s="76" t="s">
        <v>42</v>
      </c>
      <c r="B86" s="76"/>
      <c r="C86" s="76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76" t="s">
        <v>43</v>
      </c>
      <c r="Y86" s="76"/>
      <c r="Z86" s="11">
        <f>SUM($Z$85:$Z$85)</f>
        <v>23540</v>
      </c>
      <c r="AA86" s="11">
        <f>SUM($AA$85:$AA$85)</f>
        <v>28483.4</v>
      </c>
    </row>
    <row r="87" spans="1:27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3.5" thickBot="1">
      <c r="A88" s="3">
        <v>45280</v>
      </c>
      <c r="B88" s="4" t="s">
        <v>206</v>
      </c>
      <c r="C88" s="3">
        <v>122610</v>
      </c>
      <c r="D88" s="4" t="s">
        <v>66</v>
      </c>
      <c r="E88" s="4" t="s">
        <v>189</v>
      </c>
      <c r="F88" s="4" t="s">
        <v>190</v>
      </c>
      <c r="G88" s="5" t="s">
        <v>657</v>
      </c>
      <c r="H88" s="4" t="s">
        <v>34</v>
      </c>
      <c r="I88" s="4"/>
      <c r="J88" s="4" t="s">
        <v>35</v>
      </c>
      <c r="K88" s="6">
        <v>1</v>
      </c>
      <c r="L88" s="4">
        <v>510000</v>
      </c>
      <c r="M88" s="4" t="s">
        <v>207</v>
      </c>
      <c r="N88" s="4" t="s">
        <v>208</v>
      </c>
      <c r="O88" s="4" t="s">
        <v>73</v>
      </c>
      <c r="P88" s="4">
        <v>2</v>
      </c>
      <c r="Q88" s="4" t="s">
        <v>209</v>
      </c>
      <c r="R88" s="3">
        <v>186014</v>
      </c>
      <c r="S88" s="4" t="s">
        <v>210</v>
      </c>
      <c r="T88" s="4" t="s">
        <v>211</v>
      </c>
      <c r="U88" s="4">
        <v>549496321</v>
      </c>
      <c r="V88" s="14"/>
      <c r="W88" s="7">
        <v>11200</v>
      </c>
      <c r="X88" s="8">
        <v>21</v>
      </c>
      <c r="Y88" s="9">
        <f>(($K$88*$W$88)*($X$88/100))/$K$88</f>
        <v>2352</v>
      </c>
      <c r="Z88" s="9">
        <f>ROUND($K$88*ROUND($W$88,2),2)</f>
        <v>11200</v>
      </c>
      <c r="AA88" s="9">
        <f>ROUND($Z$88*((100+$X$88)/100),2)</f>
        <v>13552</v>
      </c>
    </row>
    <row r="89" spans="1:27" ht="13.5" customHeight="1" thickTop="1">
      <c r="A89" s="76" t="s">
        <v>42</v>
      </c>
      <c r="B89" s="76"/>
      <c r="C89" s="76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76" t="s">
        <v>43</v>
      </c>
      <c r="Y89" s="76"/>
      <c r="Z89" s="11">
        <f>SUM($Z$88:$Z$88)</f>
        <v>11200</v>
      </c>
      <c r="AA89" s="11">
        <f>SUM($AA$88:$AA$88)</f>
        <v>13552</v>
      </c>
    </row>
    <row r="90" spans="1:27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3">
        <v>45303</v>
      </c>
      <c r="B91" s="4"/>
      <c r="C91" s="3">
        <v>122727</v>
      </c>
      <c r="D91" s="4" t="s">
        <v>45</v>
      </c>
      <c r="E91" s="4" t="s">
        <v>46</v>
      </c>
      <c r="F91" s="4" t="s">
        <v>47</v>
      </c>
      <c r="G91" s="5" t="s">
        <v>747</v>
      </c>
      <c r="H91" s="4" t="s">
        <v>34</v>
      </c>
      <c r="I91" s="4"/>
      <c r="J91" s="4" t="s">
        <v>35</v>
      </c>
      <c r="K91" s="6">
        <v>1</v>
      </c>
      <c r="L91" s="4">
        <v>213100</v>
      </c>
      <c r="M91" s="4" t="s">
        <v>212</v>
      </c>
      <c r="N91" s="4" t="s">
        <v>213</v>
      </c>
      <c r="O91" s="4" t="s">
        <v>133</v>
      </c>
      <c r="P91" s="4"/>
      <c r="Q91" s="4" t="s">
        <v>88</v>
      </c>
      <c r="R91" s="3">
        <v>169732</v>
      </c>
      <c r="S91" s="4" t="s">
        <v>214</v>
      </c>
      <c r="T91" s="4" t="s">
        <v>215</v>
      </c>
      <c r="U91" s="4">
        <v>549493851</v>
      </c>
      <c r="V91" s="4" t="s">
        <v>216</v>
      </c>
      <c r="W91" s="7">
        <v>320</v>
      </c>
      <c r="X91" s="8">
        <v>21</v>
      </c>
      <c r="Y91" s="9">
        <f>(($K$91*$W$91)*($X$91/100))/$K$91</f>
        <v>67.2</v>
      </c>
      <c r="Z91" s="9">
        <f>ROUND($K$91*ROUND($W$91,2),2)</f>
        <v>320</v>
      </c>
      <c r="AA91" s="9">
        <f>ROUND($Z$91*((100+$X$91)/100),2)</f>
        <v>387.2</v>
      </c>
    </row>
    <row r="92" spans="1:27" ht="13.5" thickBot="1">
      <c r="A92" s="3">
        <v>45303</v>
      </c>
      <c r="B92" s="4"/>
      <c r="C92" s="3">
        <v>122728</v>
      </c>
      <c r="D92" s="4" t="s">
        <v>45</v>
      </c>
      <c r="E92" s="4" t="s">
        <v>78</v>
      </c>
      <c r="F92" s="4" t="s">
        <v>79</v>
      </c>
      <c r="G92" s="5" t="s">
        <v>746</v>
      </c>
      <c r="H92" s="4" t="s">
        <v>34</v>
      </c>
      <c r="I92" s="4"/>
      <c r="J92" s="4" t="s">
        <v>35</v>
      </c>
      <c r="K92" s="6">
        <v>1</v>
      </c>
      <c r="L92" s="4">
        <v>213100</v>
      </c>
      <c r="M92" s="4" t="s">
        <v>212</v>
      </c>
      <c r="N92" s="4" t="s">
        <v>213</v>
      </c>
      <c r="O92" s="4" t="s">
        <v>133</v>
      </c>
      <c r="P92" s="4"/>
      <c r="Q92" s="4" t="s">
        <v>88</v>
      </c>
      <c r="R92" s="3">
        <v>169732</v>
      </c>
      <c r="S92" s="4" t="s">
        <v>214</v>
      </c>
      <c r="T92" s="4" t="s">
        <v>215</v>
      </c>
      <c r="U92" s="4">
        <v>549493851</v>
      </c>
      <c r="V92" s="4" t="s">
        <v>216</v>
      </c>
      <c r="W92" s="7">
        <v>165</v>
      </c>
      <c r="X92" s="8">
        <v>21</v>
      </c>
      <c r="Y92" s="9">
        <f>(($K$92*$W$92)*($X$92/100))/$K$92</f>
        <v>34.65</v>
      </c>
      <c r="Z92" s="9">
        <f>ROUND($K$92*ROUND($W$92,2),2)</f>
        <v>165</v>
      </c>
      <c r="AA92" s="9">
        <f>ROUND($Z$92*((100+$X$92)/100),2)</f>
        <v>199.65</v>
      </c>
    </row>
    <row r="93" spans="1:27" ht="13.5" customHeight="1" thickTop="1">
      <c r="A93" s="76" t="s">
        <v>42</v>
      </c>
      <c r="B93" s="76"/>
      <c r="C93" s="76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76" t="s">
        <v>43</v>
      </c>
      <c r="Y93" s="76"/>
      <c r="Z93" s="11">
        <f>SUM($Z$91:$Z$92)</f>
        <v>485</v>
      </c>
      <c r="AA93" s="11">
        <f>SUM($AA$91:$AA$92)</f>
        <v>586.85</v>
      </c>
    </row>
    <row r="94" spans="1:27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3.5" thickBot="1">
      <c r="A95" s="3">
        <v>45322</v>
      </c>
      <c r="B95" s="4"/>
      <c r="C95" s="3">
        <v>122700</v>
      </c>
      <c r="D95" s="4" t="s">
        <v>45</v>
      </c>
      <c r="E95" s="4" t="s">
        <v>46</v>
      </c>
      <c r="F95" s="4" t="s">
        <v>47</v>
      </c>
      <c r="G95" s="5" t="s">
        <v>747</v>
      </c>
      <c r="H95" s="4" t="s">
        <v>34</v>
      </c>
      <c r="I95" s="4"/>
      <c r="J95" s="4" t="s">
        <v>35</v>
      </c>
      <c r="K95" s="6">
        <v>1</v>
      </c>
      <c r="L95" s="4">
        <v>110611</v>
      </c>
      <c r="M95" s="4" t="s">
        <v>217</v>
      </c>
      <c r="N95" s="4" t="s">
        <v>218</v>
      </c>
      <c r="O95" s="4" t="s">
        <v>219</v>
      </c>
      <c r="P95" s="4">
        <v>3</v>
      </c>
      <c r="Q95" s="4" t="s">
        <v>220</v>
      </c>
      <c r="R95" s="3">
        <v>45629</v>
      </c>
      <c r="S95" s="4" t="s">
        <v>221</v>
      </c>
      <c r="T95" s="4" t="s">
        <v>222</v>
      </c>
      <c r="U95" s="4">
        <v>549496316</v>
      </c>
      <c r="V95" s="4"/>
      <c r="W95" s="7">
        <v>320</v>
      </c>
      <c r="X95" s="8">
        <v>21</v>
      </c>
      <c r="Y95" s="9">
        <f>(($K$95*$W$95)*($X$95/100))/$K$95</f>
        <v>67.2</v>
      </c>
      <c r="Z95" s="9">
        <f>ROUND($K$95*ROUND($W$95,2),2)</f>
        <v>320</v>
      </c>
      <c r="AA95" s="9">
        <f>ROUND($Z$95*((100+$X$95)/100),2)</f>
        <v>387.2</v>
      </c>
    </row>
    <row r="96" spans="1:27" ht="13.5" customHeight="1" thickTop="1">
      <c r="A96" s="76" t="s">
        <v>42</v>
      </c>
      <c r="B96" s="76"/>
      <c r="C96" s="76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76" t="s">
        <v>43</v>
      </c>
      <c r="Y96" s="76"/>
      <c r="Z96" s="11">
        <f>SUM($Z$95:$Z$95)</f>
        <v>320</v>
      </c>
      <c r="AA96" s="11">
        <f>SUM($AA$95:$AA$95)</f>
        <v>387.2</v>
      </c>
    </row>
    <row r="97" spans="1:27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25.5">
      <c r="A98" s="3">
        <v>45339</v>
      </c>
      <c r="B98" s="4" t="s">
        <v>223</v>
      </c>
      <c r="C98" s="3">
        <v>122921</v>
      </c>
      <c r="D98" s="4" t="s">
        <v>54</v>
      </c>
      <c r="E98" s="4" t="s">
        <v>106</v>
      </c>
      <c r="F98" s="4" t="s">
        <v>107</v>
      </c>
      <c r="G98" s="5" t="s">
        <v>734</v>
      </c>
      <c r="H98" s="4" t="s">
        <v>34</v>
      </c>
      <c r="I98" s="4"/>
      <c r="J98" s="4" t="s">
        <v>35</v>
      </c>
      <c r="K98" s="6">
        <v>2</v>
      </c>
      <c r="L98" s="4">
        <v>220000</v>
      </c>
      <c r="M98" s="4" t="s">
        <v>224</v>
      </c>
      <c r="N98" s="4" t="s">
        <v>225</v>
      </c>
      <c r="O98" s="4" t="s">
        <v>226</v>
      </c>
      <c r="P98" s="4">
        <v>1</v>
      </c>
      <c r="Q98" s="4">
        <v>21</v>
      </c>
      <c r="R98" s="3">
        <v>37823</v>
      </c>
      <c r="S98" s="4" t="s">
        <v>227</v>
      </c>
      <c r="T98" s="4" t="s">
        <v>228</v>
      </c>
      <c r="U98" s="4">
        <v>549491207</v>
      </c>
      <c r="V98" s="4" t="s">
        <v>229</v>
      </c>
      <c r="W98" s="7">
        <v>1070</v>
      </c>
      <c r="X98" s="8">
        <v>21</v>
      </c>
      <c r="Y98" s="9">
        <f>(($K$98*$W$98)*($X$98/100))/$K$98</f>
        <v>224.7</v>
      </c>
      <c r="Z98" s="9">
        <f>ROUND($K$98*ROUND($W$98,2),2)</f>
        <v>2140</v>
      </c>
      <c r="AA98" s="9">
        <f>ROUND($Z$98*((100+$X$98)/100),2)</f>
        <v>2589.4</v>
      </c>
    </row>
    <row r="99" spans="1:27" ht="26.25" thickBot="1">
      <c r="A99" s="3">
        <v>45339</v>
      </c>
      <c r="B99" s="4" t="s">
        <v>223</v>
      </c>
      <c r="C99" s="3">
        <v>122922</v>
      </c>
      <c r="D99" s="4" t="s">
        <v>45</v>
      </c>
      <c r="E99" s="4" t="s">
        <v>46</v>
      </c>
      <c r="F99" s="4" t="s">
        <v>47</v>
      </c>
      <c r="G99" s="5" t="s">
        <v>747</v>
      </c>
      <c r="H99" s="4" t="s">
        <v>34</v>
      </c>
      <c r="I99" s="4"/>
      <c r="J99" s="4" t="s">
        <v>35</v>
      </c>
      <c r="K99" s="6">
        <v>2</v>
      </c>
      <c r="L99" s="4">
        <v>220000</v>
      </c>
      <c r="M99" s="4" t="s">
        <v>224</v>
      </c>
      <c r="N99" s="4" t="s">
        <v>225</v>
      </c>
      <c r="O99" s="4" t="s">
        <v>226</v>
      </c>
      <c r="P99" s="4">
        <v>1</v>
      </c>
      <c r="Q99" s="4">
        <v>21</v>
      </c>
      <c r="R99" s="3">
        <v>37823</v>
      </c>
      <c r="S99" s="4" t="s">
        <v>227</v>
      </c>
      <c r="T99" s="4" t="s">
        <v>228</v>
      </c>
      <c r="U99" s="4">
        <v>549491207</v>
      </c>
      <c r="V99" s="4" t="s">
        <v>229</v>
      </c>
      <c r="W99" s="7">
        <v>320</v>
      </c>
      <c r="X99" s="8">
        <v>21</v>
      </c>
      <c r="Y99" s="9">
        <f>(($K$99*$W$99)*($X$99/100))/$K$99</f>
        <v>67.2</v>
      </c>
      <c r="Z99" s="9">
        <f>ROUND($K$99*ROUND($W$99,2),2)</f>
        <v>640</v>
      </c>
      <c r="AA99" s="9">
        <f>ROUND($Z$99*((100+$X$99)/100),2)</f>
        <v>774.4</v>
      </c>
    </row>
    <row r="100" spans="1:27" ht="13.5" customHeight="1" thickTop="1">
      <c r="A100" s="76" t="s">
        <v>42</v>
      </c>
      <c r="B100" s="76"/>
      <c r="C100" s="7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76" t="s">
        <v>43</v>
      </c>
      <c r="Y100" s="76"/>
      <c r="Z100" s="11">
        <f>SUM($Z$98:$Z$99)</f>
        <v>2780</v>
      </c>
      <c r="AA100" s="11">
        <f>SUM($AA$98:$AA$99)</f>
        <v>3363.8</v>
      </c>
    </row>
    <row r="101" spans="1:27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3.5" thickBot="1">
      <c r="A102" s="3">
        <v>45340</v>
      </c>
      <c r="B102" s="4" t="s">
        <v>230</v>
      </c>
      <c r="C102" s="3">
        <v>122733</v>
      </c>
      <c r="D102" s="4" t="s">
        <v>126</v>
      </c>
      <c r="E102" s="4" t="s">
        <v>231</v>
      </c>
      <c r="F102" s="4" t="s">
        <v>232</v>
      </c>
      <c r="G102" s="5" t="s">
        <v>750</v>
      </c>
      <c r="H102" s="4" t="s">
        <v>34</v>
      </c>
      <c r="I102" s="4"/>
      <c r="J102" s="4" t="s">
        <v>35</v>
      </c>
      <c r="K102" s="6">
        <v>1</v>
      </c>
      <c r="L102" s="4">
        <v>920000</v>
      </c>
      <c r="M102" s="4" t="s">
        <v>233</v>
      </c>
      <c r="N102" s="4" t="s">
        <v>234</v>
      </c>
      <c r="O102" s="4" t="s">
        <v>235</v>
      </c>
      <c r="P102" s="4"/>
      <c r="Q102" s="4" t="s">
        <v>88</v>
      </c>
      <c r="R102" s="3">
        <v>2090</v>
      </c>
      <c r="S102" s="4" t="s">
        <v>236</v>
      </c>
      <c r="T102" s="4" t="s">
        <v>237</v>
      </c>
      <c r="U102" s="4">
        <v>549494642</v>
      </c>
      <c r="V102" s="14" t="s">
        <v>418</v>
      </c>
      <c r="W102" s="7">
        <v>140</v>
      </c>
      <c r="X102" s="8">
        <v>21</v>
      </c>
      <c r="Y102" s="9">
        <f>(($K$102*$W$102)*($X$102/100))/$K$102</f>
        <v>29.4</v>
      </c>
      <c r="Z102" s="9">
        <f>ROUND($K$102*ROUND($W$102,2),2)</f>
        <v>140</v>
      </c>
      <c r="AA102" s="9">
        <f>ROUND($Z$102*((100+$X$102)/100),2)</f>
        <v>169.4</v>
      </c>
    </row>
    <row r="103" spans="1:27" ht="13.5" customHeight="1" thickTop="1">
      <c r="A103" s="76" t="s">
        <v>42</v>
      </c>
      <c r="B103" s="76"/>
      <c r="C103" s="76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76" t="s">
        <v>43</v>
      </c>
      <c r="Y103" s="76"/>
      <c r="Z103" s="11">
        <f>SUM($Z$102:$Z$102)</f>
        <v>140</v>
      </c>
      <c r="AA103" s="11">
        <f>SUM($AA$102:$AA$102)</f>
        <v>169.4</v>
      </c>
    </row>
    <row r="104" spans="1:27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6.25" thickBot="1">
      <c r="A105" s="3">
        <v>45345</v>
      </c>
      <c r="B105" s="4" t="s">
        <v>238</v>
      </c>
      <c r="C105" s="3">
        <v>122755</v>
      </c>
      <c r="D105" s="4" t="s">
        <v>45</v>
      </c>
      <c r="E105" s="4" t="s">
        <v>46</v>
      </c>
      <c r="F105" s="4" t="s">
        <v>47</v>
      </c>
      <c r="G105" s="5" t="s">
        <v>747</v>
      </c>
      <c r="H105" s="4" t="s">
        <v>34</v>
      </c>
      <c r="I105" s="4"/>
      <c r="J105" s="4" t="s">
        <v>35</v>
      </c>
      <c r="K105" s="6">
        <v>1</v>
      </c>
      <c r="L105" s="4">
        <v>211510</v>
      </c>
      <c r="M105" s="4" t="s">
        <v>239</v>
      </c>
      <c r="N105" s="4" t="s">
        <v>240</v>
      </c>
      <c r="O105" s="4" t="s">
        <v>241</v>
      </c>
      <c r="P105" s="4">
        <v>2</v>
      </c>
      <c r="Q105" s="4" t="s">
        <v>242</v>
      </c>
      <c r="R105" s="3">
        <v>64955</v>
      </c>
      <c r="S105" s="4" t="s">
        <v>243</v>
      </c>
      <c r="T105" s="4" t="s">
        <v>244</v>
      </c>
      <c r="U105" s="4">
        <v>549495587</v>
      </c>
      <c r="V105" s="4" t="s">
        <v>245</v>
      </c>
      <c r="W105" s="7">
        <v>320</v>
      </c>
      <c r="X105" s="8">
        <v>21</v>
      </c>
      <c r="Y105" s="9">
        <f>(($K$105*$W$105)*($X$105/100))/$K$105</f>
        <v>67.2</v>
      </c>
      <c r="Z105" s="9">
        <f>ROUND($K$105*ROUND($W$105,2),2)</f>
        <v>320</v>
      </c>
      <c r="AA105" s="9">
        <f>ROUND($Z$105*((100+$X$105)/100),2)</f>
        <v>387.2</v>
      </c>
    </row>
    <row r="106" spans="1:27" ht="13.5" customHeight="1" thickTop="1">
      <c r="A106" s="76" t="s">
        <v>42</v>
      </c>
      <c r="B106" s="76"/>
      <c r="C106" s="7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76" t="s">
        <v>43</v>
      </c>
      <c r="Y106" s="76"/>
      <c r="Z106" s="11">
        <f>SUM($Z$105:$Z$105)</f>
        <v>320</v>
      </c>
      <c r="AA106" s="11">
        <f>SUM($AA$105:$AA$105)</f>
        <v>387.2</v>
      </c>
    </row>
    <row r="107" spans="1:27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3.5" thickBot="1">
      <c r="A108" s="3">
        <v>45346</v>
      </c>
      <c r="B108" s="4"/>
      <c r="C108" s="3">
        <v>122743</v>
      </c>
      <c r="D108" s="4" t="s">
        <v>109</v>
      </c>
      <c r="E108" s="4" t="s">
        <v>246</v>
      </c>
      <c r="F108" s="4" t="s">
        <v>247</v>
      </c>
      <c r="G108" s="5" t="s">
        <v>721</v>
      </c>
      <c r="H108" s="4" t="s">
        <v>34</v>
      </c>
      <c r="I108" s="4"/>
      <c r="J108" s="4" t="s">
        <v>35</v>
      </c>
      <c r="K108" s="6">
        <v>2</v>
      </c>
      <c r="L108" s="4">
        <v>313060</v>
      </c>
      <c r="M108" s="4" t="s">
        <v>137</v>
      </c>
      <c r="N108" s="4" t="s">
        <v>138</v>
      </c>
      <c r="O108" s="4" t="s">
        <v>73</v>
      </c>
      <c r="P108" s="4"/>
      <c r="Q108" s="4" t="s">
        <v>88</v>
      </c>
      <c r="R108" s="3">
        <v>175780</v>
      </c>
      <c r="S108" s="4" t="s">
        <v>139</v>
      </c>
      <c r="T108" s="4" t="s">
        <v>140</v>
      </c>
      <c r="U108" s="4">
        <v>549493093</v>
      </c>
      <c r="V108" s="4"/>
      <c r="W108" s="7">
        <v>3250</v>
      </c>
      <c r="X108" s="8">
        <v>21</v>
      </c>
      <c r="Y108" s="9">
        <f>(($K$108*$W$108)*($X$108/100))/$K$108</f>
        <v>682.5</v>
      </c>
      <c r="Z108" s="9">
        <f>ROUND($K$108*ROUND($W$108,2),2)</f>
        <v>6500</v>
      </c>
      <c r="AA108" s="9">
        <f>ROUND($Z$108*((100+$X$108)/100),2)</f>
        <v>7865</v>
      </c>
    </row>
    <row r="109" spans="1:27" ht="13.5" customHeight="1" thickTop="1">
      <c r="A109" s="76" t="s">
        <v>42</v>
      </c>
      <c r="B109" s="76"/>
      <c r="C109" s="7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76" t="s">
        <v>43</v>
      </c>
      <c r="Y109" s="76"/>
      <c r="Z109" s="11">
        <f>SUM($Z$108:$Z$108)</f>
        <v>6500</v>
      </c>
      <c r="AA109" s="11">
        <f>SUM($AA$108:$AA$108)</f>
        <v>7865</v>
      </c>
    </row>
    <row r="110" spans="1:27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3.5" thickBot="1">
      <c r="A111" s="3">
        <v>45347</v>
      </c>
      <c r="B111" s="4"/>
      <c r="C111" s="3">
        <v>122745</v>
      </c>
      <c r="D111" s="4" t="s">
        <v>45</v>
      </c>
      <c r="E111" s="4" t="s">
        <v>46</v>
      </c>
      <c r="F111" s="4" t="s">
        <v>47</v>
      </c>
      <c r="G111" s="5" t="s">
        <v>747</v>
      </c>
      <c r="H111" s="4" t="s">
        <v>34</v>
      </c>
      <c r="I111" s="4"/>
      <c r="J111" s="4" t="s">
        <v>35</v>
      </c>
      <c r="K111" s="6">
        <v>1</v>
      </c>
      <c r="L111" s="4">
        <v>119980</v>
      </c>
      <c r="M111" s="4" t="s">
        <v>248</v>
      </c>
      <c r="N111" s="4" t="s">
        <v>249</v>
      </c>
      <c r="O111" s="4" t="s">
        <v>73</v>
      </c>
      <c r="P111" s="4">
        <v>1</v>
      </c>
      <c r="Q111" s="4" t="s">
        <v>88</v>
      </c>
      <c r="R111" s="3">
        <v>27579</v>
      </c>
      <c r="S111" s="4" t="s">
        <v>250</v>
      </c>
      <c r="T111" s="4" t="s">
        <v>251</v>
      </c>
      <c r="U111" s="4">
        <v>549493304</v>
      </c>
      <c r="V111" s="4"/>
      <c r="W111" s="7">
        <v>320</v>
      </c>
      <c r="X111" s="8">
        <v>21</v>
      </c>
      <c r="Y111" s="9">
        <f>(($K$111*$W$111)*($X$111/100))/$K$111</f>
        <v>67.2</v>
      </c>
      <c r="Z111" s="9">
        <f>ROUND($K$111*ROUND($W$111,2),2)</f>
        <v>320</v>
      </c>
      <c r="AA111" s="9">
        <f>ROUND($Z$111*((100+$X$111)/100),2)</f>
        <v>387.2</v>
      </c>
    </row>
    <row r="112" spans="1:27" ht="13.5" customHeight="1" thickTop="1">
      <c r="A112" s="76" t="s">
        <v>42</v>
      </c>
      <c r="B112" s="76"/>
      <c r="C112" s="7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76" t="s">
        <v>43</v>
      </c>
      <c r="Y112" s="76"/>
      <c r="Z112" s="11">
        <f>SUM($Z$111:$Z$111)</f>
        <v>320</v>
      </c>
      <c r="AA112" s="11">
        <f>SUM($AA$111:$AA$111)</f>
        <v>387.2</v>
      </c>
    </row>
    <row r="113" spans="1:27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3.5" thickBot="1">
      <c r="A114" s="3">
        <v>45348</v>
      </c>
      <c r="B114" s="4" t="s">
        <v>252</v>
      </c>
      <c r="C114" s="3">
        <v>122746</v>
      </c>
      <c r="D114" s="4" t="s">
        <v>142</v>
      </c>
      <c r="E114" s="4" t="s">
        <v>186</v>
      </c>
      <c r="F114" s="4" t="s">
        <v>187</v>
      </c>
      <c r="G114" s="5" t="s">
        <v>748</v>
      </c>
      <c r="H114" s="4" t="s">
        <v>34</v>
      </c>
      <c r="I114" s="4"/>
      <c r="J114" s="4" t="s">
        <v>35</v>
      </c>
      <c r="K114" s="6">
        <v>1</v>
      </c>
      <c r="L114" s="4">
        <v>510000</v>
      </c>
      <c r="M114" s="4" t="s">
        <v>207</v>
      </c>
      <c r="N114" s="4" t="s">
        <v>208</v>
      </c>
      <c r="O114" s="4" t="s">
        <v>73</v>
      </c>
      <c r="P114" s="4">
        <v>2</v>
      </c>
      <c r="Q114" s="4" t="s">
        <v>209</v>
      </c>
      <c r="R114" s="3">
        <v>186014</v>
      </c>
      <c r="S114" s="4" t="s">
        <v>210</v>
      </c>
      <c r="T114" s="4" t="s">
        <v>211</v>
      </c>
      <c r="U114" s="4">
        <v>549496321</v>
      </c>
      <c r="V114" s="4"/>
      <c r="W114" s="7">
        <v>100</v>
      </c>
      <c r="X114" s="8">
        <v>21</v>
      </c>
      <c r="Y114" s="9">
        <f>(($K$114*$W$114)*($X$114/100))/$K$114</f>
        <v>21</v>
      </c>
      <c r="Z114" s="9">
        <f>ROUND($K$114*ROUND($W$114,2),2)</f>
        <v>100</v>
      </c>
      <c r="AA114" s="9">
        <f>ROUND($Z$114*((100+$X$114)/100),2)</f>
        <v>121</v>
      </c>
    </row>
    <row r="115" spans="1:27" ht="13.5" customHeight="1" thickTop="1">
      <c r="A115" s="76" t="s">
        <v>42</v>
      </c>
      <c r="B115" s="76"/>
      <c r="C115" s="76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76" t="s">
        <v>43</v>
      </c>
      <c r="Y115" s="76"/>
      <c r="Z115" s="11">
        <f>SUM($Z$114:$Z$114)</f>
        <v>100</v>
      </c>
      <c r="AA115" s="11">
        <f>SUM($AA$114:$AA$114)</f>
        <v>121</v>
      </c>
    </row>
    <row r="116" spans="1:27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3">
        <v>45359</v>
      </c>
      <c r="B117" s="4" t="s">
        <v>253</v>
      </c>
      <c r="C117" s="3">
        <v>122732</v>
      </c>
      <c r="D117" s="4" t="s">
        <v>31</v>
      </c>
      <c r="E117" s="4" t="s">
        <v>254</v>
      </c>
      <c r="F117" s="4" t="s">
        <v>255</v>
      </c>
      <c r="G117" s="5" t="s">
        <v>699</v>
      </c>
      <c r="H117" s="4" t="s">
        <v>34</v>
      </c>
      <c r="I117" s="4"/>
      <c r="J117" s="4" t="s">
        <v>35</v>
      </c>
      <c r="K117" s="6">
        <v>1</v>
      </c>
      <c r="L117" s="4">
        <v>920000</v>
      </c>
      <c r="M117" s="4" t="s">
        <v>233</v>
      </c>
      <c r="N117" s="4" t="s">
        <v>234</v>
      </c>
      <c r="O117" s="4" t="s">
        <v>235</v>
      </c>
      <c r="P117" s="4"/>
      <c r="Q117" s="4" t="s">
        <v>88</v>
      </c>
      <c r="R117" s="3">
        <v>2090</v>
      </c>
      <c r="S117" s="4" t="s">
        <v>236</v>
      </c>
      <c r="T117" s="4" t="s">
        <v>237</v>
      </c>
      <c r="U117" s="4">
        <v>549494642</v>
      </c>
      <c r="V117" s="4"/>
      <c r="W117" s="7">
        <v>4600</v>
      </c>
      <c r="X117" s="8">
        <v>21</v>
      </c>
      <c r="Y117" s="9">
        <f>(($K$117*$W$117)*($X$117/100))/$K$117</f>
        <v>966</v>
      </c>
      <c r="Z117" s="9">
        <f>ROUND($K$117*ROUND($W$117,2),2)</f>
        <v>4600</v>
      </c>
      <c r="AA117" s="9">
        <f>ROUND($Z$117*((100+$X$117)/100),2)</f>
        <v>5566</v>
      </c>
    </row>
    <row r="118" spans="1:27" ht="13.5" thickBot="1">
      <c r="A118" s="3">
        <v>45359</v>
      </c>
      <c r="B118" s="4" t="s">
        <v>253</v>
      </c>
      <c r="C118" s="3">
        <v>122747</v>
      </c>
      <c r="D118" s="4" t="s">
        <v>66</v>
      </c>
      <c r="E118" s="4" t="s">
        <v>67</v>
      </c>
      <c r="F118" s="4" t="s">
        <v>68</v>
      </c>
      <c r="G118" s="5" t="s">
        <v>657</v>
      </c>
      <c r="H118" s="4" t="s">
        <v>34</v>
      </c>
      <c r="I118" s="4"/>
      <c r="J118" s="4" t="s">
        <v>35</v>
      </c>
      <c r="K118" s="6">
        <v>1</v>
      </c>
      <c r="L118" s="4">
        <v>920000</v>
      </c>
      <c r="M118" s="4" t="s">
        <v>233</v>
      </c>
      <c r="N118" s="4" t="s">
        <v>234</v>
      </c>
      <c r="O118" s="4" t="s">
        <v>235</v>
      </c>
      <c r="P118" s="4"/>
      <c r="Q118" s="4" t="s">
        <v>88</v>
      </c>
      <c r="R118" s="3">
        <v>2090</v>
      </c>
      <c r="S118" s="4" t="s">
        <v>236</v>
      </c>
      <c r="T118" s="4" t="s">
        <v>237</v>
      </c>
      <c r="U118" s="4">
        <v>549494642</v>
      </c>
      <c r="V118" s="4" t="s">
        <v>256</v>
      </c>
      <c r="W118" s="7">
        <v>7850</v>
      </c>
      <c r="X118" s="8">
        <v>21</v>
      </c>
      <c r="Y118" s="9">
        <f>(($K$118*$W$118)*($X$118/100))/$K$118</f>
        <v>1648.5</v>
      </c>
      <c r="Z118" s="9">
        <f>ROUND($K$118*ROUND($W$118,2),2)</f>
        <v>7850</v>
      </c>
      <c r="AA118" s="9">
        <f>ROUND($Z$118*((100+$X$118)/100),2)</f>
        <v>9498.5</v>
      </c>
    </row>
    <row r="119" spans="1:27" ht="13.5" customHeight="1" thickTop="1">
      <c r="A119" s="76" t="s">
        <v>42</v>
      </c>
      <c r="B119" s="76"/>
      <c r="C119" s="7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76" t="s">
        <v>43</v>
      </c>
      <c r="Y119" s="76"/>
      <c r="Z119" s="11">
        <f>SUM($Z$117:$Z$118)</f>
        <v>12450</v>
      </c>
      <c r="AA119" s="11">
        <f>SUM($AA$117:$AA$118)</f>
        <v>15064.5</v>
      </c>
    </row>
    <row r="120" spans="1:27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3">
        <v>45360</v>
      </c>
      <c r="B121" s="4" t="s">
        <v>257</v>
      </c>
      <c r="C121" s="3">
        <v>122750</v>
      </c>
      <c r="D121" s="4" t="s">
        <v>31</v>
      </c>
      <c r="E121" s="4" t="s">
        <v>258</v>
      </c>
      <c r="F121" s="4" t="s">
        <v>259</v>
      </c>
      <c r="G121" s="5" t="s">
        <v>689</v>
      </c>
      <c r="H121" s="4" t="s">
        <v>34</v>
      </c>
      <c r="I121" s="4"/>
      <c r="J121" s="4" t="s">
        <v>35</v>
      </c>
      <c r="K121" s="6">
        <v>1</v>
      </c>
      <c r="L121" s="4">
        <v>510000</v>
      </c>
      <c r="M121" s="4" t="s">
        <v>207</v>
      </c>
      <c r="N121" s="4" t="s">
        <v>208</v>
      </c>
      <c r="O121" s="4" t="s">
        <v>73</v>
      </c>
      <c r="P121" s="4">
        <v>2</v>
      </c>
      <c r="Q121" s="4" t="s">
        <v>209</v>
      </c>
      <c r="R121" s="3">
        <v>186014</v>
      </c>
      <c r="S121" s="4" t="s">
        <v>210</v>
      </c>
      <c r="T121" s="4" t="s">
        <v>211</v>
      </c>
      <c r="U121" s="4">
        <v>549496321</v>
      </c>
      <c r="V121" s="4"/>
      <c r="W121" s="7">
        <v>2850</v>
      </c>
      <c r="X121" s="8">
        <v>21</v>
      </c>
      <c r="Y121" s="9">
        <f>(($K$121*$W$121)*($X$121/100))/$K$121</f>
        <v>598.5</v>
      </c>
      <c r="Z121" s="9">
        <f>ROUND($K$121*ROUND($W$121,2),2)</f>
        <v>2850</v>
      </c>
      <c r="AA121" s="9">
        <f>ROUND($Z$121*((100+$X$121)/100),2)</f>
        <v>3448.5</v>
      </c>
    </row>
    <row r="122" spans="1:27" ht="13.5" thickBot="1">
      <c r="A122" s="3">
        <v>45360</v>
      </c>
      <c r="B122" s="4" t="s">
        <v>257</v>
      </c>
      <c r="C122" s="3">
        <v>122752</v>
      </c>
      <c r="D122" s="4" t="s">
        <v>31</v>
      </c>
      <c r="E122" s="4" t="s">
        <v>254</v>
      </c>
      <c r="F122" s="4" t="s">
        <v>255</v>
      </c>
      <c r="G122" s="5" t="s">
        <v>699</v>
      </c>
      <c r="H122" s="4" t="s">
        <v>34</v>
      </c>
      <c r="I122" s="4"/>
      <c r="J122" s="4" t="s">
        <v>35</v>
      </c>
      <c r="K122" s="6">
        <v>2</v>
      </c>
      <c r="L122" s="4">
        <v>510000</v>
      </c>
      <c r="M122" s="4" t="s">
        <v>207</v>
      </c>
      <c r="N122" s="4" t="s">
        <v>208</v>
      </c>
      <c r="O122" s="4" t="s">
        <v>73</v>
      </c>
      <c r="P122" s="4">
        <v>2</v>
      </c>
      <c r="Q122" s="4" t="s">
        <v>209</v>
      </c>
      <c r="R122" s="3">
        <v>186014</v>
      </c>
      <c r="S122" s="4" t="s">
        <v>210</v>
      </c>
      <c r="T122" s="4" t="s">
        <v>211</v>
      </c>
      <c r="U122" s="4">
        <v>549496321</v>
      </c>
      <c r="V122" s="4"/>
      <c r="W122" s="7">
        <v>4600</v>
      </c>
      <c r="X122" s="8">
        <v>21</v>
      </c>
      <c r="Y122" s="9">
        <f>(($K$122*$W$122)*($X$122/100))/$K$122</f>
        <v>966</v>
      </c>
      <c r="Z122" s="9">
        <f>ROUND($K$122*ROUND($W$122,2),2)</f>
        <v>9200</v>
      </c>
      <c r="AA122" s="9">
        <f>ROUND($Z$122*((100+$X$122)/100),2)</f>
        <v>11132</v>
      </c>
    </row>
    <row r="123" spans="1:27" ht="13.5" customHeight="1" thickTop="1">
      <c r="A123" s="76" t="s">
        <v>42</v>
      </c>
      <c r="B123" s="76"/>
      <c r="C123" s="7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76" t="s">
        <v>43</v>
      </c>
      <c r="Y123" s="76"/>
      <c r="Z123" s="11">
        <f>SUM($Z$121:$Z$122)</f>
        <v>12050</v>
      </c>
      <c r="AA123" s="11">
        <f>SUM($AA$121:$AA$122)</f>
        <v>14580.5</v>
      </c>
    </row>
    <row r="124" spans="1:27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3.5" thickBot="1">
      <c r="A125" s="3">
        <v>45387</v>
      </c>
      <c r="B125" s="4"/>
      <c r="C125" s="3">
        <v>122887</v>
      </c>
      <c r="D125" s="4" t="s">
        <v>63</v>
      </c>
      <c r="E125" s="4" t="s">
        <v>181</v>
      </c>
      <c r="F125" s="4" t="s">
        <v>182</v>
      </c>
      <c r="G125" s="5" t="s">
        <v>731</v>
      </c>
      <c r="H125" s="4" t="s">
        <v>34</v>
      </c>
      <c r="I125" s="4"/>
      <c r="J125" s="4" t="s">
        <v>35</v>
      </c>
      <c r="K125" s="6">
        <v>1</v>
      </c>
      <c r="L125" s="4">
        <v>119890</v>
      </c>
      <c r="M125" s="4" t="s">
        <v>260</v>
      </c>
      <c r="N125" s="4" t="s">
        <v>261</v>
      </c>
      <c r="O125" s="4" t="s">
        <v>73</v>
      </c>
      <c r="P125" s="4">
        <v>3</v>
      </c>
      <c r="Q125" s="4" t="s">
        <v>262</v>
      </c>
      <c r="R125" s="3">
        <v>119260</v>
      </c>
      <c r="S125" s="4" t="s">
        <v>263</v>
      </c>
      <c r="T125" s="4" t="s">
        <v>264</v>
      </c>
      <c r="U125" s="4"/>
      <c r="V125" s="4"/>
      <c r="W125" s="7">
        <v>6500</v>
      </c>
      <c r="X125" s="8">
        <v>21</v>
      </c>
      <c r="Y125" s="9">
        <f>(($K$125*$W$125)*($X$125/100))/$K$125</f>
        <v>1365</v>
      </c>
      <c r="Z125" s="9">
        <f>ROUND($K$125*ROUND($W$125,2),2)</f>
        <v>6500</v>
      </c>
      <c r="AA125" s="9">
        <f>ROUND($Z$125*((100+$X$125)/100),2)</f>
        <v>7865</v>
      </c>
    </row>
    <row r="126" spans="1:27" ht="13.5" customHeight="1" thickTop="1">
      <c r="A126" s="76" t="s">
        <v>42</v>
      </c>
      <c r="B126" s="76"/>
      <c r="C126" s="76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76" t="s">
        <v>43</v>
      </c>
      <c r="Y126" s="76"/>
      <c r="Z126" s="11">
        <f>SUM($Z$125:$Z$125)</f>
        <v>6500</v>
      </c>
      <c r="AA126" s="11">
        <f>SUM($AA$125:$AA$125)</f>
        <v>7865</v>
      </c>
    </row>
    <row r="127" spans="1:27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>
      <c r="A128" s="3">
        <v>45388</v>
      </c>
      <c r="B128" s="4"/>
      <c r="C128" s="3">
        <v>122881</v>
      </c>
      <c r="D128" s="4" t="s">
        <v>126</v>
      </c>
      <c r="E128" s="4" t="s">
        <v>231</v>
      </c>
      <c r="F128" s="4" t="s">
        <v>232</v>
      </c>
      <c r="G128" s="5" t="s">
        <v>749</v>
      </c>
      <c r="H128" s="4" t="s">
        <v>34</v>
      </c>
      <c r="I128" s="4"/>
      <c r="J128" s="4" t="s">
        <v>35</v>
      </c>
      <c r="K128" s="6">
        <v>2</v>
      </c>
      <c r="L128" s="4">
        <v>110222</v>
      </c>
      <c r="M128" s="4" t="s">
        <v>265</v>
      </c>
      <c r="N128" s="4" t="s">
        <v>266</v>
      </c>
      <c r="O128" s="4" t="s">
        <v>38</v>
      </c>
      <c r="P128" s="4">
        <v>2</v>
      </c>
      <c r="Q128" s="4" t="s">
        <v>267</v>
      </c>
      <c r="R128" s="3">
        <v>97466</v>
      </c>
      <c r="S128" s="4" t="s">
        <v>268</v>
      </c>
      <c r="T128" s="4" t="s">
        <v>269</v>
      </c>
      <c r="U128" s="4" t="s">
        <v>270</v>
      </c>
      <c r="V128" s="4" t="s">
        <v>271</v>
      </c>
      <c r="W128" s="7">
        <v>100</v>
      </c>
      <c r="X128" s="8">
        <v>21</v>
      </c>
      <c r="Y128" s="9">
        <f>(($K$128*$W$128)*($X$128/100))/$K$128</f>
        <v>21</v>
      </c>
      <c r="Z128" s="9">
        <f>ROUND($K$128*ROUND($W$128,2),2)</f>
        <v>200</v>
      </c>
      <c r="AA128" s="9">
        <f>ROUND($Z$128*((100+$X$128)/100),2)</f>
        <v>242</v>
      </c>
    </row>
    <row r="129" spans="1:27" ht="13.5" thickBot="1">
      <c r="A129" s="3">
        <v>45388</v>
      </c>
      <c r="B129" s="4"/>
      <c r="C129" s="3">
        <v>122890</v>
      </c>
      <c r="D129" s="4" t="s">
        <v>142</v>
      </c>
      <c r="E129" s="4" t="s">
        <v>186</v>
      </c>
      <c r="F129" s="4" t="s">
        <v>187</v>
      </c>
      <c r="G129" s="5" t="s">
        <v>748</v>
      </c>
      <c r="H129" s="4" t="s">
        <v>34</v>
      </c>
      <c r="I129" s="4"/>
      <c r="J129" s="4" t="s">
        <v>35</v>
      </c>
      <c r="K129" s="6">
        <v>2</v>
      </c>
      <c r="L129" s="4">
        <v>110222</v>
      </c>
      <c r="M129" s="4" t="s">
        <v>265</v>
      </c>
      <c r="N129" s="4" t="s">
        <v>266</v>
      </c>
      <c r="O129" s="4" t="s">
        <v>38</v>
      </c>
      <c r="P129" s="4">
        <v>2</v>
      </c>
      <c r="Q129" s="4" t="s">
        <v>267</v>
      </c>
      <c r="R129" s="3">
        <v>97466</v>
      </c>
      <c r="S129" s="4" t="s">
        <v>268</v>
      </c>
      <c r="T129" s="4" t="s">
        <v>269</v>
      </c>
      <c r="U129" s="4" t="s">
        <v>270</v>
      </c>
      <c r="V129" s="4" t="s">
        <v>271</v>
      </c>
      <c r="W129" s="7">
        <v>100</v>
      </c>
      <c r="X129" s="8">
        <v>21</v>
      </c>
      <c r="Y129" s="9">
        <f>(($K$129*$W$129)*($X$129/100))/$K$129</f>
        <v>21</v>
      </c>
      <c r="Z129" s="9">
        <f>ROUND($K$129*ROUND($W$129,2),2)</f>
        <v>200</v>
      </c>
      <c r="AA129" s="9">
        <f>ROUND($Z$129*((100+$X$129)/100),2)</f>
        <v>242</v>
      </c>
    </row>
    <row r="130" spans="1:27" ht="13.5" customHeight="1" thickTop="1">
      <c r="A130" s="76" t="s">
        <v>42</v>
      </c>
      <c r="B130" s="76"/>
      <c r="C130" s="76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76" t="s">
        <v>43</v>
      </c>
      <c r="Y130" s="76"/>
      <c r="Z130" s="11">
        <f>SUM($Z$128:$Z$129)</f>
        <v>400</v>
      </c>
      <c r="AA130" s="11">
        <f>SUM($AA$128:$AA$129)</f>
        <v>484</v>
      </c>
    </row>
    <row r="131" spans="1:27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3.5" thickBot="1">
      <c r="A132" s="3">
        <v>45393</v>
      </c>
      <c r="B132" s="4" t="s">
        <v>272</v>
      </c>
      <c r="C132" s="3">
        <v>122919</v>
      </c>
      <c r="D132" s="4" t="s">
        <v>66</v>
      </c>
      <c r="E132" s="4" t="s">
        <v>67</v>
      </c>
      <c r="F132" s="4" t="s">
        <v>68</v>
      </c>
      <c r="G132" s="5" t="s">
        <v>657</v>
      </c>
      <c r="H132" s="4" t="s">
        <v>34</v>
      </c>
      <c r="I132" s="4"/>
      <c r="J132" s="4" t="s">
        <v>35</v>
      </c>
      <c r="K132" s="6">
        <v>1</v>
      </c>
      <c r="L132" s="4">
        <v>110614</v>
      </c>
      <c r="M132" s="4" t="s">
        <v>273</v>
      </c>
      <c r="N132" s="4" t="s">
        <v>92</v>
      </c>
      <c r="O132" s="4" t="s">
        <v>93</v>
      </c>
      <c r="P132" s="4">
        <v>2</v>
      </c>
      <c r="Q132" s="4">
        <v>145</v>
      </c>
      <c r="R132" s="3">
        <v>102393</v>
      </c>
      <c r="S132" s="4" t="s">
        <v>274</v>
      </c>
      <c r="T132" s="4" t="s">
        <v>275</v>
      </c>
      <c r="U132" s="4">
        <v>549494811</v>
      </c>
      <c r="V132" s="4"/>
      <c r="W132" s="7">
        <v>7850</v>
      </c>
      <c r="X132" s="8">
        <v>21</v>
      </c>
      <c r="Y132" s="9">
        <f>(($K$132*$W$132)*($X$132/100))/$K$132</f>
        <v>1648.5</v>
      </c>
      <c r="Z132" s="9">
        <f>ROUND($K$132*ROUND($W$132,2),2)</f>
        <v>7850</v>
      </c>
      <c r="AA132" s="9">
        <f>ROUND($Z$132*((100+$X$132)/100),2)</f>
        <v>9498.5</v>
      </c>
    </row>
    <row r="133" spans="1:27" ht="13.5" customHeight="1" thickTop="1">
      <c r="A133" s="76" t="s">
        <v>42</v>
      </c>
      <c r="B133" s="76"/>
      <c r="C133" s="76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76" t="s">
        <v>43</v>
      </c>
      <c r="Y133" s="76"/>
      <c r="Z133" s="11">
        <f>SUM($Z$132:$Z$132)</f>
        <v>7850</v>
      </c>
      <c r="AA133" s="11">
        <f>SUM($AA$132:$AA$132)</f>
        <v>9498.5</v>
      </c>
    </row>
    <row r="134" spans="1:27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>
      <c r="A135" s="3">
        <v>45399</v>
      </c>
      <c r="B135" s="4"/>
      <c r="C135" s="3">
        <v>122789</v>
      </c>
      <c r="D135" s="4" t="s">
        <v>66</v>
      </c>
      <c r="E135" s="4" t="s">
        <v>67</v>
      </c>
      <c r="F135" s="4" t="s">
        <v>68</v>
      </c>
      <c r="G135" s="5" t="s">
        <v>657</v>
      </c>
      <c r="H135" s="4" t="s">
        <v>34</v>
      </c>
      <c r="I135" s="4"/>
      <c r="J135" s="4" t="s">
        <v>35</v>
      </c>
      <c r="K135" s="6">
        <v>2</v>
      </c>
      <c r="L135" s="4">
        <v>110514</v>
      </c>
      <c r="M135" s="4" t="s">
        <v>276</v>
      </c>
      <c r="N135" s="4" t="s">
        <v>218</v>
      </c>
      <c r="O135" s="4" t="s">
        <v>219</v>
      </c>
      <c r="P135" s="4">
        <v>0</v>
      </c>
      <c r="Q135" s="4" t="s">
        <v>88</v>
      </c>
      <c r="R135" s="3">
        <v>2616</v>
      </c>
      <c r="S135" s="4" t="s">
        <v>277</v>
      </c>
      <c r="T135" s="4" t="s">
        <v>278</v>
      </c>
      <c r="U135" s="4">
        <v>549497038</v>
      </c>
      <c r="V135" s="4"/>
      <c r="W135" s="7">
        <v>7850</v>
      </c>
      <c r="X135" s="8">
        <v>21</v>
      </c>
      <c r="Y135" s="9">
        <f>(($K$135*$W$135)*($X$135/100))/$K$135</f>
        <v>1648.5</v>
      </c>
      <c r="Z135" s="9">
        <f>ROUND($K$135*ROUND($W$135,2),2)</f>
        <v>15700</v>
      </c>
      <c r="AA135" s="9">
        <f>ROUND($Z$135*((100+$X$135)/100),2)</f>
        <v>18997</v>
      </c>
    </row>
    <row r="136" spans="1:27" ht="13.5" thickBot="1">
      <c r="A136" s="3">
        <v>45399</v>
      </c>
      <c r="B136" s="4"/>
      <c r="C136" s="3">
        <v>122790</v>
      </c>
      <c r="D136" s="4" t="s">
        <v>31</v>
      </c>
      <c r="E136" s="4" t="s">
        <v>258</v>
      </c>
      <c r="F136" s="4" t="s">
        <v>259</v>
      </c>
      <c r="G136" s="5" t="s">
        <v>689</v>
      </c>
      <c r="H136" s="4" t="s">
        <v>34</v>
      </c>
      <c r="I136" s="4"/>
      <c r="J136" s="4" t="s">
        <v>35</v>
      </c>
      <c r="K136" s="6">
        <v>1</v>
      </c>
      <c r="L136" s="4">
        <v>110514</v>
      </c>
      <c r="M136" s="4" t="s">
        <v>276</v>
      </c>
      <c r="N136" s="4" t="s">
        <v>218</v>
      </c>
      <c r="O136" s="4" t="s">
        <v>219</v>
      </c>
      <c r="P136" s="4">
        <v>0</v>
      </c>
      <c r="Q136" s="4" t="s">
        <v>88</v>
      </c>
      <c r="R136" s="3">
        <v>2616</v>
      </c>
      <c r="S136" s="4" t="s">
        <v>277</v>
      </c>
      <c r="T136" s="4" t="s">
        <v>278</v>
      </c>
      <c r="U136" s="4">
        <v>549497038</v>
      </c>
      <c r="V136" s="4"/>
      <c r="W136" s="7">
        <v>2850</v>
      </c>
      <c r="X136" s="8">
        <v>21</v>
      </c>
      <c r="Y136" s="9">
        <f>(($K$136*$W$136)*($X$136/100))/$K$136</f>
        <v>598.5</v>
      </c>
      <c r="Z136" s="9">
        <f>ROUND($K$136*ROUND($W$136,2),2)</f>
        <v>2850</v>
      </c>
      <c r="AA136" s="9">
        <f>ROUND($Z$136*((100+$X$136)/100),2)</f>
        <v>3448.5</v>
      </c>
    </row>
    <row r="137" spans="1:27" ht="13.5" customHeight="1" thickTop="1">
      <c r="A137" s="76" t="s">
        <v>42</v>
      </c>
      <c r="B137" s="76"/>
      <c r="C137" s="76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76" t="s">
        <v>43</v>
      </c>
      <c r="Y137" s="76"/>
      <c r="Z137" s="11">
        <f>SUM($Z$135:$Z$136)</f>
        <v>18550</v>
      </c>
      <c r="AA137" s="11">
        <f>SUM($AA$135:$AA$136)</f>
        <v>22445.5</v>
      </c>
    </row>
    <row r="138" spans="1:27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26.25" thickBot="1">
      <c r="A139" s="3">
        <v>45420</v>
      </c>
      <c r="B139" s="4"/>
      <c r="C139" s="3">
        <v>122898</v>
      </c>
      <c r="D139" s="4" t="s">
        <v>66</v>
      </c>
      <c r="E139" s="4" t="s">
        <v>189</v>
      </c>
      <c r="F139" s="4" t="s">
        <v>190</v>
      </c>
      <c r="G139" s="5" t="s">
        <v>657</v>
      </c>
      <c r="H139" s="4" t="s">
        <v>34</v>
      </c>
      <c r="I139" s="4"/>
      <c r="J139" s="4" t="s">
        <v>35</v>
      </c>
      <c r="K139" s="6">
        <v>1</v>
      </c>
      <c r="L139" s="4">
        <v>110513</v>
      </c>
      <c r="M139" s="4" t="s">
        <v>71</v>
      </c>
      <c r="N139" s="4" t="s">
        <v>72</v>
      </c>
      <c r="O139" s="4" t="s">
        <v>73</v>
      </c>
      <c r="P139" s="4">
        <v>2</v>
      </c>
      <c r="Q139" s="4" t="s">
        <v>74</v>
      </c>
      <c r="R139" s="3">
        <v>204115</v>
      </c>
      <c r="S139" s="4" t="s">
        <v>75</v>
      </c>
      <c r="T139" s="4" t="s">
        <v>76</v>
      </c>
      <c r="U139" s="4">
        <v>549491330</v>
      </c>
      <c r="V139" s="4" t="s">
        <v>77</v>
      </c>
      <c r="W139" s="7">
        <v>11200</v>
      </c>
      <c r="X139" s="8">
        <v>21</v>
      </c>
      <c r="Y139" s="9">
        <f>(($K$139*$W$139)*($X$139/100))/$K$139</f>
        <v>2352</v>
      </c>
      <c r="Z139" s="9">
        <f>ROUND($K$139*ROUND($W$139,2),2)</f>
        <v>11200</v>
      </c>
      <c r="AA139" s="9">
        <f>ROUND($Z$139*((100+$X$139)/100),2)</f>
        <v>13552</v>
      </c>
    </row>
    <row r="140" spans="1:27" ht="13.5" customHeight="1" thickTop="1">
      <c r="A140" s="76" t="s">
        <v>42</v>
      </c>
      <c r="B140" s="76"/>
      <c r="C140" s="76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76" t="s">
        <v>43</v>
      </c>
      <c r="Y140" s="76"/>
      <c r="Z140" s="11">
        <f>SUM($Z$139:$Z$139)</f>
        <v>11200</v>
      </c>
      <c r="AA140" s="11">
        <f>SUM($AA$139:$AA$139)</f>
        <v>13552</v>
      </c>
    </row>
    <row r="141" spans="1:27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>
      <c r="A142" s="3">
        <v>45421</v>
      </c>
      <c r="B142" s="4" t="s">
        <v>279</v>
      </c>
      <c r="C142" s="3">
        <v>122914</v>
      </c>
      <c r="D142" s="4" t="s">
        <v>45</v>
      </c>
      <c r="E142" s="4" t="s">
        <v>78</v>
      </c>
      <c r="F142" s="4" t="s">
        <v>79</v>
      </c>
      <c r="G142" s="5" t="s">
        <v>746</v>
      </c>
      <c r="H142" s="4" t="s">
        <v>34</v>
      </c>
      <c r="I142" s="4"/>
      <c r="J142" s="4" t="s">
        <v>35</v>
      </c>
      <c r="K142" s="6">
        <v>33</v>
      </c>
      <c r="L142" s="4">
        <v>920000</v>
      </c>
      <c r="M142" s="4" t="s">
        <v>233</v>
      </c>
      <c r="N142" s="4" t="s">
        <v>234</v>
      </c>
      <c r="O142" s="4" t="s">
        <v>235</v>
      </c>
      <c r="P142" s="4"/>
      <c r="Q142" s="4" t="s">
        <v>88</v>
      </c>
      <c r="R142" s="3">
        <v>2090</v>
      </c>
      <c r="S142" s="4" t="s">
        <v>236</v>
      </c>
      <c r="T142" s="4" t="s">
        <v>237</v>
      </c>
      <c r="U142" s="4">
        <v>549494642</v>
      </c>
      <c r="V142" s="4"/>
      <c r="W142" s="7">
        <v>165</v>
      </c>
      <c r="X142" s="8">
        <v>21</v>
      </c>
      <c r="Y142" s="9">
        <f>(($K$142*$W$142)*($X$142/100))/$K$142</f>
        <v>34.65</v>
      </c>
      <c r="Z142" s="9">
        <f>ROUND($K$142*ROUND($W$142,2),2)</f>
        <v>5445</v>
      </c>
      <c r="AA142" s="9">
        <f>ROUND($Z$142*((100+$X$142)/100),2)</f>
        <v>6588.45</v>
      </c>
    </row>
    <row r="143" spans="1:27" ht="13.5" thickBot="1">
      <c r="A143" s="3">
        <v>45421</v>
      </c>
      <c r="B143" s="4" t="s">
        <v>279</v>
      </c>
      <c r="C143" s="3">
        <v>122915</v>
      </c>
      <c r="D143" s="4" t="s">
        <v>45</v>
      </c>
      <c r="E143" s="4" t="s">
        <v>46</v>
      </c>
      <c r="F143" s="4" t="s">
        <v>47</v>
      </c>
      <c r="G143" s="5" t="s">
        <v>747</v>
      </c>
      <c r="H143" s="4" t="s">
        <v>34</v>
      </c>
      <c r="I143" s="4"/>
      <c r="J143" s="4" t="s">
        <v>35</v>
      </c>
      <c r="K143" s="6">
        <v>14</v>
      </c>
      <c r="L143" s="4">
        <v>920000</v>
      </c>
      <c r="M143" s="4" t="s">
        <v>233</v>
      </c>
      <c r="N143" s="4" t="s">
        <v>234</v>
      </c>
      <c r="O143" s="4" t="s">
        <v>235</v>
      </c>
      <c r="P143" s="4"/>
      <c r="Q143" s="4" t="s">
        <v>88</v>
      </c>
      <c r="R143" s="3">
        <v>2090</v>
      </c>
      <c r="S143" s="4" t="s">
        <v>236</v>
      </c>
      <c r="T143" s="4" t="s">
        <v>237</v>
      </c>
      <c r="U143" s="4">
        <v>549494642</v>
      </c>
      <c r="V143" s="4"/>
      <c r="W143" s="7">
        <v>320</v>
      </c>
      <c r="X143" s="8">
        <v>21</v>
      </c>
      <c r="Y143" s="9">
        <f>(($K$143*$W$143)*($X$143/100))/$K$143</f>
        <v>67.2</v>
      </c>
      <c r="Z143" s="9">
        <f>ROUND($K$143*ROUND($W$143,2),2)</f>
        <v>4480</v>
      </c>
      <c r="AA143" s="9">
        <f>ROUND($Z$143*((100+$X$143)/100),2)</f>
        <v>5420.8</v>
      </c>
    </row>
    <row r="144" spans="1:27" ht="13.5" customHeight="1" thickTop="1">
      <c r="A144" s="76" t="s">
        <v>42</v>
      </c>
      <c r="B144" s="76"/>
      <c r="C144" s="76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76" t="s">
        <v>43</v>
      </c>
      <c r="Y144" s="76"/>
      <c r="Z144" s="11">
        <f>SUM($Z$142:$Z$143)</f>
        <v>9925</v>
      </c>
      <c r="AA144" s="11">
        <f>SUM($AA$142:$AA$143)</f>
        <v>12009.25</v>
      </c>
    </row>
    <row r="145" spans="1:2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26.25" thickBot="1">
      <c r="A146" s="3">
        <v>45423</v>
      </c>
      <c r="B146" s="4"/>
      <c r="C146" s="3">
        <v>122920</v>
      </c>
      <c r="D146" s="4" t="s">
        <v>54</v>
      </c>
      <c r="E146" s="4" t="s">
        <v>55</v>
      </c>
      <c r="F146" s="4" t="s">
        <v>56</v>
      </c>
      <c r="G146" s="5" t="s">
        <v>736</v>
      </c>
      <c r="H146" s="4" t="s">
        <v>34</v>
      </c>
      <c r="I146" s="4"/>
      <c r="J146" s="4" t="s">
        <v>35</v>
      </c>
      <c r="K146" s="6">
        <v>1</v>
      </c>
      <c r="L146" s="4">
        <v>110513</v>
      </c>
      <c r="M146" s="4" t="s">
        <v>71</v>
      </c>
      <c r="N146" s="4" t="s">
        <v>72</v>
      </c>
      <c r="O146" s="4" t="s">
        <v>73</v>
      </c>
      <c r="P146" s="4">
        <v>2</v>
      </c>
      <c r="Q146" s="4" t="s">
        <v>74</v>
      </c>
      <c r="R146" s="3">
        <v>204115</v>
      </c>
      <c r="S146" s="4" t="s">
        <v>75</v>
      </c>
      <c r="T146" s="4" t="s">
        <v>76</v>
      </c>
      <c r="U146" s="4">
        <v>549491330</v>
      </c>
      <c r="V146" s="4" t="s">
        <v>77</v>
      </c>
      <c r="W146" s="7">
        <v>1470</v>
      </c>
      <c r="X146" s="8">
        <v>21</v>
      </c>
      <c r="Y146" s="9">
        <f>(($K$146*$W$146)*($X$146/100))/$K$146</f>
        <v>308.7</v>
      </c>
      <c r="Z146" s="9">
        <f>ROUND($K$146*ROUND($W$146,2),2)</f>
        <v>1470</v>
      </c>
      <c r="AA146" s="9">
        <f>ROUND($Z$146*((100+$X$146)/100),2)</f>
        <v>1778.7</v>
      </c>
    </row>
    <row r="147" spans="1:27" ht="13.5" customHeight="1" thickTop="1">
      <c r="A147" s="76" t="s">
        <v>42</v>
      </c>
      <c r="B147" s="76"/>
      <c r="C147" s="76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76" t="s">
        <v>43</v>
      </c>
      <c r="Y147" s="76"/>
      <c r="Z147" s="11">
        <f>SUM($Z$146:$Z$146)</f>
        <v>1470</v>
      </c>
      <c r="AA147" s="11">
        <f>SUM($AA$146:$AA$146)</f>
        <v>1778.7</v>
      </c>
    </row>
    <row r="148" spans="1:27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25.5">
      <c r="A149" s="3">
        <v>45424</v>
      </c>
      <c r="B149" s="4" t="s">
        <v>280</v>
      </c>
      <c r="C149" s="3">
        <v>122923</v>
      </c>
      <c r="D149" s="4" t="s">
        <v>45</v>
      </c>
      <c r="E149" s="4" t="s">
        <v>46</v>
      </c>
      <c r="F149" s="4" t="s">
        <v>47</v>
      </c>
      <c r="G149" s="5" t="s">
        <v>747</v>
      </c>
      <c r="H149" s="4" t="s">
        <v>34</v>
      </c>
      <c r="I149" s="4"/>
      <c r="J149" s="4" t="s">
        <v>35</v>
      </c>
      <c r="K149" s="6">
        <v>4</v>
      </c>
      <c r="L149" s="4">
        <v>220000</v>
      </c>
      <c r="M149" s="4" t="s">
        <v>224</v>
      </c>
      <c r="N149" s="4" t="s">
        <v>225</v>
      </c>
      <c r="O149" s="4" t="s">
        <v>226</v>
      </c>
      <c r="P149" s="4">
        <v>1</v>
      </c>
      <c r="Q149" s="4">
        <v>21</v>
      </c>
      <c r="R149" s="3">
        <v>37823</v>
      </c>
      <c r="S149" s="4" t="s">
        <v>227</v>
      </c>
      <c r="T149" s="4" t="s">
        <v>228</v>
      </c>
      <c r="U149" s="4">
        <v>549491207</v>
      </c>
      <c r="V149" s="4" t="s">
        <v>229</v>
      </c>
      <c r="W149" s="7">
        <v>320</v>
      </c>
      <c r="X149" s="8">
        <v>21</v>
      </c>
      <c r="Y149" s="9">
        <f>(($K$149*$W$149)*($X$149/100))/$K$149</f>
        <v>67.2</v>
      </c>
      <c r="Z149" s="9">
        <f>ROUND($K$149*ROUND($W$149,2),2)</f>
        <v>1280</v>
      </c>
      <c r="AA149" s="9">
        <f>ROUND($Z$149*((100+$X$149)/100),2)</f>
        <v>1548.8</v>
      </c>
    </row>
    <row r="150" spans="1:27" ht="25.5">
      <c r="A150" s="3">
        <v>45424</v>
      </c>
      <c r="B150" s="4" t="s">
        <v>280</v>
      </c>
      <c r="C150" s="3">
        <v>122924</v>
      </c>
      <c r="D150" s="4" t="s">
        <v>54</v>
      </c>
      <c r="E150" s="4" t="s">
        <v>55</v>
      </c>
      <c r="F150" s="4" t="s">
        <v>56</v>
      </c>
      <c r="G150" s="5" t="s">
        <v>736</v>
      </c>
      <c r="H150" s="4" t="s">
        <v>34</v>
      </c>
      <c r="I150" s="4"/>
      <c r="J150" s="4" t="s">
        <v>35</v>
      </c>
      <c r="K150" s="6">
        <v>1</v>
      </c>
      <c r="L150" s="4">
        <v>220000</v>
      </c>
      <c r="M150" s="4" t="s">
        <v>224</v>
      </c>
      <c r="N150" s="4" t="s">
        <v>225</v>
      </c>
      <c r="O150" s="4" t="s">
        <v>226</v>
      </c>
      <c r="P150" s="4">
        <v>1</v>
      </c>
      <c r="Q150" s="4">
        <v>21</v>
      </c>
      <c r="R150" s="3">
        <v>37823</v>
      </c>
      <c r="S150" s="4" t="s">
        <v>227</v>
      </c>
      <c r="T150" s="4" t="s">
        <v>228</v>
      </c>
      <c r="U150" s="4">
        <v>549491207</v>
      </c>
      <c r="V150" s="4" t="s">
        <v>229</v>
      </c>
      <c r="W150" s="7">
        <v>1470</v>
      </c>
      <c r="X150" s="8">
        <v>21</v>
      </c>
      <c r="Y150" s="9">
        <f>(($K$150*$W$150)*($X$150/100))/$K$150</f>
        <v>308.7</v>
      </c>
      <c r="Z150" s="9">
        <f>ROUND($K$150*ROUND($W$150,2),2)</f>
        <v>1470</v>
      </c>
      <c r="AA150" s="9">
        <f>ROUND($Z$150*((100+$X$150)/100),2)</f>
        <v>1778.7</v>
      </c>
    </row>
    <row r="151" spans="1:27" ht="26.25" thickBot="1">
      <c r="A151" s="3">
        <v>45424</v>
      </c>
      <c r="B151" s="4" t="s">
        <v>280</v>
      </c>
      <c r="C151" s="3">
        <v>122925</v>
      </c>
      <c r="D151" s="4" t="s">
        <v>281</v>
      </c>
      <c r="E151" s="4" t="s">
        <v>282</v>
      </c>
      <c r="F151" s="4" t="s">
        <v>283</v>
      </c>
      <c r="G151" s="5" t="s">
        <v>704</v>
      </c>
      <c r="H151" s="4" t="s">
        <v>34</v>
      </c>
      <c r="I151" s="4"/>
      <c r="J151" s="4" t="s">
        <v>35</v>
      </c>
      <c r="K151" s="6">
        <v>1</v>
      </c>
      <c r="L151" s="4">
        <v>220000</v>
      </c>
      <c r="M151" s="4" t="s">
        <v>224</v>
      </c>
      <c r="N151" s="4" t="s">
        <v>225</v>
      </c>
      <c r="O151" s="4" t="s">
        <v>226</v>
      </c>
      <c r="P151" s="4">
        <v>1</v>
      </c>
      <c r="Q151" s="4">
        <v>21</v>
      </c>
      <c r="R151" s="3">
        <v>37823</v>
      </c>
      <c r="S151" s="4" t="s">
        <v>227</v>
      </c>
      <c r="T151" s="4" t="s">
        <v>228</v>
      </c>
      <c r="U151" s="4">
        <v>549491207</v>
      </c>
      <c r="V151" s="4" t="s">
        <v>229</v>
      </c>
      <c r="W151" s="7">
        <v>1300</v>
      </c>
      <c r="X151" s="8">
        <v>21</v>
      </c>
      <c r="Y151" s="9">
        <f>(($K$151*$W$151)*($X$151/100))/$K$151</f>
        <v>273</v>
      </c>
      <c r="Z151" s="9">
        <f>ROUND($K$151*ROUND($W$151,2),2)</f>
        <v>1300</v>
      </c>
      <c r="AA151" s="9">
        <f>ROUND($Z$151*((100+$X$151)/100),2)</f>
        <v>1573</v>
      </c>
    </row>
    <row r="152" spans="1:27" ht="13.5" customHeight="1" thickTop="1">
      <c r="A152" s="76" t="s">
        <v>42</v>
      </c>
      <c r="B152" s="76"/>
      <c r="C152" s="7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76" t="s">
        <v>43</v>
      </c>
      <c r="Y152" s="76"/>
      <c r="Z152" s="11">
        <f>SUM($Z$149:$Z$151)</f>
        <v>4050</v>
      </c>
      <c r="AA152" s="11">
        <f>SUM($AA$149:$AA$151)</f>
        <v>4900.5</v>
      </c>
    </row>
    <row r="153" spans="1:27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>
      <c r="A154" s="3">
        <v>45483</v>
      </c>
      <c r="B154" s="4" t="s">
        <v>284</v>
      </c>
      <c r="C154" s="3">
        <v>123062</v>
      </c>
      <c r="D154" s="4" t="s">
        <v>66</v>
      </c>
      <c r="E154" s="4" t="s">
        <v>148</v>
      </c>
      <c r="F154" s="4" t="s">
        <v>149</v>
      </c>
      <c r="G154" s="5" t="s">
        <v>657</v>
      </c>
      <c r="H154" s="4" t="s">
        <v>34</v>
      </c>
      <c r="I154" s="4"/>
      <c r="J154" s="4" t="s">
        <v>35</v>
      </c>
      <c r="K154" s="6">
        <v>3</v>
      </c>
      <c r="L154" s="4">
        <v>312040</v>
      </c>
      <c r="M154" s="4" t="s">
        <v>285</v>
      </c>
      <c r="N154" s="4" t="s">
        <v>286</v>
      </c>
      <c r="O154" s="4" t="s">
        <v>50</v>
      </c>
      <c r="P154" s="4">
        <v>3</v>
      </c>
      <c r="Q154" s="4" t="s">
        <v>287</v>
      </c>
      <c r="R154" s="3">
        <v>169617</v>
      </c>
      <c r="S154" s="4" t="s">
        <v>288</v>
      </c>
      <c r="T154" s="4" t="s">
        <v>289</v>
      </c>
      <c r="U154" s="4">
        <v>549492610</v>
      </c>
      <c r="V154" s="4"/>
      <c r="W154" s="7">
        <v>11770</v>
      </c>
      <c r="X154" s="8">
        <v>21</v>
      </c>
      <c r="Y154" s="9">
        <f>(($K$154*$W$154)*($X$154/100))/$K$154</f>
        <v>2471.7</v>
      </c>
      <c r="Z154" s="9">
        <f>ROUND($K$154*ROUND($W$154,2),2)</f>
        <v>35310</v>
      </c>
      <c r="AA154" s="9">
        <f>ROUND($Z$154*((100+$X$154)/100),2)</f>
        <v>42725.1</v>
      </c>
    </row>
    <row r="155" spans="1:27" ht="13.5" thickBot="1">
      <c r="A155" s="3">
        <v>45483</v>
      </c>
      <c r="B155" s="4" t="s">
        <v>284</v>
      </c>
      <c r="C155" s="3">
        <v>123063</v>
      </c>
      <c r="D155" s="4" t="s">
        <v>31</v>
      </c>
      <c r="E155" s="4" t="s">
        <v>254</v>
      </c>
      <c r="F155" s="4" t="s">
        <v>255</v>
      </c>
      <c r="G155" s="5" t="s">
        <v>699</v>
      </c>
      <c r="H155" s="4" t="s">
        <v>34</v>
      </c>
      <c r="I155" s="4"/>
      <c r="J155" s="4" t="s">
        <v>35</v>
      </c>
      <c r="K155" s="6">
        <v>3</v>
      </c>
      <c r="L155" s="4">
        <v>312040</v>
      </c>
      <c r="M155" s="4" t="s">
        <v>285</v>
      </c>
      <c r="N155" s="4" t="s">
        <v>286</v>
      </c>
      <c r="O155" s="4" t="s">
        <v>50</v>
      </c>
      <c r="P155" s="4">
        <v>3</v>
      </c>
      <c r="Q155" s="4" t="s">
        <v>287</v>
      </c>
      <c r="R155" s="3">
        <v>169617</v>
      </c>
      <c r="S155" s="4" t="s">
        <v>288</v>
      </c>
      <c r="T155" s="4" t="s">
        <v>289</v>
      </c>
      <c r="U155" s="4">
        <v>549492610</v>
      </c>
      <c r="V155" s="4"/>
      <c r="W155" s="7">
        <v>4600</v>
      </c>
      <c r="X155" s="8">
        <v>21</v>
      </c>
      <c r="Y155" s="9">
        <f>(($K$155*$W$155)*($X$155/100))/$K$155</f>
        <v>966</v>
      </c>
      <c r="Z155" s="9">
        <f>ROUND($K$155*ROUND($W$155,2),2)</f>
        <v>13800</v>
      </c>
      <c r="AA155" s="9">
        <f>ROUND($Z$155*((100+$X$155)/100),2)</f>
        <v>16698</v>
      </c>
    </row>
    <row r="156" spans="1:27" ht="13.5" customHeight="1" thickTop="1">
      <c r="A156" s="76" t="s">
        <v>42</v>
      </c>
      <c r="B156" s="76"/>
      <c r="C156" s="76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76" t="s">
        <v>43</v>
      </c>
      <c r="Y156" s="76"/>
      <c r="Z156" s="11">
        <f>SUM($Z$154:$Z$155)</f>
        <v>49110</v>
      </c>
      <c r="AA156" s="11">
        <f>SUM($AA$154:$AA$155)</f>
        <v>59423.1</v>
      </c>
    </row>
    <row r="157" spans="1:27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38.25">
      <c r="A158" s="3">
        <v>45485</v>
      </c>
      <c r="B158" s="4" t="s">
        <v>290</v>
      </c>
      <c r="C158" s="3">
        <v>123046</v>
      </c>
      <c r="D158" s="4" t="s">
        <v>45</v>
      </c>
      <c r="E158" s="4" t="s">
        <v>78</v>
      </c>
      <c r="F158" s="4" t="s">
        <v>79</v>
      </c>
      <c r="G158" s="5" t="s">
        <v>746</v>
      </c>
      <c r="H158" s="4" t="s">
        <v>34</v>
      </c>
      <c r="I158" s="4"/>
      <c r="J158" s="4" t="s">
        <v>35</v>
      </c>
      <c r="K158" s="6">
        <v>3</v>
      </c>
      <c r="L158" s="4">
        <v>314010</v>
      </c>
      <c r="M158" s="4" t="s">
        <v>101</v>
      </c>
      <c r="N158" s="4" t="s">
        <v>291</v>
      </c>
      <c r="O158" s="4" t="s">
        <v>73</v>
      </c>
      <c r="P158" s="4">
        <v>2</v>
      </c>
      <c r="Q158" s="4" t="s">
        <v>292</v>
      </c>
      <c r="R158" s="3">
        <v>108090</v>
      </c>
      <c r="S158" s="4" t="s">
        <v>293</v>
      </c>
      <c r="T158" s="4" t="s">
        <v>294</v>
      </c>
      <c r="U158" s="4">
        <v>549494188</v>
      </c>
      <c r="V158" s="4" t="s">
        <v>295</v>
      </c>
      <c r="W158" s="7">
        <v>165</v>
      </c>
      <c r="X158" s="8">
        <v>21</v>
      </c>
      <c r="Y158" s="9">
        <f>(($K$158*$W$158)*($X$158/100))/$K$158</f>
        <v>34.65</v>
      </c>
      <c r="Z158" s="9">
        <f>ROUND($K$158*ROUND($W$158,2),2)</f>
        <v>495</v>
      </c>
      <c r="AA158" s="9">
        <f>ROUND($Z$158*((100+$X$158)/100),2)</f>
        <v>598.95</v>
      </c>
    </row>
    <row r="159" spans="1:27" ht="39" thickBot="1">
      <c r="A159" s="3">
        <v>45485</v>
      </c>
      <c r="B159" s="4" t="s">
        <v>290</v>
      </c>
      <c r="C159" s="3">
        <v>123087</v>
      </c>
      <c r="D159" s="4" t="s">
        <v>45</v>
      </c>
      <c r="E159" s="4" t="s">
        <v>46</v>
      </c>
      <c r="F159" s="4" t="s">
        <v>47</v>
      </c>
      <c r="G159" s="5" t="s">
        <v>747</v>
      </c>
      <c r="H159" s="4" t="s">
        <v>34</v>
      </c>
      <c r="I159" s="4"/>
      <c r="J159" s="4" t="s">
        <v>35</v>
      </c>
      <c r="K159" s="6">
        <v>4</v>
      </c>
      <c r="L159" s="4">
        <v>314010</v>
      </c>
      <c r="M159" s="4" t="s">
        <v>101</v>
      </c>
      <c r="N159" s="4" t="s">
        <v>291</v>
      </c>
      <c r="O159" s="4" t="s">
        <v>73</v>
      </c>
      <c r="P159" s="4">
        <v>2</v>
      </c>
      <c r="Q159" s="4" t="s">
        <v>292</v>
      </c>
      <c r="R159" s="3">
        <v>108090</v>
      </c>
      <c r="S159" s="4" t="s">
        <v>293</v>
      </c>
      <c r="T159" s="4" t="s">
        <v>294</v>
      </c>
      <c r="U159" s="4">
        <v>549494188</v>
      </c>
      <c r="V159" s="4" t="s">
        <v>295</v>
      </c>
      <c r="W159" s="7">
        <v>320</v>
      </c>
      <c r="X159" s="8">
        <v>21</v>
      </c>
      <c r="Y159" s="9">
        <f>(($K$159*$W$159)*($X$159/100))/$K$159</f>
        <v>67.2</v>
      </c>
      <c r="Z159" s="9">
        <f>ROUND($K$159*ROUND($W$159,2),2)</f>
        <v>1280</v>
      </c>
      <c r="AA159" s="9">
        <f>ROUND($Z$159*((100+$X$159)/100),2)</f>
        <v>1548.8</v>
      </c>
    </row>
    <row r="160" spans="1:27" ht="13.5" customHeight="1" thickTop="1">
      <c r="A160" s="76" t="s">
        <v>42</v>
      </c>
      <c r="B160" s="76"/>
      <c r="C160" s="76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76" t="s">
        <v>43</v>
      </c>
      <c r="Y160" s="76"/>
      <c r="Z160" s="11">
        <f>SUM($Z$158:$Z$159)</f>
        <v>1775</v>
      </c>
      <c r="AA160" s="11">
        <f>SUM($AA$158:$AA$159)</f>
        <v>2147.75</v>
      </c>
    </row>
    <row r="161" spans="1:27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3.5" thickBot="1">
      <c r="A162" s="3">
        <v>45499</v>
      </c>
      <c r="B162" s="4"/>
      <c r="C162" s="3">
        <v>123208</v>
      </c>
      <c r="D162" s="4" t="s">
        <v>142</v>
      </c>
      <c r="E162" s="4" t="s">
        <v>166</v>
      </c>
      <c r="F162" s="4" t="s">
        <v>167</v>
      </c>
      <c r="G162" s="5" t="s">
        <v>752</v>
      </c>
      <c r="H162" s="4" t="s">
        <v>34</v>
      </c>
      <c r="I162" s="4"/>
      <c r="J162" s="4" t="s">
        <v>35</v>
      </c>
      <c r="K162" s="6">
        <v>1</v>
      </c>
      <c r="L162" s="4">
        <v>411400</v>
      </c>
      <c r="M162" s="4" t="s">
        <v>296</v>
      </c>
      <c r="N162" s="4" t="s">
        <v>297</v>
      </c>
      <c r="O162" s="4" t="s">
        <v>298</v>
      </c>
      <c r="P162" s="4">
        <v>5</v>
      </c>
      <c r="Q162" s="4" t="s">
        <v>299</v>
      </c>
      <c r="R162" s="3">
        <v>71018</v>
      </c>
      <c r="S162" s="4" t="s">
        <v>300</v>
      </c>
      <c r="T162" s="4" t="s">
        <v>301</v>
      </c>
      <c r="U162" s="4">
        <v>549496620</v>
      </c>
      <c r="V162" s="4"/>
      <c r="W162" s="7">
        <v>125</v>
      </c>
      <c r="X162" s="8">
        <v>21</v>
      </c>
      <c r="Y162" s="9">
        <f>(($K$162*$W$162)*($X$162/100))/$K$162</f>
        <v>26.25</v>
      </c>
      <c r="Z162" s="9">
        <f>ROUND($K$162*ROUND($W$162,2),2)</f>
        <v>125</v>
      </c>
      <c r="AA162" s="9">
        <f>ROUND($Z$162*((100+$X$162)/100),2)</f>
        <v>151.25</v>
      </c>
    </row>
    <row r="163" spans="1:27" ht="13.5" customHeight="1" thickTop="1">
      <c r="A163" s="76" t="s">
        <v>42</v>
      </c>
      <c r="B163" s="76"/>
      <c r="C163" s="76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76" t="s">
        <v>43</v>
      </c>
      <c r="Y163" s="76"/>
      <c r="Z163" s="11">
        <f>SUM($Z$162:$Z$162)</f>
        <v>125</v>
      </c>
      <c r="AA163" s="11">
        <f>SUM($AA$162:$AA$162)</f>
        <v>151.25</v>
      </c>
    </row>
    <row r="164" spans="1:27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>
      <c r="A165" s="3">
        <v>45533</v>
      </c>
      <c r="B165" s="4"/>
      <c r="C165" s="3">
        <v>123538</v>
      </c>
      <c r="D165" s="4" t="s">
        <v>31</v>
      </c>
      <c r="E165" s="4" t="s">
        <v>258</v>
      </c>
      <c r="F165" s="4" t="s">
        <v>259</v>
      </c>
      <c r="G165" s="5" t="s">
        <v>689</v>
      </c>
      <c r="H165" s="4" t="s">
        <v>34</v>
      </c>
      <c r="I165" s="4"/>
      <c r="J165" s="4" t="s">
        <v>35</v>
      </c>
      <c r="K165" s="6">
        <v>1</v>
      </c>
      <c r="L165" s="4">
        <v>212600</v>
      </c>
      <c r="M165" s="4" t="s">
        <v>183</v>
      </c>
      <c r="N165" s="4" t="s">
        <v>132</v>
      </c>
      <c r="O165" s="4" t="s">
        <v>133</v>
      </c>
      <c r="P165" s="4">
        <v>4</v>
      </c>
      <c r="Q165" s="4" t="s">
        <v>88</v>
      </c>
      <c r="R165" s="3">
        <v>9111</v>
      </c>
      <c r="S165" s="4" t="s">
        <v>184</v>
      </c>
      <c r="T165" s="4" t="s">
        <v>185</v>
      </c>
      <c r="U165" s="4">
        <v>549494986</v>
      </c>
      <c r="V165" s="4"/>
      <c r="W165" s="7">
        <v>2850</v>
      </c>
      <c r="X165" s="8">
        <v>21</v>
      </c>
      <c r="Y165" s="9">
        <f>(($K$165*$W$165)*($X$165/100))/$K$165</f>
        <v>598.5</v>
      </c>
      <c r="Z165" s="9">
        <f>ROUND($K$165*ROUND($W$165,2),2)</f>
        <v>2850</v>
      </c>
      <c r="AA165" s="9">
        <f>ROUND($Z$165*((100+$X$165)/100),2)</f>
        <v>3448.5</v>
      </c>
    </row>
    <row r="166" spans="1:27" ht="13.5" thickBot="1">
      <c r="A166" s="3">
        <v>45533</v>
      </c>
      <c r="B166" s="4"/>
      <c r="C166" s="3">
        <v>124864</v>
      </c>
      <c r="D166" s="4" t="s">
        <v>302</v>
      </c>
      <c r="E166" s="4" t="s">
        <v>303</v>
      </c>
      <c r="F166" s="4" t="s">
        <v>304</v>
      </c>
      <c r="G166" s="5" t="s">
        <v>682</v>
      </c>
      <c r="H166" s="4" t="s">
        <v>34</v>
      </c>
      <c r="I166" s="4"/>
      <c r="J166" s="4" t="s">
        <v>35</v>
      </c>
      <c r="K166" s="6">
        <v>1</v>
      </c>
      <c r="L166" s="4">
        <v>212600</v>
      </c>
      <c r="M166" s="4" t="s">
        <v>183</v>
      </c>
      <c r="N166" s="4" t="s">
        <v>132</v>
      </c>
      <c r="O166" s="4" t="s">
        <v>133</v>
      </c>
      <c r="P166" s="4">
        <v>4</v>
      </c>
      <c r="Q166" s="4" t="s">
        <v>305</v>
      </c>
      <c r="R166" s="3">
        <v>9111</v>
      </c>
      <c r="S166" s="4" t="s">
        <v>184</v>
      </c>
      <c r="T166" s="4" t="s">
        <v>185</v>
      </c>
      <c r="U166" s="4">
        <v>549494986</v>
      </c>
      <c r="V166" s="4"/>
      <c r="W166" s="7">
        <v>10555</v>
      </c>
      <c r="X166" s="8">
        <v>21</v>
      </c>
      <c r="Y166" s="9">
        <f>(($K$166*$W$166)*($X$166/100))/$K$166</f>
        <v>2216.5499999999997</v>
      </c>
      <c r="Z166" s="9">
        <f>ROUND($K$166*ROUND($W$166,2),2)</f>
        <v>10555</v>
      </c>
      <c r="AA166" s="9">
        <f>ROUND($Z$166*((100+$X$166)/100),2)</f>
        <v>12771.55</v>
      </c>
    </row>
    <row r="167" spans="1:27" ht="13.5" customHeight="1" thickTop="1">
      <c r="A167" s="76" t="s">
        <v>42</v>
      </c>
      <c r="B167" s="76"/>
      <c r="C167" s="76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76" t="s">
        <v>43</v>
      </c>
      <c r="Y167" s="76"/>
      <c r="Z167" s="11">
        <f>SUM($Z$165:$Z$166)</f>
        <v>13405</v>
      </c>
      <c r="AA167" s="11">
        <f>SUM($AA$165:$AA$166)</f>
        <v>16220.05</v>
      </c>
    </row>
    <row r="168" spans="1:27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3.5" thickBot="1">
      <c r="A169" s="3">
        <v>45566</v>
      </c>
      <c r="B169" s="4" t="s">
        <v>306</v>
      </c>
      <c r="C169" s="3">
        <v>123761</v>
      </c>
      <c r="D169" s="4" t="s">
        <v>66</v>
      </c>
      <c r="E169" s="4" t="s">
        <v>67</v>
      </c>
      <c r="F169" s="4" t="s">
        <v>68</v>
      </c>
      <c r="G169" s="5" t="s">
        <v>657</v>
      </c>
      <c r="H169" s="4" t="s">
        <v>34</v>
      </c>
      <c r="I169" s="4"/>
      <c r="J169" s="4" t="s">
        <v>35</v>
      </c>
      <c r="K169" s="6">
        <v>3</v>
      </c>
      <c r="L169" s="4">
        <v>231100</v>
      </c>
      <c r="M169" s="4" t="s">
        <v>307</v>
      </c>
      <c r="N169" s="4" t="s">
        <v>308</v>
      </c>
      <c r="O169" s="4" t="s">
        <v>309</v>
      </c>
      <c r="P169" s="4">
        <v>3</v>
      </c>
      <c r="Q169" s="4">
        <v>3.68</v>
      </c>
      <c r="R169" s="3">
        <v>38604</v>
      </c>
      <c r="S169" s="4" t="s">
        <v>310</v>
      </c>
      <c r="T169" s="4" t="s">
        <v>311</v>
      </c>
      <c r="U169" s="4">
        <v>549493750</v>
      </c>
      <c r="V169" s="4"/>
      <c r="W169" s="7">
        <v>7850</v>
      </c>
      <c r="X169" s="8">
        <v>21</v>
      </c>
      <c r="Y169" s="9">
        <f>(($K$169*$W$169)*($X$169/100))/$K$169</f>
        <v>1648.5</v>
      </c>
      <c r="Z169" s="9">
        <f>ROUND($K$169*ROUND($W$169,2),2)</f>
        <v>23550</v>
      </c>
      <c r="AA169" s="9">
        <f>ROUND($Z$169*((100+$X$169)/100),2)</f>
        <v>28495.5</v>
      </c>
    </row>
    <row r="170" spans="1:27" ht="13.5" customHeight="1" thickTop="1">
      <c r="A170" s="76" t="s">
        <v>42</v>
      </c>
      <c r="B170" s="76"/>
      <c r="C170" s="76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76" t="s">
        <v>43</v>
      </c>
      <c r="Y170" s="76"/>
      <c r="Z170" s="11">
        <f>SUM($Z$169:$Z$169)</f>
        <v>23550</v>
      </c>
      <c r="AA170" s="11">
        <f>SUM($AA$169:$AA$169)</f>
        <v>28495.5</v>
      </c>
    </row>
    <row r="171" spans="1:27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3.5" thickBot="1">
      <c r="A172" s="3">
        <v>45567</v>
      </c>
      <c r="B172" s="4" t="s">
        <v>312</v>
      </c>
      <c r="C172" s="3">
        <v>123774</v>
      </c>
      <c r="D172" s="4" t="s">
        <v>66</v>
      </c>
      <c r="E172" s="4" t="s">
        <v>67</v>
      </c>
      <c r="F172" s="4" t="s">
        <v>68</v>
      </c>
      <c r="G172" s="5" t="s">
        <v>657</v>
      </c>
      <c r="H172" s="4" t="s">
        <v>34</v>
      </c>
      <c r="I172" s="4"/>
      <c r="J172" s="4" t="s">
        <v>35</v>
      </c>
      <c r="K172" s="6">
        <v>7</v>
      </c>
      <c r="L172" s="4">
        <v>510000</v>
      </c>
      <c r="M172" s="4" t="s">
        <v>207</v>
      </c>
      <c r="N172" s="4" t="s">
        <v>208</v>
      </c>
      <c r="O172" s="4" t="s">
        <v>73</v>
      </c>
      <c r="P172" s="4">
        <v>2</v>
      </c>
      <c r="Q172" s="4" t="s">
        <v>209</v>
      </c>
      <c r="R172" s="3">
        <v>186014</v>
      </c>
      <c r="S172" s="4" t="s">
        <v>210</v>
      </c>
      <c r="T172" s="4" t="s">
        <v>211</v>
      </c>
      <c r="U172" s="4">
        <v>549496321</v>
      </c>
      <c r="V172" s="4"/>
      <c r="W172" s="7">
        <v>7850</v>
      </c>
      <c r="X172" s="8">
        <v>21</v>
      </c>
      <c r="Y172" s="9">
        <f>(($K$172*$W$172)*($X$172/100))/$K$172</f>
        <v>1648.5</v>
      </c>
      <c r="Z172" s="9">
        <f>ROUND($K$172*ROUND($W$172,2),2)</f>
        <v>54950</v>
      </c>
      <c r="AA172" s="9">
        <f>ROUND($Z$172*((100+$X$172)/100),2)</f>
        <v>66489.5</v>
      </c>
    </row>
    <row r="173" spans="1:27" ht="13.5" customHeight="1" thickTop="1">
      <c r="A173" s="76" t="s">
        <v>42</v>
      </c>
      <c r="B173" s="76"/>
      <c r="C173" s="76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76" t="s">
        <v>43</v>
      </c>
      <c r="Y173" s="76"/>
      <c r="Z173" s="11">
        <f>SUM($Z$172:$Z$172)</f>
        <v>54950</v>
      </c>
      <c r="AA173" s="11">
        <f>SUM($AA$172:$AA$172)</f>
        <v>66489.5</v>
      </c>
    </row>
    <row r="174" spans="1:27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3.5" thickBot="1">
      <c r="A175" s="3">
        <v>45568</v>
      </c>
      <c r="B175" s="4" t="s">
        <v>313</v>
      </c>
      <c r="C175" s="3">
        <v>123775</v>
      </c>
      <c r="D175" s="4" t="s">
        <v>66</v>
      </c>
      <c r="E175" s="4" t="s">
        <v>67</v>
      </c>
      <c r="F175" s="4" t="s">
        <v>68</v>
      </c>
      <c r="G175" s="5" t="s">
        <v>657</v>
      </c>
      <c r="H175" s="4" t="s">
        <v>34</v>
      </c>
      <c r="I175" s="4"/>
      <c r="J175" s="4" t="s">
        <v>35</v>
      </c>
      <c r="K175" s="6">
        <v>5</v>
      </c>
      <c r="L175" s="4">
        <v>510000</v>
      </c>
      <c r="M175" s="4" t="s">
        <v>207</v>
      </c>
      <c r="N175" s="4" t="s">
        <v>208</v>
      </c>
      <c r="O175" s="4" t="s">
        <v>73</v>
      </c>
      <c r="P175" s="4">
        <v>2</v>
      </c>
      <c r="Q175" s="4" t="s">
        <v>209</v>
      </c>
      <c r="R175" s="3">
        <v>186014</v>
      </c>
      <c r="S175" s="4" t="s">
        <v>210</v>
      </c>
      <c r="T175" s="4" t="s">
        <v>211</v>
      </c>
      <c r="U175" s="4">
        <v>549496321</v>
      </c>
      <c r="V175" s="4"/>
      <c r="W175" s="7">
        <v>7850</v>
      </c>
      <c r="X175" s="8">
        <v>21</v>
      </c>
      <c r="Y175" s="9">
        <f>(($K$175*$W$175)*($X$175/100))/$K$175</f>
        <v>1648.5</v>
      </c>
      <c r="Z175" s="9">
        <f>ROUND($K$175*ROUND($W$175,2),2)</f>
        <v>39250</v>
      </c>
      <c r="AA175" s="9">
        <f>ROUND($Z$175*((100+$X$175)/100),2)</f>
        <v>47492.5</v>
      </c>
    </row>
    <row r="176" spans="1:27" ht="13.5" customHeight="1" thickTop="1">
      <c r="A176" s="76" t="s">
        <v>42</v>
      </c>
      <c r="B176" s="76"/>
      <c r="C176" s="76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76" t="s">
        <v>43</v>
      </c>
      <c r="Y176" s="76"/>
      <c r="Z176" s="11">
        <f>SUM($Z$175:$Z$175)</f>
        <v>39250</v>
      </c>
      <c r="AA176" s="11">
        <f>SUM($AA$175:$AA$175)</f>
        <v>47492.5</v>
      </c>
    </row>
    <row r="177" spans="1:27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3.5" thickBot="1">
      <c r="A178" s="3">
        <v>45598</v>
      </c>
      <c r="B178" s="4" t="s">
        <v>314</v>
      </c>
      <c r="C178" s="3">
        <v>124059</v>
      </c>
      <c r="D178" s="4" t="s">
        <v>31</v>
      </c>
      <c r="E178" s="4" t="s">
        <v>258</v>
      </c>
      <c r="F178" s="4" t="s">
        <v>259</v>
      </c>
      <c r="G178" s="5" t="s">
        <v>689</v>
      </c>
      <c r="H178" s="4" t="s">
        <v>34</v>
      </c>
      <c r="I178" s="4"/>
      <c r="J178" s="4" t="s">
        <v>35</v>
      </c>
      <c r="K178" s="6">
        <v>2</v>
      </c>
      <c r="L178" s="4">
        <v>212300</v>
      </c>
      <c r="M178" s="4" t="s">
        <v>315</v>
      </c>
      <c r="N178" s="4" t="s">
        <v>316</v>
      </c>
      <c r="O178" s="4" t="s">
        <v>317</v>
      </c>
      <c r="P178" s="4">
        <v>3</v>
      </c>
      <c r="Q178" s="4" t="s">
        <v>318</v>
      </c>
      <c r="R178" s="3">
        <v>115612</v>
      </c>
      <c r="S178" s="4" t="s">
        <v>319</v>
      </c>
      <c r="T178" s="4" t="s">
        <v>320</v>
      </c>
      <c r="U178" s="4">
        <v>549493603</v>
      </c>
      <c r="V178" s="4"/>
      <c r="W178" s="7">
        <v>2850</v>
      </c>
      <c r="X178" s="8">
        <v>21</v>
      </c>
      <c r="Y178" s="9">
        <f>(($K$178*$W$178)*($X$178/100))/$K$178</f>
        <v>598.5</v>
      </c>
      <c r="Z178" s="9">
        <f>ROUND($K$178*ROUND($W$178,2),2)</f>
        <v>5700</v>
      </c>
      <c r="AA178" s="9">
        <f>ROUND($Z$178*((100+$X$178)/100),2)</f>
        <v>6897</v>
      </c>
    </row>
    <row r="179" spans="1:27" ht="13.5" customHeight="1" thickTop="1">
      <c r="A179" s="76" t="s">
        <v>42</v>
      </c>
      <c r="B179" s="76"/>
      <c r="C179" s="7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76" t="s">
        <v>43</v>
      </c>
      <c r="Y179" s="76"/>
      <c r="Z179" s="11">
        <f>SUM($Z$178:$Z$178)</f>
        <v>5700</v>
      </c>
      <c r="AA179" s="11">
        <f>SUM($AA$178:$AA$178)</f>
        <v>6897</v>
      </c>
    </row>
    <row r="180" spans="1:27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>
      <c r="A181" s="3">
        <v>45615</v>
      </c>
      <c r="B181" s="4"/>
      <c r="C181" s="3">
        <v>124389</v>
      </c>
      <c r="D181" s="4" t="s">
        <v>66</v>
      </c>
      <c r="E181" s="4" t="s">
        <v>67</v>
      </c>
      <c r="F181" s="4" t="s">
        <v>68</v>
      </c>
      <c r="G181" s="5" t="s">
        <v>657</v>
      </c>
      <c r="H181" s="4" t="s">
        <v>34</v>
      </c>
      <c r="I181" s="4"/>
      <c r="J181" s="4" t="s">
        <v>35</v>
      </c>
      <c r="K181" s="6">
        <v>2</v>
      </c>
      <c r="L181" s="4">
        <v>211400</v>
      </c>
      <c r="M181" s="4" t="s">
        <v>321</v>
      </c>
      <c r="N181" s="4" t="s">
        <v>157</v>
      </c>
      <c r="O181" s="4" t="s">
        <v>158</v>
      </c>
      <c r="P181" s="4">
        <v>2</v>
      </c>
      <c r="Q181" s="4" t="s">
        <v>88</v>
      </c>
      <c r="R181" s="3">
        <v>2192</v>
      </c>
      <c r="S181" s="4" t="s">
        <v>322</v>
      </c>
      <c r="T181" s="4" t="s">
        <v>323</v>
      </c>
      <c r="U181" s="4">
        <v>549494076</v>
      </c>
      <c r="V181" s="4"/>
      <c r="W181" s="7">
        <v>7850</v>
      </c>
      <c r="X181" s="8">
        <v>21</v>
      </c>
      <c r="Y181" s="9">
        <f>(($K$181*$W$181)*($X$181/100))/$K$181</f>
        <v>1648.5</v>
      </c>
      <c r="Z181" s="9">
        <f>ROUND($K$181*ROUND($W$181,2),2)</f>
        <v>15700</v>
      </c>
      <c r="AA181" s="9">
        <f>ROUND($Z$181*((100+$X$181)/100),2)</f>
        <v>18997</v>
      </c>
    </row>
    <row r="182" spans="1:27" ht="12.75">
      <c r="A182" s="3">
        <v>45615</v>
      </c>
      <c r="B182" s="4"/>
      <c r="C182" s="3">
        <v>124390</v>
      </c>
      <c r="D182" s="4" t="s">
        <v>31</v>
      </c>
      <c r="E182" s="4" t="s">
        <v>96</v>
      </c>
      <c r="F182" s="4" t="s">
        <v>97</v>
      </c>
      <c r="G182" s="5" t="s">
        <v>700</v>
      </c>
      <c r="H182" s="4" t="s">
        <v>34</v>
      </c>
      <c r="I182" s="4"/>
      <c r="J182" s="4" t="s">
        <v>35</v>
      </c>
      <c r="K182" s="6">
        <v>1</v>
      </c>
      <c r="L182" s="4">
        <v>211400</v>
      </c>
      <c r="M182" s="4" t="s">
        <v>321</v>
      </c>
      <c r="N182" s="4" t="s">
        <v>157</v>
      </c>
      <c r="O182" s="4" t="s">
        <v>158</v>
      </c>
      <c r="P182" s="4">
        <v>2</v>
      </c>
      <c r="Q182" s="4" t="s">
        <v>88</v>
      </c>
      <c r="R182" s="3">
        <v>2192</v>
      </c>
      <c r="S182" s="4" t="s">
        <v>322</v>
      </c>
      <c r="T182" s="4" t="s">
        <v>323</v>
      </c>
      <c r="U182" s="4">
        <v>549494076</v>
      </c>
      <c r="V182" s="4"/>
      <c r="W182" s="7">
        <v>3740</v>
      </c>
      <c r="X182" s="8">
        <v>21</v>
      </c>
      <c r="Y182" s="9">
        <f>(($K$182*$W$182)*($X$182/100))/$K$182</f>
        <v>785.4</v>
      </c>
      <c r="Z182" s="9">
        <f>ROUND($K$182*ROUND($W$182,2),2)</f>
        <v>3740</v>
      </c>
      <c r="AA182" s="9">
        <f>ROUND($Z$182*((100+$X$182)/100),2)</f>
        <v>4525.4</v>
      </c>
    </row>
    <row r="183" spans="1:27" ht="12.75">
      <c r="A183" s="3">
        <v>45615</v>
      </c>
      <c r="B183" s="4"/>
      <c r="C183" s="3">
        <v>124391</v>
      </c>
      <c r="D183" s="4" t="s">
        <v>142</v>
      </c>
      <c r="E183" s="4" t="s">
        <v>166</v>
      </c>
      <c r="F183" s="4" t="s">
        <v>167</v>
      </c>
      <c r="G183" s="5" t="s">
        <v>752</v>
      </c>
      <c r="H183" s="4" t="s">
        <v>34</v>
      </c>
      <c r="I183" s="4"/>
      <c r="J183" s="4" t="s">
        <v>35</v>
      </c>
      <c r="K183" s="6">
        <v>2</v>
      </c>
      <c r="L183" s="4">
        <v>211400</v>
      </c>
      <c r="M183" s="4" t="s">
        <v>321</v>
      </c>
      <c r="N183" s="4" t="s">
        <v>157</v>
      </c>
      <c r="O183" s="4" t="s">
        <v>158</v>
      </c>
      <c r="P183" s="4">
        <v>2</v>
      </c>
      <c r="Q183" s="4" t="s">
        <v>88</v>
      </c>
      <c r="R183" s="3">
        <v>2192</v>
      </c>
      <c r="S183" s="4" t="s">
        <v>322</v>
      </c>
      <c r="T183" s="4" t="s">
        <v>323</v>
      </c>
      <c r="U183" s="4">
        <v>549494076</v>
      </c>
      <c r="V183" s="4"/>
      <c r="W183" s="7">
        <v>125</v>
      </c>
      <c r="X183" s="8">
        <v>21</v>
      </c>
      <c r="Y183" s="9">
        <f>(($K$183*$W$183)*($X$183/100))/$K$183</f>
        <v>26.25</v>
      </c>
      <c r="Z183" s="9">
        <f>ROUND($K$183*ROUND($W$183,2),2)</f>
        <v>250</v>
      </c>
      <c r="AA183" s="9">
        <f>ROUND($Z$183*((100+$X$183)/100),2)</f>
        <v>302.5</v>
      </c>
    </row>
    <row r="184" spans="1:27" ht="13.5" thickBot="1">
      <c r="A184" s="3">
        <v>45615</v>
      </c>
      <c r="B184" s="4"/>
      <c r="C184" s="3">
        <v>124393</v>
      </c>
      <c r="D184" s="4" t="s">
        <v>45</v>
      </c>
      <c r="E184" s="4" t="s">
        <v>46</v>
      </c>
      <c r="F184" s="4" t="s">
        <v>47</v>
      </c>
      <c r="G184" s="5" t="s">
        <v>747</v>
      </c>
      <c r="H184" s="4" t="s">
        <v>34</v>
      </c>
      <c r="I184" s="4"/>
      <c r="J184" s="4" t="s">
        <v>35</v>
      </c>
      <c r="K184" s="6">
        <v>3</v>
      </c>
      <c r="L184" s="4">
        <v>211400</v>
      </c>
      <c r="M184" s="4" t="s">
        <v>321</v>
      </c>
      <c r="N184" s="4" t="s">
        <v>157</v>
      </c>
      <c r="O184" s="4" t="s">
        <v>158</v>
      </c>
      <c r="P184" s="4">
        <v>2</v>
      </c>
      <c r="Q184" s="4" t="s">
        <v>88</v>
      </c>
      <c r="R184" s="3">
        <v>2192</v>
      </c>
      <c r="S184" s="4" t="s">
        <v>322</v>
      </c>
      <c r="T184" s="4" t="s">
        <v>323</v>
      </c>
      <c r="U184" s="4">
        <v>549494076</v>
      </c>
      <c r="V184" s="4"/>
      <c r="W184" s="7">
        <v>320</v>
      </c>
      <c r="X184" s="8">
        <v>21</v>
      </c>
      <c r="Y184" s="9">
        <f>(($K$184*$W$184)*($X$184/100))/$K$184</f>
        <v>67.2</v>
      </c>
      <c r="Z184" s="9">
        <f>ROUND($K$184*ROUND($W$184,2),2)</f>
        <v>960</v>
      </c>
      <c r="AA184" s="9">
        <f>ROUND($Z$184*((100+$X$184)/100),2)</f>
        <v>1161.6</v>
      </c>
    </row>
    <row r="185" spans="1:27" ht="13.5" customHeight="1" thickTop="1">
      <c r="A185" s="76" t="s">
        <v>42</v>
      </c>
      <c r="B185" s="76"/>
      <c r="C185" s="76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76" t="s">
        <v>43</v>
      </c>
      <c r="Y185" s="76"/>
      <c r="Z185" s="11">
        <f>SUM($Z$181:$Z$184)</f>
        <v>20650</v>
      </c>
      <c r="AA185" s="11">
        <f>SUM($AA$181:$AA$184)</f>
        <v>24986.5</v>
      </c>
    </row>
    <row r="186" spans="1:27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3.5" thickBot="1">
      <c r="A187" s="3">
        <v>45631</v>
      </c>
      <c r="B187" s="4" t="s">
        <v>324</v>
      </c>
      <c r="C187" s="3">
        <v>124529</v>
      </c>
      <c r="D187" s="4" t="s">
        <v>54</v>
      </c>
      <c r="E187" s="4" t="s">
        <v>117</v>
      </c>
      <c r="F187" s="4" t="s">
        <v>118</v>
      </c>
      <c r="G187" s="5" t="s">
        <v>740</v>
      </c>
      <c r="H187" s="4" t="s">
        <v>34</v>
      </c>
      <c r="I187" s="4"/>
      <c r="J187" s="4" t="s">
        <v>35</v>
      </c>
      <c r="K187" s="6">
        <v>3</v>
      </c>
      <c r="L187" s="4">
        <v>314010</v>
      </c>
      <c r="M187" s="4" t="s">
        <v>101</v>
      </c>
      <c r="N187" s="4" t="s">
        <v>102</v>
      </c>
      <c r="O187" s="4" t="s">
        <v>73</v>
      </c>
      <c r="P187" s="4">
        <v>2</v>
      </c>
      <c r="Q187" s="4" t="s">
        <v>103</v>
      </c>
      <c r="R187" s="3">
        <v>8324</v>
      </c>
      <c r="S187" s="4" t="s">
        <v>104</v>
      </c>
      <c r="T187" s="4" t="s">
        <v>105</v>
      </c>
      <c r="U187" s="4">
        <v>549493041</v>
      </c>
      <c r="V187" s="4"/>
      <c r="W187" s="7">
        <v>2470</v>
      </c>
      <c r="X187" s="8">
        <v>21</v>
      </c>
      <c r="Y187" s="9">
        <f>(($K$187*$W$187)*($X$187/100))/$K$187</f>
        <v>518.6999999999999</v>
      </c>
      <c r="Z187" s="9">
        <f>ROUND($K$187*ROUND($W$187,2),2)</f>
        <v>7410</v>
      </c>
      <c r="AA187" s="9">
        <f>ROUND($Z$187*((100+$X$187)/100),2)</f>
        <v>8966.1</v>
      </c>
    </row>
    <row r="188" spans="1:27" ht="13.5" customHeight="1" thickTop="1">
      <c r="A188" s="76" t="s">
        <v>42</v>
      </c>
      <c r="B188" s="76"/>
      <c r="C188" s="76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76" t="s">
        <v>43</v>
      </c>
      <c r="Y188" s="76"/>
      <c r="Z188" s="11">
        <f>SUM($Z$187:$Z$187)</f>
        <v>7410</v>
      </c>
      <c r="AA188" s="11">
        <f>SUM($AA$187:$AA$187)</f>
        <v>8966.1</v>
      </c>
    </row>
    <row r="189" spans="1:27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>
      <c r="A190" s="3">
        <v>45650</v>
      </c>
      <c r="B190" s="4" t="s">
        <v>325</v>
      </c>
      <c r="C190" s="3">
        <v>124580</v>
      </c>
      <c r="D190" s="4" t="s">
        <v>109</v>
      </c>
      <c r="E190" s="4" t="s">
        <v>110</v>
      </c>
      <c r="F190" s="4" t="s">
        <v>111</v>
      </c>
      <c r="G190" s="5" t="s">
        <v>713</v>
      </c>
      <c r="H190" s="4" t="s">
        <v>34</v>
      </c>
      <c r="I190" s="4"/>
      <c r="J190" s="4" t="s">
        <v>35</v>
      </c>
      <c r="K190" s="6">
        <v>1</v>
      </c>
      <c r="L190" s="4">
        <v>315030</v>
      </c>
      <c r="M190" s="4" t="s">
        <v>112</v>
      </c>
      <c r="N190" s="4" t="s">
        <v>113</v>
      </c>
      <c r="O190" s="4" t="s">
        <v>50</v>
      </c>
      <c r="P190" s="4">
        <v>2</v>
      </c>
      <c r="Q190" s="4" t="s">
        <v>88</v>
      </c>
      <c r="R190" s="3">
        <v>115583</v>
      </c>
      <c r="S190" s="4" t="s">
        <v>115</v>
      </c>
      <c r="T190" s="4" t="s">
        <v>116</v>
      </c>
      <c r="U190" s="4">
        <v>549496126</v>
      </c>
      <c r="V190" s="4"/>
      <c r="W190" s="7">
        <v>2000</v>
      </c>
      <c r="X190" s="8">
        <v>21</v>
      </c>
      <c r="Y190" s="9">
        <f>(($K$190*$W$190)*($X$190/100))/$K$190</f>
        <v>420</v>
      </c>
      <c r="Z190" s="9">
        <f>ROUND($K$190*ROUND($W$190,2),2)</f>
        <v>2000</v>
      </c>
      <c r="AA190" s="9">
        <f>ROUND($Z$190*((100+$X$190)/100),2)</f>
        <v>2420</v>
      </c>
    </row>
    <row r="191" spans="1:27" ht="13.5" thickBot="1">
      <c r="A191" s="3">
        <v>45650</v>
      </c>
      <c r="B191" s="4" t="s">
        <v>325</v>
      </c>
      <c r="C191" s="3">
        <v>125201</v>
      </c>
      <c r="D191" s="4" t="s">
        <v>31</v>
      </c>
      <c r="E191" s="4" t="s">
        <v>258</v>
      </c>
      <c r="F191" s="4" t="s">
        <v>259</v>
      </c>
      <c r="G191" s="5" t="s">
        <v>689</v>
      </c>
      <c r="H191" s="4" t="s">
        <v>34</v>
      </c>
      <c r="I191" s="4"/>
      <c r="J191" s="4" t="s">
        <v>35</v>
      </c>
      <c r="K191" s="6">
        <v>7</v>
      </c>
      <c r="L191" s="4">
        <v>315030</v>
      </c>
      <c r="M191" s="4" t="s">
        <v>112</v>
      </c>
      <c r="N191" s="4" t="s">
        <v>113</v>
      </c>
      <c r="O191" s="4" t="s">
        <v>50</v>
      </c>
      <c r="P191" s="4"/>
      <c r="Q191" s="4" t="s">
        <v>88</v>
      </c>
      <c r="R191" s="3">
        <v>1042</v>
      </c>
      <c r="S191" s="4" t="s">
        <v>326</v>
      </c>
      <c r="T191" s="4" t="s">
        <v>327</v>
      </c>
      <c r="U191" s="4">
        <v>549498168</v>
      </c>
      <c r="V191" s="4"/>
      <c r="W191" s="7">
        <v>2850</v>
      </c>
      <c r="X191" s="8">
        <v>21</v>
      </c>
      <c r="Y191" s="9">
        <f>(($K$191*$W$191)*($X$191/100))/$K$191</f>
        <v>598.5</v>
      </c>
      <c r="Z191" s="9">
        <f>ROUND($K$191*ROUND($W$191,2),2)</f>
        <v>19950</v>
      </c>
      <c r="AA191" s="9">
        <f>ROUND($Z$191*((100+$X$191)/100),2)</f>
        <v>24139.5</v>
      </c>
    </row>
    <row r="192" spans="1:27" ht="13.5" customHeight="1" thickTop="1">
      <c r="A192" s="76" t="s">
        <v>42</v>
      </c>
      <c r="B192" s="76"/>
      <c r="C192" s="76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76" t="s">
        <v>43</v>
      </c>
      <c r="Y192" s="76"/>
      <c r="Z192" s="11">
        <f>SUM($Z$190:$Z$191)</f>
        <v>21950</v>
      </c>
      <c r="AA192" s="11">
        <f>SUM($AA$190:$AA$191)</f>
        <v>26559.5</v>
      </c>
    </row>
    <row r="193" spans="1:27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>
      <c r="A194" s="3">
        <v>45699</v>
      </c>
      <c r="B194" s="4"/>
      <c r="C194" s="3">
        <v>124692</v>
      </c>
      <c r="D194" s="4" t="s">
        <v>66</v>
      </c>
      <c r="E194" s="4" t="s">
        <v>189</v>
      </c>
      <c r="F194" s="4" t="s">
        <v>190</v>
      </c>
      <c r="G194" s="5" t="s">
        <v>657</v>
      </c>
      <c r="H194" s="4" t="s">
        <v>34</v>
      </c>
      <c r="I194" s="4"/>
      <c r="J194" s="4" t="s">
        <v>35</v>
      </c>
      <c r="K194" s="6">
        <v>1</v>
      </c>
      <c r="L194" s="4">
        <v>110611</v>
      </c>
      <c r="M194" s="4" t="s">
        <v>217</v>
      </c>
      <c r="N194" s="4" t="s">
        <v>218</v>
      </c>
      <c r="O194" s="4" t="s">
        <v>219</v>
      </c>
      <c r="P194" s="4">
        <v>3</v>
      </c>
      <c r="Q194" s="4" t="s">
        <v>220</v>
      </c>
      <c r="R194" s="3">
        <v>45629</v>
      </c>
      <c r="S194" s="4" t="s">
        <v>221</v>
      </c>
      <c r="T194" s="4" t="s">
        <v>222</v>
      </c>
      <c r="U194" s="4">
        <v>549496316</v>
      </c>
      <c r="V194" s="4"/>
      <c r="W194" s="7">
        <v>11200</v>
      </c>
      <c r="X194" s="8">
        <v>21</v>
      </c>
      <c r="Y194" s="9">
        <f>(($K$194*$W$194)*($X$194/100))/$K$194</f>
        <v>2352</v>
      </c>
      <c r="Z194" s="9">
        <f>ROUND($K$194*ROUND($W$194,2),2)</f>
        <v>11200</v>
      </c>
      <c r="AA194" s="9">
        <f>ROUND($Z$194*((100+$X$194)/100),2)</f>
        <v>13552</v>
      </c>
    </row>
    <row r="195" spans="1:27" ht="13.5" thickBot="1">
      <c r="A195" s="3">
        <v>45699</v>
      </c>
      <c r="B195" s="4"/>
      <c r="C195" s="3">
        <v>124693</v>
      </c>
      <c r="D195" s="4" t="s">
        <v>31</v>
      </c>
      <c r="E195" s="4" t="s">
        <v>129</v>
      </c>
      <c r="F195" s="4" t="s">
        <v>130</v>
      </c>
      <c r="G195" s="5" t="s">
        <v>693</v>
      </c>
      <c r="H195" s="4" t="s">
        <v>34</v>
      </c>
      <c r="I195" s="4"/>
      <c r="J195" s="4" t="s">
        <v>35</v>
      </c>
      <c r="K195" s="6">
        <v>1</v>
      </c>
      <c r="L195" s="4">
        <v>110611</v>
      </c>
      <c r="M195" s="4" t="s">
        <v>217</v>
      </c>
      <c r="N195" s="4" t="s">
        <v>218</v>
      </c>
      <c r="O195" s="4" t="s">
        <v>219</v>
      </c>
      <c r="P195" s="4">
        <v>3</v>
      </c>
      <c r="Q195" s="4" t="s">
        <v>220</v>
      </c>
      <c r="R195" s="3">
        <v>45629</v>
      </c>
      <c r="S195" s="4" t="s">
        <v>221</v>
      </c>
      <c r="T195" s="4" t="s">
        <v>222</v>
      </c>
      <c r="U195" s="4">
        <v>549496316</v>
      </c>
      <c r="V195" s="4"/>
      <c r="W195" s="7">
        <v>3070</v>
      </c>
      <c r="X195" s="8">
        <v>21</v>
      </c>
      <c r="Y195" s="9">
        <f>(($K$195*$W$195)*($X$195/100))/$K$195</f>
        <v>644.6999999999999</v>
      </c>
      <c r="Z195" s="9">
        <f>ROUND($K$195*ROUND($W$195,2),2)</f>
        <v>3070</v>
      </c>
      <c r="AA195" s="9">
        <f>ROUND($Z$195*((100+$X$195)/100),2)</f>
        <v>3714.7</v>
      </c>
    </row>
    <row r="196" spans="1:27" ht="13.5" customHeight="1" thickTop="1">
      <c r="A196" s="76" t="s">
        <v>42</v>
      </c>
      <c r="B196" s="76"/>
      <c r="C196" s="7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76" t="s">
        <v>43</v>
      </c>
      <c r="Y196" s="76"/>
      <c r="Z196" s="11">
        <f>SUM($Z$194:$Z$195)</f>
        <v>14270</v>
      </c>
      <c r="AA196" s="11">
        <f>SUM($AA$194:$AA$195)</f>
        <v>17266.7</v>
      </c>
    </row>
    <row r="197" spans="1:27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3.5" thickBot="1">
      <c r="A198" s="3">
        <v>45742</v>
      </c>
      <c r="B198" s="4"/>
      <c r="C198" s="3">
        <v>124809</v>
      </c>
      <c r="D198" s="4" t="s">
        <v>54</v>
      </c>
      <c r="E198" s="4" t="s">
        <v>55</v>
      </c>
      <c r="F198" s="4" t="s">
        <v>56</v>
      </c>
      <c r="G198" s="5" t="s">
        <v>736</v>
      </c>
      <c r="H198" s="4" t="s">
        <v>34</v>
      </c>
      <c r="I198" s="4"/>
      <c r="J198" s="4" t="s">
        <v>35</v>
      </c>
      <c r="K198" s="6">
        <v>15</v>
      </c>
      <c r="L198" s="4">
        <v>110120</v>
      </c>
      <c r="M198" s="4" t="s">
        <v>328</v>
      </c>
      <c r="N198" s="4" t="s">
        <v>102</v>
      </c>
      <c r="O198" s="4" t="s">
        <v>73</v>
      </c>
      <c r="P198" s="4">
        <v>2</v>
      </c>
      <c r="Q198" s="4" t="s">
        <v>103</v>
      </c>
      <c r="R198" s="3">
        <v>8324</v>
      </c>
      <c r="S198" s="4" t="s">
        <v>104</v>
      </c>
      <c r="T198" s="4" t="s">
        <v>105</v>
      </c>
      <c r="U198" s="4">
        <v>549493041</v>
      </c>
      <c r="V198" s="4"/>
      <c r="W198" s="7">
        <v>1470</v>
      </c>
      <c r="X198" s="8">
        <v>21</v>
      </c>
      <c r="Y198" s="9">
        <f>(($K$198*$W$198)*($X$198/100))/$K$198</f>
        <v>308.7</v>
      </c>
      <c r="Z198" s="9">
        <f>ROUND($K$198*ROUND($W$198,2),2)</f>
        <v>22050</v>
      </c>
      <c r="AA198" s="9">
        <f>ROUND($Z$198*((100+$X$198)/100),2)</f>
        <v>26680.5</v>
      </c>
    </row>
    <row r="199" spans="1:27" ht="13.5" customHeight="1" thickTop="1">
      <c r="A199" s="76" t="s">
        <v>42</v>
      </c>
      <c r="B199" s="76"/>
      <c r="C199" s="7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76" t="s">
        <v>43</v>
      </c>
      <c r="Y199" s="76"/>
      <c r="Z199" s="11">
        <f>SUM($Z$198:$Z$198)</f>
        <v>22050</v>
      </c>
      <c r="AA199" s="11">
        <f>SUM($AA$198:$AA$198)</f>
        <v>26680.5</v>
      </c>
    </row>
    <row r="200" spans="1:27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>
      <c r="A201" s="3">
        <v>45743</v>
      </c>
      <c r="B201" s="4"/>
      <c r="C201" s="3">
        <v>124811</v>
      </c>
      <c r="D201" s="4" t="s">
        <v>66</v>
      </c>
      <c r="E201" s="4" t="s">
        <v>67</v>
      </c>
      <c r="F201" s="4" t="s">
        <v>68</v>
      </c>
      <c r="G201" s="5" t="s">
        <v>657</v>
      </c>
      <c r="H201" s="4" t="s">
        <v>34</v>
      </c>
      <c r="I201" s="4"/>
      <c r="J201" s="4" t="s">
        <v>35</v>
      </c>
      <c r="K201" s="6">
        <v>1</v>
      </c>
      <c r="L201" s="4">
        <v>110119</v>
      </c>
      <c r="M201" s="4" t="s">
        <v>329</v>
      </c>
      <c r="N201" s="4" t="s">
        <v>330</v>
      </c>
      <c r="O201" s="4" t="s">
        <v>121</v>
      </c>
      <c r="P201" s="4">
        <v>1</v>
      </c>
      <c r="Q201" s="4" t="s">
        <v>331</v>
      </c>
      <c r="R201" s="3">
        <v>1354</v>
      </c>
      <c r="S201" s="4" t="s">
        <v>332</v>
      </c>
      <c r="T201" s="4" t="s">
        <v>333</v>
      </c>
      <c r="U201" s="4">
        <v>543183020</v>
      </c>
      <c r="V201" s="4"/>
      <c r="W201" s="7">
        <v>7850</v>
      </c>
      <c r="X201" s="8">
        <v>21</v>
      </c>
      <c r="Y201" s="9">
        <f>(($K$201*$W$201)*($X$201/100))/$K$201</f>
        <v>1648.5</v>
      </c>
      <c r="Z201" s="9">
        <f>ROUND($K$201*ROUND($W$201,2),2)</f>
        <v>7850</v>
      </c>
      <c r="AA201" s="9">
        <f>ROUND($Z$201*((100+$X$201)/100),2)</f>
        <v>9498.5</v>
      </c>
    </row>
    <row r="202" spans="1:27" ht="13.5" thickBot="1">
      <c r="A202" s="3">
        <v>45743</v>
      </c>
      <c r="B202" s="4"/>
      <c r="C202" s="3">
        <v>124834</v>
      </c>
      <c r="D202" s="4" t="s">
        <v>63</v>
      </c>
      <c r="E202" s="4" t="s">
        <v>181</v>
      </c>
      <c r="F202" s="4" t="s">
        <v>182</v>
      </c>
      <c r="G202" s="5" t="s">
        <v>731</v>
      </c>
      <c r="H202" s="4" t="s">
        <v>34</v>
      </c>
      <c r="I202" s="4"/>
      <c r="J202" s="4" t="s">
        <v>35</v>
      </c>
      <c r="K202" s="6">
        <v>1</v>
      </c>
      <c r="L202" s="4">
        <v>110119</v>
      </c>
      <c r="M202" s="4" t="s">
        <v>329</v>
      </c>
      <c r="N202" s="4" t="s">
        <v>330</v>
      </c>
      <c r="O202" s="4" t="s">
        <v>121</v>
      </c>
      <c r="P202" s="4">
        <v>1</v>
      </c>
      <c r="Q202" s="4" t="s">
        <v>331</v>
      </c>
      <c r="R202" s="3">
        <v>1354</v>
      </c>
      <c r="S202" s="4" t="s">
        <v>332</v>
      </c>
      <c r="T202" s="4" t="s">
        <v>333</v>
      </c>
      <c r="U202" s="4">
        <v>543183020</v>
      </c>
      <c r="V202" s="4"/>
      <c r="W202" s="7">
        <v>6500</v>
      </c>
      <c r="X202" s="8">
        <v>21</v>
      </c>
      <c r="Y202" s="9">
        <f>(($K$202*$W$202)*($X$202/100))/$K$202</f>
        <v>1365</v>
      </c>
      <c r="Z202" s="9">
        <f>ROUND($K$202*ROUND($W$202,2),2)</f>
        <v>6500</v>
      </c>
      <c r="AA202" s="9">
        <f>ROUND($Z$202*((100+$X$202)/100),2)</f>
        <v>7865</v>
      </c>
    </row>
    <row r="203" spans="1:27" ht="13.5" customHeight="1" thickTop="1">
      <c r="A203" s="76" t="s">
        <v>42</v>
      </c>
      <c r="B203" s="76"/>
      <c r="C203" s="7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76" t="s">
        <v>43</v>
      </c>
      <c r="Y203" s="76"/>
      <c r="Z203" s="11">
        <f>SUM($Z$201:$Z$202)</f>
        <v>14350</v>
      </c>
      <c r="AA203" s="11">
        <f>SUM($AA$201:$AA$202)</f>
        <v>17363.5</v>
      </c>
    </row>
    <row r="204" spans="1:27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3.5" thickBot="1">
      <c r="A205" s="3">
        <v>45744</v>
      </c>
      <c r="B205" s="4"/>
      <c r="C205" s="3">
        <v>124813</v>
      </c>
      <c r="D205" s="4" t="s">
        <v>63</v>
      </c>
      <c r="E205" s="4" t="s">
        <v>64</v>
      </c>
      <c r="F205" s="4" t="s">
        <v>65</v>
      </c>
      <c r="G205" s="5" t="s">
        <v>727</v>
      </c>
      <c r="H205" s="4" t="s">
        <v>34</v>
      </c>
      <c r="I205" s="4"/>
      <c r="J205" s="4" t="s">
        <v>35</v>
      </c>
      <c r="K205" s="6">
        <v>1</v>
      </c>
      <c r="L205" s="4">
        <v>212400</v>
      </c>
      <c r="M205" s="4" t="s">
        <v>334</v>
      </c>
      <c r="N205" s="4" t="s">
        <v>316</v>
      </c>
      <c r="O205" s="4" t="s">
        <v>317</v>
      </c>
      <c r="P205" s="4">
        <v>1</v>
      </c>
      <c r="Q205" s="4" t="s">
        <v>335</v>
      </c>
      <c r="R205" s="3">
        <v>802</v>
      </c>
      <c r="S205" s="4" t="s">
        <v>336</v>
      </c>
      <c r="T205" s="4" t="s">
        <v>337</v>
      </c>
      <c r="U205" s="4">
        <v>549493258</v>
      </c>
      <c r="V205" s="4"/>
      <c r="W205" s="7">
        <v>4970</v>
      </c>
      <c r="X205" s="8">
        <v>21</v>
      </c>
      <c r="Y205" s="9">
        <f>(($K$205*$W$205)*($X$205/100))/$K$205</f>
        <v>1043.7</v>
      </c>
      <c r="Z205" s="9">
        <f>ROUND($K$205*ROUND($W$205,2),2)</f>
        <v>4970</v>
      </c>
      <c r="AA205" s="9">
        <f>ROUND($Z$205*((100+$X$205)/100),2)</f>
        <v>6013.7</v>
      </c>
    </row>
    <row r="206" spans="1:27" ht="13.5" customHeight="1" thickTop="1">
      <c r="A206" s="76" t="s">
        <v>42</v>
      </c>
      <c r="B206" s="76"/>
      <c r="C206" s="76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76" t="s">
        <v>43</v>
      </c>
      <c r="Y206" s="76"/>
      <c r="Z206" s="11">
        <f>SUM($Z$205:$Z$205)</f>
        <v>4970</v>
      </c>
      <c r="AA206" s="11">
        <f>SUM($AA$205:$AA$205)</f>
        <v>6013.7</v>
      </c>
    </row>
    <row r="207" spans="1:27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3.5" thickBot="1">
      <c r="A208" s="3">
        <v>45746</v>
      </c>
      <c r="B208" s="4" t="s">
        <v>338</v>
      </c>
      <c r="C208" s="3">
        <v>124818</v>
      </c>
      <c r="D208" s="4" t="s">
        <v>45</v>
      </c>
      <c r="E208" s="4" t="s">
        <v>78</v>
      </c>
      <c r="F208" s="4" t="s">
        <v>79</v>
      </c>
      <c r="G208" s="5" t="s">
        <v>746</v>
      </c>
      <c r="H208" s="4" t="s">
        <v>34</v>
      </c>
      <c r="I208" s="4"/>
      <c r="J208" s="4" t="s">
        <v>35</v>
      </c>
      <c r="K208" s="6">
        <v>2</v>
      </c>
      <c r="L208" s="4">
        <v>110512</v>
      </c>
      <c r="M208" s="4" t="s">
        <v>339</v>
      </c>
      <c r="N208" s="4" t="s">
        <v>340</v>
      </c>
      <c r="O208" s="4" t="s">
        <v>73</v>
      </c>
      <c r="P208" s="4">
        <v>3</v>
      </c>
      <c r="Q208" s="4" t="s">
        <v>341</v>
      </c>
      <c r="R208" s="3">
        <v>89478</v>
      </c>
      <c r="S208" s="4" t="s">
        <v>342</v>
      </c>
      <c r="T208" s="4" t="s">
        <v>343</v>
      </c>
      <c r="U208" s="4">
        <v>549491336</v>
      </c>
      <c r="V208" s="4"/>
      <c r="W208" s="7">
        <v>165</v>
      </c>
      <c r="X208" s="8">
        <v>21</v>
      </c>
      <c r="Y208" s="9">
        <f>(($K$208*$W$208)*($X$208/100))/$K$208</f>
        <v>34.65</v>
      </c>
      <c r="Z208" s="9">
        <f>ROUND($K$208*ROUND($W$208,2),2)</f>
        <v>330</v>
      </c>
      <c r="AA208" s="9">
        <f>ROUND($Z$208*((100+$X$208)/100),2)</f>
        <v>399.3</v>
      </c>
    </row>
    <row r="209" spans="1:27" ht="13.5" customHeight="1" thickTop="1">
      <c r="A209" s="76" t="s">
        <v>42</v>
      </c>
      <c r="B209" s="76"/>
      <c r="C209" s="7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76" t="s">
        <v>43</v>
      </c>
      <c r="Y209" s="76"/>
      <c r="Z209" s="11">
        <f>SUM($Z$208:$Z$208)</f>
        <v>330</v>
      </c>
      <c r="AA209" s="11">
        <f>SUM($AA$208:$AA$208)</f>
        <v>399.3</v>
      </c>
    </row>
    <row r="210" spans="1:27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3.5" thickBot="1">
      <c r="A211" s="3">
        <v>45747</v>
      </c>
      <c r="B211" s="4"/>
      <c r="C211" s="3">
        <v>124846</v>
      </c>
      <c r="D211" s="4" t="s">
        <v>54</v>
      </c>
      <c r="E211" s="4" t="s">
        <v>117</v>
      </c>
      <c r="F211" s="4" t="s">
        <v>118</v>
      </c>
      <c r="G211" s="5" t="s">
        <v>740</v>
      </c>
      <c r="H211" s="4" t="s">
        <v>34</v>
      </c>
      <c r="I211" s="4"/>
      <c r="J211" s="4" t="s">
        <v>35</v>
      </c>
      <c r="K211" s="6">
        <v>1</v>
      </c>
      <c r="L211" s="4">
        <v>239902</v>
      </c>
      <c r="M211" s="4" t="s">
        <v>344</v>
      </c>
      <c r="N211" s="4" t="s">
        <v>308</v>
      </c>
      <c r="O211" s="4" t="s">
        <v>309</v>
      </c>
      <c r="P211" s="4"/>
      <c r="Q211" s="4" t="s">
        <v>88</v>
      </c>
      <c r="R211" s="3">
        <v>3913</v>
      </c>
      <c r="S211" s="4" t="s">
        <v>345</v>
      </c>
      <c r="T211" s="4" t="s">
        <v>346</v>
      </c>
      <c r="U211" s="4">
        <v>549493609</v>
      </c>
      <c r="V211" s="4"/>
      <c r="W211" s="7">
        <v>2470</v>
      </c>
      <c r="X211" s="8">
        <v>21</v>
      </c>
      <c r="Y211" s="9">
        <f>(($K$211*$W$211)*($X$211/100))/$K$211</f>
        <v>518.6999999999999</v>
      </c>
      <c r="Z211" s="9">
        <f>ROUND($K$211*ROUND($W$211,2),2)</f>
        <v>2470</v>
      </c>
      <c r="AA211" s="9">
        <f>ROUND($Z$211*((100+$X$211)/100),2)</f>
        <v>2988.7</v>
      </c>
    </row>
    <row r="212" spans="1:27" ht="13.5" customHeight="1" thickTop="1">
      <c r="A212" s="76" t="s">
        <v>42</v>
      </c>
      <c r="B212" s="76"/>
      <c r="C212" s="7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76" t="s">
        <v>43</v>
      </c>
      <c r="Y212" s="76"/>
      <c r="Z212" s="11">
        <f>SUM($Z$211:$Z$211)</f>
        <v>2470</v>
      </c>
      <c r="AA212" s="11">
        <f>SUM($AA$211:$AA$211)</f>
        <v>2988.7</v>
      </c>
    </row>
    <row r="213" spans="1:27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3.5" thickBot="1">
      <c r="A214" s="3">
        <v>45750</v>
      </c>
      <c r="B214" s="4"/>
      <c r="C214" s="3">
        <v>124862</v>
      </c>
      <c r="D214" s="4" t="s">
        <v>54</v>
      </c>
      <c r="E214" s="4" t="s">
        <v>162</v>
      </c>
      <c r="F214" s="4" t="s">
        <v>163</v>
      </c>
      <c r="G214" s="5" t="s">
        <v>738</v>
      </c>
      <c r="H214" s="4" t="s">
        <v>34</v>
      </c>
      <c r="I214" s="4"/>
      <c r="J214" s="4" t="s">
        <v>35</v>
      </c>
      <c r="K214" s="6">
        <v>1</v>
      </c>
      <c r="L214" s="4">
        <v>231300</v>
      </c>
      <c r="M214" s="4" t="s">
        <v>347</v>
      </c>
      <c r="N214" s="4" t="s">
        <v>308</v>
      </c>
      <c r="O214" s="4" t="s">
        <v>309</v>
      </c>
      <c r="P214" s="4"/>
      <c r="Q214" s="4" t="s">
        <v>88</v>
      </c>
      <c r="R214" s="3">
        <v>3913</v>
      </c>
      <c r="S214" s="4" t="s">
        <v>345</v>
      </c>
      <c r="T214" s="4" t="s">
        <v>346</v>
      </c>
      <c r="U214" s="4">
        <v>549493609</v>
      </c>
      <c r="V214" s="4"/>
      <c r="W214" s="7">
        <v>1820</v>
      </c>
      <c r="X214" s="8">
        <v>21</v>
      </c>
      <c r="Y214" s="9">
        <f>(($K$214*$W$214)*($X$214/100))/$K$214</f>
        <v>382.2</v>
      </c>
      <c r="Z214" s="9">
        <f>ROUND($K$214*ROUND($W$214,2),2)</f>
        <v>1820</v>
      </c>
      <c r="AA214" s="9">
        <f>ROUND($Z$214*((100+$X$214)/100),2)</f>
        <v>2202.2</v>
      </c>
    </row>
    <row r="215" spans="1:27" ht="13.5" customHeight="1" thickTop="1">
      <c r="A215" s="76" t="s">
        <v>42</v>
      </c>
      <c r="B215" s="76"/>
      <c r="C215" s="7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76" t="s">
        <v>43</v>
      </c>
      <c r="Y215" s="76"/>
      <c r="Z215" s="11">
        <f>SUM($Z$214:$Z$214)</f>
        <v>1820</v>
      </c>
      <c r="AA215" s="11">
        <f>SUM($AA$214:$AA$214)</f>
        <v>2202.2</v>
      </c>
    </row>
    <row r="216" spans="1:27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>
      <c r="A217" s="3">
        <v>45760</v>
      </c>
      <c r="B217" s="4"/>
      <c r="C217" s="3">
        <v>124871</v>
      </c>
      <c r="D217" s="4" t="s">
        <v>66</v>
      </c>
      <c r="E217" s="4" t="s">
        <v>67</v>
      </c>
      <c r="F217" s="4" t="s">
        <v>68</v>
      </c>
      <c r="G217" s="5" t="s">
        <v>657</v>
      </c>
      <c r="H217" s="4" t="s">
        <v>34</v>
      </c>
      <c r="I217" s="4"/>
      <c r="J217" s="4" t="s">
        <v>35</v>
      </c>
      <c r="K217" s="6">
        <v>2</v>
      </c>
      <c r="L217" s="4">
        <v>110223</v>
      </c>
      <c r="M217" s="4" t="s">
        <v>348</v>
      </c>
      <c r="N217" s="4" t="s">
        <v>81</v>
      </c>
      <c r="O217" s="4" t="s">
        <v>38</v>
      </c>
      <c r="P217" s="4">
        <v>7</v>
      </c>
      <c r="Q217" s="4" t="s">
        <v>349</v>
      </c>
      <c r="R217" s="3">
        <v>1746</v>
      </c>
      <c r="S217" s="4" t="s">
        <v>350</v>
      </c>
      <c r="T217" s="4" t="s">
        <v>351</v>
      </c>
      <c r="U217" s="4">
        <v>532232983</v>
      </c>
      <c r="V217" s="4"/>
      <c r="W217" s="7">
        <v>7850</v>
      </c>
      <c r="X217" s="8">
        <v>21</v>
      </c>
      <c r="Y217" s="9">
        <f>(($K$217*$W$217)*($X$217/100))/$K$217</f>
        <v>1648.5</v>
      </c>
      <c r="Z217" s="9">
        <f>ROUND($K$217*ROUND($W$217,2),2)</f>
        <v>15700</v>
      </c>
      <c r="AA217" s="9">
        <f>ROUND($Z$217*((100+$X$217)/100),2)</f>
        <v>18997</v>
      </c>
    </row>
    <row r="218" spans="1:27" ht="13.5" thickBot="1">
      <c r="A218" s="3">
        <v>45760</v>
      </c>
      <c r="B218" s="4"/>
      <c r="C218" s="3">
        <v>124872</v>
      </c>
      <c r="D218" s="4" t="s">
        <v>31</v>
      </c>
      <c r="E218" s="4" t="s">
        <v>32</v>
      </c>
      <c r="F218" s="4" t="s">
        <v>33</v>
      </c>
      <c r="G218" s="5" t="s">
        <v>684</v>
      </c>
      <c r="H218" s="4" t="s">
        <v>34</v>
      </c>
      <c r="I218" s="4"/>
      <c r="J218" s="4" t="s">
        <v>35</v>
      </c>
      <c r="K218" s="6">
        <v>1</v>
      </c>
      <c r="L218" s="4">
        <v>110223</v>
      </c>
      <c r="M218" s="4" t="s">
        <v>348</v>
      </c>
      <c r="N218" s="4" t="s">
        <v>81</v>
      </c>
      <c r="O218" s="4" t="s">
        <v>38</v>
      </c>
      <c r="P218" s="4">
        <v>7</v>
      </c>
      <c r="Q218" s="4" t="s">
        <v>349</v>
      </c>
      <c r="R218" s="3">
        <v>1746</v>
      </c>
      <c r="S218" s="4" t="s">
        <v>350</v>
      </c>
      <c r="T218" s="4" t="s">
        <v>351</v>
      </c>
      <c r="U218" s="4">
        <v>532232983</v>
      </c>
      <c r="V218" s="4"/>
      <c r="W218" s="7">
        <v>2780</v>
      </c>
      <c r="X218" s="8">
        <v>21</v>
      </c>
      <c r="Y218" s="9">
        <f>(($K$218*$W$218)*($X$218/100))/$K$218</f>
        <v>583.8</v>
      </c>
      <c r="Z218" s="9">
        <f>ROUND($K$218*ROUND($W$218,2),2)</f>
        <v>2780</v>
      </c>
      <c r="AA218" s="9">
        <f>ROUND($Z$218*((100+$X$218)/100),2)</f>
        <v>3363.8</v>
      </c>
    </row>
    <row r="219" spans="1:27" ht="13.5" customHeight="1" thickTop="1">
      <c r="A219" s="76" t="s">
        <v>42</v>
      </c>
      <c r="B219" s="76"/>
      <c r="C219" s="76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76" t="s">
        <v>43</v>
      </c>
      <c r="Y219" s="76"/>
      <c r="Z219" s="11">
        <f>SUM($Z$217:$Z$218)</f>
        <v>18480</v>
      </c>
      <c r="AA219" s="11">
        <f>SUM($AA$217:$AA$218)</f>
        <v>22360.8</v>
      </c>
    </row>
    <row r="220" spans="1:27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3.5" thickBot="1">
      <c r="A221" s="3">
        <v>45780</v>
      </c>
      <c r="B221" s="4"/>
      <c r="C221" s="3">
        <v>124923</v>
      </c>
      <c r="D221" s="4" t="s">
        <v>66</v>
      </c>
      <c r="E221" s="4" t="s">
        <v>67</v>
      </c>
      <c r="F221" s="4" t="s">
        <v>68</v>
      </c>
      <c r="G221" s="5" t="s">
        <v>657</v>
      </c>
      <c r="H221" s="4" t="s">
        <v>34</v>
      </c>
      <c r="I221" s="4"/>
      <c r="J221" s="4" t="s">
        <v>35</v>
      </c>
      <c r="K221" s="6">
        <v>1</v>
      </c>
      <c r="L221" s="4">
        <v>119980</v>
      </c>
      <c r="M221" s="4" t="s">
        <v>248</v>
      </c>
      <c r="N221" s="4" t="s">
        <v>249</v>
      </c>
      <c r="O221" s="4" t="s">
        <v>73</v>
      </c>
      <c r="P221" s="4">
        <v>1</v>
      </c>
      <c r="Q221" s="4" t="s">
        <v>88</v>
      </c>
      <c r="R221" s="3">
        <v>27579</v>
      </c>
      <c r="S221" s="4" t="s">
        <v>250</v>
      </c>
      <c r="T221" s="4" t="s">
        <v>251</v>
      </c>
      <c r="U221" s="4">
        <v>549493304</v>
      </c>
      <c r="V221" s="4"/>
      <c r="W221" s="7">
        <v>7850</v>
      </c>
      <c r="X221" s="8">
        <v>21</v>
      </c>
      <c r="Y221" s="9">
        <f>(($K$221*$W$221)*($X$221/100))/$K$221</f>
        <v>1648.5</v>
      </c>
      <c r="Z221" s="9">
        <f>ROUND($K$221*ROUND($W$221,2),2)</f>
        <v>7850</v>
      </c>
      <c r="AA221" s="9">
        <f>ROUND($Z$221*((100+$X$221)/100),2)</f>
        <v>9498.5</v>
      </c>
    </row>
    <row r="222" spans="1:27" ht="13.5" customHeight="1" thickTop="1">
      <c r="A222" s="76" t="s">
        <v>42</v>
      </c>
      <c r="B222" s="76"/>
      <c r="C222" s="76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76" t="s">
        <v>43</v>
      </c>
      <c r="Y222" s="76"/>
      <c r="Z222" s="11">
        <f>SUM($Z$221:$Z$221)</f>
        <v>7850</v>
      </c>
      <c r="AA222" s="11">
        <f>SUM($AA$221:$AA$221)</f>
        <v>9498.5</v>
      </c>
    </row>
    <row r="223" spans="1:27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3.5" thickBot="1">
      <c r="A224" s="3">
        <v>45785</v>
      </c>
      <c r="B224" s="4" t="s">
        <v>352</v>
      </c>
      <c r="C224" s="3">
        <v>125218</v>
      </c>
      <c r="D224" s="4" t="s">
        <v>31</v>
      </c>
      <c r="E224" s="4" t="s">
        <v>258</v>
      </c>
      <c r="F224" s="4" t="s">
        <v>259</v>
      </c>
      <c r="G224" s="5" t="s">
        <v>689</v>
      </c>
      <c r="H224" s="4" t="s">
        <v>34</v>
      </c>
      <c r="I224" s="4"/>
      <c r="J224" s="4" t="s">
        <v>35</v>
      </c>
      <c r="K224" s="6">
        <v>1</v>
      </c>
      <c r="L224" s="4">
        <v>110227</v>
      </c>
      <c r="M224" s="4" t="s">
        <v>353</v>
      </c>
      <c r="N224" s="4" t="s">
        <v>81</v>
      </c>
      <c r="O224" s="4" t="s">
        <v>38</v>
      </c>
      <c r="P224" s="4">
        <v>17</v>
      </c>
      <c r="Q224" s="4" t="s">
        <v>354</v>
      </c>
      <c r="R224" s="3">
        <v>6570</v>
      </c>
      <c r="S224" s="4" t="s">
        <v>355</v>
      </c>
      <c r="T224" s="4" t="s">
        <v>356</v>
      </c>
      <c r="U224" s="4">
        <v>532232042</v>
      </c>
      <c r="V224" s="4" t="s">
        <v>357</v>
      </c>
      <c r="W224" s="7">
        <v>2850</v>
      </c>
      <c r="X224" s="8">
        <v>21</v>
      </c>
      <c r="Y224" s="9">
        <f>(($K$224*$W$224)*($X$224/100))/$K$224</f>
        <v>598.5</v>
      </c>
      <c r="Z224" s="9">
        <f>ROUND($K$224*ROUND($W$224,2),2)</f>
        <v>2850</v>
      </c>
      <c r="AA224" s="9">
        <f>ROUND($Z$224*((100+$X$224)/100),2)</f>
        <v>3448.5</v>
      </c>
    </row>
    <row r="225" spans="1:27" ht="13.5" customHeight="1" thickTop="1">
      <c r="A225" s="76" t="s">
        <v>42</v>
      </c>
      <c r="B225" s="76"/>
      <c r="C225" s="76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76" t="s">
        <v>43</v>
      </c>
      <c r="Y225" s="76"/>
      <c r="Z225" s="11">
        <f>SUM($Z$224:$Z$224)</f>
        <v>2850</v>
      </c>
      <c r="AA225" s="11">
        <f>SUM($AA$224:$AA$224)</f>
        <v>3448.5</v>
      </c>
    </row>
    <row r="226" spans="1:27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3.5" thickBot="1">
      <c r="A227" s="3">
        <v>45794</v>
      </c>
      <c r="B227" s="4" t="s">
        <v>358</v>
      </c>
      <c r="C227" s="3">
        <v>125050</v>
      </c>
      <c r="D227" s="4" t="s">
        <v>54</v>
      </c>
      <c r="E227" s="4" t="s">
        <v>55</v>
      </c>
      <c r="F227" s="4" t="s">
        <v>56</v>
      </c>
      <c r="G227" s="5" t="s">
        <v>736</v>
      </c>
      <c r="H227" s="4" t="s">
        <v>34</v>
      </c>
      <c r="I227" s="4"/>
      <c r="J227" s="4" t="s">
        <v>35</v>
      </c>
      <c r="K227" s="6">
        <v>5</v>
      </c>
      <c r="L227" s="4">
        <v>411900</v>
      </c>
      <c r="M227" s="4" t="s">
        <v>359</v>
      </c>
      <c r="N227" s="4" t="s">
        <v>360</v>
      </c>
      <c r="O227" s="4" t="s">
        <v>361</v>
      </c>
      <c r="P227" s="4">
        <v>3</v>
      </c>
      <c r="Q227" s="4" t="s">
        <v>362</v>
      </c>
      <c r="R227" s="3">
        <v>29510</v>
      </c>
      <c r="S227" s="4" t="s">
        <v>363</v>
      </c>
      <c r="T227" s="4" t="s">
        <v>364</v>
      </c>
      <c r="U227" s="4">
        <v>549493532</v>
      </c>
      <c r="V227" s="4"/>
      <c r="W227" s="7">
        <v>1470</v>
      </c>
      <c r="X227" s="8">
        <v>21</v>
      </c>
      <c r="Y227" s="9">
        <f>(($K$227*$W$227)*($X$227/100))/$K$227</f>
        <v>308.7</v>
      </c>
      <c r="Z227" s="9">
        <f>ROUND($K$227*ROUND($W$227,2),2)</f>
        <v>7350</v>
      </c>
      <c r="AA227" s="9">
        <f>ROUND($Z$227*((100+$X$227)/100),2)</f>
        <v>8893.5</v>
      </c>
    </row>
    <row r="228" spans="1:27" ht="13.5" customHeight="1" thickTop="1">
      <c r="A228" s="76" t="s">
        <v>42</v>
      </c>
      <c r="B228" s="76"/>
      <c r="C228" s="76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76" t="s">
        <v>43</v>
      </c>
      <c r="Y228" s="76"/>
      <c r="Z228" s="11">
        <f>SUM($Z$227:$Z$227)</f>
        <v>7350</v>
      </c>
      <c r="AA228" s="11">
        <f>SUM($AA$227:$AA$227)</f>
        <v>8893.5</v>
      </c>
    </row>
    <row r="229" spans="1:27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75">
      <c r="A230" s="3">
        <v>45819</v>
      </c>
      <c r="B230" s="4"/>
      <c r="C230" s="3">
        <v>124984</v>
      </c>
      <c r="D230" s="4" t="s">
        <v>142</v>
      </c>
      <c r="E230" s="4" t="s">
        <v>166</v>
      </c>
      <c r="F230" s="4" t="s">
        <v>167</v>
      </c>
      <c r="G230" s="5" t="s">
        <v>752</v>
      </c>
      <c r="H230" s="4" t="s">
        <v>34</v>
      </c>
      <c r="I230" s="4"/>
      <c r="J230" s="4" t="s">
        <v>35</v>
      </c>
      <c r="K230" s="6">
        <v>2</v>
      </c>
      <c r="L230" s="4">
        <v>212700</v>
      </c>
      <c r="M230" s="4" t="s">
        <v>365</v>
      </c>
      <c r="N230" s="4" t="s">
        <v>366</v>
      </c>
      <c r="O230" s="4" t="s">
        <v>367</v>
      </c>
      <c r="P230" s="4">
        <v>1</v>
      </c>
      <c r="Q230" s="4" t="s">
        <v>368</v>
      </c>
      <c r="R230" s="3">
        <v>65080</v>
      </c>
      <c r="S230" s="4" t="s">
        <v>369</v>
      </c>
      <c r="T230" s="4" t="s">
        <v>370</v>
      </c>
      <c r="U230" s="4">
        <v>549495170</v>
      </c>
      <c r="V230" s="4"/>
      <c r="W230" s="7">
        <v>125</v>
      </c>
      <c r="X230" s="8">
        <v>21</v>
      </c>
      <c r="Y230" s="9">
        <f>(($K$230*$W$230)*($X$230/100))/$K$230</f>
        <v>26.25</v>
      </c>
      <c r="Z230" s="9">
        <f>ROUND($K$230*ROUND($W$230,2),2)</f>
        <v>250</v>
      </c>
      <c r="AA230" s="9">
        <f>ROUND($Z$230*((100+$X$230)/100),2)</f>
        <v>302.5</v>
      </c>
    </row>
    <row r="231" spans="1:27" ht="13.5" thickBot="1">
      <c r="A231" s="3">
        <v>45819</v>
      </c>
      <c r="B231" s="4"/>
      <c r="C231" s="3">
        <v>124985</v>
      </c>
      <c r="D231" s="4" t="s">
        <v>281</v>
      </c>
      <c r="E231" s="4" t="s">
        <v>282</v>
      </c>
      <c r="F231" s="4" t="s">
        <v>283</v>
      </c>
      <c r="G231" s="5" t="s">
        <v>704</v>
      </c>
      <c r="H231" s="4" t="s">
        <v>34</v>
      </c>
      <c r="I231" s="4"/>
      <c r="J231" s="4" t="s">
        <v>35</v>
      </c>
      <c r="K231" s="6">
        <v>1</v>
      </c>
      <c r="L231" s="4">
        <v>212700</v>
      </c>
      <c r="M231" s="4" t="s">
        <v>365</v>
      </c>
      <c r="N231" s="4" t="s">
        <v>366</v>
      </c>
      <c r="O231" s="4" t="s">
        <v>367</v>
      </c>
      <c r="P231" s="4">
        <v>1</v>
      </c>
      <c r="Q231" s="4" t="s">
        <v>368</v>
      </c>
      <c r="R231" s="3">
        <v>65080</v>
      </c>
      <c r="S231" s="4" t="s">
        <v>369</v>
      </c>
      <c r="T231" s="4" t="s">
        <v>370</v>
      </c>
      <c r="U231" s="4">
        <v>549495170</v>
      </c>
      <c r="V231" s="4"/>
      <c r="W231" s="7">
        <v>1300</v>
      </c>
      <c r="X231" s="8">
        <v>21</v>
      </c>
      <c r="Y231" s="9">
        <f>(($K$231*$W$231)*($X$231/100))/$K$231</f>
        <v>273</v>
      </c>
      <c r="Z231" s="9">
        <f>ROUND($K$231*ROUND($W$231,2),2)</f>
        <v>1300</v>
      </c>
      <c r="AA231" s="9">
        <f>ROUND($Z$231*((100+$X$231)/100),2)</f>
        <v>1573</v>
      </c>
    </row>
    <row r="232" spans="1:27" ht="13.5" customHeight="1" thickTop="1">
      <c r="A232" s="76" t="s">
        <v>42</v>
      </c>
      <c r="B232" s="76"/>
      <c r="C232" s="76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76" t="s">
        <v>43</v>
      </c>
      <c r="Y232" s="76"/>
      <c r="Z232" s="11">
        <f>SUM($Z$230:$Z$231)</f>
        <v>1550</v>
      </c>
      <c r="AA232" s="11">
        <f>SUM($AA$230:$AA$231)</f>
        <v>1875.5</v>
      </c>
    </row>
    <row r="233" spans="1:27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3.5" thickBot="1">
      <c r="A234" s="3">
        <v>45820</v>
      </c>
      <c r="B234" s="4">
        <v>3186</v>
      </c>
      <c r="C234" s="3">
        <v>124986</v>
      </c>
      <c r="D234" s="4" t="s">
        <v>45</v>
      </c>
      <c r="E234" s="4" t="s">
        <v>46</v>
      </c>
      <c r="F234" s="4" t="s">
        <v>47</v>
      </c>
      <c r="G234" s="5" t="s">
        <v>747</v>
      </c>
      <c r="H234" s="4" t="s">
        <v>34</v>
      </c>
      <c r="I234" s="4"/>
      <c r="J234" s="4" t="s">
        <v>35</v>
      </c>
      <c r="K234" s="6">
        <v>1</v>
      </c>
      <c r="L234" s="4">
        <v>110515</v>
      </c>
      <c r="M234" s="4" t="s">
        <v>176</v>
      </c>
      <c r="N234" s="4" t="s">
        <v>177</v>
      </c>
      <c r="O234" s="4" t="s">
        <v>73</v>
      </c>
      <c r="P234" s="4">
        <v>2</v>
      </c>
      <c r="Q234" s="4" t="s">
        <v>178</v>
      </c>
      <c r="R234" s="3">
        <v>215300</v>
      </c>
      <c r="S234" s="4" t="s">
        <v>179</v>
      </c>
      <c r="T234" s="4" t="s">
        <v>180</v>
      </c>
      <c r="U234" s="4">
        <v>549491340</v>
      </c>
      <c r="V234" s="4"/>
      <c r="W234" s="7">
        <v>320</v>
      </c>
      <c r="X234" s="8">
        <v>21</v>
      </c>
      <c r="Y234" s="9">
        <f>(($K$234*$W$234)*($X$234/100))/$K$234</f>
        <v>67.2</v>
      </c>
      <c r="Z234" s="9">
        <f>ROUND($K$234*ROUND($W$234,2),2)</f>
        <v>320</v>
      </c>
      <c r="AA234" s="9">
        <f>ROUND($Z$234*((100+$X$234)/100),2)</f>
        <v>387.2</v>
      </c>
    </row>
    <row r="235" spans="1:27" ht="13.5" customHeight="1" thickTop="1">
      <c r="A235" s="76" t="s">
        <v>42</v>
      </c>
      <c r="B235" s="76"/>
      <c r="C235" s="76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6" t="s">
        <v>43</v>
      </c>
      <c r="Y235" s="76"/>
      <c r="Z235" s="11">
        <f>SUM($Z$234:$Z$234)</f>
        <v>320</v>
      </c>
      <c r="AA235" s="11">
        <f>SUM($AA$234:$AA$234)</f>
        <v>387.2</v>
      </c>
    </row>
    <row r="236" spans="1:27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25.5">
      <c r="A237" s="3">
        <v>45821</v>
      </c>
      <c r="B237" s="4"/>
      <c r="C237" s="3">
        <v>125052</v>
      </c>
      <c r="D237" s="4" t="s">
        <v>66</v>
      </c>
      <c r="E237" s="4" t="s">
        <v>189</v>
      </c>
      <c r="F237" s="4" t="s">
        <v>190</v>
      </c>
      <c r="G237" s="5" t="s">
        <v>657</v>
      </c>
      <c r="H237" s="4" t="s">
        <v>34</v>
      </c>
      <c r="I237" s="4"/>
      <c r="J237" s="4" t="s">
        <v>35</v>
      </c>
      <c r="K237" s="6">
        <v>4</v>
      </c>
      <c r="L237" s="4">
        <v>714000</v>
      </c>
      <c r="M237" s="4" t="s">
        <v>371</v>
      </c>
      <c r="N237" s="4" t="s">
        <v>218</v>
      </c>
      <c r="O237" s="4" t="s">
        <v>219</v>
      </c>
      <c r="P237" s="4">
        <v>6</v>
      </c>
      <c r="Q237" s="4" t="s">
        <v>372</v>
      </c>
      <c r="R237" s="3">
        <v>133966</v>
      </c>
      <c r="S237" s="4" t="s">
        <v>373</v>
      </c>
      <c r="T237" s="4" t="s">
        <v>374</v>
      </c>
      <c r="U237" s="4">
        <v>549496099</v>
      </c>
      <c r="V237" s="4" t="s">
        <v>375</v>
      </c>
      <c r="W237" s="7">
        <v>11200</v>
      </c>
      <c r="X237" s="8">
        <v>21</v>
      </c>
      <c r="Y237" s="9">
        <f>(($K$237*$W$237)*($X$237/100))/$K$237</f>
        <v>2352</v>
      </c>
      <c r="Z237" s="9">
        <f>ROUND($K$237*ROUND($W$237,2),2)</f>
        <v>44800</v>
      </c>
      <c r="AA237" s="9">
        <f>ROUND($Z$237*((100+$X$237)/100),2)</f>
        <v>54208</v>
      </c>
    </row>
    <row r="238" spans="1:27" ht="25.5">
      <c r="A238" s="3">
        <v>45821</v>
      </c>
      <c r="B238" s="4"/>
      <c r="C238" s="3">
        <v>125053</v>
      </c>
      <c r="D238" s="4" t="s">
        <v>31</v>
      </c>
      <c r="E238" s="4" t="s">
        <v>129</v>
      </c>
      <c r="F238" s="4" t="s">
        <v>130</v>
      </c>
      <c r="G238" s="5" t="s">
        <v>693</v>
      </c>
      <c r="H238" s="4" t="s">
        <v>34</v>
      </c>
      <c r="I238" s="4"/>
      <c r="J238" s="4" t="s">
        <v>35</v>
      </c>
      <c r="K238" s="6">
        <v>2</v>
      </c>
      <c r="L238" s="4">
        <v>714000</v>
      </c>
      <c r="M238" s="4" t="s">
        <v>371</v>
      </c>
      <c r="N238" s="4" t="s">
        <v>218</v>
      </c>
      <c r="O238" s="4" t="s">
        <v>219</v>
      </c>
      <c r="P238" s="4">
        <v>6</v>
      </c>
      <c r="Q238" s="4" t="s">
        <v>372</v>
      </c>
      <c r="R238" s="3">
        <v>133966</v>
      </c>
      <c r="S238" s="4" t="s">
        <v>373</v>
      </c>
      <c r="T238" s="4" t="s">
        <v>374</v>
      </c>
      <c r="U238" s="4">
        <v>549496099</v>
      </c>
      <c r="V238" s="4" t="s">
        <v>375</v>
      </c>
      <c r="W238" s="7">
        <v>3070</v>
      </c>
      <c r="X238" s="8">
        <v>21</v>
      </c>
      <c r="Y238" s="9">
        <f>(($K$238*$W$238)*($X$238/100))/$K$238</f>
        <v>644.6999999999999</v>
      </c>
      <c r="Z238" s="9">
        <f>ROUND($K$238*ROUND($W$238,2),2)</f>
        <v>6140</v>
      </c>
      <c r="AA238" s="9">
        <f>ROUND($Z$238*((100+$X$238)/100),2)</f>
        <v>7429.4</v>
      </c>
    </row>
    <row r="239" spans="1:27" ht="25.5">
      <c r="A239" s="3">
        <v>45821</v>
      </c>
      <c r="B239" s="4"/>
      <c r="C239" s="3">
        <v>125054</v>
      </c>
      <c r="D239" s="4" t="s">
        <v>31</v>
      </c>
      <c r="E239" s="4" t="s">
        <v>254</v>
      </c>
      <c r="F239" s="4" t="s">
        <v>255</v>
      </c>
      <c r="G239" s="5" t="s">
        <v>699</v>
      </c>
      <c r="H239" s="4" t="s">
        <v>34</v>
      </c>
      <c r="I239" s="4"/>
      <c r="J239" s="4" t="s">
        <v>35</v>
      </c>
      <c r="K239" s="6">
        <v>2</v>
      </c>
      <c r="L239" s="4">
        <v>714000</v>
      </c>
      <c r="M239" s="4" t="s">
        <v>371</v>
      </c>
      <c r="N239" s="4" t="s">
        <v>218</v>
      </c>
      <c r="O239" s="4" t="s">
        <v>219</v>
      </c>
      <c r="P239" s="4">
        <v>6</v>
      </c>
      <c r="Q239" s="4" t="s">
        <v>372</v>
      </c>
      <c r="R239" s="3">
        <v>133966</v>
      </c>
      <c r="S239" s="4" t="s">
        <v>373</v>
      </c>
      <c r="T239" s="4" t="s">
        <v>374</v>
      </c>
      <c r="U239" s="4">
        <v>549496099</v>
      </c>
      <c r="V239" s="4" t="s">
        <v>375</v>
      </c>
      <c r="W239" s="7">
        <v>4600</v>
      </c>
      <c r="X239" s="8">
        <v>21</v>
      </c>
      <c r="Y239" s="9">
        <f>(($K$239*$W$239)*($X$239/100))/$K$239</f>
        <v>966</v>
      </c>
      <c r="Z239" s="9">
        <f>ROUND($K$239*ROUND($W$239,2),2)</f>
        <v>9200</v>
      </c>
      <c r="AA239" s="9">
        <f>ROUND($Z$239*((100+$X$239)/100),2)</f>
        <v>11132</v>
      </c>
    </row>
    <row r="240" spans="1:27" ht="25.5">
      <c r="A240" s="3">
        <v>45821</v>
      </c>
      <c r="B240" s="4"/>
      <c r="C240" s="3">
        <v>125067</v>
      </c>
      <c r="D240" s="4" t="s">
        <v>63</v>
      </c>
      <c r="E240" s="4" t="s">
        <v>64</v>
      </c>
      <c r="F240" s="4" t="s">
        <v>65</v>
      </c>
      <c r="G240" s="5" t="s">
        <v>727</v>
      </c>
      <c r="H240" s="4" t="s">
        <v>34</v>
      </c>
      <c r="I240" s="4"/>
      <c r="J240" s="4" t="s">
        <v>35</v>
      </c>
      <c r="K240" s="6">
        <v>1</v>
      </c>
      <c r="L240" s="4">
        <v>714000</v>
      </c>
      <c r="M240" s="4" t="s">
        <v>371</v>
      </c>
      <c r="N240" s="4" t="s">
        <v>218</v>
      </c>
      <c r="O240" s="4" t="s">
        <v>219</v>
      </c>
      <c r="P240" s="4">
        <v>6</v>
      </c>
      <c r="Q240" s="4" t="s">
        <v>372</v>
      </c>
      <c r="R240" s="3">
        <v>133966</v>
      </c>
      <c r="S240" s="4" t="s">
        <v>373</v>
      </c>
      <c r="T240" s="4" t="s">
        <v>374</v>
      </c>
      <c r="U240" s="4">
        <v>549496099</v>
      </c>
      <c r="V240" s="4" t="s">
        <v>375</v>
      </c>
      <c r="W240" s="7">
        <v>4970</v>
      </c>
      <c r="X240" s="8">
        <v>21</v>
      </c>
      <c r="Y240" s="9">
        <f>(($K$240*$W$240)*($X$240/100))/$K$240</f>
        <v>1043.7</v>
      </c>
      <c r="Z240" s="9">
        <f>ROUND($K$240*ROUND($W$240,2),2)</f>
        <v>4970</v>
      </c>
      <c r="AA240" s="9">
        <f>ROUND($Z$240*((100+$X$240)/100),2)</f>
        <v>6013.7</v>
      </c>
    </row>
    <row r="241" spans="1:27" ht="26.25" thickBot="1">
      <c r="A241" s="3">
        <v>45821</v>
      </c>
      <c r="B241" s="4"/>
      <c r="C241" s="3">
        <v>125068</v>
      </c>
      <c r="D241" s="4" t="s">
        <v>109</v>
      </c>
      <c r="E241" s="4" t="s">
        <v>110</v>
      </c>
      <c r="F241" s="4" t="s">
        <v>111</v>
      </c>
      <c r="G241" s="5" t="s">
        <v>713</v>
      </c>
      <c r="H241" s="4" t="s">
        <v>34</v>
      </c>
      <c r="I241" s="4"/>
      <c r="J241" s="4" t="s">
        <v>35</v>
      </c>
      <c r="K241" s="6">
        <v>3</v>
      </c>
      <c r="L241" s="4">
        <v>714000</v>
      </c>
      <c r="M241" s="4" t="s">
        <v>371</v>
      </c>
      <c r="N241" s="4" t="s">
        <v>218</v>
      </c>
      <c r="O241" s="4" t="s">
        <v>219</v>
      </c>
      <c r="P241" s="4">
        <v>6</v>
      </c>
      <c r="Q241" s="4" t="s">
        <v>372</v>
      </c>
      <c r="R241" s="3">
        <v>133966</v>
      </c>
      <c r="S241" s="4" t="s">
        <v>373</v>
      </c>
      <c r="T241" s="4" t="s">
        <v>374</v>
      </c>
      <c r="U241" s="4">
        <v>549496099</v>
      </c>
      <c r="V241" s="4" t="s">
        <v>375</v>
      </c>
      <c r="W241" s="7">
        <v>2000</v>
      </c>
      <c r="X241" s="8">
        <v>21</v>
      </c>
      <c r="Y241" s="9">
        <f>(($K$241*$W$241)*($X$241/100))/$K$241</f>
        <v>420</v>
      </c>
      <c r="Z241" s="9">
        <f>ROUND($K$241*ROUND($W$241,2),2)</f>
        <v>6000</v>
      </c>
      <c r="AA241" s="9">
        <f>ROUND($Z$241*((100+$X$241)/100),2)</f>
        <v>7260</v>
      </c>
    </row>
    <row r="242" spans="1:27" ht="13.5" customHeight="1" thickTop="1">
      <c r="A242" s="76" t="s">
        <v>42</v>
      </c>
      <c r="B242" s="76"/>
      <c r="C242" s="76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6" t="s">
        <v>43</v>
      </c>
      <c r="Y242" s="76"/>
      <c r="Z242" s="11">
        <f>SUM($Z$237:$Z$241)</f>
        <v>71110</v>
      </c>
      <c r="AA242" s="11">
        <f>SUM($AA$237:$AA$241)</f>
        <v>86043.09999999999</v>
      </c>
    </row>
    <row r="243" spans="1:27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3.5" thickBot="1">
      <c r="A244" s="3">
        <v>45822</v>
      </c>
      <c r="B244" s="4"/>
      <c r="C244" s="3">
        <v>125077</v>
      </c>
      <c r="D244" s="4" t="s">
        <v>66</v>
      </c>
      <c r="E244" s="4" t="s">
        <v>67</v>
      </c>
      <c r="F244" s="4" t="s">
        <v>68</v>
      </c>
      <c r="G244" s="5" t="s">
        <v>657</v>
      </c>
      <c r="H244" s="4" t="s">
        <v>34</v>
      </c>
      <c r="I244" s="4"/>
      <c r="J244" s="4" t="s">
        <v>35</v>
      </c>
      <c r="K244" s="6">
        <v>1</v>
      </c>
      <c r="L244" s="4">
        <v>235200</v>
      </c>
      <c r="M244" s="4" t="s">
        <v>376</v>
      </c>
      <c r="N244" s="4" t="s">
        <v>308</v>
      </c>
      <c r="O244" s="4" t="s">
        <v>309</v>
      </c>
      <c r="P244" s="4"/>
      <c r="Q244" s="4" t="s">
        <v>88</v>
      </c>
      <c r="R244" s="3">
        <v>101945</v>
      </c>
      <c r="S244" s="4" t="s">
        <v>377</v>
      </c>
      <c r="T244" s="4" t="s">
        <v>378</v>
      </c>
      <c r="U244" s="4">
        <v>549493607</v>
      </c>
      <c r="V244" s="4"/>
      <c r="W244" s="7">
        <v>7850</v>
      </c>
      <c r="X244" s="8">
        <v>21</v>
      </c>
      <c r="Y244" s="9">
        <f>(($K$244*$W$244)*($X$244/100))/$K$244</f>
        <v>1648.5</v>
      </c>
      <c r="Z244" s="9">
        <f>ROUND($K$244*ROUND($W$244,2),2)</f>
        <v>7850</v>
      </c>
      <c r="AA244" s="9">
        <f>ROUND($Z$244*((100+$X$244)/100),2)</f>
        <v>9498.5</v>
      </c>
    </row>
    <row r="245" spans="1:27" ht="13.5" customHeight="1" thickTop="1">
      <c r="A245" s="76" t="s">
        <v>42</v>
      </c>
      <c r="B245" s="76"/>
      <c r="C245" s="76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76" t="s">
        <v>43</v>
      </c>
      <c r="Y245" s="76"/>
      <c r="Z245" s="11">
        <f>SUM($Z$244:$Z$244)</f>
        <v>7850</v>
      </c>
      <c r="AA245" s="11">
        <f>SUM($AA$244:$AA$244)</f>
        <v>9498.5</v>
      </c>
    </row>
    <row r="246" spans="1:27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26.25" thickBot="1">
      <c r="A247" s="3">
        <v>45823</v>
      </c>
      <c r="B247" s="4" t="s">
        <v>379</v>
      </c>
      <c r="C247" s="3">
        <v>125082</v>
      </c>
      <c r="D247" s="4" t="s">
        <v>45</v>
      </c>
      <c r="E247" s="4" t="s">
        <v>78</v>
      </c>
      <c r="F247" s="4" t="s">
        <v>79</v>
      </c>
      <c r="G247" s="5" t="s">
        <v>746</v>
      </c>
      <c r="H247" s="4" t="s">
        <v>34</v>
      </c>
      <c r="I247" s="4"/>
      <c r="J247" s="4" t="s">
        <v>35</v>
      </c>
      <c r="K247" s="6">
        <v>6</v>
      </c>
      <c r="L247" s="4">
        <v>220000</v>
      </c>
      <c r="M247" s="4" t="s">
        <v>224</v>
      </c>
      <c r="N247" s="4" t="s">
        <v>225</v>
      </c>
      <c r="O247" s="4" t="s">
        <v>226</v>
      </c>
      <c r="P247" s="4">
        <v>1</v>
      </c>
      <c r="Q247" s="4">
        <v>21</v>
      </c>
      <c r="R247" s="3">
        <v>37823</v>
      </c>
      <c r="S247" s="4" t="s">
        <v>227</v>
      </c>
      <c r="T247" s="4" t="s">
        <v>228</v>
      </c>
      <c r="U247" s="4">
        <v>549491207</v>
      </c>
      <c r="V247" s="4" t="s">
        <v>229</v>
      </c>
      <c r="W247" s="7">
        <v>165</v>
      </c>
      <c r="X247" s="8">
        <v>21</v>
      </c>
      <c r="Y247" s="9">
        <f>(($K$247*$W$247)*($X$247/100))/$K$247</f>
        <v>34.65</v>
      </c>
      <c r="Z247" s="9">
        <f>ROUND($K$247*ROUND($W$247,2),2)</f>
        <v>990</v>
      </c>
      <c r="AA247" s="9">
        <f>ROUND($Z$247*((100+$X$247)/100),2)</f>
        <v>1197.9</v>
      </c>
    </row>
    <row r="248" spans="1:27" ht="13.5" customHeight="1" thickTop="1">
      <c r="A248" s="76" t="s">
        <v>42</v>
      </c>
      <c r="B248" s="76"/>
      <c r="C248" s="76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76" t="s">
        <v>43</v>
      </c>
      <c r="Y248" s="76"/>
      <c r="Z248" s="11">
        <f>SUM($Z$247:$Z$247)</f>
        <v>990</v>
      </c>
      <c r="AA248" s="11">
        <f>SUM($AA$247:$AA$247)</f>
        <v>1197.9</v>
      </c>
    </row>
    <row r="249" spans="1:27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26.25" thickBot="1">
      <c r="A250" s="3">
        <v>45824</v>
      </c>
      <c r="B250" s="4" t="s">
        <v>380</v>
      </c>
      <c r="C250" s="3">
        <v>125084</v>
      </c>
      <c r="D250" s="4" t="s">
        <v>45</v>
      </c>
      <c r="E250" s="4" t="s">
        <v>46</v>
      </c>
      <c r="F250" s="4" t="s">
        <v>47</v>
      </c>
      <c r="G250" s="5" t="s">
        <v>747</v>
      </c>
      <c r="H250" s="4" t="s">
        <v>34</v>
      </c>
      <c r="I250" s="4"/>
      <c r="J250" s="4" t="s">
        <v>35</v>
      </c>
      <c r="K250" s="6">
        <v>1</v>
      </c>
      <c r="L250" s="4">
        <v>220000</v>
      </c>
      <c r="M250" s="4" t="s">
        <v>224</v>
      </c>
      <c r="N250" s="4" t="s">
        <v>225</v>
      </c>
      <c r="O250" s="4" t="s">
        <v>226</v>
      </c>
      <c r="P250" s="4">
        <v>1</v>
      </c>
      <c r="Q250" s="4">
        <v>21</v>
      </c>
      <c r="R250" s="3">
        <v>37823</v>
      </c>
      <c r="S250" s="4" t="s">
        <v>227</v>
      </c>
      <c r="T250" s="4" t="s">
        <v>228</v>
      </c>
      <c r="U250" s="4">
        <v>549491207</v>
      </c>
      <c r="V250" s="4" t="s">
        <v>229</v>
      </c>
      <c r="W250" s="7">
        <v>320</v>
      </c>
      <c r="X250" s="8">
        <v>21</v>
      </c>
      <c r="Y250" s="9">
        <f>(($K$250*$W$250)*($X$250/100))/$K$250</f>
        <v>67.2</v>
      </c>
      <c r="Z250" s="9">
        <f>ROUND($K$250*ROUND($W$250,2),2)</f>
        <v>320</v>
      </c>
      <c r="AA250" s="9">
        <f>ROUND($Z$250*((100+$X$250)/100),2)</f>
        <v>387.2</v>
      </c>
    </row>
    <row r="251" spans="1:27" ht="13.5" customHeight="1" thickTop="1">
      <c r="A251" s="76" t="s">
        <v>42</v>
      </c>
      <c r="B251" s="76"/>
      <c r="C251" s="76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76" t="s">
        <v>43</v>
      </c>
      <c r="Y251" s="76"/>
      <c r="Z251" s="11">
        <f>SUM($Z$250:$Z$250)</f>
        <v>320</v>
      </c>
      <c r="AA251" s="11">
        <f>SUM($AA$250:$AA$250)</f>
        <v>387.2</v>
      </c>
    </row>
    <row r="252" spans="1:27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26.25" thickBot="1">
      <c r="A253" s="3">
        <v>45826</v>
      </c>
      <c r="B253" s="4" t="s">
        <v>381</v>
      </c>
      <c r="C253" s="3">
        <v>125085</v>
      </c>
      <c r="D253" s="4" t="s">
        <v>45</v>
      </c>
      <c r="E253" s="4" t="s">
        <v>78</v>
      </c>
      <c r="F253" s="4" t="s">
        <v>79</v>
      </c>
      <c r="G253" s="5" t="s">
        <v>746</v>
      </c>
      <c r="H253" s="4" t="s">
        <v>34</v>
      </c>
      <c r="I253" s="4"/>
      <c r="J253" s="4" t="s">
        <v>35</v>
      </c>
      <c r="K253" s="6">
        <v>2</v>
      </c>
      <c r="L253" s="4">
        <v>220000</v>
      </c>
      <c r="M253" s="4" t="s">
        <v>224</v>
      </c>
      <c r="N253" s="4" t="s">
        <v>225</v>
      </c>
      <c r="O253" s="4" t="s">
        <v>226</v>
      </c>
      <c r="P253" s="4">
        <v>1</v>
      </c>
      <c r="Q253" s="4">
        <v>21</v>
      </c>
      <c r="R253" s="3">
        <v>37823</v>
      </c>
      <c r="S253" s="4" t="s">
        <v>227</v>
      </c>
      <c r="T253" s="4" t="s">
        <v>228</v>
      </c>
      <c r="U253" s="4">
        <v>549491207</v>
      </c>
      <c r="V253" s="4" t="s">
        <v>229</v>
      </c>
      <c r="W253" s="7">
        <v>165</v>
      </c>
      <c r="X253" s="8">
        <v>21</v>
      </c>
      <c r="Y253" s="9">
        <f>(($K$253*$W$253)*($X$253/100))/$K$253</f>
        <v>34.65</v>
      </c>
      <c r="Z253" s="9">
        <f>ROUND($K$253*ROUND($W$253,2),2)</f>
        <v>330</v>
      </c>
      <c r="AA253" s="9">
        <f>ROUND($Z$253*((100+$X$253)/100),2)</f>
        <v>399.3</v>
      </c>
    </row>
    <row r="254" spans="1:27" ht="13.5" customHeight="1" thickTop="1">
      <c r="A254" s="76" t="s">
        <v>42</v>
      </c>
      <c r="B254" s="76"/>
      <c r="C254" s="76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76" t="s">
        <v>43</v>
      </c>
      <c r="Y254" s="76"/>
      <c r="Z254" s="11">
        <f>SUM($Z$253:$Z$253)</f>
        <v>330</v>
      </c>
      <c r="AA254" s="11">
        <f>SUM($AA$253:$AA$253)</f>
        <v>399.3</v>
      </c>
    </row>
    <row r="255" spans="1:27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26.25" thickBot="1">
      <c r="A256" s="3">
        <v>45827</v>
      </c>
      <c r="B256" s="4" t="s">
        <v>382</v>
      </c>
      <c r="C256" s="3">
        <v>125086</v>
      </c>
      <c r="D256" s="4" t="s">
        <v>54</v>
      </c>
      <c r="E256" s="4" t="s">
        <v>55</v>
      </c>
      <c r="F256" s="4" t="s">
        <v>56</v>
      </c>
      <c r="G256" s="5" t="s">
        <v>736</v>
      </c>
      <c r="H256" s="4" t="s">
        <v>34</v>
      </c>
      <c r="I256" s="4"/>
      <c r="J256" s="4" t="s">
        <v>35</v>
      </c>
      <c r="K256" s="6">
        <v>1</v>
      </c>
      <c r="L256" s="4">
        <v>220000</v>
      </c>
      <c r="M256" s="4" t="s">
        <v>224</v>
      </c>
      <c r="N256" s="4" t="s">
        <v>225</v>
      </c>
      <c r="O256" s="4" t="s">
        <v>226</v>
      </c>
      <c r="P256" s="4">
        <v>1</v>
      </c>
      <c r="Q256" s="4">
        <v>21</v>
      </c>
      <c r="R256" s="3">
        <v>37823</v>
      </c>
      <c r="S256" s="4" t="s">
        <v>227</v>
      </c>
      <c r="T256" s="4" t="s">
        <v>228</v>
      </c>
      <c r="U256" s="4">
        <v>549491207</v>
      </c>
      <c r="V256" s="4" t="s">
        <v>229</v>
      </c>
      <c r="W256" s="7">
        <v>1470</v>
      </c>
      <c r="X256" s="8">
        <v>21</v>
      </c>
      <c r="Y256" s="9">
        <f>(($K$256*$W$256)*($X$256/100))/$K$256</f>
        <v>308.7</v>
      </c>
      <c r="Z256" s="9">
        <f>ROUND($K$256*ROUND($W$256,2),2)</f>
        <v>1470</v>
      </c>
      <c r="AA256" s="9">
        <f>ROUND($Z$256*((100+$X$256)/100),2)</f>
        <v>1778.7</v>
      </c>
    </row>
    <row r="257" spans="1:27" ht="13.5" customHeight="1" thickTop="1">
      <c r="A257" s="76" t="s">
        <v>42</v>
      </c>
      <c r="B257" s="76"/>
      <c r="C257" s="76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76" t="s">
        <v>43</v>
      </c>
      <c r="Y257" s="76"/>
      <c r="Z257" s="11">
        <f>SUM($Z$256:$Z$256)</f>
        <v>1470</v>
      </c>
      <c r="AA257" s="11">
        <f>SUM($AA$256:$AA$256)</f>
        <v>1778.7</v>
      </c>
    </row>
    <row r="258" spans="1:27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26.25" thickBot="1">
      <c r="A259" s="3">
        <v>45828</v>
      </c>
      <c r="B259" s="4" t="s">
        <v>383</v>
      </c>
      <c r="C259" s="3">
        <v>125107</v>
      </c>
      <c r="D259" s="4" t="s">
        <v>54</v>
      </c>
      <c r="E259" s="4" t="s">
        <v>106</v>
      </c>
      <c r="F259" s="4" t="s">
        <v>107</v>
      </c>
      <c r="G259" s="5" t="s">
        <v>734</v>
      </c>
      <c r="H259" s="4" t="s">
        <v>34</v>
      </c>
      <c r="I259" s="4"/>
      <c r="J259" s="4" t="s">
        <v>35</v>
      </c>
      <c r="K259" s="6">
        <v>1</v>
      </c>
      <c r="L259" s="4">
        <v>220000</v>
      </c>
      <c r="M259" s="4" t="s">
        <v>224</v>
      </c>
      <c r="N259" s="4" t="s">
        <v>225</v>
      </c>
      <c r="O259" s="4" t="s">
        <v>226</v>
      </c>
      <c r="P259" s="4">
        <v>1</v>
      </c>
      <c r="Q259" s="4">
        <v>21</v>
      </c>
      <c r="R259" s="3">
        <v>37823</v>
      </c>
      <c r="S259" s="4" t="s">
        <v>227</v>
      </c>
      <c r="T259" s="4" t="s">
        <v>228</v>
      </c>
      <c r="U259" s="4">
        <v>549491207</v>
      </c>
      <c r="V259" s="4" t="s">
        <v>229</v>
      </c>
      <c r="W259" s="7">
        <v>1070</v>
      </c>
      <c r="X259" s="8">
        <v>21</v>
      </c>
      <c r="Y259" s="9">
        <f>(($K$259*$W$259)*($X$259/100))/$K$259</f>
        <v>224.7</v>
      </c>
      <c r="Z259" s="9">
        <f>ROUND($K$259*ROUND($W$259,2),2)</f>
        <v>1070</v>
      </c>
      <c r="AA259" s="9">
        <f>ROUND($Z$259*((100+$X$259)/100),2)</f>
        <v>1294.7</v>
      </c>
    </row>
    <row r="260" spans="1:27" ht="13.5" customHeight="1" thickTop="1">
      <c r="A260" s="76" t="s">
        <v>42</v>
      </c>
      <c r="B260" s="76"/>
      <c r="C260" s="76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76" t="s">
        <v>43</v>
      </c>
      <c r="Y260" s="76"/>
      <c r="Z260" s="11">
        <f>SUM($Z$259:$Z$259)</f>
        <v>1070</v>
      </c>
      <c r="AA260" s="11">
        <f>SUM($AA$259:$AA$259)</f>
        <v>1294.7</v>
      </c>
    </row>
    <row r="261" spans="1:27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26.25" thickBot="1">
      <c r="A262" s="3">
        <v>45829</v>
      </c>
      <c r="B262" s="4" t="s">
        <v>384</v>
      </c>
      <c r="C262" s="3">
        <v>125108</v>
      </c>
      <c r="D262" s="4" t="s">
        <v>54</v>
      </c>
      <c r="E262" s="4" t="s">
        <v>106</v>
      </c>
      <c r="F262" s="4" t="s">
        <v>107</v>
      </c>
      <c r="G262" s="5" t="s">
        <v>734</v>
      </c>
      <c r="H262" s="4" t="s">
        <v>34</v>
      </c>
      <c r="I262" s="4"/>
      <c r="J262" s="4" t="s">
        <v>35</v>
      </c>
      <c r="K262" s="6">
        <v>1</v>
      </c>
      <c r="L262" s="4">
        <v>220000</v>
      </c>
      <c r="M262" s="4" t="s">
        <v>224</v>
      </c>
      <c r="N262" s="4" t="s">
        <v>225</v>
      </c>
      <c r="O262" s="4" t="s">
        <v>226</v>
      </c>
      <c r="P262" s="4">
        <v>1</v>
      </c>
      <c r="Q262" s="4">
        <v>21</v>
      </c>
      <c r="R262" s="3">
        <v>37823</v>
      </c>
      <c r="S262" s="4" t="s">
        <v>227</v>
      </c>
      <c r="T262" s="4" t="s">
        <v>228</v>
      </c>
      <c r="U262" s="4">
        <v>549491207</v>
      </c>
      <c r="V262" s="4" t="s">
        <v>229</v>
      </c>
      <c r="W262" s="7">
        <v>1070</v>
      </c>
      <c r="X262" s="8">
        <v>21</v>
      </c>
      <c r="Y262" s="9">
        <f>(($K$262*$W$262)*($X$262/100))/$K$262</f>
        <v>224.7</v>
      </c>
      <c r="Z262" s="9">
        <f>ROUND($K$262*ROUND($W$262,2),2)</f>
        <v>1070</v>
      </c>
      <c r="AA262" s="9">
        <f>ROUND($Z$262*((100+$X$262)/100),2)</f>
        <v>1294.7</v>
      </c>
    </row>
    <row r="263" spans="1:27" ht="13.5" customHeight="1" thickTop="1">
      <c r="A263" s="76" t="s">
        <v>42</v>
      </c>
      <c r="B263" s="76"/>
      <c r="C263" s="76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76" t="s">
        <v>43</v>
      </c>
      <c r="Y263" s="76"/>
      <c r="Z263" s="11">
        <f>SUM($Z$262:$Z$262)</f>
        <v>1070</v>
      </c>
      <c r="AA263" s="11">
        <f>SUM($AA$262:$AA$262)</f>
        <v>1294.7</v>
      </c>
    </row>
    <row r="264" spans="1:27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26.25" thickBot="1">
      <c r="A265" s="3">
        <v>45830</v>
      </c>
      <c r="B265" s="4" t="s">
        <v>385</v>
      </c>
      <c r="C265" s="3">
        <v>125109</v>
      </c>
      <c r="D265" s="4" t="s">
        <v>281</v>
      </c>
      <c r="E265" s="4" t="s">
        <v>282</v>
      </c>
      <c r="F265" s="4" t="s">
        <v>283</v>
      </c>
      <c r="G265" s="5" t="s">
        <v>704</v>
      </c>
      <c r="H265" s="4" t="s">
        <v>34</v>
      </c>
      <c r="I265" s="4"/>
      <c r="J265" s="4" t="s">
        <v>35</v>
      </c>
      <c r="K265" s="6">
        <v>1</v>
      </c>
      <c r="L265" s="4">
        <v>220000</v>
      </c>
      <c r="M265" s="4" t="s">
        <v>224</v>
      </c>
      <c r="N265" s="4" t="s">
        <v>225</v>
      </c>
      <c r="O265" s="4" t="s">
        <v>226</v>
      </c>
      <c r="P265" s="4">
        <v>1</v>
      </c>
      <c r="Q265" s="4">
        <v>21</v>
      </c>
      <c r="R265" s="3">
        <v>37823</v>
      </c>
      <c r="S265" s="4" t="s">
        <v>227</v>
      </c>
      <c r="T265" s="4" t="s">
        <v>228</v>
      </c>
      <c r="U265" s="4">
        <v>549491207</v>
      </c>
      <c r="V265" s="4" t="s">
        <v>229</v>
      </c>
      <c r="W265" s="7">
        <v>1300</v>
      </c>
      <c r="X265" s="8">
        <v>21</v>
      </c>
      <c r="Y265" s="9">
        <f>(($K$265*$W$265)*($X$265/100))/$K$265</f>
        <v>273</v>
      </c>
      <c r="Z265" s="9">
        <f>ROUND($K$265*ROUND($W$265,2),2)</f>
        <v>1300</v>
      </c>
      <c r="AA265" s="9">
        <f>ROUND($Z$265*((100+$X$265)/100),2)</f>
        <v>1573</v>
      </c>
    </row>
    <row r="266" spans="1:27" ht="13.5" customHeight="1" thickTop="1">
      <c r="A266" s="76" t="s">
        <v>42</v>
      </c>
      <c r="B266" s="76"/>
      <c r="C266" s="76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76" t="s">
        <v>43</v>
      </c>
      <c r="Y266" s="76"/>
      <c r="Z266" s="11">
        <f>SUM($Z$265:$Z$265)</f>
        <v>1300</v>
      </c>
      <c r="AA266" s="11">
        <f>SUM($AA$265:$AA$265)</f>
        <v>1573</v>
      </c>
    </row>
    <row r="267" spans="1:27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25.5">
      <c r="A268" s="3">
        <v>45831</v>
      </c>
      <c r="B268" s="4" t="s">
        <v>386</v>
      </c>
      <c r="C268" s="3">
        <v>125111</v>
      </c>
      <c r="D268" s="4" t="s">
        <v>45</v>
      </c>
      <c r="E268" s="4" t="s">
        <v>46</v>
      </c>
      <c r="F268" s="4" t="s">
        <v>47</v>
      </c>
      <c r="G268" s="5" t="s">
        <v>747</v>
      </c>
      <c r="H268" s="4" t="s">
        <v>34</v>
      </c>
      <c r="I268" s="4"/>
      <c r="J268" s="4" t="s">
        <v>35</v>
      </c>
      <c r="K268" s="6">
        <v>2</v>
      </c>
      <c r="L268" s="4">
        <v>220000</v>
      </c>
      <c r="M268" s="4" t="s">
        <v>224</v>
      </c>
      <c r="N268" s="4" t="s">
        <v>225</v>
      </c>
      <c r="O268" s="4" t="s">
        <v>226</v>
      </c>
      <c r="P268" s="4">
        <v>1</v>
      </c>
      <c r="Q268" s="4">
        <v>21</v>
      </c>
      <c r="R268" s="3">
        <v>37823</v>
      </c>
      <c r="S268" s="4" t="s">
        <v>227</v>
      </c>
      <c r="T268" s="4" t="s">
        <v>228</v>
      </c>
      <c r="U268" s="4">
        <v>549491207</v>
      </c>
      <c r="V268" s="4" t="s">
        <v>229</v>
      </c>
      <c r="W268" s="7">
        <v>320</v>
      </c>
      <c r="X268" s="8">
        <v>21</v>
      </c>
      <c r="Y268" s="9">
        <f>(($K$268*$W$268)*($X$268/100))/$K$268</f>
        <v>67.2</v>
      </c>
      <c r="Z268" s="9">
        <f>ROUND($K$268*ROUND($W$268,2),2)</f>
        <v>640</v>
      </c>
      <c r="AA268" s="9">
        <f>ROUND($Z$268*((100+$X$268)/100),2)</f>
        <v>774.4</v>
      </c>
    </row>
    <row r="269" spans="1:27" ht="26.25" thickBot="1">
      <c r="A269" s="3">
        <v>45831</v>
      </c>
      <c r="B269" s="4" t="s">
        <v>386</v>
      </c>
      <c r="C269" s="3">
        <v>125112</v>
      </c>
      <c r="D269" s="4" t="s">
        <v>54</v>
      </c>
      <c r="E269" s="4" t="s">
        <v>106</v>
      </c>
      <c r="F269" s="4" t="s">
        <v>107</v>
      </c>
      <c r="G269" s="5" t="s">
        <v>734</v>
      </c>
      <c r="H269" s="4" t="s">
        <v>34</v>
      </c>
      <c r="I269" s="4"/>
      <c r="J269" s="4" t="s">
        <v>35</v>
      </c>
      <c r="K269" s="6">
        <v>3</v>
      </c>
      <c r="L269" s="4">
        <v>220000</v>
      </c>
      <c r="M269" s="4" t="s">
        <v>224</v>
      </c>
      <c r="N269" s="4" t="s">
        <v>225</v>
      </c>
      <c r="O269" s="4" t="s">
        <v>226</v>
      </c>
      <c r="P269" s="4">
        <v>1</v>
      </c>
      <c r="Q269" s="4">
        <v>21</v>
      </c>
      <c r="R269" s="3">
        <v>37823</v>
      </c>
      <c r="S269" s="4" t="s">
        <v>227</v>
      </c>
      <c r="T269" s="4" t="s">
        <v>228</v>
      </c>
      <c r="U269" s="4">
        <v>549491207</v>
      </c>
      <c r="V269" s="4" t="s">
        <v>229</v>
      </c>
      <c r="W269" s="7">
        <v>1070</v>
      </c>
      <c r="X269" s="8">
        <v>21</v>
      </c>
      <c r="Y269" s="9">
        <f>(($K$269*$W$269)*($X$269/100))/$K$269</f>
        <v>224.70000000000002</v>
      </c>
      <c r="Z269" s="9">
        <f>ROUND($K$269*ROUND($W$269,2),2)</f>
        <v>3210</v>
      </c>
      <c r="AA269" s="9">
        <f>ROUND($Z$269*((100+$X$269)/100),2)</f>
        <v>3884.1</v>
      </c>
    </row>
    <row r="270" spans="1:27" ht="13.5" customHeight="1" thickTop="1">
      <c r="A270" s="76" t="s">
        <v>42</v>
      </c>
      <c r="B270" s="76"/>
      <c r="C270" s="76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76" t="s">
        <v>43</v>
      </c>
      <c r="Y270" s="76"/>
      <c r="Z270" s="11">
        <f>SUM($Z$268:$Z$269)</f>
        <v>3850</v>
      </c>
      <c r="AA270" s="11">
        <f>SUM($AA$268:$AA$269)</f>
        <v>4658.5</v>
      </c>
    </row>
    <row r="271" spans="1:27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25.5">
      <c r="A272" s="3">
        <v>45832</v>
      </c>
      <c r="B272" s="4" t="s">
        <v>387</v>
      </c>
      <c r="C272" s="3">
        <v>125113</v>
      </c>
      <c r="D272" s="4" t="s">
        <v>54</v>
      </c>
      <c r="E272" s="4" t="s">
        <v>106</v>
      </c>
      <c r="F272" s="4" t="s">
        <v>107</v>
      </c>
      <c r="G272" s="5" t="s">
        <v>734</v>
      </c>
      <c r="H272" s="4" t="s">
        <v>34</v>
      </c>
      <c r="I272" s="4"/>
      <c r="J272" s="4" t="s">
        <v>35</v>
      </c>
      <c r="K272" s="6">
        <v>3</v>
      </c>
      <c r="L272" s="4">
        <v>220000</v>
      </c>
      <c r="M272" s="4" t="s">
        <v>224</v>
      </c>
      <c r="N272" s="4" t="s">
        <v>225</v>
      </c>
      <c r="O272" s="4" t="s">
        <v>226</v>
      </c>
      <c r="P272" s="4">
        <v>1</v>
      </c>
      <c r="Q272" s="4">
        <v>21</v>
      </c>
      <c r="R272" s="3">
        <v>37823</v>
      </c>
      <c r="S272" s="4" t="s">
        <v>227</v>
      </c>
      <c r="T272" s="4" t="s">
        <v>228</v>
      </c>
      <c r="U272" s="4">
        <v>549491207</v>
      </c>
      <c r="V272" s="4" t="s">
        <v>229</v>
      </c>
      <c r="W272" s="7">
        <v>1070</v>
      </c>
      <c r="X272" s="8">
        <v>21</v>
      </c>
      <c r="Y272" s="9">
        <f>(($K$272*$W$272)*($X$272/100))/$K$272</f>
        <v>224.70000000000002</v>
      </c>
      <c r="Z272" s="9">
        <f>ROUND($K$272*ROUND($W$272,2),2)</f>
        <v>3210</v>
      </c>
      <c r="AA272" s="9">
        <f>ROUND($Z$272*((100+$X$272)/100),2)</f>
        <v>3884.1</v>
      </c>
    </row>
    <row r="273" spans="1:27" ht="25.5">
      <c r="A273" s="3">
        <v>45832</v>
      </c>
      <c r="B273" s="4" t="s">
        <v>387</v>
      </c>
      <c r="C273" s="3">
        <v>125114</v>
      </c>
      <c r="D273" s="4" t="s">
        <v>45</v>
      </c>
      <c r="E273" s="4" t="s">
        <v>46</v>
      </c>
      <c r="F273" s="4" t="s">
        <v>47</v>
      </c>
      <c r="G273" s="5" t="s">
        <v>747</v>
      </c>
      <c r="H273" s="4" t="s">
        <v>34</v>
      </c>
      <c r="I273" s="4"/>
      <c r="J273" s="4" t="s">
        <v>35</v>
      </c>
      <c r="K273" s="6">
        <v>3</v>
      </c>
      <c r="L273" s="4">
        <v>220000</v>
      </c>
      <c r="M273" s="4" t="s">
        <v>224</v>
      </c>
      <c r="N273" s="4" t="s">
        <v>225</v>
      </c>
      <c r="O273" s="4" t="s">
        <v>226</v>
      </c>
      <c r="P273" s="4">
        <v>1</v>
      </c>
      <c r="Q273" s="4">
        <v>21</v>
      </c>
      <c r="R273" s="3">
        <v>37823</v>
      </c>
      <c r="S273" s="4" t="s">
        <v>227</v>
      </c>
      <c r="T273" s="4" t="s">
        <v>228</v>
      </c>
      <c r="U273" s="4">
        <v>549491207</v>
      </c>
      <c r="V273" s="4" t="s">
        <v>229</v>
      </c>
      <c r="W273" s="7">
        <v>320</v>
      </c>
      <c r="X273" s="8">
        <v>21</v>
      </c>
      <c r="Y273" s="9">
        <f>(($K$273*$W$273)*($X$273/100))/$K$273</f>
        <v>67.2</v>
      </c>
      <c r="Z273" s="9">
        <f>ROUND($K$273*ROUND($W$273,2),2)</f>
        <v>960</v>
      </c>
      <c r="AA273" s="9">
        <f>ROUND($Z$273*((100+$X$273)/100),2)</f>
        <v>1161.6</v>
      </c>
    </row>
    <row r="274" spans="1:27" ht="26.25" thickBot="1">
      <c r="A274" s="3">
        <v>45832</v>
      </c>
      <c r="B274" s="4" t="s">
        <v>387</v>
      </c>
      <c r="C274" s="3">
        <v>125115</v>
      </c>
      <c r="D274" s="4" t="s">
        <v>126</v>
      </c>
      <c r="E274" s="4" t="s">
        <v>127</v>
      </c>
      <c r="F274" s="4" t="s">
        <v>128</v>
      </c>
      <c r="G274" s="5" t="s">
        <v>751</v>
      </c>
      <c r="H274" s="4" t="s">
        <v>34</v>
      </c>
      <c r="I274" s="4"/>
      <c r="J274" s="4" t="s">
        <v>35</v>
      </c>
      <c r="K274" s="6">
        <v>1</v>
      </c>
      <c r="L274" s="4">
        <v>220000</v>
      </c>
      <c r="M274" s="4" t="s">
        <v>224</v>
      </c>
      <c r="N274" s="4" t="s">
        <v>225</v>
      </c>
      <c r="O274" s="4" t="s">
        <v>226</v>
      </c>
      <c r="P274" s="4">
        <v>1</v>
      </c>
      <c r="Q274" s="4">
        <v>21</v>
      </c>
      <c r="R274" s="3">
        <v>37823</v>
      </c>
      <c r="S274" s="4" t="s">
        <v>227</v>
      </c>
      <c r="T274" s="4" t="s">
        <v>228</v>
      </c>
      <c r="U274" s="4">
        <v>549491207</v>
      </c>
      <c r="V274" s="4" t="s">
        <v>229</v>
      </c>
      <c r="W274" s="7">
        <v>290</v>
      </c>
      <c r="X274" s="8">
        <v>21</v>
      </c>
      <c r="Y274" s="9">
        <f>(($K$274*$W$274)*($X$274/100))/$K$274</f>
        <v>60.9</v>
      </c>
      <c r="Z274" s="9">
        <f>ROUND($K$274*ROUND($W$274,2),2)</f>
        <v>290</v>
      </c>
      <c r="AA274" s="9">
        <f>ROUND($Z$274*((100+$X$274)/100),2)</f>
        <v>350.9</v>
      </c>
    </row>
    <row r="275" spans="1:27" ht="13.5" customHeight="1" thickTop="1">
      <c r="A275" s="76" t="s">
        <v>42</v>
      </c>
      <c r="B275" s="76"/>
      <c r="C275" s="76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76" t="s">
        <v>43</v>
      </c>
      <c r="Y275" s="76"/>
      <c r="Z275" s="11">
        <f>SUM($Z$272:$Z$274)</f>
        <v>4460</v>
      </c>
      <c r="AA275" s="11">
        <f>SUM($AA$272:$AA$274)</f>
        <v>5396.599999999999</v>
      </c>
    </row>
    <row r="276" spans="1:27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75">
      <c r="A277" s="3">
        <v>45833</v>
      </c>
      <c r="B277" s="4" t="s">
        <v>388</v>
      </c>
      <c r="C277" s="3">
        <v>125223</v>
      </c>
      <c r="D277" s="4" t="s">
        <v>66</v>
      </c>
      <c r="E277" s="4" t="s">
        <v>389</v>
      </c>
      <c r="F277" s="4" t="s">
        <v>390</v>
      </c>
      <c r="G277" s="5" t="s">
        <v>657</v>
      </c>
      <c r="H277" s="4" t="s">
        <v>34</v>
      </c>
      <c r="I277" s="4"/>
      <c r="J277" s="4" t="s">
        <v>35</v>
      </c>
      <c r="K277" s="6">
        <v>4</v>
      </c>
      <c r="L277" s="4">
        <v>211300</v>
      </c>
      <c r="M277" s="4" t="s">
        <v>391</v>
      </c>
      <c r="N277" s="4" t="s">
        <v>132</v>
      </c>
      <c r="O277" s="4" t="s">
        <v>133</v>
      </c>
      <c r="P277" s="4">
        <v>5</v>
      </c>
      <c r="Q277" s="4" t="s">
        <v>392</v>
      </c>
      <c r="R277" s="3">
        <v>44276</v>
      </c>
      <c r="S277" s="4" t="s">
        <v>393</v>
      </c>
      <c r="T277" s="4" t="s">
        <v>394</v>
      </c>
      <c r="U277" s="4">
        <v>549497111</v>
      </c>
      <c r="V277" s="4"/>
      <c r="W277" s="7">
        <v>7450</v>
      </c>
      <c r="X277" s="8">
        <v>21</v>
      </c>
      <c r="Y277" s="9">
        <f>(($K$277*$W$277)*($X$277/100))/$K$277</f>
        <v>1564.5</v>
      </c>
      <c r="Z277" s="9">
        <f>ROUND($K$277*ROUND($W$277,2),2)</f>
        <v>29800</v>
      </c>
      <c r="AA277" s="9">
        <f>ROUND($Z$277*((100+$X$277)/100),2)</f>
        <v>36058</v>
      </c>
    </row>
    <row r="278" spans="1:27" ht="12.75">
      <c r="A278" s="3">
        <v>45833</v>
      </c>
      <c r="B278" s="4" t="s">
        <v>388</v>
      </c>
      <c r="C278" s="3">
        <v>125224</v>
      </c>
      <c r="D278" s="4" t="s">
        <v>31</v>
      </c>
      <c r="E278" s="4" t="s">
        <v>258</v>
      </c>
      <c r="F278" s="4" t="s">
        <v>259</v>
      </c>
      <c r="G278" s="5" t="s">
        <v>689</v>
      </c>
      <c r="H278" s="4" t="s">
        <v>34</v>
      </c>
      <c r="I278" s="4"/>
      <c r="J278" s="4" t="s">
        <v>35</v>
      </c>
      <c r="K278" s="6">
        <v>4</v>
      </c>
      <c r="L278" s="4">
        <v>211300</v>
      </c>
      <c r="M278" s="4" t="s">
        <v>391</v>
      </c>
      <c r="N278" s="4" t="s">
        <v>132</v>
      </c>
      <c r="O278" s="4" t="s">
        <v>133</v>
      </c>
      <c r="P278" s="4">
        <v>5</v>
      </c>
      <c r="Q278" s="4" t="s">
        <v>392</v>
      </c>
      <c r="R278" s="3">
        <v>44276</v>
      </c>
      <c r="S278" s="4" t="s">
        <v>393</v>
      </c>
      <c r="T278" s="4" t="s">
        <v>394</v>
      </c>
      <c r="U278" s="4">
        <v>549497111</v>
      </c>
      <c r="V278" s="4"/>
      <c r="W278" s="7">
        <v>2850</v>
      </c>
      <c r="X278" s="8">
        <v>21</v>
      </c>
      <c r="Y278" s="9">
        <f>(($K$278*$W$278)*($X$278/100))/$K$278</f>
        <v>598.5</v>
      </c>
      <c r="Z278" s="9">
        <f>ROUND($K$278*ROUND($W$278,2),2)</f>
        <v>11400</v>
      </c>
      <c r="AA278" s="9">
        <f>ROUND($Z$278*((100+$X$278)/100),2)</f>
        <v>13794</v>
      </c>
    </row>
    <row r="279" spans="1:27" ht="12.75">
      <c r="A279" s="3">
        <v>45833</v>
      </c>
      <c r="B279" s="4" t="s">
        <v>388</v>
      </c>
      <c r="C279" s="3">
        <v>125225</v>
      </c>
      <c r="D279" s="4" t="s">
        <v>63</v>
      </c>
      <c r="E279" s="4" t="s">
        <v>181</v>
      </c>
      <c r="F279" s="4" t="s">
        <v>182</v>
      </c>
      <c r="G279" s="5" t="s">
        <v>731</v>
      </c>
      <c r="H279" s="4" t="s">
        <v>34</v>
      </c>
      <c r="I279" s="4"/>
      <c r="J279" s="4" t="s">
        <v>35</v>
      </c>
      <c r="K279" s="6">
        <v>1</v>
      </c>
      <c r="L279" s="4">
        <v>211300</v>
      </c>
      <c r="M279" s="4" t="s">
        <v>391</v>
      </c>
      <c r="N279" s="4" t="s">
        <v>132</v>
      </c>
      <c r="O279" s="4" t="s">
        <v>133</v>
      </c>
      <c r="P279" s="4">
        <v>5</v>
      </c>
      <c r="Q279" s="4" t="s">
        <v>392</v>
      </c>
      <c r="R279" s="3">
        <v>44276</v>
      </c>
      <c r="S279" s="4" t="s">
        <v>393</v>
      </c>
      <c r="T279" s="4" t="s">
        <v>394</v>
      </c>
      <c r="U279" s="4">
        <v>549497111</v>
      </c>
      <c r="V279" s="4"/>
      <c r="W279" s="7">
        <v>6500</v>
      </c>
      <c r="X279" s="8">
        <v>21</v>
      </c>
      <c r="Y279" s="9">
        <f>(($K$279*$W$279)*($X$279/100))/$K$279</f>
        <v>1365</v>
      </c>
      <c r="Z279" s="9">
        <f>ROUND($K$279*ROUND($W$279,2),2)</f>
        <v>6500</v>
      </c>
      <c r="AA279" s="9">
        <f>ROUND($Z$279*((100+$X$279)/100),2)</f>
        <v>7865</v>
      </c>
    </row>
    <row r="280" spans="1:27" ht="13.5" thickBot="1">
      <c r="A280" s="3">
        <v>45833</v>
      </c>
      <c r="B280" s="4" t="s">
        <v>388</v>
      </c>
      <c r="C280" s="3">
        <v>125242</v>
      </c>
      <c r="D280" s="4" t="s">
        <v>31</v>
      </c>
      <c r="E280" s="4" t="s">
        <v>254</v>
      </c>
      <c r="F280" s="4" t="s">
        <v>255</v>
      </c>
      <c r="G280" s="5" t="s">
        <v>699</v>
      </c>
      <c r="H280" s="4" t="s">
        <v>34</v>
      </c>
      <c r="I280" s="4"/>
      <c r="J280" s="4" t="s">
        <v>35</v>
      </c>
      <c r="K280" s="6">
        <v>1</v>
      </c>
      <c r="L280" s="4">
        <v>211300</v>
      </c>
      <c r="M280" s="4" t="s">
        <v>391</v>
      </c>
      <c r="N280" s="4" t="s">
        <v>132</v>
      </c>
      <c r="O280" s="4" t="s">
        <v>133</v>
      </c>
      <c r="P280" s="4">
        <v>5</v>
      </c>
      <c r="Q280" s="4" t="s">
        <v>392</v>
      </c>
      <c r="R280" s="3">
        <v>44276</v>
      </c>
      <c r="S280" s="4" t="s">
        <v>393</v>
      </c>
      <c r="T280" s="4" t="s">
        <v>394</v>
      </c>
      <c r="U280" s="4">
        <v>549497111</v>
      </c>
      <c r="V280" s="4"/>
      <c r="W280" s="7">
        <v>4600</v>
      </c>
      <c r="X280" s="8">
        <v>21</v>
      </c>
      <c r="Y280" s="9">
        <f>(($K$280*$W$280)*($X$280/100))/$K$280</f>
        <v>966</v>
      </c>
      <c r="Z280" s="9">
        <f>ROUND($K$280*ROUND($W$280,2),2)</f>
        <v>4600</v>
      </c>
      <c r="AA280" s="9">
        <f>ROUND($Z$280*((100+$X$280)/100),2)</f>
        <v>5566</v>
      </c>
    </row>
    <row r="281" spans="1:27" ht="13.5" customHeight="1" thickTop="1">
      <c r="A281" s="76" t="s">
        <v>42</v>
      </c>
      <c r="B281" s="76"/>
      <c r="C281" s="76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76" t="s">
        <v>43</v>
      </c>
      <c r="Y281" s="76"/>
      <c r="Z281" s="11">
        <f>SUM($Z$277:$Z$280)</f>
        <v>52300</v>
      </c>
      <c r="AA281" s="11">
        <f>SUM($AA$277:$AA$280)</f>
        <v>63283</v>
      </c>
    </row>
    <row r="282" spans="1:27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3.5" thickBot="1">
      <c r="A283" s="3">
        <v>45836</v>
      </c>
      <c r="B283" s="4"/>
      <c r="C283" s="3">
        <v>125142</v>
      </c>
      <c r="D283" s="4" t="s">
        <v>66</v>
      </c>
      <c r="E283" s="4" t="s">
        <v>67</v>
      </c>
      <c r="F283" s="4" t="s">
        <v>68</v>
      </c>
      <c r="G283" s="5" t="s">
        <v>657</v>
      </c>
      <c r="H283" s="4" t="s">
        <v>34</v>
      </c>
      <c r="I283" s="4"/>
      <c r="J283" s="4" t="s">
        <v>35</v>
      </c>
      <c r="K283" s="6">
        <v>4</v>
      </c>
      <c r="L283" s="4">
        <v>119396</v>
      </c>
      <c r="M283" s="4" t="s">
        <v>395</v>
      </c>
      <c r="N283" s="4" t="s">
        <v>396</v>
      </c>
      <c r="O283" s="4" t="s">
        <v>73</v>
      </c>
      <c r="P283" s="4">
        <v>1</v>
      </c>
      <c r="Q283" s="4" t="s">
        <v>397</v>
      </c>
      <c r="R283" s="3">
        <v>57073</v>
      </c>
      <c r="S283" s="4" t="s">
        <v>398</v>
      </c>
      <c r="T283" s="4" t="s">
        <v>399</v>
      </c>
      <c r="U283" s="4">
        <v>549498170</v>
      </c>
      <c r="V283" s="4"/>
      <c r="W283" s="7">
        <v>7850</v>
      </c>
      <c r="X283" s="8">
        <v>21</v>
      </c>
      <c r="Y283" s="9">
        <f>(($K$283*$W$283)*($X$283/100))/$K$283</f>
        <v>1648.5</v>
      </c>
      <c r="Z283" s="9">
        <f>ROUND($K$283*ROUND($W$283,2),2)</f>
        <v>31400</v>
      </c>
      <c r="AA283" s="9">
        <f>ROUND($Z$283*((100+$X$283)/100),2)</f>
        <v>37994</v>
      </c>
    </row>
    <row r="284" spans="1:27" ht="13.5" customHeight="1" thickTop="1">
      <c r="A284" s="76" t="s">
        <v>42</v>
      </c>
      <c r="B284" s="76"/>
      <c r="C284" s="76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76" t="s">
        <v>43</v>
      </c>
      <c r="Y284" s="76"/>
      <c r="Z284" s="11">
        <f>SUM($Z$283:$Z$283)</f>
        <v>31400</v>
      </c>
      <c r="AA284" s="11">
        <f>SUM($AA$283:$AA$283)</f>
        <v>37994</v>
      </c>
    </row>
    <row r="285" spans="1:27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26.25" thickBot="1">
      <c r="A286" s="3">
        <v>45840</v>
      </c>
      <c r="B286" s="4" t="s">
        <v>400</v>
      </c>
      <c r="C286" s="3">
        <v>125061</v>
      </c>
      <c r="D286" s="4" t="s">
        <v>31</v>
      </c>
      <c r="E286" s="4" t="s">
        <v>254</v>
      </c>
      <c r="F286" s="4" t="s">
        <v>255</v>
      </c>
      <c r="G286" s="5" t="s">
        <v>699</v>
      </c>
      <c r="H286" s="4" t="s">
        <v>34</v>
      </c>
      <c r="I286" s="4"/>
      <c r="J286" s="4" t="s">
        <v>35</v>
      </c>
      <c r="K286" s="6">
        <v>10</v>
      </c>
      <c r="L286" s="4">
        <v>220000</v>
      </c>
      <c r="M286" s="4" t="s">
        <v>224</v>
      </c>
      <c r="N286" s="4" t="s">
        <v>225</v>
      </c>
      <c r="O286" s="4" t="s">
        <v>226</v>
      </c>
      <c r="P286" s="4">
        <v>1</v>
      </c>
      <c r="Q286" s="4">
        <v>21</v>
      </c>
      <c r="R286" s="3">
        <v>37823</v>
      </c>
      <c r="S286" s="4" t="s">
        <v>227</v>
      </c>
      <c r="T286" s="4" t="s">
        <v>228</v>
      </c>
      <c r="U286" s="4">
        <v>549491207</v>
      </c>
      <c r="V286" s="4" t="s">
        <v>229</v>
      </c>
      <c r="W286" s="7">
        <v>4600</v>
      </c>
      <c r="X286" s="8">
        <v>21</v>
      </c>
      <c r="Y286" s="9">
        <f>(($K$286*$W$286)*($X$286/100))/$K$286</f>
        <v>966</v>
      </c>
      <c r="Z286" s="9">
        <f>ROUND($K$286*ROUND($W$286,2),2)</f>
        <v>46000</v>
      </c>
      <c r="AA286" s="9">
        <f>ROUND($Z$286*((100+$X$286)/100),2)</f>
        <v>55660</v>
      </c>
    </row>
    <row r="287" spans="1:27" ht="13.5" customHeight="1" thickTop="1">
      <c r="A287" s="76" t="s">
        <v>42</v>
      </c>
      <c r="B287" s="76"/>
      <c r="C287" s="7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76" t="s">
        <v>43</v>
      </c>
      <c r="Y287" s="76"/>
      <c r="Z287" s="11">
        <f>SUM($Z$286:$Z$286)</f>
        <v>46000</v>
      </c>
      <c r="AA287" s="11">
        <f>SUM($AA$286:$AA$286)</f>
        <v>55660</v>
      </c>
    </row>
    <row r="288" spans="1:27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26.25" thickBot="1">
      <c r="A289" s="3">
        <v>45841</v>
      </c>
      <c r="B289" s="4" t="s">
        <v>401</v>
      </c>
      <c r="C289" s="3">
        <v>125081</v>
      </c>
      <c r="D289" s="4" t="s">
        <v>45</v>
      </c>
      <c r="E289" s="4" t="s">
        <v>46</v>
      </c>
      <c r="F289" s="4" t="s">
        <v>47</v>
      </c>
      <c r="G289" s="5" t="s">
        <v>747</v>
      </c>
      <c r="H289" s="4" t="s">
        <v>34</v>
      </c>
      <c r="I289" s="4"/>
      <c r="J289" s="4" t="s">
        <v>35</v>
      </c>
      <c r="K289" s="6">
        <v>4</v>
      </c>
      <c r="L289" s="4">
        <v>220000</v>
      </c>
      <c r="M289" s="4" t="s">
        <v>224</v>
      </c>
      <c r="N289" s="4" t="s">
        <v>225</v>
      </c>
      <c r="O289" s="4" t="s">
        <v>226</v>
      </c>
      <c r="P289" s="4">
        <v>1</v>
      </c>
      <c r="Q289" s="4">
        <v>21</v>
      </c>
      <c r="R289" s="3">
        <v>37823</v>
      </c>
      <c r="S289" s="4" t="s">
        <v>227</v>
      </c>
      <c r="T289" s="4" t="s">
        <v>228</v>
      </c>
      <c r="U289" s="4">
        <v>549491207</v>
      </c>
      <c r="V289" s="4" t="s">
        <v>229</v>
      </c>
      <c r="W289" s="7">
        <v>320</v>
      </c>
      <c r="X289" s="8">
        <v>21</v>
      </c>
      <c r="Y289" s="9">
        <f>(($K$289*$W$289)*($X$289/100))/$K$289</f>
        <v>67.2</v>
      </c>
      <c r="Z289" s="9">
        <f>ROUND($K$289*ROUND($W$289,2),2)</f>
        <v>1280</v>
      </c>
      <c r="AA289" s="9">
        <f>ROUND($Z$289*((100+$X$289)/100),2)</f>
        <v>1548.8</v>
      </c>
    </row>
    <row r="290" spans="1:27" ht="13.5" customHeight="1" thickTop="1">
      <c r="A290" s="76" t="s">
        <v>42</v>
      </c>
      <c r="B290" s="76"/>
      <c r="C290" s="76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76" t="s">
        <v>43</v>
      </c>
      <c r="Y290" s="76"/>
      <c r="Z290" s="11">
        <f>SUM($Z$289:$Z$289)</f>
        <v>1280</v>
      </c>
      <c r="AA290" s="11">
        <f>SUM($AA$289:$AA$289)</f>
        <v>1548.8</v>
      </c>
    </row>
    <row r="291" spans="1:27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25.5">
      <c r="A292" s="3">
        <v>45842</v>
      </c>
      <c r="B292" s="4" t="s">
        <v>402</v>
      </c>
      <c r="C292" s="3">
        <v>125062</v>
      </c>
      <c r="D292" s="4" t="s">
        <v>45</v>
      </c>
      <c r="E292" s="4" t="s">
        <v>46</v>
      </c>
      <c r="F292" s="4" t="s">
        <v>47</v>
      </c>
      <c r="G292" s="5" t="s">
        <v>747</v>
      </c>
      <c r="H292" s="4" t="s">
        <v>34</v>
      </c>
      <c r="I292" s="4"/>
      <c r="J292" s="4" t="s">
        <v>35</v>
      </c>
      <c r="K292" s="6">
        <v>1</v>
      </c>
      <c r="L292" s="4">
        <v>220000</v>
      </c>
      <c r="M292" s="4" t="s">
        <v>224</v>
      </c>
      <c r="N292" s="4" t="s">
        <v>225</v>
      </c>
      <c r="O292" s="4" t="s">
        <v>226</v>
      </c>
      <c r="P292" s="4">
        <v>1</v>
      </c>
      <c r="Q292" s="4">
        <v>21</v>
      </c>
      <c r="R292" s="3">
        <v>37823</v>
      </c>
      <c r="S292" s="4" t="s">
        <v>227</v>
      </c>
      <c r="T292" s="4" t="s">
        <v>228</v>
      </c>
      <c r="U292" s="4">
        <v>549491207</v>
      </c>
      <c r="V292" s="4" t="s">
        <v>229</v>
      </c>
      <c r="W292" s="7">
        <v>320</v>
      </c>
      <c r="X292" s="8">
        <v>21</v>
      </c>
      <c r="Y292" s="9">
        <f>(($K$292*$W$292)*($X$292/100))/$K$292</f>
        <v>67.2</v>
      </c>
      <c r="Z292" s="9">
        <f>ROUND($K$292*ROUND($W$292,2),2)</f>
        <v>320</v>
      </c>
      <c r="AA292" s="9">
        <f>ROUND($Z$292*((100+$X$292)/100),2)</f>
        <v>387.2</v>
      </c>
    </row>
    <row r="293" spans="1:27" ht="26.25" thickBot="1">
      <c r="A293" s="3">
        <v>45842</v>
      </c>
      <c r="B293" s="4" t="s">
        <v>402</v>
      </c>
      <c r="C293" s="3">
        <v>125063</v>
      </c>
      <c r="D293" s="4" t="s">
        <v>54</v>
      </c>
      <c r="E293" s="4" t="s">
        <v>106</v>
      </c>
      <c r="F293" s="4" t="s">
        <v>107</v>
      </c>
      <c r="G293" s="5" t="s">
        <v>734</v>
      </c>
      <c r="H293" s="4" t="s">
        <v>34</v>
      </c>
      <c r="I293" s="4"/>
      <c r="J293" s="4" t="s">
        <v>35</v>
      </c>
      <c r="K293" s="6">
        <v>1</v>
      </c>
      <c r="L293" s="4">
        <v>220000</v>
      </c>
      <c r="M293" s="4" t="s">
        <v>224</v>
      </c>
      <c r="N293" s="4" t="s">
        <v>225</v>
      </c>
      <c r="O293" s="4" t="s">
        <v>226</v>
      </c>
      <c r="P293" s="4">
        <v>1</v>
      </c>
      <c r="Q293" s="4">
        <v>21</v>
      </c>
      <c r="R293" s="3">
        <v>37823</v>
      </c>
      <c r="S293" s="4" t="s">
        <v>227</v>
      </c>
      <c r="T293" s="4" t="s">
        <v>228</v>
      </c>
      <c r="U293" s="4">
        <v>549491207</v>
      </c>
      <c r="V293" s="4" t="s">
        <v>229</v>
      </c>
      <c r="W293" s="7">
        <v>1070</v>
      </c>
      <c r="X293" s="8">
        <v>21</v>
      </c>
      <c r="Y293" s="9">
        <f>(($K$293*$W$293)*($X$293/100))/$K$293</f>
        <v>224.7</v>
      </c>
      <c r="Z293" s="9">
        <f>ROUND($K$293*ROUND($W$293,2),2)</f>
        <v>1070</v>
      </c>
      <c r="AA293" s="9">
        <f>ROUND($Z$293*((100+$X$293)/100),2)</f>
        <v>1294.7</v>
      </c>
    </row>
    <row r="294" spans="1:27" ht="13.5" customHeight="1" thickTop="1">
      <c r="A294" s="76" t="s">
        <v>42</v>
      </c>
      <c r="B294" s="76"/>
      <c r="C294" s="76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76" t="s">
        <v>43</v>
      </c>
      <c r="Y294" s="76"/>
      <c r="Z294" s="11">
        <f>SUM($Z$292:$Z$293)</f>
        <v>1390</v>
      </c>
      <c r="AA294" s="11">
        <f>SUM($AA$292:$AA$293)</f>
        <v>1681.9</v>
      </c>
    </row>
    <row r="295" spans="1:27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26.25" thickBot="1">
      <c r="A296" s="3">
        <v>45843</v>
      </c>
      <c r="B296" s="4" t="s">
        <v>403</v>
      </c>
      <c r="C296" s="3">
        <v>125064</v>
      </c>
      <c r="D296" s="4" t="s">
        <v>45</v>
      </c>
      <c r="E296" s="4" t="s">
        <v>46</v>
      </c>
      <c r="F296" s="4" t="s">
        <v>47</v>
      </c>
      <c r="G296" s="5" t="s">
        <v>747</v>
      </c>
      <c r="H296" s="4" t="s">
        <v>34</v>
      </c>
      <c r="I296" s="4"/>
      <c r="J296" s="4" t="s">
        <v>35</v>
      </c>
      <c r="K296" s="6">
        <v>1</v>
      </c>
      <c r="L296" s="4">
        <v>220000</v>
      </c>
      <c r="M296" s="4" t="s">
        <v>224</v>
      </c>
      <c r="N296" s="4" t="s">
        <v>225</v>
      </c>
      <c r="O296" s="4" t="s">
        <v>226</v>
      </c>
      <c r="P296" s="4">
        <v>1</v>
      </c>
      <c r="Q296" s="4">
        <v>21</v>
      </c>
      <c r="R296" s="3">
        <v>37823</v>
      </c>
      <c r="S296" s="4" t="s">
        <v>227</v>
      </c>
      <c r="T296" s="4" t="s">
        <v>228</v>
      </c>
      <c r="U296" s="4">
        <v>549491207</v>
      </c>
      <c r="V296" s="4" t="s">
        <v>229</v>
      </c>
      <c r="W296" s="7">
        <v>320</v>
      </c>
      <c r="X296" s="8">
        <v>21</v>
      </c>
      <c r="Y296" s="9">
        <f>(($K$296*$W$296)*($X$296/100))/$K$296</f>
        <v>67.2</v>
      </c>
      <c r="Z296" s="9">
        <f>ROUND($K$296*ROUND($W$296,2),2)</f>
        <v>320</v>
      </c>
      <c r="AA296" s="9">
        <f>ROUND($Z$296*((100+$X$296)/100),2)</f>
        <v>387.2</v>
      </c>
    </row>
    <row r="297" spans="1:27" ht="13.5" customHeight="1" thickTop="1">
      <c r="A297" s="76" t="s">
        <v>42</v>
      </c>
      <c r="B297" s="76"/>
      <c r="C297" s="76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76" t="s">
        <v>43</v>
      </c>
      <c r="Y297" s="76"/>
      <c r="Z297" s="11">
        <f>SUM($Z$296:$Z$296)</f>
        <v>320</v>
      </c>
      <c r="AA297" s="11">
        <f>SUM($AA$296:$AA$296)</f>
        <v>387.2</v>
      </c>
    </row>
    <row r="298" spans="1:27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26.25" thickBot="1">
      <c r="A299" s="3">
        <v>45844</v>
      </c>
      <c r="B299" s="4" t="s">
        <v>404</v>
      </c>
      <c r="C299" s="3">
        <v>125090</v>
      </c>
      <c r="D299" s="4" t="s">
        <v>45</v>
      </c>
      <c r="E299" s="4" t="s">
        <v>174</v>
      </c>
      <c r="F299" s="4" t="s">
        <v>175</v>
      </c>
      <c r="G299" s="5" t="s">
        <v>745</v>
      </c>
      <c r="H299" s="4" t="s">
        <v>34</v>
      </c>
      <c r="I299" s="4"/>
      <c r="J299" s="4" t="s">
        <v>35</v>
      </c>
      <c r="K299" s="6">
        <v>8</v>
      </c>
      <c r="L299" s="4">
        <v>220000</v>
      </c>
      <c r="M299" s="4" t="s">
        <v>224</v>
      </c>
      <c r="N299" s="4" t="s">
        <v>225</v>
      </c>
      <c r="O299" s="4" t="s">
        <v>226</v>
      </c>
      <c r="P299" s="4">
        <v>1</v>
      </c>
      <c r="Q299" s="4">
        <v>21</v>
      </c>
      <c r="R299" s="3">
        <v>37823</v>
      </c>
      <c r="S299" s="4" t="s">
        <v>227</v>
      </c>
      <c r="T299" s="4" t="s">
        <v>228</v>
      </c>
      <c r="U299" s="4">
        <v>549491207</v>
      </c>
      <c r="V299" s="4" t="s">
        <v>229</v>
      </c>
      <c r="W299" s="7">
        <v>105</v>
      </c>
      <c r="X299" s="8">
        <v>21</v>
      </c>
      <c r="Y299" s="9">
        <f>(($K$299*$W$299)*($X$299/100))/$K$299</f>
        <v>22.05</v>
      </c>
      <c r="Z299" s="9">
        <f>ROUND($K$299*ROUND($W$299,2),2)</f>
        <v>840</v>
      </c>
      <c r="AA299" s="9">
        <f>ROUND($Z$299*((100+$X$299)/100),2)</f>
        <v>1016.4</v>
      </c>
    </row>
    <row r="300" spans="1:27" ht="13.5" customHeight="1" thickTop="1">
      <c r="A300" s="76" t="s">
        <v>42</v>
      </c>
      <c r="B300" s="76"/>
      <c r="C300" s="76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76" t="s">
        <v>43</v>
      </c>
      <c r="Y300" s="76"/>
      <c r="Z300" s="11">
        <f>SUM($Z$299:$Z$299)</f>
        <v>840</v>
      </c>
      <c r="AA300" s="11">
        <f>SUM($AA$299:$AA$299)</f>
        <v>1016.4</v>
      </c>
    </row>
    <row r="301" spans="1:27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26.25" thickBot="1">
      <c r="A302" s="3">
        <v>45845</v>
      </c>
      <c r="B302" s="4" t="s">
        <v>405</v>
      </c>
      <c r="C302" s="3">
        <v>125091</v>
      </c>
      <c r="D302" s="4" t="s">
        <v>45</v>
      </c>
      <c r="E302" s="4" t="s">
        <v>46</v>
      </c>
      <c r="F302" s="4" t="s">
        <v>47</v>
      </c>
      <c r="G302" s="5" t="s">
        <v>747</v>
      </c>
      <c r="H302" s="4" t="s">
        <v>34</v>
      </c>
      <c r="I302" s="4"/>
      <c r="J302" s="4" t="s">
        <v>35</v>
      </c>
      <c r="K302" s="6">
        <v>1</v>
      </c>
      <c r="L302" s="4">
        <v>220000</v>
      </c>
      <c r="M302" s="4" t="s">
        <v>224</v>
      </c>
      <c r="N302" s="4" t="s">
        <v>225</v>
      </c>
      <c r="O302" s="4" t="s">
        <v>226</v>
      </c>
      <c r="P302" s="4">
        <v>1</v>
      </c>
      <c r="Q302" s="4">
        <v>21</v>
      </c>
      <c r="R302" s="3">
        <v>37823</v>
      </c>
      <c r="S302" s="4" t="s">
        <v>227</v>
      </c>
      <c r="T302" s="4" t="s">
        <v>228</v>
      </c>
      <c r="U302" s="4">
        <v>549491207</v>
      </c>
      <c r="V302" s="4" t="s">
        <v>229</v>
      </c>
      <c r="W302" s="7">
        <v>320</v>
      </c>
      <c r="X302" s="8">
        <v>21</v>
      </c>
      <c r="Y302" s="9">
        <f>(($K$302*$W$302)*($X$302/100))/$K$302</f>
        <v>67.2</v>
      </c>
      <c r="Z302" s="9">
        <f>ROUND($K$302*ROUND($W$302,2),2)</f>
        <v>320</v>
      </c>
      <c r="AA302" s="9">
        <f>ROUND($Z$302*((100+$X$302)/100),2)</f>
        <v>387.2</v>
      </c>
    </row>
    <row r="303" spans="1:27" ht="13.5" customHeight="1" thickTop="1">
      <c r="A303" s="76" t="s">
        <v>42</v>
      </c>
      <c r="B303" s="76"/>
      <c r="C303" s="76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76" t="s">
        <v>43</v>
      </c>
      <c r="Y303" s="76"/>
      <c r="Z303" s="11">
        <f>SUM($Z$302:$Z$302)</f>
        <v>320</v>
      </c>
      <c r="AA303" s="11">
        <f>SUM($AA$302:$AA$302)</f>
        <v>387.2</v>
      </c>
    </row>
    <row r="304" spans="1:27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26.25" thickBot="1">
      <c r="A305" s="3">
        <v>45846</v>
      </c>
      <c r="B305" s="4" t="s">
        <v>406</v>
      </c>
      <c r="C305" s="3">
        <v>125092</v>
      </c>
      <c r="D305" s="4" t="s">
        <v>45</v>
      </c>
      <c r="E305" s="4" t="s">
        <v>46</v>
      </c>
      <c r="F305" s="4" t="s">
        <v>47</v>
      </c>
      <c r="G305" s="5" t="s">
        <v>747</v>
      </c>
      <c r="H305" s="4" t="s">
        <v>34</v>
      </c>
      <c r="I305" s="4"/>
      <c r="J305" s="4" t="s">
        <v>35</v>
      </c>
      <c r="K305" s="6">
        <v>10</v>
      </c>
      <c r="L305" s="4">
        <v>220000</v>
      </c>
      <c r="M305" s="4" t="s">
        <v>224</v>
      </c>
      <c r="N305" s="4" t="s">
        <v>225</v>
      </c>
      <c r="O305" s="4" t="s">
        <v>226</v>
      </c>
      <c r="P305" s="4">
        <v>1</v>
      </c>
      <c r="Q305" s="4">
        <v>21</v>
      </c>
      <c r="R305" s="3">
        <v>37823</v>
      </c>
      <c r="S305" s="4" t="s">
        <v>227</v>
      </c>
      <c r="T305" s="4" t="s">
        <v>228</v>
      </c>
      <c r="U305" s="4">
        <v>549491207</v>
      </c>
      <c r="V305" s="4" t="s">
        <v>229</v>
      </c>
      <c r="W305" s="7">
        <v>320</v>
      </c>
      <c r="X305" s="8">
        <v>21</v>
      </c>
      <c r="Y305" s="9">
        <f>(($K$305*$W$305)*($X$305/100))/$K$305</f>
        <v>67.2</v>
      </c>
      <c r="Z305" s="9">
        <f>ROUND($K$305*ROUND($W$305,2),2)</f>
        <v>3200</v>
      </c>
      <c r="AA305" s="9">
        <f>ROUND($Z$305*((100+$X$305)/100),2)</f>
        <v>3872</v>
      </c>
    </row>
    <row r="306" spans="1:27" ht="13.5" customHeight="1" thickTop="1">
      <c r="A306" s="76" t="s">
        <v>42</v>
      </c>
      <c r="B306" s="76"/>
      <c r="C306" s="76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76" t="s">
        <v>43</v>
      </c>
      <c r="Y306" s="76"/>
      <c r="Z306" s="11">
        <f>SUM($Z$305:$Z$305)</f>
        <v>3200</v>
      </c>
      <c r="AA306" s="11">
        <f>SUM($AA$305:$AA$305)</f>
        <v>3872</v>
      </c>
    </row>
    <row r="307" spans="1:27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25.5">
      <c r="A308" s="3">
        <v>45847</v>
      </c>
      <c r="B308" s="4" t="s">
        <v>407</v>
      </c>
      <c r="C308" s="3">
        <v>125093</v>
      </c>
      <c r="D308" s="4" t="s">
        <v>54</v>
      </c>
      <c r="E308" s="4" t="s">
        <v>55</v>
      </c>
      <c r="F308" s="4" t="s">
        <v>56</v>
      </c>
      <c r="G308" s="5" t="s">
        <v>736</v>
      </c>
      <c r="H308" s="4" t="s">
        <v>34</v>
      </c>
      <c r="I308" s="4"/>
      <c r="J308" s="4" t="s">
        <v>35</v>
      </c>
      <c r="K308" s="6">
        <v>4</v>
      </c>
      <c r="L308" s="4">
        <v>220000</v>
      </c>
      <c r="M308" s="4" t="s">
        <v>224</v>
      </c>
      <c r="N308" s="4" t="s">
        <v>225</v>
      </c>
      <c r="O308" s="4" t="s">
        <v>226</v>
      </c>
      <c r="P308" s="4">
        <v>1</v>
      </c>
      <c r="Q308" s="4">
        <v>21</v>
      </c>
      <c r="R308" s="3">
        <v>37823</v>
      </c>
      <c r="S308" s="4" t="s">
        <v>227</v>
      </c>
      <c r="T308" s="4" t="s">
        <v>228</v>
      </c>
      <c r="U308" s="4">
        <v>549491207</v>
      </c>
      <c r="V308" s="4" t="s">
        <v>229</v>
      </c>
      <c r="W308" s="7">
        <v>1470</v>
      </c>
      <c r="X308" s="8">
        <v>21</v>
      </c>
      <c r="Y308" s="9">
        <f>(($K$308*$W$308)*($X$308/100))/$K$308</f>
        <v>308.7</v>
      </c>
      <c r="Z308" s="9">
        <f>ROUND($K$308*ROUND($W$308,2),2)</f>
        <v>5880</v>
      </c>
      <c r="AA308" s="9">
        <f>ROUND($Z$308*((100+$X$308)/100),2)</f>
        <v>7114.8</v>
      </c>
    </row>
    <row r="309" spans="1:27" ht="26.25" thickBot="1">
      <c r="A309" s="3">
        <v>45847</v>
      </c>
      <c r="B309" s="4" t="s">
        <v>407</v>
      </c>
      <c r="C309" s="3">
        <v>125110</v>
      </c>
      <c r="D309" s="4" t="s">
        <v>45</v>
      </c>
      <c r="E309" s="4" t="s">
        <v>46</v>
      </c>
      <c r="F309" s="4" t="s">
        <v>47</v>
      </c>
      <c r="G309" s="5" t="s">
        <v>747</v>
      </c>
      <c r="H309" s="4" t="s">
        <v>34</v>
      </c>
      <c r="I309" s="4"/>
      <c r="J309" s="4" t="s">
        <v>35</v>
      </c>
      <c r="K309" s="6">
        <v>4</v>
      </c>
      <c r="L309" s="4">
        <v>220000</v>
      </c>
      <c r="M309" s="4" t="s">
        <v>224</v>
      </c>
      <c r="N309" s="4" t="s">
        <v>225</v>
      </c>
      <c r="O309" s="4" t="s">
        <v>226</v>
      </c>
      <c r="P309" s="4">
        <v>1</v>
      </c>
      <c r="Q309" s="4">
        <v>21</v>
      </c>
      <c r="R309" s="3">
        <v>37823</v>
      </c>
      <c r="S309" s="4" t="s">
        <v>227</v>
      </c>
      <c r="T309" s="4" t="s">
        <v>228</v>
      </c>
      <c r="U309" s="4">
        <v>549491207</v>
      </c>
      <c r="V309" s="4" t="s">
        <v>229</v>
      </c>
      <c r="W309" s="7">
        <v>320</v>
      </c>
      <c r="X309" s="8">
        <v>21</v>
      </c>
      <c r="Y309" s="9">
        <f>(($K$309*$W$309)*($X$309/100))/$K$309</f>
        <v>67.2</v>
      </c>
      <c r="Z309" s="9">
        <f>ROUND($K$309*ROUND($W$309,2),2)</f>
        <v>1280</v>
      </c>
      <c r="AA309" s="9">
        <f>ROUND($Z$309*((100+$X$309)/100),2)</f>
        <v>1548.8</v>
      </c>
    </row>
    <row r="310" spans="1:27" ht="13.5" customHeight="1" thickTop="1">
      <c r="A310" s="76" t="s">
        <v>42</v>
      </c>
      <c r="B310" s="76"/>
      <c r="C310" s="76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76" t="s">
        <v>43</v>
      </c>
      <c r="Y310" s="76"/>
      <c r="Z310" s="11">
        <f>SUM($Z$308:$Z$309)</f>
        <v>7160</v>
      </c>
      <c r="AA310" s="11">
        <f>SUM($AA$308:$AA$309)</f>
        <v>8663.6</v>
      </c>
    </row>
    <row r="311" spans="1:27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75">
      <c r="A312" s="3">
        <v>45848</v>
      </c>
      <c r="B312" s="4" t="s">
        <v>408</v>
      </c>
      <c r="C312" s="3">
        <v>125094</v>
      </c>
      <c r="D312" s="4" t="s">
        <v>66</v>
      </c>
      <c r="E312" s="4" t="s">
        <v>67</v>
      </c>
      <c r="F312" s="4" t="s">
        <v>68</v>
      </c>
      <c r="G312" s="5" t="s">
        <v>657</v>
      </c>
      <c r="H312" s="4" t="s">
        <v>34</v>
      </c>
      <c r="I312" s="4"/>
      <c r="J312" s="4" t="s">
        <v>35</v>
      </c>
      <c r="K312" s="6">
        <v>2</v>
      </c>
      <c r="L312" s="4">
        <v>560000</v>
      </c>
      <c r="M312" s="4" t="s">
        <v>168</v>
      </c>
      <c r="N312" s="4" t="s">
        <v>169</v>
      </c>
      <c r="O312" s="4" t="s">
        <v>170</v>
      </c>
      <c r="P312" s="4">
        <v>3</v>
      </c>
      <c r="Q312" s="4">
        <v>349</v>
      </c>
      <c r="R312" s="3">
        <v>168497</v>
      </c>
      <c r="S312" s="4" t="s">
        <v>171</v>
      </c>
      <c r="T312" s="4" t="s">
        <v>172</v>
      </c>
      <c r="U312" s="4">
        <v>549494051</v>
      </c>
      <c r="V312" s="4" t="s">
        <v>173</v>
      </c>
      <c r="W312" s="7">
        <v>7850</v>
      </c>
      <c r="X312" s="8">
        <v>21</v>
      </c>
      <c r="Y312" s="9">
        <f>(($K$312*$W$312)*($X$312/100))/$K$312</f>
        <v>1648.5</v>
      </c>
      <c r="Z312" s="9">
        <f>ROUND($K$312*ROUND($W$312,2),2)</f>
        <v>15700</v>
      </c>
      <c r="AA312" s="9">
        <f>ROUND($Z$312*((100+$X$312)/100),2)</f>
        <v>18997</v>
      </c>
    </row>
    <row r="313" spans="1:27" ht="13.5" thickBot="1">
      <c r="A313" s="3">
        <v>45848</v>
      </c>
      <c r="B313" s="4" t="s">
        <v>408</v>
      </c>
      <c r="C313" s="3">
        <v>125207</v>
      </c>
      <c r="D313" s="4" t="s">
        <v>31</v>
      </c>
      <c r="E313" s="4" t="s">
        <v>258</v>
      </c>
      <c r="F313" s="4" t="s">
        <v>259</v>
      </c>
      <c r="G313" s="5" t="s">
        <v>689</v>
      </c>
      <c r="H313" s="4" t="s">
        <v>34</v>
      </c>
      <c r="I313" s="4"/>
      <c r="J313" s="4" t="s">
        <v>35</v>
      </c>
      <c r="K313" s="6">
        <v>2</v>
      </c>
      <c r="L313" s="4">
        <v>560000</v>
      </c>
      <c r="M313" s="4" t="s">
        <v>168</v>
      </c>
      <c r="N313" s="4" t="s">
        <v>169</v>
      </c>
      <c r="O313" s="4" t="s">
        <v>170</v>
      </c>
      <c r="P313" s="4">
        <v>3</v>
      </c>
      <c r="Q313" s="4">
        <v>349</v>
      </c>
      <c r="R313" s="3">
        <v>168497</v>
      </c>
      <c r="S313" s="4" t="s">
        <v>171</v>
      </c>
      <c r="T313" s="4" t="s">
        <v>172</v>
      </c>
      <c r="U313" s="4">
        <v>549494051</v>
      </c>
      <c r="V313" s="4" t="s">
        <v>173</v>
      </c>
      <c r="W313" s="7">
        <v>2850</v>
      </c>
      <c r="X313" s="8">
        <v>21</v>
      </c>
      <c r="Y313" s="9">
        <f>(($K$313*$W$313)*($X$313/100))/$K$313</f>
        <v>598.5</v>
      </c>
      <c r="Z313" s="9">
        <f>ROUND($K$313*ROUND($W$313,2),2)</f>
        <v>5700</v>
      </c>
      <c r="AA313" s="9">
        <f>ROUND($Z$313*((100+$X$313)/100),2)</f>
        <v>6897</v>
      </c>
    </row>
    <row r="314" spans="1:27" ht="13.5" customHeight="1" thickTop="1">
      <c r="A314" s="76" t="s">
        <v>42</v>
      </c>
      <c r="B314" s="76"/>
      <c r="C314" s="76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76" t="s">
        <v>43</v>
      </c>
      <c r="Y314" s="76"/>
      <c r="Z314" s="11">
        <f>SUM($Z$312:$Z$313)</f>
        <v>21400</v>
      </c>
      <c r="AA314" s="11">
        <f>SUM($AA$312:$AA$313)</f>
        <v>25894</v>
      </c>
    </row>
    <row r="315" spans="1:27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75">
      <c r="A316" s="3">
        <v>45854</v>
      </c>
      <c r="B316" s="4" t="s">
        <v>409</v>
      </c>
      <c r="C316" s="3">
        <v>125178</v>
      </c>
      <c r="D316" s="4" t="s">
        <v>31</v>
      </c>
      <c r="E316" s="4" t="s">
        <v>254</v>
      </c>
      <c r="F316" s="4" t="s">
        <v>255</v>
      </c>
      <c r="G316" s="5" t="s">
        <v>699</v>
      </c>
      <c r="H316" s="4" t="s">
        <v>34</v>
      </c>
      <c r="I316" s="4"/>
      <c r="J316" s="4" t="s">
        <v>35</v>
      </c>
      <c r="K316" s="6">
        <v>1</v>
      </c>
      <c r="L316" s="4">
        <v>235200</v>
      </c>
      <c r="M316" s="4" t="s">
        <v>376</v>
      </c>
      <c r="N316" s="4" t="s">
        <v>308</v>
      </c>
      <c r="O316" s="4" t="s">
        <v>309</v>
      </c>
      <c r="P316" s="4">
        <v>2</v>
      </c>
      <c r="Q316" s="4">
        <v>2.37</v>
      </c>
      <c r="R316" s="3">
        <v>101945</v>
      </c>
      <c r="S316" s="4" t="s">
        <v>377</v>
      </c>
      <c r="T316" s="4" t="s">
        <v>378</v>
      </c>
      <c r="U316" s="4">
        <v>549493607</v>
      </c>
      <c r="V316" s="4"/>
      <c r="W316" s="7">
        <v>4600</v>
      </c>
      <c r="X316" s="8">
        <v>21</v>
      </c>
      <c r="Y316" s="9">
        <f>(($K$316*$W$316)*($X$316/100))/$K$316</f>
        <v>966</v>
      </c>
      <c r="Z316" s="9">
        <f>ROUND($K$316*ROUND($W$316,2),2)</f>
        <v>4600</v>
      </c>
      <c r="AA316" s="9">
        <f>ROUND($Z$316*((100+$X$316)/100),2)</f>
        <v>5566</v>
      </c>
    </row>
    <row r="317" spans="1:27" ht="13.5" thickBot="1">
      <c r="A317" s="3">
        <v>45854</v>
      </c>
      <c r="B317" s="4" t="s">
        <v>409</v>
      </c>
      <c r="C317" s="3">
        <v>125182</v>
      </c>
      <c r="D317" s="4" t="s">
        <v>66</v>
      </c>
      <c r="E317" s="4" t="s">
        <v>189</v>
      </c>
      <c r="F317" s="4" t="s">
        <v>190</v>
      </c>
      <c r="G317" s="5" t="s">
        <v>657</v>
      </c>
      <c r="H317" s="4" t="s">
        <v>34</v>
      </c>
      <c r="I317" s="4"/>
      <c r="J317" s="4" t="s">
        <v>35</v>
      </c>
      <c r="K317" s="6">
        <v>1</v>
      </c>
      <c r="L317" s="4">
        <v>235200</v>
      </c>
      <c r="M317" s="4" t="s">
        <v>376</v>
      </c>
      <c r="N317" s="4" t="s">
        <v>308</v>
      </c>
      <c r="O317" s="4" t="s">
        <v>309</v>
      </c>
      <c r="P317" s="4">
        <v>2</v>
      </c>
      <c r="Q317" s="4">
        <v>2.37</v>
      </c>
      <c r="R317" s="3">
        <v>101945</v>
      </c>
      <c r="S317" s="4" t="s">
        <v>377</v>
      </c>
      <c r="T317" s="4" t="s">
        <v>378</v>
      </c>
      <c r="U317" s="4">
        <v>549493607</v>
      </c>
      <c r="V317" s="4"/>
      <c r="W317" s="7">
        <v>11200</v>
      </c>
      <c r="X317" s="8">
        <v>21</v>
      </c>
      <c r="Y317" s="9">
        <f>(($K$317*$W$317)*($X$317/100))/$K$317</f>
        <v>2352</v>
      </c>
      <c r="Z317" s="9">
        <f>ROUND($K$317*ROUND($W$317,2),2)</f>
        <v>11200</v>
      </c>
      <c r="AA317" s="9">
        <f>ROUND($Z$317*((100+$X$317)/100),2)</f>
        <v>13552</v>
      </c>
    </row>
    <row r="318" spans="1:27" ht="13.5" customHeight="1" thickTop="1">
      <c r="A318" s="76" t="s">
        <v>42</v>
      </c>
      <c r="B318" s="76"/>
      <c r="C318" s="76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76" t="s">
        <v>43</v>
      </c>
      <c r="Y318" s="76"/>
      <c r="Z318" s="11">
        <f>SUM($Z$316:$Z$317)</f>
        <v>15800</v>
      </c>
      <c r="AA318" s="11">
        <f>SUM($AA$316:$AA$317)</f>
        <v>19118</v>
      </c>
    </row>
    <row r="319" spans="1:27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3.5" thickBot="1">
      <c r="A320" s="3">
        <v>45855</v>
      </c>
      <c r="B320" s="4"/>
      <c r="C320" s="3">
        <v>125165</v>
      </c>
      <c r="D320" s="4" t="s">
        <v>66</v>
      </c>
      <c r="E320" s="4" t="s">
        <v>67</v>
      </c>
      <c r="F320" s="4" t="s">
        <v>68</v>
      </c>
      <c r="G320" s="5" t="s">
        <v>657</v>
      </c>
      <c r="H320" s="4" t="s">
        <v>34</v>
      </c>
      <c r="I320" s="4"/>
      <c r="J320" s="4" t="s">
        <v>35</v>
      </c>
      <c r="K320" s="6">
        <v>3</v>
      </c>
      <c r="L320" s="4">
        <v>231100</v>
      </c>
      <c r="M320" s="4" t="s">
        <v>307</v>
      </c>
      <c r="N320" s="4" t="s">
        <v>308</v>
      </c>
      <c r="O320" s="4" t="s">
        <v>309</v>
      </c>
      <c r="P320" s="4"/>
      <c r="Q320" s="4" t="s">
        <v>88</v>
      </c>
      <c r="R320" s="3">
        <v>3913</v>
      </c>
      <c r="S320" s="4" t="s">
        <v>345</v>
      </c>
      <c r="T320" s="4" t="s">
        <v>346</v>
      </c>
      <c r="U320" s="4">
        <v>549493609</v>
      </c>
      <c r="V320" s="4"/>
      <c r="W320" s="7">
        <v>7850</v>
      </c>
      <c r="X320" s="8">
        <v>21</v>
      </c>
      <c r="Y320" s="9">
        <f>(($K$320*$W$320)*($X$320/100))/$K$320</f>
        <v>1648.5</v>
      </c>
      <c r="Z320" s="9">
        <f>ROUND($K$320*ROUND($W$320,2),2)</f>
        <v>23550</v>
      </c>
      <c r="AA320" s="9">
        <f>ROUND($Z$320*((100+$X$320)/100),2)</f>
        <v>28495.5</v>
      </c>
    </row>
    <row r="321" spans="1:27" ht="13.5" customHeight="1" thickTop="1">
      <c r="A321" s="76" t="s">
        <v>42</v>
      </c>
      <c r="B321" s="76"/>
      <c r="C321" s="76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76" t="s">
        <v>43</v>
      </c>
      <c r="Y321" s="76"/>
      <c r="Z321" s="11">
        <f>SUM($Z$320:$Z$320)</f>
        <v>23550</v>
      </c>
      <c r="AA321" s="11">
        <f>SUM($AA$320:$AA$320)</f>
        <v>28495.5</v>
      </c>
    </row>
    <row r="322" spans="1:27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3.5" thickBot="1">
      <c r="A323" s="3">
        <v>45880</v>
      </c>
      <c r="B323" s="4" t="s">
        <v>410</v>
      </c>
      <c r="C323" s="3">
        <v>125220</v>
      </c>
      <c r="D323" s="4" t="s">
        <v>126</v>
      </c>
      <c r="E323" s="4" t="s">
        <v>127</v>
      </c>
      <c r="F323" s="4" t="s">
        <v>128</v>
      </c>
      <c r="G323" s="5" t="s">
        <v>751</v>
      </c>
      <c r="H323" s="4" t="s">
        <v>34</v>
      </c>
      <c r="I323" s="4"/>
      <c r="J323" s="4" t="s">
        <v>35</v>
      </c>
      <c r="K323" s="6">
        <v>1</v>
      </c>
      <c r="L323" s="4">
        <v>920000</v>
      </c>
      <c r="M323" s="4" t="s">
        <v>233</v>
      </c>
      <c r="N323" s="4" t="s">
        <v>234</v>
      </c>
      <c r="O323" s="4" t="s">
        <v>235</v>
      </c>
      <c r="P323" s="4"/>
      <c r="Q323" s="4" t="s">
        <v>88</v>
      </c>
      <c r="R323" s="3">
        <v>2090</v>
      </c>
      <c r="S323" s="4" t="s">
        <v>236</v>
      </c>
      <c r="T323" s="4" t="s">
        <v>237</v>
      </c>
      <c r="U323" s="4">
        <v>549494642</v>
      </c>
      <c r="V323" s="14"/>
      <c r="W323" s="7">
        <v>290</v>
      </c>
      <c r="X323" s="8">
        <v>21</v>
      </c>
      <c r="Y323" s="9">
        <f>(($K$323*$W$323)*($X$323/100))/$K$323</f>
        <v>60.9</v>
      </c>
      <c r="Z323" s="9">
        <f>ROUND($K$323*ROUND($W$323,2),2)</f>
        <v>290</v>
      </c>
      <c r="AA323" s="9">
        <f>ROUND($Z$323*((100+$X$323)/100),2)</f>
        <v>350.9</v>
      </c>
    </row>
    <row r="324" spans="1:27" ht="13.5" customHeight="1" thickTop="1">
      <c r="A324" s="76" t="s">
        <v>42</v>
      </c>
      <c r="B324" s="76"/>
      <c r="C324" s="76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76" t="s">
        <v>43</v>
      </c>
      <c r="Y324" s="76"/>
      <c r="Z324" s="11">
        <f>SUM($Z$323:$Z$323)</f>
        <v>290</v>
      </c>
      <c r="AA324" s="11">
        <f>SUM($AA$323:$AA$323)</f>
        <v>350.9</v>
      </c>
    </row>
    <row r="325" spans="1:27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3.5" thickBot="1">
      <c r="A326" s="3">
        <v>45881</v>
      </c>
      <c r="B326" s="4"/>
      <c r="C326" s="3">
        <v>125240</v>
      </c>
      <c r="D326" s="4" t="s">
        <v>66</v>
      </c>
      <c r="E326" s="4" t="s">
        <v>67</v>
      </c>
      <c r="F326" s="4" t="s">
        <v>68</v>
      </c>
      <c r="G326" s="5" t="s">
        <v>657</v>
      </c>
      <c r="H326" s="4" t="s">
        <v>34</v>
      </c>
      <c r="I326" s="4"/>
      <c r="J326" s="4" t="s">
        <v>35</v>
      </c>
      <c r="K326" s="6">
        <v>3</v>
      </c>
      <c r="L326" s="4">
        <v>230001</v>
      </c>
      <c r="M326" s="4" t="s">
        <v>411</v>
      </c>
      <c r="N326" s="4" t="s">
        <v>308</v>
      </c>
      <c r="O326" s="4" t="s">
        <v>309</v>
      </c>
      <c r="P326" s="4"/>
      <c r="Q326" s="4" t="s">
        <v>88</v>
      </c>
      <c r="R326" s="3">
        <v>3913</v>
      </c>
      <c r="S326" s="4" t="s">
        <v>345</v>
      </c>
      <c r="T326" s="4" t="s">
        <v>346</v>
      </c>
      <c r="U326" s="4">
        <v>549493609</v>
      </c>
      <c r="V326" s="4"/>
      <c r="W326" s="7">
        <v>7850</v>
      </c>
      <c r="X326" s="8">
        <v>21</v>
      </c>
      <c r="Y326" s="9">
        <f>(($K$326*$W$326)*($X$326/100))/$K$326</f>
        <v>1648.5</v>
      </c>
      <c r="Z326" s="9">
        <f>ROUND($K$326*ROUND($W$326,2),2)</f>
        <v>23550</v>
      </c>
      <c r="AA326" s="9">
        <f>ROUND($Z$326*((100+$X$326)/100),2)</f>
        <v>28495.5</v>
      </c>
    </row>
    <row r="327" spans="1:27" ht="13.5" customHeight="1" thickTop="1">
      <c r="A327" s="76" t="s">
        <v>42</v>
      </c>
      <c r="B327" s="76"/>
      <c r="C327" s="76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76" t="s">
        <v>43</v>
      </c>
      <c r="Y327" s="76"/>
      <c r="Z327" s="11">
        <f>SUM($Z$326:$Z$326)</f>
        <v>23550</v>
      </c>
      <c r="AA327" s="11">
        <f>SUM($AA$326:$AA$326)</f>
        <v>28495.5</v>
      </c>
    </row>
    <row r="328" spans="1:27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3.5" thickBot="1">
      <c r="A329" s="3">
        <v>45882</v>
      </c>
      <c r="B329" s="4"/>
      <c r="C329" s="3">
        <v>125247</v>
      </c>
      <c r="D329" s="4" t="s">
        <v>109</v>
      </c>
      <c r="E329" s="4" t="s">
        <v>246</v>
      </c>
      <c r="F329" s="4" t="s">
        <v>247</v>
      </c>
      <c r="G329" s="5" t="s">
        <v>721</v>
      </c>
      <c r="H329" s="4" t="s">
        <v>34</v>
      </c>
      <c r="I329" s="4"/>
      <c r="J329" s="4" t="s">
        <v>35</v>
      </c>
      <c r="K329" s="6">
        <v>1</v>
      </c>
      <c r="L329" s="4">
        <v>231700</v>
      </c>
      <c r="M329" s="4" t="s">
        <v>412</v>
      </c>
      <c r="N329" s="4" t="s">
        <v>308</v>
      </c>
      <c r="O329" s="4" t="s">
        <v>309</v>
      </c>
      <c r="P329" s="4"/>
      <c r="Q329" s="4" t="s">
        <v>88</v>
      </c>
      <c r="R329" s="3">
        <v>3913</v>
      </c>
      <c r="S329" s="4" t="s">
        <v>345</v>
      </c>
      <c r="T329" s="4" t="s">
        <v>346</v>
      </c>
      <c r="U329" s="4">
        <v>549493609</v>
      </c>
      <c r="V329" s="4"/>
      <c r="W329" s="7">
        <v>3250</v>
      </c>
      <c r="X329" s="8">
        <v>21</v>
      </c>
      <c r="Y329" s="9">
        <f>(($K$329*$W$329)*($X$329/100))/$K$329</f>
        <v>682.5</v>
      </c>
      <c r="Z329" s="9">
        <f>ROUND($K$329*ROUND($W$329,2),2)</f>
        <v>3250</v>
      </c>
      <c r="AA329" s="9">
        <f>ROUND($Z$329*((100+$X$329)/100),2)</f>
        <v>3932.5</v>
      </c>
    </row>
    <row r="330" spans="1:27" ht="13.5" customHeight="1" thickTop="1">
      <c r="A330" s="76" t="s">
        <v>42</v>
      </c>
      <c r="B330" s="76"/>
      <c r="C330" s="76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76" t="s">
        <v>43</v>
      </c>
      <c r="Y330" s="76"/>
      <c r="Z330" s="11">
        <f>SUM($Z$329:$Z$329)</f>
        <v>3250</v>
      </c>
      <c r="AA330" s="11">
        <f>SUM($AA$329:$AA$329)</f>
        <v>3932.5</v>
      </c>
    </row>
    <row r="331" spans="1:27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3.5" thickBot="1">
      <c r="A332" s="3">
        <v>45883</v>
      </c>
      <c r="B332" s="4"/>
      <c r="C332" s="3">
        <v>125226</v>
      </c>
      <c r="D332" s="4" t="s">
        <v>54</v>
      </c>
      <c r="E332" s="4" t="s">
        <v>117</v>
      </c>
      <c r="F332" s="4" t="s">
        <v>118</v>
      </c>
      <c r="G332" s="5" t="s">
        <v>740</v>
      </c>
      <c r="H332" s="4" t="s">
        <v>34</v>
      </c>
      <c r="I332" s="4"/>
      <c r="J332" s="4" t="s">
        <v>35</v>
      </c>
      <c r="K332" s="6">
        <v>1</v>
      </c>
      <c r="L332" s="4">
        <v>820000</v>
      </c>
      <c r="M332" s="4" t="s">
        <v>413</v>
      </c>
      <c r="N332" s="4" t="s">
        <v>414</v>
      </c>
      <c r="O332" s="4" t="s">
        <v>73</v>
      </c>
      <c r="P332" s="4">
        <v>3</v>
      </c>
      <c r="Q332" s="4" t="s">
        <v>88</v>
      </c>
      <c r="R332" s="3">
        <v>256630</v>
      </c>
      <c r="S332" s="4" t="s">
        <v>415</v>
      </c>
      <c r="T332" s="4" t="s">
        <v>416</v>
      </c>
      <c r="U332" s="4">
        <v>549493958</v>
      </c>
      <c r="V332" s="4"/>
      <c r="W332" s="7">
        <v>2470</v>
      </c>
      <c r="X332" s="8">
        <v>21</v>
      </c>
      <c r="Y332" s="9">
        <f>(($K$332*$W$332)*($X$332/100))/$K$332</f>
        <v>518.6999999999999</v>
      </c>
      <c r="Z332" s="9">
        <f>ROUND($K$332*ROUND($W$332,2),2)</f>
        <v>2470</v>
      </c>
      <c r="AA332" s="9">
        <f>ROUND($Z$332*((100+$X$332)/100),2)</f>
        <v>2988.7</v>
      </c>
    </row>
    <row r="333" spans="1:27" ht="13.5" customHeight="1" thickTop="1">
      <c r="A333" s="76" t="s">
        <v>42</v>
      </c>
      <c r="B333" s="76"/>
      <c r="C333" s="76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76" t="s">
        <v>43</v>
      </c>
      <c r="Y333" s="76"/>
      <c r="Z333" s="11">
        <f>SUM($Z$332:$Z$332)</f>
        <v>2470</v>
      </c>
      <c r="AA333" s="11">
        <f>SUM($AA$332:$AA$332)</f>
        <v>2988.7</v>
      </c>
    </row>
    <row r="334" spans="1:27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9.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8" t="s">
        <v>417</v>
      </c>
      <c r="Y335" s="78"/>
      <c r="Z335" s="13">
        <f>(0)+SUM($Z$7,$Z$10,$Z$16,$Z$19,$Z$23,$Z$26,$Z$31,$Z$35,$Z$38,$Z$43,$Z$46,$Z$50,$Z$53,$Z$56,$Z$60,$Z$63,$Z$69,$Z$73,$Z$78,$Z$83,$Z$86,$Z$89,$Z$93,$Z$96,$Z$100,$Z$103,$Z$106,$Z$109,$Z$112,$Z$115)+SUM($Z$119,$Z$123,$Z$126,$Z$130,$Z$133,$Z$137,$Z$140,$Z$144,$Z$147,$Z$152,$Z$156,$Z$160,$Z$163,$Z$167,$Z$170,$Z$173,$Z$176,$Z$179,$Z$185,$Z$188,$Z$192,$Z$196,$Z$199,$Z$203,$Z$206,$Z$209,$Z$212,$Z$215,$Z$219,$Z$222)+SUM($Z$225,$Z$228,$Z$232,$Z$235,$Z$242,$Z$245,$Z$248,$Z$251,$Z$254,$Z$257,$Z$260,$Z$263,$Z$266,$Z$270,$Z$275,$Z$281,$Z$284,$Z$287,$Z$290,$Z$294,$Z$297,$Z$300,$Z$303,$Z$306,$Z$310,$Z$314,$Z$318,$Z$321,$Z$324,$Z$327)+SUM($Z$330,$Z$333)</f>
        <v>913000</v>
      </c>
      <c r="AA335" s="13">
        <f>(0)+SUM($AA$7,$AA$10,$AA$16,$AA$19,$AA$23,$AA$26,$AA$31,$AA$35,$AA$38,$AA$43,$AA$46,$AA$50,$AA$53,$AA$56,$AA$60,$AA$63,$AA$69,$AA$73,$AA$78,$AA$83,$AA$86,$AA$89,$AA$93,$AA$96,$AA$100,$AA$103,$AA$106,$AA$109,$AA$112,$AA$115)+SUM($AA$119,$AA$123,$AA$126,$AA$130,$AA$133,$AA$137,$AA$140,$AA$144,$AA$147,$AA$152,$AA$156,$AA$160,$AA$163,$AA$167,$AA$170,$AA$173,$AA$176,$AA$179,$AA$185,$AA$188,$AA$192,$AA$196,$AA$199,$AA$203,$AA$206,$AA$209,$AA$212,$AA$215,$AA$219,$AA$222)+SUM($AA$225,$AA$228,$AA$232,$AA$235,$AA$242,$AA$245,$AA$248,$AA$251,$AA$254,$AA$257,$AA$260,$AA$263,$AA$266,$AA$270,$AA$275,$AA$281,$AA$284,$AA$287,$AA$290,$AA$294,$AA$297,$AA$300,$AA$303,$AA$306,$AA$310,$AA$314,$AA$318,$AA$321,$AA$324,$AA$327)+SUM($AA$330,$AA$333)</f>
        <v>1104730</v>
      </c>
    </row>
    <row r="336" spans="1:27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</sheetData>
  <sheetProtection/>
  <mergeCells count="192">
    <mergeCell ref="A330:C330"/>
    <mergeCell ref="X330:Y330"/>
    <mergeCell ref="A333:C333"/>
    <mergeCell ref="X333:Y333"/>
    <mergeCell ref="A335:W335"/>
    <mergeCell ref="X335:Y335"/>
    <mergeCell ref="A321:C321"/>
    <mergeCell ref="X321:Y321"/>
    <mergeCell ref="A324:C324"/>
    <mergeCell ref="X324:Y324"/>
    <mergeCell ref="A327:C327"/>
    <mergeCell ref="X327:Y327"/>
    <mergeCell ref="A310:C310"/>
    <mergeCell ref="X310:Y310"/>
    <mergeCell ref="A314:C314"/>
    <mergeCell ref="X314:Y314"/>
    <mergeCell ref="A318:C318"/>
    <mergeCell ref="X318:Y318"/>
    <mergeCell ref="A300:C300"/>
    <mergeCell ref="X300:Y300"/>
    <mergeCell ref="A303:C303"/>
    <mergeCell ref="X303:Y303"/>
    <mergeCell ref="A306:C306"/>
    <mergeCell ref="X306:Y306"/>
    <mergeCell ref="A290:C290"/>
    <mergeCell ref="X290:Y290"/>
    <mergeCell ref="A294:C294"/>
    <mergeCell ref="X294:Y294"/>
    <mergeCell ref="A297:C297"/>
    <mergeCell ref="X297:Y297"/>
    <mergeCell ref="A281:C281"/>
    <mergeCell ref="X281:Y281"/>
    <mergeCell ref="A284:C284"/>
    <mergeCell ref="X284:Y284"/>
    <mergeCell ref="A287:C287"/>
    <mergeCell ref="X287:Y287"/>
    <mergeCell ref="A266:C266"/>
    <mergeCell ref="X266:Y266"/>
    <mergeCell ref="A270:C270"/>
    <mergeCell ref="X270:Y270"/>
    <mergeCell ref="A275:C275"/>
    <mergeCell ref="X275:Y275"/>
    <mergeCell ref="A257:C257"/>
    <mergeCell ref="X257:Y257"/>
    <mergeCell ref="A260:C260"/>
    <mergeCell ref="X260:Y260"/>
    <mergeCell ref="A263:C263"/>
    <mergeCell ref="X263:Y263"/>
    <mergeCell ref="A248:C248"/>
    <mergeCell ref="X248:Y248"/>
    <mergeCell ref="A251:C251"/>
    <mergeCell ref="X251:Y251"/>
    <mergeCell ref="A254:C254"/>
    <mergeCell ref="X254:Y254"/>
    <mergeCell ref="A235:C235"/>
    <mergeCell ref="X235:Y235"/>
    <mergeCell ref="A242:C242"/>
    <mergeCell ref="X242:Y242"/>
    <mergeCell ref="A245:C245"/>
    <mergeCell ref="X245:Y245"/>
    <mergeCell ref="A225:C225"/>
    <mergeCell ref="X225:Y225"/>
    <mergeCell ref="A228:C228"/>
    <mergeCell ref="X228:Y228"/>
    <mergeCell ref="A232:C232"/>
    <mergeCell ref="X232:Y232"/>
    <mergeCell ref="A215:C215"/>
    <mergeCell ref="X215:Y215"/>
    <mergeCell ref="A219:C219"/>
    <mergeCell ref="X219:Y219"/>
    <mergeCell ref="A222:C222"/>
    <mergeCell ref="X222:Y222"/>
    <mergeCell ref="A206:C206"/>
    <mergeCell ref="X206:Y206"/>
    <mergeCell ref="A209:C209"/>
    <mergeCell ref="X209:Y209"/>
    <mergeCell ref="A212:C212"/>
    <mergeCell ref="X212:Y212"/>
    <mergeCell ref="A196:C196"/>
    <mergeCell ref="X196:Y196"/>
    <mergeCell ref="A199:C199"/>
    <mergeCell ref="X199:Y199"/>
    <mergeCell ref="A203:C203"/>
    <mergeCell ref="X203:Y203"/>
    <mergeCell ref="A185:C185"/>
    <mergeCell ref="X185:Y185"/>
    <mergeCell ref="A188:C188"/>
    <mergeCell ref="X188:Y188"/>
    <mergeCell ref="A192:C192"/>
    <mergeCell ref="X192:Y192"/>
    <mergeCell ref="A173:C173"/>
    <mergeCell ref="X173:Y173"/>
    <mergeCell ref="A176:C176"/>
    <mergeCell ref="X176:Y176"/>
    <mergeCell ref="A179:C179"/>
    <mergeCell ref="X179:Y179"/>
    <mergeCell ref="A163:C163"/>
    <mergeCell ref="X163:Y163"/>
    <mergeCell ref="A167:C167"/>
    <mergeCell ref="X167:Y167"/>
    <mergeCell ref="A170:C170"/>
    <mergeCell ref="X170:Y170"/>
    <mergeCell ref="A152:C152"/>
    <mergeCell ref="X152:Y152"/>
    <mergeCell ref="A156:C156"/>
    <mergeCell ref="X156:Y156"/>
    <mergeCell ref="A160:C160"/>
    <mergeCell ref="X160:Y160"/>
    <mergeCell ref="A140:C140"/>
    <mergeCell ref="X140:Y140"/>
    <mergeCell ref="A144:C144"/>
    <mergeCell ref="X144:Y144"/>
    <mergeCell ref="A147:C147"/>
    <mergeCell ref="X147:Y147"/>
    <mergeCell ref="A130:C130"/>
    <mergeCell ref="X130:Y130"/>
    <mergeCell ref="A133:C133"/>
    <mergeCell ref="X133:Y133"/>
    <mergeCell ref="A137:C137"/>
    <mergeCell ref="X137:Y137"/>
    <mergeCell ref="A119:C119"/>
    <mergeCell ref="X119:Y119"/>
    <mergeCell ref="A123:C123"/>
    <mergeCell ref="X123:Y123"/>
    <mergeCell ref="A126:C126"/>
    <mergeCell ref="X126:Y126"/>
    <mergeCell ref="A109:C109"/>
    <mergeCell ref="X109:Y109"/>
    <mergeCell ref="A112:C112"/>
    <mergeCell ref="X112:Y112"/>
    <mergeCell ref="A115:C115"/>
    <mergeCell ref="X115:Y115"/>
    <mergeCell ref="A100:C100"/>
    <mergeCell ref="X100:Y100"/>
    <mergeCell ref="A103:C103"/>
    <mergeCell ref="X103:Y103"/>
    <mergeCell ref="A106:C106"/>
    <mergeCell ref="X106:Y106"/>
    <mergeCell ref="A89:C89"/>
    <mergeCell ref="X89:Y89"/>
    <mergeCell ref="A93:C93"/>
    <mergeCell ref="X93:Y93"/>
    <mergeCell ref="A96:C96"/>
    <mergeCell ref="X96:Y96"/>
    <mergeCell ref="A78:C78"/>
    <mergeCell ref="X78:Y78"/>
    <mergeCell ref="A83:C83"/>
    <mergeCell ref="X83:Y83"/>
    <mergeCell ref="A86:C86"/>
    <mergeCell ref="X86:Y86"/>
    <mergeCell ref="A63:C63"/>
    <mergeCell ref="X63:Y63"/>
    <mergeCell ref="A69:C69"/>
    <mergeCell ref="X69:Y69"/>
    <mergeCell ref="A73:C73"/>
    <mergeCell ref="X73:Y73"/>
    <mergeCell ref="A53:C53"/>
    <mergeCell ref="X53:Y53"/>
    <mergeCell ref="A56:C56"/>
    <mergeCell ref="X56:Y56"/>
    <mergeCell ref="A60:C60"/>
    <mergeCell ref="X60:Y60"/>
    <mergeCell ref="A43:C43"/>
    <mergeCell ref="X43:Y43"/>
    <mergeCell ref="A46:C46"/>
    <mergeCell ref="X46:Y46"/>
    <mergeCell ref="A50:C50"/>
    <mergeCell ref="X50:Y50"/>
    <mergeCell ref="A31:C31"/>
    <mergeCell ref="X31:Y31"/>
    <mergeCell ref="A35:C35"/>
    <mergeCell ref="X35:Y35"/>
    <mergeCell ref="A38:C38"/>
    <mergeCell ref="X38:Y38"/>
    <mergeCell ref="A19:C19"/>
    <mergeCell ref="X19:Y19"/>
    <mergeCell ref="A23:C23"/>
    <mergeCell ref="X23:Y23"/>
    <mergeCell ref="A26:C26"/>
    <mergeCell ref="X26:Y26"/>
    <mergeCell ref="A7:C7"/>
    <mergeCell ref="X7:Y7"/>
    <mergeCell ref="A10:C10"/>
    <mergeCell ref="X10:Y10"/>
    <mergeCell ref="A16:C16"/>
    <mergeCell ref="X16:Y16"/>
    <mergeCell ref="A1:AA1"/>
    <mergeCell ref="A3:B3"/>
    <mergeCell ref="C3:AA3"/>
    <mergeCell ref="A4:K4"/>
    <mergeCell ref="L4:Q4"/>
    <mergeCell ref="R4:AA4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7.140625" style="15" customWidth="1"/>
    <col min="3" max="3" width="48.7109375" style="15" customWidth="1"/>
    <col min="4" max="4" width="31.57421875" style="15" customWidth="1"/>
    <col min="5" max="16384" width="9.140625" style="15" customWidth="1"/>
  </cols>
  <sheetData>
    <row r="2" spans="2:4" ht="12.75" customHeight="1">
      <c r="B2" s="79" t="s">
        <v>497</v>
      </c>
      <c r="C2" s="80"/>
      <c r="D2" s="83" t="s">
        <v>420</v>
      </c>
    </row>
    <row r="3" spans="1:4" ht="31.5" customHeight="1">
      <c r="A3" s="17"/>
      <c r="B3" s="81"/>
      <c r="C3" s="82"/>
      <c r="D3" s="84"/>
    </row>
    <row r="4" spans="2:4" ht="12.75">
      <c r="B4" s="18" t="s">
        <v>421</v>
      </c>
      <c r="C4" s="18" t="s">
        <v>498</v>
      </c>
      <c r="D4" s="19" t="s">
        <v>513</v>
      </c>
    </row>
    <row r="5" spans="2:4" ht="12.75">
      <c r="B5" s="18" t="s">
        <v>423</v>
      </c>
      <c r="C5" s="15" t="s">
        <v>499</v>
      </c>
      <c r="D5" s="19" t="s">
        <v>686</v>
      </c>
    </row>
    <row r="6" spans="2:4" ht="12.75">
      <c r="B6" s="18" t="s">
        <v>425</v>
      </c>
      <c r="C6" s="18" t="s">
        <v>426</v>
      </c>
      <c r="D6" s="19" t="s">
        <v>426</v>
      </c>
    </row>
    <row r="7" spans="2:4" ht="12.75">
      <c r="B7" s="18" t="s">
        <v>500</v>
      </c>
      <c r="C7" s="18" t="s">
        <v>501</v>
      </c>
      <c r="D7" s="19" t="s">
        <v>687</v>
      </c>
    </row>
    <row r="8" spans="2:4" ht="12.75">
      <c r="B8" s="18" t="s">
        <v>427</v>
      </c>
      <c r="C8" s="18" t="s">
        <v>502</v>
      </c>
      <c r="D8" s="19" t="s">
        <v>694</v>
      </c>
    </row>
    <row r="9" spans="2:4" ht="12.75">
      <c r="B9" s="18" t="s">
        <v>503</v>
      </c>
      <c r="C9" s="18" t="s">
        <v>430</v>
      </c>
      <c r="D9" s="19" t="s">
        <v>430</v>
      </c>
    </row>
    <row r="10" spans="2:4" ht="12.75">
      <c r="B10" s="18" t="s">
        <v>429</v>
      </c>
      <c r="C10" s="18" t="s">
        <v>430</v>
      </c>
      <c r="D10" s="19" t="s">
        <v>430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7.140625" style="15" customWidth="1"/>
    <col min="3" max="3" width="48.7109375" style="15" customWidth="1"/>
    <col min="4" max="4" width="37.421875" style="15" customWidth="1"/>
    <col min="5" max="16384" width="9.140625" style="15" customWidth="1"/>
  </cols>
  <sheetData>
    <row r="2" spans="2:4" ht="12.75" customHeight="1">
      <c r="B2" s="79" t="s">
        <v>603</v>
      </c>
      <c r="C2" s="80"/>
      <c r="D2" s="83" t="s">
        <v>420</v>
      </c>
    </row>
    <row r="3" spans="1:4" ht="31.5" customHeight="1">
      <c r="A3" s="17"/>
      <c r="B3" s="81"/>
      <c r="C3" s="82"/>
      <c r="D3" s="84"/>
    </row>
    <row r="4" spans="2:4" ht="12.75">
      <c r="B4" s="18" t="s">
        <v>421</v>
      </c>
      <c r="C4" s="18" t="s">
        <v>513</v>
      </c>
      <c r="D4" s="56" t="s">
        <v>513</v>
      </c>
    </row>
    <row r="5" spans="2:4" ht="12.75">
      <c r="B5" s="18" t="s">
        <v>423</v>
      </c>
      <c r="C5" s="57" t="s">
        <v>604</v>
      </c>
      <c r="D5" s="58" t="s">
        <v>696</v>
      </c>
    </row>
    <row r="6" spans="2:4" ht="12.75">
      <c r="B6" s="18" t="s">
        <v>425</v>
      </c>
      <c r="C6" s="18" t="s">
        <v>426</v>
      </c>
      <c r="D6" s="56" t="s">
        <v>426</v>
      </c>
    </row>
    <row r="7" spans="2:4" ht="12.75">
      <c r="B7" s="18" t="s">
        <v>500</v>
      </c>
      <c r="C7" s="18" t="s">
        <v>605</v>
      </c>
      <c r="D7" s="56" t="s">
        <v>697</v>
      </c>
    </row>
    <row r="8" spans="2:4" ht="12.75">
      <c r="B8" s="18" t="s">
        <v>427</v>
      </c>
      <c r="C8" s="57" t="s">
        <v>606</v>
      </c>
      <c r="D8" s="58" t="s">
        <v>698</v>
      </c>
    </row>
    <row r="9" spans="2:4" ht="12.75">
      <c r="B9" s="18" t="s">
        <v>503</v>
      </c>
      <c r="C9" s="18" t="s">
        <v>430</v>
      </c>
      <c r="D9" s="56" t="s">
        <v>430</v>
      </c>
    </row>
    <row r="10" spans="2:4" ht="12.75">
      <c r="B10" s="18" t="s">
        <v>429</v>
      </c>
      <c r="C10" s="18" t="s">
        <v>430</v>
      </c>
      <c r="D10" s="56" t="s">
        <v>430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7.140625" style="15" customWidth="1"/>
    <col min="3" max="3" width="48.7109375" style="15" customWidth="1"/>
    <col min="4" max="4" width="31.57421875" style="15" customWidth="1"/>
    <col min="5" max="16384" width="9.140625" style="15" customWidth="1"/>
  </cols>
  <sheetData>
    <row r="2" spans="2:4" ht="12.75" customHeight="1">
      <c r="B2" s="79" t="s">
        <v>512</v>
      </c>
      <c r="C2" s="80"/>
      <c r="D2" s="83" t="s">
        <v>420</v>
      </c>
    </row>
    <row r="3" spans="1:4" ht="31.5" customHeight="1">
      <c r="A3" s="17"/>
      <c r="B3" s="81"/>
      <c r="C3" s="82"/>
      <c r="D3" s="84"/>
    </row>
    <row r="4" spans="2:4" ht="12.75">
      <c r="B4" s="18" t="s">
        <v>421</v>
      </c>
      <c r="C4" s="18" t="s">
        <v>513</v>
      </c>
      <c r="D4" s="56" t="s">
        <v>513</v>
      </c>
    </row>
    <row r="5" spans="2:4" ht="12.75">
      <c r="B5" s="18" t="s">
        <v>423</v>
      </c>
      <c r="C5" s="57" t="s">
        <v>508</v>
      </c>
      <c r="D5" s="58" t="s">
        <v>690</v>
      </c>
    </row>
    <row r="6" spans="2:4" ht="12.75">
      <c r="B6" s="18" t="s">
        <v>425</v>
      </c>
      <c r="C6" s="18" t="s">
        <v>426</v>
      </c>
      <c r="D6" s="56" t="s">
        <v>426</v>
      </c>
    </row>
    <row r="7" spans="2:4" ht="12.75">
      <c r="B7" s="18" t="s">
        <v>500</v>
      </c>
      <c r="C7" s="18" t="s">
        <v>509</v>
      </c>
      <c r="D7" s="56" t="s">
        <v>691</v>
      </c>
    </row>
    <row r="8" spans="2:4" ht="12.75">
      <c r="B8" s="18" t="s">
        <v>427</v>
      </c>
      <c r="C8" s="57" t="s">
        <v>510</v>
      </c>
      <c r="D8" s="58" t="s">
        <v>692</v>
      </c>
    </row>
    <row r="9" spans="2:4" ht="12.75">
      <c r="B9" s="18" t="s">
        <v>511</v>
      </c>
      <c r="C9" s="18" t="s">
        <v>430</v>
      </c>
      <c r="D9" s="56" t="s">
        <v>430</v>
      </c>
    </row>
    <row r="10" spans="2:4" ht="12.75">
      <c r="B10" s="18" t="s">
        <v>503</v>
      </c>
      <c r="C10" s="18" t="s">
        <v>430</v>
      </c>
      <c r="D10" s="56" t="s">
        <v>430</v>
      </c>
    </row>
    <row r="11" spans="2:4" ht="12.75">
      <c r="B11" s="18" t="s">
        <v>429</v>
      </c>
      <c r="C11" s="18" t="s">
        <v>430</v>
      </c>
      <c r="D11" s="56" t="s">
        <v>430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7.140625" style="15" customWidth="1"/>
    <col min="3" max="3" width="48.7109375" style="15" customWidth="1"/>
    <col min="4" max="4" width="31.57421875" style="15" customWidth="1"/>
    <col min="5" max="16384" width="9.140625" style="15" customWidth="1"/>
  </cols>
  <sheetData>
    <row r="2" spans="2:4" ht="12.75" customHeight="1">
      <c r="B2" s="79" t="s">
        <v>596</v>
      </c>
      <c r="C2" s="80"/>
      <c r="D2" s="83" t="s">
        <v>420</v>
      </c>
    </row>
    <row r="3" spans="1:4" ht="31.5" customHeight="1">
      <c r="A3" s="17"/>
      <c r="B3" s="81"/>
      <c r="C3" s="82"/>
      <c r="D3" s="84"/>
    </row>
    <row r="4" spans="2:4" ht="12.75">
      <c r="B4" s="18" t="s">
        <v>421</v>
      </c>
      <c r="C4" s="18" t="s">
        <v>597</v>
      </c>
      <c r="D4" s="56" t="s">
        <v>597</v>
      </c>
    </row>
    <row r="5" spans="2:4" ht="12.75">
      <c r="B5" s="18" t="s">
        <v>423</v>
      </c>
      <c r="C5" s="57" t="s">
        <v>499</v>
      </c>
      <c r="D5" s="58" t="s">
        <v>686</v>
      </c>
    </row>
    <row r="6" spans="2:4" ht="12.75">
      <c r="B6" s="18" t="s">
        <v>425</v>
      </c>
      <c r="C6" s="18" t="s">
        <v>426</v>
      </c>
      <c r="D6" s="56" t="s">
        <v>426</v>
      </c>
    </row>
    <row r="7" spans="2:4" ht="12.75">
      <c r="B7" s="18" t="s">
        <v>500</v>
      </c>
      <c r="C7" s="18" t="s">
        <v>501</v>
      </c>
      <c r="D7" s="56" t="s">
        <v>687</v>
      </c>
    </row>
    <row r="8" spans="2:4" ht="12.75">
      <c r="B8" s="18" t="s">
        <v>427</v>
      </c>
      <c r="C8" s="57" t="s">
        <v>510</v>
      </c>
      <c r="D8" s="58" t="s">
        <v>692</v>
      </c>
    </row>
    <row r="9" spans="2:4" ht="12.75">
      <c r="B9" s="18" t="s">
        <v>429</v>
      </c>
      <c r="C9" s="18" t="s">
        <v>430</v>
      </c>
      <c r="D9" s="56" t="s">
        <v>430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0.8515625" style="15" customWidth="1"/>
    <col min="3" max="3" width="40.7109375" style="15" customWidth="1"/>
    <col min="4" max="4" width="40.00390625" style="15" customWidth="1"/>
    <col min="5" max="16384" width="9.140625" style="15" customWidth="1"/>
  </cols>
  <sheetData>
    <row r="2" spans="2:4" ht="12.75" customHeight="1">
      <c r="B2" s="79" t="s">
        <v>525</v>
      </c>
      <c r="C2" s="80"/>
      <c r="D2" s="83" t="s">
        <v>420</v>
      </c>
    </row>
    <row r="3" spans="2:4" ht="38.25" customHeight="1">
      <c r="B3" s="81"/>
      <c r="C3" s="82"/>
      <c r="D3" s="84"/>
    </row>
    <row r="4" spans="2:4" ht="12.75" customHeight="1">
      <c r="B4" s="20" t="s">
        <v>432</v>
      </c>
      <c r="C4" s="18" t="s">
        <v>472</v>
      </c>
      <c r="D4" s="63" t="s">
        <v>648</v>
      </c>
    </row>
    <row r="5" spans="2:4" ht="12.75">
      <c r="B5" s="20" t="s">
        <v>440</v>
      </c>
      <c r="C5" s="18" t="s">
        <v>441</v>
      </c>
      <c r="D5" s="63" t="s">
        <v>441</v>
      </c>
    </row>
    <row r="6" spans="2:4" ht="12.75">
      <c r="B6" s="20" t="s">
        <v>434</v>
      </c>
      <c r="C6" s="18" t="s">
        <v>435</v>
      </c>
      <c r="D6" s="64" t="s">
        <v>732</v>
      </c>
    </row>
    <row r="7" spans="2:4" ht="12.75">
      <c r="B7" s="20" t="s">
        <v>442</v>
      </c>
      <c r="C7" s="18" t="s">
        <v>443</v>
      </c>
      <c r="D7" s="64" t="s">
        <v>733</v>
      </c>
    </row>
    <row r="8" ht="12" customHeight="1"/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42.28125" style="15" customWidth="1"/>
    <col min="4" max="4" width="40.8515625" style="15" customWidth="1"/>
    <col min="5" max="16384" width="9.140625" style="15" customWidth="1"/>
  </cols>
  <sheetData>
    <row r="2" spans="2:4" ht="12.75" customHeight="1">
      <c r="B2" s="85" t="s">
        <v>438</v>
      </c>
      <c r="C2" s="85"/>
      <c r="D2" s="83" t="s">
        <v>420</v>
      </c>
    </row>
    <row r="3" spans="2:4" ht="33" customHeight="1">
      <c r="B3" s="85"/>
      <c r="C3" s="85"/>
      <c r="D3" s="84"/>
    </row>
    <row r="4" spans="2:4" ht="12.75">
      <c r="B4" s="20" t="s">
        <v>432</v>
      </c>
      <c r="C4" s="18" t="s">
        <v>439</v>
      </c>
      <c r="D4" s="64" t="s">
        <v>735</v>
      </c>
    </row>
    <row r="5" spans="2:4" ht="12.75">
      <c r="B5" s="20" t="s">
        <v>440</v>
      </c>
      <c r="C5" s="18" t="s">
        <v>441</v>
      </c>
      <c r="D5" s="63" t="s">
        <v>441</v>
      </c>
    </row>
    <row r="6" spans="2:4" ht="12.75">
      <c r="B6" s="20" t="s">
        <v>434</v>
      </c>
      <c r="C6" s="18" t="s">
        <v>435</v>
      </c>
      <c r="D6" s="64" t="s">
        <v>732</v>
      </c>
    </row>
    <row r="7" spans="2:4" ht="12.75">
      <c r="B7" s="20" t="s">
        <v>442</v>
      </c>
      <c r="C7" s="18" t="s">
        <v>443</v>
      </c>
      <c r="D7" s="64" t="s">
        <v>733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38.8515625" style="15" customWidth="1"/>
    <col min="4" max="4" width="21.8515625" style="15" customWidth="1"/>
    <col min="5" max="16384" width="9.140625" style="15" customWidth="1"/>
  </cols>
  <sheetData>
    <row r="2" spans="2:4" ht="12.75" customHeight="1">
      <c r="B2" s="85" t="s">
        <v>566</v>
      </c>
      <c r="C2" s="85"/>
      <c r="D2" s="83" t="s">
        <v>420</v>
      </c>
    </row>
    <row r="3" spans="2:4" ht="33" customHeight="1">
      <c r="B3" s="85"/>
      <c r="C3" s="85"/>
      <c r="D3" s="84"/>
    </row>
    <row r="4" spans="2:4" ht="12.75">
      <c r="B4" s="20" t="s">
        <v>432</v>
      </c>
      <c r="C4" s="18" t="s">
        <v>567</v>
      </c>
      <c r="D4" s="23" t="s">
        <v>737</v>
      </c>
    </row>
    <row r="5" spans="2:4" ht="12.75">
      <c r="B5" s="20" t="s">
        <v>434</v>
      </c>
      <c r="C5" s="18" t="s">
        <v>435</v>
      </c>
      <c r="D5" s="23" t="s">
        <v>732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41.140625" style="15" customWidth="1"/>
    <col min="4" max="4" width="21.8515625" style="15" customWidth="1"/>
    <col min="5" max="16384" width="9.140625" style="15" customWidth="1"/>
  </cols>
  <sheetData>
    <row r="2" spans="2:4" ht="12.75" customHeight="1">
      <c r="B2" s="85" t="s">
        <v>539</v>
      </c>
      <c r="C2" s="85"/>
      <c r="D2" s="83" t="s">
        <v>420</v>
      </c>
    </row>
    <row r="3" spans="2:4" ht="33" customHeight="1">
      <c r="B3" s="85"/>
      <c r="C3" s="85"/>
      <c r="D3" s="84"/>
    </row>
    <row r="4" spans="2:4" ht="12.75">
      <c r="B4" s="20" t="s">
        <v>432</v>
      </c>
      <c r="C4" s="18" t="s">
        <v>540</v>
      </c>
      <c r="D4" s="23" t="s">
        <v>739</v>
      </c>
    </row>
    <row r="5" spans="2:4" ht="12.75">
      <c r="B5" s="20" t="s">
        <v>434</v>
      </c>
      <c r="C5" s="18" t="s">
        <v>435</v>
      </c>
      <c r="D5" s="23" t="s">
        <v>732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28.421875" style="15" customWidth="1"/>
    <col min="4" max="4" width="24.7109375" style="15" customWidth="1"/>
    <col min="5" max="16384" width="9.140625" style="15" customWidth="1"/>
  </cols>
  <sheetData>
    <row r="2" spans="2:4" ht="12.75" customHeight="1">
      <c r="B2" s="79" t="s">
        <v>571</v>
      </c>
      <c r="C2" s="80"/>
      <c r="D2" s="83" t="s">
        <v>420</v>
      </c>
    </row>
    <row r="3" spans="2:4" ht="33" customHeight="1">
      <c r="B3" s="81"/>
      <c r="C3" s="82"/>
      <c r="D3" s="86"/>
    </row>
    <row r="4" spans="2:4" ht="12.75">
      <c r="B4" s="20" t="s">
        <v>432</v>
      </c>
      <c r="C4" s="18" t="s">
        <v>572</v>
      </c>
      <c r="D4" s="21" t="s">
        <v>741</v>
      </c>
    </row>
    <row r="5" spans="2:4" ht="12.75">
      <c r="B5" s="20" t="s">
        <v>434</v>
      </c>
      <c r="C5" s="18" t="s">
        <v>435</v>
      </c>
      <c r="D5" s="21" t="s">
        <v>732</v>
      </c>
    </row>
    <row r="6" spans="2:4" ht="25.5">
      <c r="B6" s="20" t="s">
        <v>436</v>
      </c>
      <c r="C6" s="22" t="s">
        <v>437</v>
      </c>
      <c r="D6" s="23" t="s">
        <v>742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28.421875" style="15" customWidth="1"/>
    <col min="4" max="4" width="23.421875" style="15" customWidth="1"/>
    <col min="5" max="16384" width="9.140625" style="15" customWidth="1"/>
  </cols>
  <sheetData>
    <row r="2" spans="2:4" ht="12.75" customHeight="1">
      <c r="B2" s="79" t="s">
        <v>504</v>
      </c>
      <c r="C2" s="80"/>
      <c r="D2" s="83" t="s">
        <v>420</v>
      </c>
    </row>
    <row r="3" spans="2:4" ht="33" customHeight="1">
      <c r="B3" s="81"/>
      <c r="C3" s="82"/>
      <c r="D3" s="86"/>
    </row>
    <row r="4" spans="2:4" ht="12.75">
      <c r="B4" s="20" t="s">
        <v>432</v>
      </c>
      <c r="C4" s="18" t="s">
        <v>505</v>
      </c>
      <c r="D4" s="21" t="s">
        <v>743</v>
      </c>
    </row>
    <row r="5" spans="2:4" ht="12.75">
      <c r="B5" s="20" t="s">
        <v>434</v>
      </c>
      <c r="C5" s="18" t="s">
        <v>435</v>
      </c>
      <c r="D5" s="21" t="s">
        <v>732</v>
      </c>
    </row>
    <row r="6" spans="2:4" ht="25.5">
      <c r="B6" s="20" t="s">
        <v>436</v>
      </c>
      <c r="C6" s="22" t="s">
        <v>437</v>
      </c>
      <c r="D6" s="23" t="s">
        <v>742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31.7109375" style="15" customWidth="1"/>
    <col min="3" max="3" width="53.28125" style="15" customWidth="1"/>
    <col min="4" max="4" width="48.57421875" style="15" customWidth="1"/>
    <col min="5" max="16384" width="9.140625" style="15" customWidth="1"/>
  </cols>
  <sheetData>
    <row r="2" spans="1:4" ht="19.5" customHeight="1">
      <c r="A2" s="17"/>
      <c r="B2" s="79" t="s">
        <v>638</v>
      </c>
      <c r="C2" s="80"/>
      <c r="D2" s="83" t="s">
        <v>420</v>
      </c>
    </row>
    <row r="3" spans="2:4" ht="19.5" customHeight="1">
      <c r="B3" s="81"/>
      <c r="C3" s="82"/>
      <c r="D3" s="84"/>
    </row>
    <row r="4" spans="2:4" ht="25.5">
      <c r="B4" s="18" t="s">
        <v>467</v>
      </c>
      <c r="C4" s="22" t="s">
        <v>639</v>
      </c>
      <c r="D4" s="45" t="s">
        <v>656</v>
      </c>
    </row>
    <row r="5" spans="2:4" ht="12.75">
      <c r="B5" s="18" t="s">
        <v>469</v>
      </c>
      <c r="C5" s="22" t="s">
        <v>470</v>
      </c>
      <c r="D5" s="43" t="s">
        <v>622</v>
      </c>
    </row>
    <row r="6" spans="2:4" ht="12.75">
      <c r="B6" s="18" t="s">
        <v>471</v>
      </c>
      <c r="C6" s="22" t="s">
        <v>640</v>
      </c>
      <c r="D6" s="43" t="s">
        <v>648</v>
      </c>
    </row>
    <row r="7" spans="2:4" ht="12.75">
      <c r="B7" s="18" t="s">
        <v>473</v>
      </c>
      <c r="C7" s="22" t="s">
        <v>474</v>
      </c>
      <c r="D7" s="44" t="s">
        <v>474</v>
      </c>
    </row>
    <row r="8" spans="2:4" ht="25.5">
      <c r="B8" s="18" t="s">
        <v>475</v>
      </c>
      <c r="C8" s="22" t="s">
        <v>641</v>
      </c>
      <c r="D8" s="45" t="s">
        <v>649</v>
      </c>
    </row>
    <row r="9" spans="2:4" ht="12.75">
      <c r="B9" s="18" t="s">
        <v>477</v>
      </c>
      <c r="C9" s="22" t="s">
        <v>430</v>
      </c>
      <c r="D9" s="43" t="s">
        <v>650</v>
      </c>
    </row>
    <row r="10" spans="2:4" ht="12.75">
      <c r="B10" s="18" t="s">
        <v>478</v>
      </c>
      <c r="C10" s="22" t="s">
        <v>479</v>
      </c>
      <c r="D10" s="46" t="s">
        <v>651</v>
      </c>
    </row>
    <row r="11" spans="2:4" ht="12.75">
      <c r="B11" s="18" t="s">
        <v>480</v>
      </c>
      <c r="C11" s="22" t="s">
        <v>642</v>
      </c>
      <c r="D11" s="44" t="s">
        <v>652</v>
      </c>
    </row>
    <row r="12" spans="2:4" ht="12.75">
      <c r="B12" s="18" t="s">
        <v>482</v>
      </c>
      <c r="C12" s="22" t="s">
        <v>483</v>
      </c>
      <c r="D12" s="43" t="s">
        <v>483</v>
      </c>
    </row>
    <row r="13" spans="2:4" ht="25.5">
      <c r="B13" s="18" t="s">
        <v>484</v>
      </c>
      <c r="C13" s="22" t="s">
        <v>643</v>
      </c>
      <c r="D13" s="23" t="s">
        <v>485</v>
      </c>
    </row>
    <row r="14" spans="2:4" ht="12.75">
      <c r="B14" s="18" t="s">
        <v>486</v>
      </c>
      <c r="C14" s="22" t="s">
        <v>644</v>
      </c>
      <c r="D14" s="45" t="s">
        <v>653</v>
      </c>
    </row>
    <row r="15" spans="2:4" ht="92.25" customHeight="1">
      <c r="B15" s="25" t="s">
        <v>488</v>
      </c>
      <c r="C15" s="40" t="s">
        <v>489</v>
      </c>
      <c r="D15" s="47" t="s">
        <v>489</v>
      </c>
    </row>
    <row r="16" spans="2:4" ht="25.5">
      <c r="B16" s="25" t="s">
        <v>490</v>
      </c>
      <c r="C16" s="41" t="s">
        <v>491</v>
      </c>
      <c r="D16" s="23" t="s">
        <v>491</v>
      </c>
    </row>
    <row r="17" spans="2:4" ht="12.75">
      <c r="B17" s="25" t="s">
        <v>492</v>
      </c>
      <c r="C17" s="22" t="s">
        <v>493</v>
      </c>
      <c r="D17" s="19" t="s">
        <v>493</v>
      </c>
    </row>
    <row r="18" spans="2:4" ht="12.75">
      <c r="B18" s="25" t="s">
        <v>494</v>
      </c>
      <c r="C18" s="22" t="s">
        <v>495</v>
      </c>
      <c r="D18" s="19" t="s">
        <v>654</v>
      </c>
    </row>
    <row r="19" spans="2:4" ht="12.75">
      <c r="B19" s="42" t="s">
        <v>645</v>
      </c>
      <c r="C19" s="41" t="s">
        <v>646</v>
      </c>
      <c r="D19" s="23" t="s">
        <v>655</v>
      </c>
    </row>
    <row r="20" spans="2:4" ht="12.75">
      <c r="B20" s="42" t="s">
        <v>552</v>
      </c>
      <c r="C20" s="41" t="s">
        <v>647</v>
      </c>
      <c r="D20" s="48" t="s">
        <v>647</v>
      </c>
    </row>
    <row r="21" spans="2:4" ht="51">
      <c r="B21" s="25" t="s">
        <v>436</v>
      </c>
      <c r="C21" s="22" t="s">
        <v>496</v>
      </c>
      <c r="D21" s="49" t="s">
        <v>496</v>
      </c>
    </row>
    <row r="22" ht="12.75">
      <c r="D22" s="50"/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28.421875" style="15" customWidth="1"/>
    <col min="4" max="4" width="25.7109375" style="15" customWidth="1"/>
    <col min="5" max="16384" width="9.140625" style="15" customWidth="1"/>
  </cols>
  <sheetData>
    <row r="2" spans="2:4" ht="12.75" customHeight="1">
      <c r="B2" s="79" t="s">
        <v>431</v>
      </c>
      <c r="C2" s="80"/>
      <c r="D2" s="83" t="s">
        <v>420</v>
      </c>
    </row>
    <row r="3" spans="2:4" ht="33" customHeight="1">
      <c r="B3" s="81"/>
      <c r="C3" s="82"/>
      <c r="D3" s="86"/>
    </row>
    <row r="4" spans="2:4" ht="12.75">
      <c r="B4" s="20" t="s">
        <v>432</v>
      </c>
      <c r="C4" s="18" t="s">
        <v>433</v>
      </c>
      <c r="D4" s="21" t="s">
        <v>744</v>
      </c>
    </row>
    <row r="5" spans="2:4" ht="12.75">
      <c r="B5" s="20" t="s">
        <v>434</v>
      </c>
      <c r="C5" s="18" t="s">
        <v>435</v>
      </c>
      <c r="D5" s="21" t="s">
        <v>732</v>
      </c>
    </row>
    <row r="6" spans="2:4" ht="25.5">
      <c r="B6" s="20" t="s">
        <v>436</v>
      </c>
      <c r="C6" s="22" t="s">
        <v>437</v>
      </c>
      <c r="D6" s="23" t="s">
        <v>742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55.421875" style="15" customWidth="1"/>
    <col min="4" max="4" width="47.7109375" style="15" customWidth="1"/>
    <col min="5" max="16384" width="9.140625" style="15" customWidth="1"/>
  </cols>
  <sheetData>
    <row r="2" spans="2:4" ht="12.75" customHeight="1">
      <c r="B2" s="85" t="s">
        <v>610</v>
      </c>
      <c r="C2" s="85"/>
      <c r="D2" s="83" t="s">
        <v>420</v>
      </c>
    </row>
    <row r="3" spans="1:4" ht="33" customHeight="1">
      <c r="A3" s="17"/>
      <c r="B3" s="85"/>
      <c r="C3" s="85"/>
      <c r="D3" s="84"/>
    </row>
    <row r="4" spans="2:4" ht="12.75">
      <c r="B4" s="20" t="s">
        <v>611</v>
      </c>
      <c r="C4" s="18" t="s">
        <v>612</v>
      </c>
      <c r="D4" s="44" t="s">
        <v>612</v>
      </c>
    </row>
    <row r="5" spans="2:4" ht="12.75">
      <c r="B5" s="20" t="s">
        <v>423</v>
      </c>
      <c r="C5" s="18" t="s">
        <v>613</v>
      </c>
      <c r="D5" s="43" t="s">
        <v>702</v>
      </c>
    </row>
    <row r="6" spans="2:4" ht="12.75">
      <c r="B6" s="20" t="s">
        <v>434</v>
      </c>
      <c r="C6" s="18" t="s">
        <v>614</v>
      </c>
      <c r="D6" s="59" t="s">
        <v>703</v>
      </c>
    </row>
    <row r="7" spans="2:4" ht="12.75">
      <c r="B7" s="20" t="s">
        <v>528</v>
      </c>
      <c r="C7" s="18" t="s">
        <v>448</v>
      </c>
      <c r="D7" s="45" t="s">
        <v>448</v>
      </c>
    </row>
    <row r="8" spans="2:4" ht="12.75">
      <c r="B8" s="20" t="s">
        <v>569</v>
      </c>
      <c r="C8" s="18" t="s">
        <v>615</v>
      </c>
      <c r="D8" s="44" t="s">
        <v>615</v>
      </c>
    </row>
    <row r="11" ht="13.5">
      <c r="C11" s="38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9.57421875" style="15" customWidth="1"/>
    <col min="3" max="3" width="64.28125" style="15" customWidth="1"/>
    <col min="4" max="4" width="44.28125" style="15" customWidth="1"/>
    <col min="5" max="16384" width="9.140625" style="15" customWidth="1"/>
  </cols>
  <sheetData>
    <row r="2" spans="2:4" ht="12.75" customHeight="1">
      <c r="B2" s="79" t="s">
        <v>526</v>
      </c>
      <c r="C2" s="80"/>
      <c r="D2" s="83" t="s">
        <v>420</v>
      </c>
    </row>
    <row r="3" spans="1:4" ht="37.5" customHeight="1">
      <c r="A3" s="17"/>
      <c r="B3" s="81"/>
      <c r="C3" s="82"/>
      <c r="D3" s="84"/>
    </row>
    <row r="4" spans="2:4" ht="12.75">
      <c r="B4" s="18" t="s">
        <v>445</v>
      </c>
      <c r="C4" s="18" t="s">
        <v>527</v>
      </c>
      <c r="D4" s="44" t="s">
        <v>527</v>
      </c>
    </row>
    <row r="5" spans="2:4" ht="12.75">
      <c r="B5" s="18" t="s">
        <v>528</v>
      </c>
      <c r="C5" s="18" t="s">
        <v>448</v>
      </c>
      <c r="D5" s="44" t="s">
        <v>448</v>
      </c>
    </row>
    <row r="6" spans="2:4" ht="12.75">
      <c r="B6" s="18" t="s">
        <v>529</v>
      </c>
      <c r="C6" s="18" t="s">
        <v>530</v>
      </c>
      <c r="D6" s="43" t="s">
        <v>705</v>
      </c>
    </row>
    <row r="7" spans="2:4" ht="12.75">
      <c r="B7" s="18" t="s">
        <v>531</v>
      </c>
      <c r="C7" s="18" t="s">
        <v>532</v>
      </c>
      <c r="D7" s="43" t="s">
        <v>706</v>
      </c>
    </row>
    <row r="8" spans="2:4" ht="12.75">
      <c r="B8" s="18" t="s">
        <v>423</v>
      </c>
      <c r="C8" s="18" t="s">
        <v>451</v>
      </c>
      <c r="D8" s="43" t="s">
        <v>707</v>
      </c>
    </row>
    <row r="9" spans="2:4" ht="12.75">
      <c r="B9" s="18" t="s">
        <v>452</v>
      </c>
      <c r="C9" s="18" t="s">
        <v>453</v>
      </c>
      <c r="D9" s="60" t="s">
        <v>708</v>
      </c>
    </row>
    <row r="10" spans="2:4" ht="12.75">
      <c r="B10" s="18" t="s">
        <v>454</v>
      </c>
      <c r="C10" s="18" t="s">
        <v>533</v>
      </c>
      <c r="D10" s="44" t="s">
        <v>709</v>
      </c>
    </row>
    <row r="11" spans="2:4" ht="25.5">
      <c r="B11" s="32" t="s">
        <v>434</v>
      </c>
      <c r="C11" s="22" t="s">
        <v>534</v>
      </c>
      <c r="D11" s="61" t="s">
        <v>710</v>
      </c>
    </row>
    <row r="12" spans="2:4" ht="25.5">
      <c r="B12" s="18" t="s">
        <v>462</v>
      </c>
      <c r="C12" s="18" t="s">
        <v>535</v>
      </c>
      <c r="D12" s="62" t="s">
        <v>535</v>
      </c>
    </row>
    <row r="13" spans="2:4" ht="12.75">
      <c r="B13" s="18" t="s">
        <v>464</v>
      </c>
      <c r="C13" s="18" t="s">
        <v>536</v>
      </c>
      <c r="D13" s="60" t="s">
        <v>711</v>
      </c>
    </row>
    <row r="14" spans="2:4" ht="12.75">
      <c r="B14" s="18" t="s">
        <v>537</v>
      </c>
      <c r="C14" s="18" t="s">
        <v>538</v>
      </c>
      <c r="D14" s="43" t="s">
        <v>712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9.57421875" style="15" customWidth="1"/>
    <col min="3" max="3" width="63.57421875" style="15" customWidth="1"/>
    <col min="4" max="4" width="60.28125" style="15" customWidth="1"/>
    <col min="5" max="16384" width="9.140625" style="15" customWidth="1"/>
  </cols>
  <sheetData>
    <row r="2" spans="2:4" ht="12.75" customHeight="1">
      <c r="B2" s="79" t="s">
        <v>600</v>
      </c>
      <c r="C2" s="80"/>
      <c r="D2" s="83" t="s">
        <v>420</v>
      </c>
    </row>
    <row r="3" spans="2:4" ht="37.5" customHeight="1">
      <c r="B3" s="81"/>
      <c r="C3" s="82"/>
      <c r="D3" s="84"/>
    </row>
    <row r="4" spans="2:4" ht="12.75">
      <c r="B4" s="18" t="s">
        <v>445</v>
      </c>
      <c r="C4" s="18" t="s">
        <v>601</v>
      </c>
      <c r="D4" s="44" t="s">
        <v>601</v>
      </c>
    </row>
    <row r="5" spans="2:4" ht="12.75">
      <c r="B5" s="18" t="s">
        <v>528</v>
      </c>
      <c r="C5" s="18" t="s">
        <v>448</v>
      </c>
      <c r="D5" s="44" t="s">
        <v>448</v>
      </c>
    </row>
    <row r="6" spans="2:4" ht="12.75">
      <c r="B6" s="18" t="s">
        <v>529</v>
      </c>
      <c r="C6" s="18" t="s">
        <v>450</v>
      </c>
      <c r="D6" s="43" t="s">
        <v>717</v>
      </c>
    </row>
    <row r="7" spans="2:4" ht="12.75">
      <c r="B7" s="18" t="s">
        <v>531</v>
      </c>
      <c r="C7" s="18" t="s">
        <v>602</v>
      </c>
      <c r="D7" s="43" t="s">
        <v>718</v>
      </c>
    </row>
    <row r="8" spans="2:4" ht="12.75">
      <c r="B8" s="18" t="s">
        <v>423</v>
      </c>
      <c r="C8" s="18" t="s">
        <v>451</v>
      </c>
      <c r="D8" s="43" t="s">
        <v>720</v>
      </c>
    </row>
    <row r="9" spans="2:4" ht="12.75">
      <c r="B9" s="18" t="s">
        <v>452</v>
      </c>
      <c r="C9" s="18" t="s">
        <v>453</v>
      </c>
      <c r="D9" s="44" t="s">
        <v>714</v>
      </c>
    </row>
    <row r="10" spans="2:4" ht="12.75">
      <c r="B10" s="18" t="s">
        <v>454</v>
      </c>
      <c r="C10" s="37" t="s">
        <v>533</v>
      </c>
      <c r="D10" s="44" t="s">
        <v>455</v>
      </c>
    </row>
    <row r="11" spans="2:4" ht="25.5">
      <c r="B11" s="25" t="s">
        <v>434</v>
      </c>
      <c r="C11" s="22" t="s">
        <v>456</v>
      </c>
      <c r="D11" s="44" t="s">
        <v>715</v>
      </c>
    </row>
    <row r="12" spans="2:4" ht="12.75">
      <c r="B12" s="18" t="s">
        <v>462</v>
      </c>
      <c r="C12" s="18" t="s">
        <v>463</v>
      </c>
      <c r="D12" s="56" t="s">
        <v>463</v>
      </c>
    </row>
    <row r="13" spans="2:4" ht="12.75">
      <c r="B13" s="18" t="s">
        <v>464</v>
      </c>
      <c r="C13" s="18" t="s">
        <v>465</v>
      </c>
      <c r="D13" s="43" t="s">
        <v>716</v>
      </c>
    </row>
    <row r="14" spans="2:4" ht="12.75">
      <c r="B14" s="18" t="s">
        <v>537</v>
      </c>
      <c r="C14" s="18" t="s">
        <v>538</v>
      </c>
      <c r="D14" s="43" t="s">
        <v>719</v>
      </c>
    </row>
    <row r="16" ht="12.75">
      <c r="C16" s="17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15" customWidth="1"/>
    <col min="2" max="2" width="26.57421875" style="15" customWidth="1"/>
    <col min="3" max="3" width="62.57421875" style="15" customWidth="1"/>
    <col min="4" max="4" width="44.421875" style="15" customWidth="1"/>
    <col min="5" max="16384" width="9.140625" style="15" customWidth="1"/>
  </cols>
  <sheetData>
    <row r="2" spans="1:4" ht="39" customHeight="1">
      <c r="A2" s="17"/>
      <c r="B2" s="87" t="s">
        <v>444</v>
      </c>
      <c r="C2" s="88"/>
      <c r="D2" s="16" t="s">
        <v>420</v>
      </c>
    </row>
    <row r="3" spans="2:4" ht="12.75" customHeight="1">
      <c r="B3" s="24" t="s">
        <v>445</v>
      </c>
      <c r="C3" s="24" t="s">
        <v>446</v>
      </c>
      <c r="D3" s="43" t="s">
        <v>446</v>
      </c>
    </row>
    <row r="4" spans="2:4" ht="12.75">
      <c r="B4" s="18" t="s">
        <v>447</v>
      </c>
      <c r="C4" s="18" t="s">
        <v>448</v>
      </c>
      <c r="D4" s="44" t="s">
        <v>448</v>
      </c>
    </row>
    <row r="5" spans="2:4" ht="12.75">
      <c r="B5" s="18" t="s">
        <v>449</v>
      </c>
      <c r="C5" s="18" t="s">
        <v>450</v>
      </c>
      <c r="D5" s="43" t="s">
        <v>725</v>
      </c>
    </row>
    <row r="6" spans="2:4" ht="12.75">
      <c r="B6" s="18" t="s">
        <v>423</v>
      </c>
      <c r="C6" s="18" t="s">
        <v>451</v>
      </c>
      <c r="D6" s="43" t="s">
        <v>707</v>
      </c>
    </row>
    <row r="7" spans="2:4" ht="12.75">
      <c r="B7" s="18" t="s">
        <v>452</v>
      </c>
      <c r="C7" s="18" t="s">
        <v>453</v>
      </c>
      <c r="D7" s="44" t="s">
        <v>714</v>
      </c>
    </row>
    <row r="8" spans="2:4" ht="12.75">
      <c r="B8" s="18" t="s">
        <v>454</v>
      </c>
      <c r="C8" s="18" t="s">
        <v>455</v>
      </c>
      <c r="D8" s="43" t="s">
        <v>709</v>
      </c>
    </row>
    <row r="9" spans="2:4" ht="25.5">
      <c r="B9" s="25" t="s">
        <v>434</v>
      </c>
      <c r="C9" s="22" t="s">
        <v>456</v>
      </c>
      <c r="D9" s="45" t="s">
        <v>722</v>
      </c>
    </row>
    <row r="10" spans="2:4" ht="12.75">
      <c r="B10" s="18" t="s">
        <v>283</v>
      </c>
      <c r="C10" s="26" t="s">
        <v>457</v>
      </c>
      <c r="D10" s="44" t="s">
        <v>723</v>
      </c>
    </row>
    <row r="11" spans="2:4" ht="12.75">
      <c r="B11" s="18" t="s">
        <v>458</v>
      </c>
      <c r="C11" s="18" t="s">
        <v>459</v>
      </c>
      <c r="D11" s="43" t="s">
        <v>726</v>
      </c>
    </row>
    <row r="12" spans="2:4" ht="12.75">
      <c r="B12" s="18" t="s">
        <v>460</v>
      </c>
      <c r="C12" s="18" t="s">
        <v>430</v>
      </c>
      <c r="D12" s="43" t="s">
        <v>430</v>
      </c>
    </row>
    <row r="13" spans="2:4" ht="12.75">
      <c r="B13" s="18" t="s">
        <v>461</v>
      </c>
      <c r="C13" s="18" t="s">
        <v>430</v>
      </c>
      <c r="D13" s="44" t="s">
        <v>430</v>
      </c>
    </row>
    <row r="14" spans="2:4" ht="25.5">
      <c r="B14" s="18" t="s">
        <v>462</v>
      </c>
      <c r="C14" s="27" t="s">
        <v>463</v>
      </c>
      <c r="D14" s="45" t="s">
        <v>463</v>
      </c>
    </row>
    <row r="15" spans="2:4" ht="12.75">
      <c r="B15" s="18" t="s">
        <v>464</v>
      </c>
      <c r="C15" s="18" t="s">
        <v>465</v>
      </c>
      <c r="D15" s="43" t="s">
        <v>724</v>
      </c>
    </row>
    <row r="17" ht="12.75">
      <c r="C17" s="17"/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15" customWidth="1"/>
    <col min="2" max="2" width="26.57421875" style="15" customWidth="1"/>
    <col min="3" max="3" width="62.28125" style="15" customWidth="1"/>
    <col min="4" max="4" width="43.28125" style="15" customWidth="1"/>
    <col min="5" max="16384" width="9.140625" style="15" customWidth="1"/>
  </cols>
  <sheetData>
    <row r="2" spans="1:4" ht="39" customHeight="1">
      <c r="A2" s="17"/>
      <c r="B2" s="89" t="s">
        <v>573</v>
      </c>
      <c r="C2" s="90"/>
      <c r="D2" s="16" t="s">
        <v>420</v>
      </c>
    </row>
    <row r="3" spans="2:4" ht="12.75" customHeight="1">
      <c r="B3" s="24" t="s">
        <v>445</v>
      </c>
      <c r="C3" s="24" t="s">
        <v>574</v>
      </c>
      <c r="D3" s="44" t="s">
        <v>574</v>
      </c>
    </row>
    <row r="4" spans="2:4" ht="12.75">
      <c r="B4" s="18" t="s">
        <v>447</v>
      </c>
      <c r="C4" s="18" t="s">
        <v>448</v>
      </c>
      <c r="D4" s="44" t="s">
        <v>448</v>
      </c>
    </row>
    <row r="5" spans="2:4" ht="12.75">
      <c r="B5" s="18" t="s">
        <v>449</v>
      </c>
      <c r="C5" s="18" t="s">
        <v>450</v>
      </c>
      <c r="D5" s="43" t="s">
        <v>729</v>
      </c>
    </row>
    <row r="6" spans="2:4" ht="12.75">
      <c r="B6" s="18" t="s">
        <v>423</v>
      </c>
      <c r="C6" s="18" t="s">
        <v>451</v>
      </c>
      <c r="D6" s="43" t="s">
        <v>730</v>
      </c>
    </row>
    <row r="7" spans="2:4" ht="12.75">
      <c r="B7" s="18" t="s">
        <v>452</v>
      </c>
      <c r="C7" s="18" t="s">
        <v>453</v>
      </c>
      <c r="D7" s="44" t="s">
        <v>714</v>
      </c>
    </row>
    <row r="8" spans="2:4" ht="12.75">
      <c r="B8" s="18" t="s">
        <v>454</v>
      </c>
      <c r="C8" s="31" t="s">
        <v>455</v>
      </c>
      <c r="D8" s="44" t="s">
        <v>709</v>
      </c>
    </row>
    <row r="9" spans="2:4" ht="25.5">
      <c r="B9" s="25" t="s">
        <v>434</v>
      </c>
      <c r="C9" s="27" t="s">
        <v>456</v>
      </c>
      <c r="D9" s="45" t="s">
        <v>722</v>
      </c>
    </row>
    <row r="10" spans="2:4" ht="25.5">
      <c r="B10" s="18" t="s">
        <v>283</v>
      </c>
      <c r="C10" s="26" t="s">
        <v>575</v>
      </c>
      <c r="D10" s="52" t="s">
        <v>575</v>
      </c>
    </row>
    <row r="11" spans="2:4" ht="12.75">
      <c r="B11" s="18" t="s">
        <v>458</v>
      </c>
      <c r="C11" s="18" t="s">
        <v>459</v>
      </c>
      <c r="D11" s="43" t="s">
        <v>726</v>
      </c>
    </row>
    <row r="12" spans="2:4" ht="12.75">
      <c r="B12" s="18" t="s">
        <v>460</v>
      </c>
      <c r="C12" s="18" t="s">
        <v>430</v>
      </c>
      <c r="D12" s="43" t="s">
        <v>430</v>
      </c>
    </row>
    <row r="13" spans="2:4" ht="12.75">
      <c r="B13" s="18" t="s">
        <v>461</v>
      </c>
      <c r="C13" s="18" t="s">
        <v>430</v>
      </c>
      <c r="D13" s="44" t="s">
        <v>430</v>
      </c>
    </row>
    <row r="14" spans="2:4" ht="25.5">
      <c r="B14" s="18" t="s">
        <v>462</v>
      </c>
      <c r="C14" s="22" t="s">
        <v>463</v>
      </c>
      <c r="D14" s="62" t="s">
        <v>463</v>
      </c>
    </row>
    <row r="15" spans="2:4" ht="12.75">
      <c r="B15" s="18" t="s">
        <v>464</v>
      </c>
      <c r="C15" s="18" t="s">
        <v>465</v>
      </c>
      <c r="D15" s="43" t="s">
        <v>728</v>
      </c>
    </row>
    <row r="17" ht="13.5">
      <c r="C17" s="38"/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34.57421875" style="15" customWidth="1"/>
    <col min="4" max="4" width="43.140625" style="15" customWidth="1"/>
    <col min="5" max="16384" width="9.140625" style="15" customWidth="1"/>
  </cols>
  <sheetData>
    <row r="2" spans="2:4" ht="12.75" customHeight="1">
      <c r="B2" s="79" t="s">
        <v>576</v>
      </c>
      <c r="C2" s="80"/>
      <c r="D2" s="83" t="s">
        <v>420</v>
      </c>
    </row>
    <row r="3" spans="2:4" ht="33" customHeight="1">
      <c r="B3" s="81"/>
      <c r="C3" s="82"/>
      <c r="D3" s="84"/>
    </row>
    <row r="4" spans="2:4" ht="29.25" customHeight="1">
      <c r="B4" s="39" t="s">
        <v>577</v>
      </c>
      <c r="C4" s="29" t="s">
        <v>578</v>
      </c>
      <c r="D4" s="23" t="s">
        <v>578</v>
      </c>
    </row>
    <row r="5" spans="2:4" ht="12.75">
      <c r="B5" s="20" t="s">
        <v>579</v>
      </c>
      <c r="C5" s="65" t="s">
        <v>580</v>
      </c>
      <c r="D5" s="66" t="s">
        <v>580</v>
      </c>
    </row>
    <row r="6" spans="2:4" ht="12.75">
      <c r="B6" s="26" t="s">
        <v>552</v>
      </c>
      <c r="C6" s="18" t="s">
        <v>553</v>
      </c>
      <c r="D6" s="56" t="s">
        <v>553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0.8515625" style="15" customWidth="1"/>
    <col min="3" max="3" width="34.140625" style="15" customWidth="1"/>
    <col min="4" max="4" width="51.421875" style="15" customWidth="1"/>
    <col min="5" max="16384" width="9.140625" style="15" customWidth="1"/>
  </cols>
  <sheetData>
    <row r="2" spans="2:4" ht="12.75" customHeight="1">
      <c r="B2" s="79" t="s">
        <v>598</v>
      </c>
      <c r="C2" s="80"/>
      <c r="D2" s="83" t="s">
        <v>420</v>
      </c>
    </row>
    <row r="3" spans="2:4" ht="38.25" customHeight="1">
      <c r="B3" s="81"/>
      <c r="C3" s="82"/>
      <c r="D3" s="84"/>
    </row>
    <row r="4" spans="2:4" ht="12.75" customHeight="1">
      <c r="B4" s="91" t="s">
        <v>599</v>
      </c>
      <c r="C4" s="92"/>
      <c r="D4" s="97" t="s">
        <v>599</v>
      </c>
    </row>
    <row r="5" spans="2:4" ht="12.75">
      <c r="B5" s="93"/>
      <c r="C5" s="94"/>
      <c r="D5" s="98"/>
    </row>
    <row r="6" spans="2:4" ht="12.75">
      <c r="B6" s="93"/>
      <c r="C6" s="94"/>
      <c r="D6" s="98"/>
    </row>
    <row r="7" spans="2:4" ht="57.75" customHeight="1">
      <c r="B7" s="95"/>
      <c r="C7" s="96"/>
      <c r="D7" s="99"/>
    </row>
    <row r="8" spans="2:4" ht="12.75">
      <c r="B8" s="26" t="s">
        <v>552</v>
      </c>
      <c r="C8" s="18" t="s">
        <v>553</v>
      </c>
      <c r="D8" s="19" t="s">
        <v>553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0.8515625" style="15" customWidth="1"/>
    <col min="3" max="3" width="34.140625" style="15" customWidth="1"/>
    <col min="4" max="4" width="55.00390625" style="15" customWidth="1"/>
    <col min="5" max="16384" width="9.140625" style="15" customWidth="1"/>
  </cols>
  <sheetData>
    <row r="2" spans="2:4" ht="12.75" customHeight="1">
      <c r="B2" s="79" t="s">
        <v>541</v>
      </c>
      <c r="C2" s="80"/>
      <c r="D2" s="83" t="s">
        <v>420</v>
      </c>
    </row>
    <row r="3" spans="2:4" ht="38.25" customHeight="1">
      <c r="B3" s="81"/>
      <c r="C3" s="82"/>
      <c r="D3" s="84"/>
    </row>
    <row r="4" spans="2:4" ht="12.75" customHeight="1">
      <c r="B4" s="100" t="s">
        <v>542</v>
      </c>
      <c r="C4" s="101"/>
      <c r="D4" s="106" t="s">
        <v>542</v>
      </c>
    </row>
    <row r="5" spans="2:4" ht="12.75">
      <c r="B5" s="102"/>
      <c r="C5" s="103"/>
      <c r="D5" s="107"/>
    </row>
    <row r="6" spans="2:4" ht="12.75">
      <c r="B6" s="102"/>
      <c r="C6" s="103"/>
      <c r="D6" s="107"/>
    </row>
    <row r="7" spans="2:4" ht="62.25" customHeight="1">
      <c r="B7" s="104"/>
      <c r="C7" s="105"/>
      <c r="D7" s="108"/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5.00390625" style="15" customWidth="1"/>
    <col min="3" max="3" width="21.28125" style="15" customWidth="1"/>
    <col min="4" max="4" width="34.00390625" style="15" customWidth="1"/>
    <col min="5" max="16384" width="9.140625" style="15" customWidth="1"/>
  </cols>
  <sheetData>
    <row r="2" spans="2:4" ht="12.75" customHeight="1">
      <c r="B2" s="109" t="s">
        <v>568</v>
      </c>
      <c r="C2" s="110"/>
      <c r="D2" s="83" t="s">
        <v>420</v>
      </c>
    </row>
    <row r="3" spans="2:4" ht="21" customHeight="1">
      <c r="B3" s="111"/>
      <c r="C3" s="112"/>
      <c r="D3" s="84"/>
    </row>
    <row r="4" spans="2:4" ht="12.75">
      <c r="B4" s="18" t="s">
        <v>544</v>
      </c>
      <c r="C4" s="33" t="s">
        <v>545</v>
      </c>
      <c r="D4" s="62" t="s">
        <v>545</v>
      </c>
    </row>
    <row r="5" spans="2:4" ht="12.75">
      <c r="B5" s="18" t="s">
        <v>546</v>
      </c>
      <c r="C5" s="34">
        <v>3</v>
      </c>
      <c r="D5" s="67">
        <v>3</v>
      </c>
    </row>
    <row r="6" spans="2:4" ht="12.75">
      <c r="B6" s="18" t="s">
        <v>547</v>
      </c>
      <c r="C6" s="34">
        <v>1</v>
      </c>
      <c r="D6" s="67">
        <v>1</v>
      </c>
    </row>
    <row r="7" spans="2:4" ht="12.75">
      <c r="B7" s="18" t="s">
        <v>548</v>
      </c>
      <c r="C7" s="35" t="s">
        <v>520</v>
      </c>
      <c r="D7" s="68" t="s">
        <v>520</v>
      </c>
    </row>
    <row r="8" spans="2:4" ht="12.75">
      <c r="B8" s="18" t="s">
        <v>549</v>
      </c>
      <c r="C8" s="36" t="s">
        <v>522</v>
      </c>
      <c r="D8" s="56" t="s">
        <v>522</v>
      </c>
    </row>
    <row r="9" spans="2:4" ht="12.75">
      <c r="B9" s="18" t="s">
        <v>569</v>
      </c>
      <c r="C9" s="33" t="s">
        <v>570</v>
      </c>
      <c r="D9" s="62" t="s">
        <v>570</v>
      </c>
    </row>
    <row r="10" spans="2:4" ht="12.75">
      <c r="B10" s="26" t="s">
        <v>552</v>
      </c>
      <c r="C10" s="33" t="s">
        <v>553</v>
      </c>
      <c r="D10" s="62" t="s">
        <v>553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31.7109375" style="15" customWidth="1"/>
    <col min="3" max="3" width="53.28125" style="15" customWidth="1"/>
    <col min="4" max="4" width="49.140625" style="15" customWidth="1"/>
    <col min="5" max="16384" width="9.140625" style="15" customWidth="1"/>
  </cols>
  <sheetData>
    <row r="2" spans="1:4" ht="19.5" customHeight="1">
      <c r="A2" s="17"/>
      <c r="B2" s="79" t="s">
        <v>466</v>
      </c>
      <c r="C2" s="80"/>
      <c r="D2" s="83" t="s">
        <v>420</v>
      </c>
    </row>
    <row r="3" spans="1:4" ht="19.5" customHeight="1">
      <c r="A3" s="17"/>
      <c r="B3" s="81"/>
      <c r="C3" s="82"/>
      <c r="D3" s="84"/>
    </row>
    <row r="4" spans="2:4" ht="25.5">
      <c r="B4" s="18" t="s">
        <v>467</v>
      </c>
      <c r="C4" s="22" t="s">
        <v>468</v>
      </c>
      <c r="D4" s="45" t="s">
        <v>658</v>
      </c>
    </row>
    <row r="5" spans="2:4" ht="12.75">
      <c r="B5" s="18" t="s">
        <v>469</v>
      </c>
      <c r="C5" s="22" t="s">
        <v>470</v>
      </c>
      <c r="D5" s="43" t="s">
        <v>622</v>
      </c>
    </row>
    <row r="6" spans="2:4" ht="12.75">
      <c r="B6" s="18" t="s">
        <v>471</v>
      </c>
      <c r="C6" s="22" t="s">
        <v>472</v>
      </c>
      <c r="D6" s="43" t="s">
        <v>648</v>
      </c>
    </row>
    <row r="7" spans="2:4" ht="12.75">
      <c r="B7" s="18" t="s">
        <v>473</v>
      </c>
      <c r="C7" s="22" t="s">
        <v>474</v>
      </c>
      <c r="D7" s="44" t="s">
        <v>474</v>
      </c>
    </row>
    <row r="8" spans="2:4" ht="25.5">
      <c r="B8" s="18" t="s">
        <v>475</v>
      </c>
      <c r="C8" s="22" t="s">
        <v>476</v>
      </c>
      <c r="D8" s="45" t="s">
        <v>649</v>
      </c>
    </row>
    <row r="9" spans="2:4" ht="12.75">
      <c r="B9" s="18" t="s">
        <v>477</v>
      </c>
      <c r="C9" s="22" t="s">
        <v>430</v>
      </c>
      <c r="D9" s="43" t="s">
        <v>650</v>
      </c>
    </row>
    <row r="10" spans="2:4" ht="12.75">
      <c r="B10" s="18" t="s">
        <v>478</v>
      </c>
      <c r="C10" s="22" t="s">
        <v>479</v>
      </c>
      <c r="D10" s="46" t="s">
        <v>651</v>
      </c>
    </row>
    <row r="11" spans="2:4" ht="12.75">
      <c r="B11" s="18" t="s">
        <v>480</v>
      </c>
      <c r="C11" s="22" t="s">
        <v>481</v>
      </c>
      <c r="D11" s="44" t="s">
        <v>481</v>
      </c>
    </row>
    <row r="12" spans="2:4" ht="12.75">
      <c r="B12" s="18" t="s">
        <v>482</v>
      </c>
      <c r="C12" s="22" t="s">
        <v>483</v>
      </c>
      <c r="D12" s="43" t="s">
        <v>483</v>
      </c>
    </row>
    <row r="13" spans="2:4" ht="25.5">
      <c r="B13" s="18" t="s">
        <v>484</v>
      </c>
      <c r="C13" s="22" t="s">
        <v>485</v>
      </c>
      <c r="D13" s="23" t="s">
        <v>485</v>
      </c>
    </row>
    <row r="14" spans="2:4" ht="12.75">
      <c r="B14" s="18" t="s">
        <v>486</v>
      </c>
      <c r="C14" s="22" t="s">
        <v>487</v>
      </c>
      <c r="D14" s="45" t="s">
        <v>653</v>
      </c>
    </row>
    <row r="15" spans="2:4" ht="95.25" customHeight="1">
      <c r="B15" s="25" t="s">
        <v>488</v>
      </c>
      <c r="C15" s="28" t="s">
        <v>489</v>
      </c>
      <c r="D15" s="47" t="s">
        <v>489</v>
      </c>
    </row>
    <row r="16" spans="2:4" ht="25.5">
      <c r="B16" s="25" t="s">
        <v>490</v>
      </c>
      <c r="C16" s="22" t="s">
        <v>491</v>
      </c>
      <c r="D16" s="23" t="s">
        <v>491</v>
      </c>
    </row>
    <row r="17" spans="2:4" ht="12.75">
      <c r="B17" s="25" t="s">
        <v>492</v>
      </c>
      <c r="C17" s="22" t="s">
        <v>493</v>
      </c>
      <c r="D17" s="19" t="s">
        <v>493</v>
      </c>
    </row>
    <row r="18" spans="2:4" ht="12.75">
      <c r="B18" s="25" t="s">
        <v>494</v>
      </c>
      <c r="C18" s="22" t="s">
        <v>495</v>
      </c>
      <c r="D18" s="19" t="s">
        <v>654</v>
      </c>
    </row>
    <row r="19" spans="2:4" ht="51">
      <c r="B19" s="25" t="s">
        <v>436</v>
      </c>
      <c r="C19" s="22" t="s">
        <v>496</v>
      </c>
      <c r="D19" s="23" t="s">
        <v>496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5.00390625" style="15" customWidth="1"/>
    <col min="3" max="3" width="21.28125" style="15" customWidth="1"/>
    <col min="4" max="4" width="34.00390625" style="15" customWidth="1"/>
    <col min="5" max="16384" width="9.140625" style="15" customWidth="1"/>
  </cols>
  <sheetData>
    <row r="2" spans="2:4" ht="12.75" customHeight="1">
      <c r="B2" s="109" t="s">
        <v>543</v>
      </c>
      <c r="C2" s="110"/>
      <c r="D2" s="83" t="s">
        <v>420</v>
      </c>
    </row>
    <row r="3" spans="2:4" ht="21" customHeight="1">
      <c r="B3" s="111"/>
      <c r="C3" s="112"/>
      <c r="D3" s="84"/>
    </row>
    <row r="4" spans="2:4" ht="12.75">
      <c r="B4" s="18" t="s">
        <v>544</v>
      </c>
      <c r="C4" s="33" t="s">
        <v>545</v>
      </c>
      <c r="D4" s="62" t="s">
        <v>545</v>
      </c>
    </row>
    <row r="5" spans="2:4" ht="12.75">
      <c r="B5" s="18" t="s">
        <v>546</v>
      </c>
      <c r="C5" s="34">
        <v>3</v>
      </c>
      <c r="D5" s="67">
        <v>3</v>
      </c>
    </row>
    <row r="6" spans="2:4" ht="12.75">
      <c r="B6" s="18" t="s">
        <v>547</v>
      </c>
      <c r="C6" s="34">
        <v>1</v>
      </c>
      <c r="D6" s="67">
        <v>1</v>
      </c>
    </row>
    <row r="7" spans="2:4" ht="12.75">
      <c r="B7" s="18" t="s">
        <v>548</v>
      </c>
      <c r="C7" s="35" t="s">
        <v>520</v>
      </c>
      <c r="D7" s="68" t="s">
        <v>520</v>
      </c>
    </row>
    <row r="8" spans="2:4" ht="12.75">
      <c r="B8" s="18" t="s">
        <v>549</v>
      </c>
      <c r="C8" s="36" t="s">
        <v>522</v>
      </c>
      <c r="D8" s="56" t="s">
        <v>522</v>
      </c>
    </row>
    <row r="9" spans="2:4" ht="12.75">
      <c r="B9" s="18" t="s">
        <v>550</v>
      </c>
      <c r="C9" s="33" t="s">
        <v>551</v>
      </c>
      <c r="D9" s="62" t="s">
        <v>551</v>
      </c>
    </row>
    <row r="10" spans="2:4" ht="12.75">
      <c r="B10" s="26" t="s">
        <v>552</v>
      </c>
      <c r="C10" s="33" t="s">
        <v>553</v>
      </c>
      <c r="D10" s="62" t="s">
        <v>553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33.57421875" style="15" customWidth="1"/>
    <col min="3" max="3" width="55.28125" style="15" customWidth="1"/>
    <col min="4" max="4" width="56.7109375" style="15" customWidth="1"/>
    <col min="5" max="16384" width="9.140625" style="15" customWidth="1"/>
  </cols>
  <sheetData>
    <row r="2" spans="2:4" ht="12.75" customHeight="1">
      <c r="B2" s="109" t="s">
        <v>514</v>
      </c>
      <c r="C2" s="110"/>
      <c r="D2" s="83" t="s">
        <v>420</v>
      </c>
    </row>
    <row r="3" spans="2:4" ht="38.25" customHeight="1">
      <c r="B3" s="111"/>
      <c r="C3" s="112"/>
      <c r="D3" s="84"/>
    </row>
    <row r="4" spans="2:4" ht="12.75" customHeight="1">
      <c r="B4" s="20" t="s">
        <v>515</v>
      </c>
      <c r="C4" s="20" t="s">
        <v>516</v>
      </c>
      <c r="D4" s="69" t="s">
        <v>516</v>
      </c>
    </row>
    <row r="5" spans="2:4" ht="12.75">
      <c r="B5" s="20" t="s">
        <v>490</v>
      </c>
      <c r="C5" s="29"/>
      <c r="D5" s="30"/>
    </row>
    <row r="6" spans="2:4" ht="12.75">
      <c r="B6" s="20" t="s">
        <v>517</v>
      </c>
      <c r="C6" s="20">
        <v>3</v>
      </c>
      <c r="D6" s="70">
        <v>3</v>
      </c>
    </row>
    <row r="7" spans="2:4" ht="12.75">
      <c r="B7" s="31" t="s">
        <v>518</v>
      </c>
      <c r="C7" s="20">
        <v>1</v>
      </c>
      <c r="D7" s="70">
        <v>1</v>
      </c>
    </row>
    <row r="8" spans="2:4" ht="12.75">
      <c r="B8" s="20" t="s">
        <v>519</v>
      </c>
      <c r="C8" s="20" t="s">
        <v>520</v>
      </c>
      <c r="D8" s="70" t="s">
        <v>520</v>
      </c>
    </row>
    <row r="9" spans="2:4" ht="12.75" customHeight="1">
      <c r="B9" s="20" t="s">
        <v>521</v>
      </c>
      <c r="C9" s="20" t="s">
        <v>522</v>
      </c>
      <c r="D9" s="70" t="s">
        <v>522</v>
      </c>
    </row>
    <row r="10" spans="2:4" ht="12.75" customHeight="1">
      <c r="B10" s="20"/>
      <c r="C10" s="20"/>
      <c r="D10" s="30"/>
    </row>
    <row r="11" spans="2:4" ht="104.25" customHeight="1">
      <c r="B11" s="20" t="s">
        <v>523</v>
      </c>
      <c r="C11" s="20" t="s">
        <v>524</v>
      </c>
      <c r="D11" s="70" t="s">
        <v>524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31.7109375" style="15" customWidth="1"/>
    <col min="3" max="3" width="53.28125" style="15" customWidth="1"/>
    <col min="4" max="4" width="48.00390625" style="15" customWidth="1"/>
    <col min="5" max="16384" width="9.140625" style="15" customWidth="1"/>
  </cols>
  <sheetData>
    <row r="2" spans="1:4" ht="19.5" customHeight="1">
      <c r="A2" s="17"/>
      <c r="B2" s="79" t="s">
        <v>581</v>
      </c>
      <c r="C2" s="80"/>
      <c r="D2" s="83" t="s">
        <v>420</v>
      </c>
    </row>
    <row r="3" spans="1:4" ht="19.5" customHeight="1">
      <c r="A3" s="17"/>
      <c r="B3" s="81"/>
      <c r="C3" s="82"/>
      <c r="D3" s="84"/>
    </row>
    <row r="4" spans="2:4" ht="25.5">
      <c r="B4" s="18" t="s">
        <v>467</v>
      </c>
      <c r="C4" s="22" t="s">
        <v>582</v>
      </c>
      <c r="D4" s="45" t="s">
        <v>664</v>
      </c>
    </row>
    <row r="5" spans="2:4" ht="12.75">
      <c r="B5" s="18" t="s">
        <v>469</v>
      </c>
      <c r="C5" s="22" t="s">
        <v>583</v>
      </c>
      <c r="D5" s="43" t="s">
        <v>659</v>
      </c>
    </row>
    <row r="6" spans="2:4" ht="12.75">
      <c r="B6" s="18" t="s">
        <v>471</v>
      </c>
      <c r="C6" s="22" t="s">
        <v>584</v>
      </c>
      <c r="D6" s="43" t="s">
        <v>660</v>
      </c>
    </row>
    <row r="7" spans="2:4" ht="12.75">
      <c r="B7" s="18" t="s">
        <v>473</v>
      </c>
      <c r="C7" s="22" t="s">
        <v>474</v>
      </c>
      <c r="D7" s="44" t="s">
        <v>474</v>
      </c>
    </row>
    <row r="8" spans="2:4" ht="25.5">
      <c r="B8" s="18" t="s">
        <v>475</v>
      </c>
      <c r="C8" s="22" t="s">
        <v>585</v>
      </c>
      <c r="D8" s="45" t="s">
        <v>649</v>
      </c>
    </row>
    <row r="9" spans="2:4" ht="12.75">
      <c r="B9" s="18" t="s">
        <v>477</v>
      </c>
      <c r="C9" s="22" t="s">
        <v>430</v>
      </c>
      <c r="D9" s="43" t="s">
        <v>650</v>
      </c>
    </row>
    <row r="10" spans="2:4" ht="12.75">
      <c r="B10" s="18" t="s">
        <v>478</v>
      </c>
      <c r="C10" s="22" t="s">
        <v>586</v>
      </c>
      <c r="D10" s="46" t="s">
        <v>661</v>
      </c>
    </row>
    <row r="11" spans="2:4" ht="12.75">
      <c r="B11" s="18" t="s">
        <v>480</v>
      </c>
      <c r="C11" s="22" t="s">
        <v>587</v>
      </c>
      <c r="D11" s="44" t="s">
        <v>587</v>
      </c>
    </row>
    <row r="12" spans="2:4" ht="38.25">
      <c r="B12" s="18" t="s">
        <v>482</v>
      </c>
      <c r="C12" s="22" t="s">
        <v>588</v>
      </c>
      <c r="D12" s="45" t="s">
        <v>588</v>
      </c>
    </row>
    <row r="13" spans="2:4" ht="25.5">
      <c r="B13" s="18" t="s">
        <v>484</v>
      </c>
      <c r="C13" s="22" t="s">
        <v>589</v>
      </c>
      <c r="D13" s="23" t="s">
        <v>485</v>
      </c>
    </row>
    <row r="14" spans="2:4" ht="38.25">
      <c r="B14" s="18" t="s">
        <v>486</v>
      </c>
      <c r="C14" s="22" t="s">
        <v>590</v>
      </c>
      <c r="D14" s="45" t="s">
        <v>662</v>
      </c>
    </row>
    <row r="15" spans="2:4" ht="79.5" customHeight="1">
      <c r="B15" s="25" t="s">
        <v>488</v>
      </c>
      <c r="C15" s="28" t="s">
        <v>591</v>
      </c>
      <c r="D15" s="51" t="s">
        <v>591</v>
      </c>
    </row>
    <row r="16" spans="2:4" ht="25.5">
      <c r="B16" s="25" t="s">
        <v>490</v>
      </c>
      <c r="C16" s="22" t="s">
        <v>592</v>
      </c>
      <c r="D16" s="23" t="s">
        <v>592</v>
      </c>
    </row>
    <row r="17" spans="2:4" ht="12.75">
      <c r="B17" s="25" t="s">
        <v>564</v>
      </c>
      <c r="C17" s="22" t="s">
        <v>593</v>
      </c>
      <c r="D17" s="19" t="s">
        <v>593</v>
      </c>
    </row>
    <row r="18" spans="2:4" ht="12.75">
      <c r="B18" s="25" t="s">
        <v>492</v>
      </c>
      <c r="C18" s="22" t="s">
        <v>594</v>
      </c>
      <c r="D18" s="19" t="s">
        <v>594</v>
      </c>
    </row>
    <row r="19" spans="2:4" ht="12.75">
      <c r="B19" s="25" t="s">
        <v>494</v>
      </c>
      <c r="C19" s="22" t="s">
        <v>495</v>
      </c>
      <c r="D19" s="19" t="s">
        <v>495</v>
      </c>
    </row>
    <row r="20" spans="2:4" ht="89.25">
      <c r="B20" s="25" t="s">
        <v>436</v>
      </c>
      <c r="C20" s="22" t="s">
        <v>595</v>
      </c>
      <c r="D20" s="47" t="s">
        <v>663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31.7109375" style="15" customWidth="1"/>
    <col min="3" max="3" width="53.28125" style="15" customWidth="1"/>
    <col min="4" max="4" width="55.00390625" style="15" customWidth="1"/>
    <col min="5" max="16384" width="9.140625" style="15" customWidth="1"/>
  </cols>
  <sheetData>
    <row r="2" spans="1:4" ht="19.5" customHeight="1">
      <c r="A2" s="17"/>
      <c r="B2" s="79" t="s">
        <v>554</v>
      </c>
      <c r="C2" s="80"/>
      <c r="D2" s="83" t="s">
        <v>420</v>
      </c>
    </row>
    <row r="3" spans="2:4" ht="19.5" customHeight="1">
      <c r="B3" s="81"/>
      <c r="C3" s="82"/>
      <c r="D3" s="84"/>
    </row>
    <row r="4" spans="2:4" ht="18" customHeight="1">
      <c r="B4" s="18" t="s">
        <v>467</v>
      </c>
      <c r="C4" s="22" t="s">
        <v>555</v>
      </c>
      <c r="D4" s="45" t="s">
        <v>673</v>
      </c>
    </row>
    <row r="5" spans="2:4" ht="12.75">
      <c r="B5" s="18" t="s">
        <v>469</v>
      </c>
      <c r="C5" s="22" t="s">
        <v>556</v>
      </c>
      <c r="D5" s="43" t="s">
        <v>672</v>
      </c>
    </row>
    <row r="6" spans="2:4" ht="12.75">
      <c r="B6" s="18" t="s">
        <v>471</v>
      </c>
      <c r="C6" s="22" t="s">
        <v>557</v>
      </c>
      <c r="D6" s="43" t="s">
        <v>665</v>
      </c>
    </row>
    <row r="7" spans="2:4" ht="12.75">
      <c r="B7" s="25" t="s">
        <v>473</v>
      </c>
      <c r="C7" s="22" t="s">
        <v>474</v>
      </c>
      <c r="D7" s="44" t="s">
        <v>474</v>
      </c>
    </row>
    <row r="8" spans="2:4" ht="38.25">
      <c r="B8" s="25" t="s">
        <v>475</v>
      </c>
      <c r="C8" s="22" t="s">
        <v>558</v>
      </c>
      <c r="D8" s="45" t="s">
        <v>674</v>
      </c>
    </row>
    <row r="9" spans="2:4" ht="12.75">
      <c r="B9" s="25" t="s">
        <v>477</v>
      </c>
      <c r="C9" s="22" t="s">
        <v>430</v>
      </c>
      <c r="D9" s="43" t="s">
        <v>666</v>
      </c>
    </row>
    <row r="10" spans="2:4" ht="12.75">
      <c r="B10" s="25" t="s">
        <v>478</v>
      </c>
      <c r="C10" s="22" t="s">
        <v>479</v>
      </c>
      <c r="D10" s="43" t="s">
        <v>651</v>
      </c>
    </row>
    <row r="11" spans="2:4" ht="12.75">
      <c r="B11" s="25" t="s">
        <v>480</v>
      </c>
      <c r="C11" s="22" t="s">
        <v>559</v>
      </c>
      <c r="D11" s="44" t="s">
        <v>559</v>
      </c>
    </row>
    <row r="12" spans="2:4" ht="25.5">
      <c r="B12" s="25" t="s">
        <v>482</v>
      </c>
      <c r="C12" s="22" t="s">
        <v>560</v>
      </c>
      <c r="D12" s="43" t="s">
        <v>667</v>
      </c>
    </row>
    <row r="13" spans="2:4" ht="12.75">
      <c r="B13" s="25" t="s">
        <v>484</v>
      </c>
      <c r="C13" s="22" t="s">
        <v>561</v>
      </c>
      <c r="D13" s="52" t="s">
        <v>589</v>
      </c>
    </row>
    <row r="14" spans="2:4" ht="25.5">
      <c r="B14" s="25" t="s">
        <v>486</v>
      </c>
      <c r="C14" s="22" t="s">
        <v>562</v>
      </c>
      <c r="D14" s="45" t="s">
        <v>671</v>
      </c>
    </row>
    <row r="15" spans="2:4" ht="79.5" customHeight="1">
      <c r="B15" s="25" t="s">
        <v>488</v>
      </c>
      <c r="C15" s="28" t="s">
        <v>563</v>
      </c>
      <c r="D15" s="52" t="s">
        <v>563</v>
      </c>
    </row>
    <row r="16" spans="2:4" ht="25.5">
      <c r="B16" s="25" t="s">
        <v>490</v>
      </c>
      <c r="C16" s="22" t="s">
        <v>491</v>
      </c>
      <c r="D16" s="53" t="s">
        <v>668</v>
      </c>
    </row>
    <row r="17" spans="2:4" ht="12.75">
      <c r="B17" s="25" t="s">
        <v>564</v>
      </c>
      <c r="C17" s="22" t="s">
        <v>430</v>
      </c>
      <c r="D17" s="44" t="s">
        <v>430</v>
      </c>
    </row>
    <row r="18" spans="2:4" ht="12.75">
      <c r="B18" s="25" t="s">
        <v>492</v>
      </c>
      <c r="C18" s="22" t="s">
        <v>565</v>
      </c>
      <c r="D18" s="44" t="s">
        <v>669</v>
      </c>
    </row>
    <row r="19" spans="2:4" ht="12.75">
      <c r="B19" s="25" t="s">
        <v>494</v>
      </c>
      <c r="C19" s="22" t="s">
        <v>495</v>
      </c>
      <c r="D19" s="43" t="s">
        <v>654</v>
      </c>
    </row>
    <row r="20" spans="2:4" ht="51">
      <c r="B20" s="25" t="s">
        <v>436</v>
      </c>
      <c r="C20" s="22" t="s">
        <v>496</v>
      </c>
      <c r="D20" s="52" t="s">
        <v>670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34.421875" style="15" customWidth="1"/>
    <col min="3" max="3" width="44.57421875" style="15" customWidth="1"/>
    <col min="4" max="4" width="44.28125" style="15" customWidth="1"/>
    <col min="5" max="16384" width="9.140625" style="15" customWidth="1"/>
  </cols>
  <sheetData>
    <row r="1" ht="12.75">
      <c r="C1" s="27"/>
    </row>
    <row r="2" spans="2:4" ht="12.75" customHeight="1">
      <c r="B2" s="79" t="s">
        <v>616</v>
      </c>
      <c r="C2" s="80"/>
      <c r="D2" s="83" t="s">
        <v>420</v>
      </c>
    </row>
    <row r="3" spans="1:4" ht="31.5" customHeight="1">
      <c r="A3" s="17"/>
      <c r="B3" s="81"/>
      <c r="C3" s="82"/>
      <c r="D3" s="84"/>
    </row>
    <row r="4" spans="2:4" ht="12.75">
      <c r="B4" s="18" t="s">
        <v>617</v>
      </c>
      <c r="C4" s="15" t="s">
        <v>618</v>
      </c>
      <c r="D4" s="54" t="s">
        <v>680</v>
      </c>
    </row>
    <row r="5" spans="2:4" ht="12.75">
      <c r="B5" s="18" t="s">
        <v>619</v>
      </c>
      <c r="C5" s="22" t="s">
        <v>620</v>
      </c>
      <c r="D5" s="43" t="s">
        <v>679</v>
      </c>
    </row>
    <row r="6" spans="2:4" ht="12.75">
      <c r="B6" s="18" t="s">
        <v>425</v>
      </c>
      <c r="C6" s="18" t="s">
        <v>426</v>
      </c>
      <c r="D6" s="19" t="s">
        <v>426</v>
      </c>
    </row>
    <row r="7" spans="2:4" ht="12.75">
      <c r="B7" s="18" t="s">
        <v>467</v>
      </c>
      <c r="C7" s="22" t="s">
        <v>621</v>
      </c>
      <c r="D7" s="43" t="s">
        <v>678</v>
      </c>
    </row>
    <row r="8" spans="2:4" ht="12.75">
      <c r="B8" s="18" t="s">
        <v>469</v>
      </c>
      <c r="C8" s="18" t="s">
        <v>622</v>
      </c>
      <c r="D8" s="45" t="s">
        <v>622</v>
      </c>
    </row>
    <row r="9" spans="2:4" ht="12.75">
      <c r="B9" s="18" t="s">
        <v>471</v>
      </c>
      <c r="C9" s="18" t="s">
        <v>472</v>
      </c>
      <c r="D9" s="43" t="s">
        <v>648</v>
      </c>
    </row>
    <row r="10" spans="2:4" ht="12.75">
      <c r="B10" s="18" t="s">
        <v>473</v>
      </c>
      <c r="C10" s="18" t="s">
        <v>623</v>
      </c>
      <c r="D10" s="52" t="s">
        <v>623</v>
      </c>
    </row>
    <row r="11" spans="2:4" ht="12.75">
      <c r="B11" s="18" t="s">
        <v>480</v>
      </c>
      <c r="C11" s="18" t="s">
        <v>624</v>
      </c>
      <c r="D11" s="43" t="s">
        <v>624</v>
      </c>
    </row>
    <row r="12" spans="2:4" ht="12.75">
      <c r="B12" s="18" t="s">
        <v>625</v>
      </c>
      <c r="C12" s="22" t="s">
        <v>626</v>
      </c>
      <c r="D12" s="45" t="s">
        <v>626</v>
      </c>
    </row>
    <row r="13" spans="2:4" ht="12.75">
      <c r="B13" s="18" t="s">
        <v>627</v>
      </c>
      <c r="C13" s="22" t="s">
        <v>430</v>
      </c>
      <c r="D13" s="43" t="s">
        <v>430</v>
      </c>
    </row>
    <row r="14" spans="2:4" ht="39" customHeight="1">
      <c r="B14" s="25" t="s">
        <v>484</v>
      </c>
      <c r="C14" s="22" t="s">
        <v>628</v>
      </c>
      <c r="D14" s="45" t="s">
        <v>676</v>
      </c>
    </row>
    <row r="15" spans="2:4" ht="12.75">
      <c r="B15" s="18" t="s">
        <v>629</v>
      </c>
      <c r="C15" s="22" t="s">
        <v>430</v>
      </c>
      <c r="D15" s="52" t="s">
        <v>430</v>
      </c>
    </row>
    <row r="16" spans="2:4" ht="12.75">
      <c r="B16" s="18" t="s">
        <v>630</v>
      </c>
      <c r="C16" s="22" t="s">
        <v>430</v>
      </c>
      <c r="D16" s="52" t="s">
        <v>430</v>
      </c>
    </row>
    <row r="17" spans="2:4" ht="12.75">
      <c r="B17" s="18" t="s">
        <v>631</v>
      </c>
      <c r="C17" s="22" t="s">
        <v>430</v>
      </c>
      <c r="D17" s="52" t="s">
        <v>430</v>
      </c>
    </row>
    <row r="18" spans="2:4" ht="12.75">
      <c r="B18" s="24" t="s">
        <v>632</v>
      </c>
      <c r="C18" s="37" t="s">
        <v>633</v>
      </c>
      <c r="D18" s="43" t="s">
        <v>677</v>
      </c>
    </row>
    <row r="19" spans="2:4" ht="12.75">
      <c r="B19" s="18" t="s">
        <v>442</v>
      </c>
      <c r="C19" s="22" t="s">
        <v>634</v>
      </c>
      <c r="D19" s="43" t="s">
        <v>681</v>
      </c>
    </row>
    <row r="20" spans="2:4" ht="38.25">
      <c r="B20" s="25" t="s">
        <v>492</v>
      </c>
      <c r="C20" s="22" t="s">
        <v>635</v>
      </c>
      <c r="D20" s="55" t="s">
        <v>675</v>
      </c>
    </row>
    <row r="21" spans="2:4" ht="12.75">
      <c r="B21" s="18" t="s">
        <v>636</v>
      </c>
      <c r="C21" s="18" t="s">
        <v>637</v>
      </c>
      <c r="D21" s="19" t="s">
        <v>637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7.140625" style="15" customWidth="1"/>
    <col min="3" max="3" width="48.7109375" style="15" customWidth="1"/>
    <col min="4" max="4" width="31.57421875" style="15" customWidth="1"/>
    <col min="5" max="16384" width="9.140625" style="15" customWidth="1"/>
  </cols>
  <sheetData>
    <row r="2" spans="2:4" ht="12.75" customHeight="1">
      <c r="B2" s="79" t="s">
        <v>419</v>
      </c>
      <c r="C2" s="80"/>
      <c r="D2" s="83" t="s">
        <v>420</v>
      </c>
    </row>
    <row r="3" spans="1:4" ht="31.5" customHeight="1">
      <c r="A3" s="17"/>
      <c r="B3" s="81"/>
      <c r="C3" s="82"/>
      <c r="D3" s="84"/>
    </row>
    <row r="4" spans="2:4" ht="12.75">
      <c r="B4" s="18" t="s">
        <v>421</v>
      </c>
      <c r="C4" s="18" t="s">
        <v>422</v>
      </c>
      <c r="D4" s="19" t="s">
        <v>422</v>
      </c>
    </row>
    <row r="5" spans="2:4" ht="12.75">
      <c r="B5" s="18" t="s">
        <v>423</v>
      </c>
      <c r="C5" s="15" t="s">
        <v>424</v>
      </c>
      <c r="D5" s="19" t="s">
        <v>424</v>
      </c>
    </row>
    <row r="6" spans="2:4" ht="12.75">
      <c r="B6" s="18" t="s">
        <v>425</v>
      </c>
      <c r="C6" s="18" t="s">
        <v>426</v>
      </c>
      <c r="D6" s="19" t="s">
        <v>426</v>
      </c>
    </row>
    <row r="7" spans="2:4" ht="12.75">
      <c r="B7" s="18" t="s">
        <v>427</v>
      </c>
      <c r="C7" s="15" t="s">
        <v>428</v>
      </c>
      <c r="D7" s="19" t="s">
        <v>683</v>
      </c>
    </row>
    <row r="8" spans="2:4" ht="12.75">
      <c r="B8" s="18" t="s">
        <v>429</v>
      </c>
      <c r="C8" s="18" t="s">
        <v>430</v>
      </c>
      <c r="D8" s="19" t="s">
        <v>430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7.140625" style="15" customWidth="1"/>
    <col min="3" max="3" width="48.7109375" style="15" customWidth="1"/>
    <col min="4" max="4" width="31.57421875" style="15" customWidth="1"/>
    <col min="5" max="16384" width="9.140625" style="15" customWidth="1"/>
  </cols>
  <sheetData>
    <row r="2" spans="2:4" ht="12.75" customHeight="1">
      <c r="B2" s="79" t="s">
        <v>607</v>
      </c>
      <c r="C2" s="80"/>
      <c r="D2" s="83" t="s">
        <v>420</v>
      </c>
    </row>
    <row r="3" spans="1:4" ht="31.5" customHeight="1">
      <c r="A3" s="17"/>
      <c r="B3" s="81"/>
      <c r="C3" s="82"/>
      <c r="D3" s="84"/>
    </row>
    <row r="4" spans="2:4" ht="12.75">
      <c r="B4" s="18" t="s">
        <v>421</v>
      </c>
      <c r="C4" s="18" t="s">
        <v>507</v>
      </c>
      <c r="D4" s="56" t="s">
        <v>685</v>
      </c>
    </row>
    <row r="5" spans="2:4" ht="12.75">
      <c r="B5" s="18" t="s">
        <v>423</v>
      </c>
      <c r="C5" s="18" t="s">
        <v>608</v>
      </c>
      <c r="D5" s="56" t="s">
        <v>686</v>
      </c>
    </row>
    <row r="6" spans="2:4" ht="12.75">
      <c r="B6" s="18" t="s">
        <v>425</v>
      </c>
      <c r="C6" s="18" t="s">
        <v>426</v>
      </c>
      <c r="D6" s="56" t="s">
        <v>426</v>
      </c>
    </row>
    <row r="7" spans="2:4" ht="12.75">
      <c r="B7" s="18" t="s">
        <v>500</v>
      </c>
      <c r="C7" s="18" t="s">
        <v>501</v>
      </c>
      <c r="D7" s="56" t="s">
        <v>687</v>
      </c>
    </row>
    <row r="8" spans="2:4" ht="12.75">
      <c r="B8" s="18" t="s">
        <v>427</v>
      </c>
      <c r="C8" s="18" t="s">
        <v>609</v>
      </c>
      <c r="D8" s="56" t="s">
        <v>688</v>
      </c>
    </row>
    <row r="9" spans="2:4" ht="12.75">
      <c r="B9" s="18" t="s">
        <v>503</v>
      </c>
      <c r="C9" s="18" t="s">
        <v>430</v>
      </c>
      <c r="D9" s="56" t="s">
        <v>430</v>
      </c>
    </row>
    <row r="10" spans="2:4" ht="12.75">
      <c r="B10" s="18" t="s">
        <v>429</v>
      </c>
      <c r="C10" s="18" t="s">
        <v>430</v>
      </c>
      <c r="D10" s="56" t="s">
        <v>430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15" customWidth="1"/>
    <col min="2" max="2" width="27.140625" style="15" customWidth="1"/>
    <col min="3" max="3" width="48.7109375" style="15" customWidth="1"/>
    <col min="4" max="4" width="31.57421875" style="15" customWidth="1"/>
    <col min="5" max="16384" width="9.140625" style="15" customWidth="1"/>
  </cols>
  <sheetData>
    <row r="2" spans="2:4" ht="12.75" customHeight="1">
      <c r="B2" s="79" t="s">
        <v>506</v>
      </c>
      <c r="C2" s="80"/>
      <c r="D2" s="83" t="s">
        <v>420</v>
      </c>
    </row>
    <row r="3" spans="1:4" ht="31.5" customHeight="1">
      <c r="A3" s="17"/>
      <c r="B3" s="81"/>
      <c r="C3" s="82"/>
      <c r="D3" s="84"/>
    </row>
    <row r="4" spans="2:4" ht="12.75">
      <c r="B4" s="18" t="s">
        <v>421</v>
      </c>
      <c r="C4" s="18" t="s">
        <v>507</v>
      </c>
      <c r="D4" s="56" t="s">
        <v>685</v>
      </c>
    </row>
    <row r="5" spans="2:4" ht="12.75">
      <c r="B5" s="18" t="s">
        <v>423</v>
      </c>
      <c r="C5" s="57" t="s">
        <v>508</v>
      </c>
      <c r="D5" s="58" t="s">
        <v>690</v>
      </c>
    </row>
    <row r="6" spans="2:4" ht="12.75">
      <c r="B6" s="18" t="s">
        <v>425</v>
      </c>
      <c r="C6" s="18" t="s">
        <v>426</v>
      </c>
      <c r="D6" s="56" t="s">
        <v>426</v>
      </c>
    </row>
    <row r="7" spans="2:4" ht="12.75">
      <c r="B7" s="18" t="s">
        <v>500</v>
      </c>
      <c r="C7" s="18" t="s">
        <v>509</v>
      </c>
      <c r="D7" s="56" t="s">
        <v>691</v>
      </c>
    </row>
    <row r="8" spans="2:4" ht="12.75">
      <c r="B8" s="18" t="s">
        <v>427</v>
      </c>
      <c r="C8" s="57" t="s">
        <v>510</v>
      </c>
      <c r="D8" s="58" t="s">
        <v>692</v>
      </c>
    </row>
    <row r="9" spans="2:4" ht="12.75">
      <c r="B9" s="18" t="s">
        <v>511</v>
      </c>
      <c r="C9" s="18" t="s">
        <v>430</v>
      </c>
      <c r="D9" s="56" t="s">
        <v>430</v>
      </c>
    </row>
    <row r="10" spans="2:4" ht="12.75">
      <c r="B10" s="18" t="s">
        <v>503</v>
      </c>
      <c r="C10" s="18" t="s">
        <v>430</v>
      </c>
      <c r="D10" s="56" t="s">
        <v>430</v>
      </c>
    </row>
    <row r="11" spans="2:4" ht="12.75">
      <c r="B11" s="18" t="s">
        <v>429</v>
      </c>
      <c r="C11" s="18" t="s">
        <v>430</v>
      </c>
      <c r="D11" s="56" t="s">
        <v>430</v>
      </c>
    </row>
  </sheetData>
  <sheetProtection/>
  <mergeCells count="2">
    <mergeCell ref="B2:C3"/>
    <mergeCell ref="D2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2014-04-29T09:54:45Z</cp:lastPrinted>
  <dcterms:modified xsi:type="dcterms:W3CDTF">2014-05-12T14:09:20Z</dcterms:modified>
  <cp:category/>
  <cp:version/>
  <cp:contentType/>
  <cp:contentStatus/>
</cp:coreProperties>
</file>