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chválené objednávky" sheetId="1" r:id="rId1"/>
    <sheet name="Zamítnuté položky objednávky" sheetId="2" r:id="rId2"/>
  </sheets>
  <definedNames/>
  <calcPr fullCalcOnLoad="1"/>
</workbook>
</file>

<file path=xl/sharedStrings.xml><?xml version="1.0" encoding="utf-8"?>
<sst xmlns="http://schemas.openxmlformats.org/spreadsheetml/2006/main" count="905" uniqueCount="175">
  <si>
    <t>Kategorie: TS 004-2014 - Tiskařské služby, sběr do: 30.04.2014, dodání od: 01.06.2014, vygenerováno: 27.05.2014 12:35</t>
  </si>
  <si>
    <t>Údaje evidované k žádance</t>
  </si>
  <si>
    <t>Údaje evidované k položce žádanky</t>
  </si>
  <si>
    <t>Objednávka</t>
  </si>
  <si>
    <t>Místo dodání</t>
  </si>
  <si>
    <t>Zdroj financování objednávky</t>
  </si>
  <si>
    <t>ID žádanky</t>
  </si>
  <si>
    <t>Stručný popis v hlavičce žádanky</t>
  </si>
  <si>
    <t>ID položky žádanky</t>
  </si>
  <si>
    <t>CVP KÓD položky</t>
  </si>
  <si>
    <t>CVP KÓD MU položky</t>
  </si>
  <si>
    <t>Název položky</t>
  </si>
  <si>
    <t>Popis předmětu veřejné zakázky</t>
  </si>
  <si>
    <t>Specifikace předmětu</t>
  </si>
  <si>
    <t>Měrná jednotka</t>
  </si>
  <si>
    <t>Počet</t>
  </si>
  <si>
    <t>Schválený počet</t>
  </si>
  <si>
    <t>FK stav</t>
  </si>
  <si>
    <t>Číslo pracoviště</t>
  </si>
  <si>
    <t>Název pracoviště</t>
  </si>
  <si>
    <t>Budova</t>
  </si>
  <si>
    <t>Adresa budovy</t>
  </si>
  <si>
    <t>Podlaží</t>
  </si>
  <si>
    <t>Číslo místnosti</t>
  </si>
  <si>
    <t>UČO zodp. osoby</t>
  </si>
  <si>
    <t>Zodpovědná osoba</t>
  </si>
  <si>
    <t>Admin. e-mail zodp. osoby</t>
  </si>
  <si>
    <t>Tel. číslo zodp. osoby</t>
  </si>
  <si>
    <t>Poznámka k položce žádanky pro dodavatele</t>
  </si>
  <si>
    <t>Zakázka</t>
  </si>
  <si>
    <t>Pracoviště</t>
  </si>
  <si>
    <t>Podzakázka</t>
  </si>
  <si>
    <t>Činnost</t>
  </si>
  <si>
    <t>Fakultní účet</t>
  </si>
  <si>
    <t>Číslo objednávky</t>
  </si>
  <si>
    <t>Jednotková cena bez DPH v Kč = cena za MJ (bez DPH)</t>
  </si>
  <si>
    <t>Sazba DPH v %</t>
  </si>
  <si>
    <t>DPH za MJ v Kč</t>
  </si>
  <si>
    <t>Celková cena za položku (bez DPH) v Kč = požadované množství * jednotková cena bez DPH</t>
  </si>
  <si>
    <t>Celková cena za položku (včetně DPH) v Kč = požadované množství * jednotková cena vč. DPH</t>
  </si>
  <si>
    <t>vizitky Svoboda Fr.</t>
  </si>
  <si>
    <t>79810000-5</t>
  </si>
  <si>
    <t>79810000-5-1</t>
  </si>
  <si>
    <t>Vizitka</t>
  </si>
  <si>
    <t>Obecná položka, konkrétní specifikace (barevnost, materiál, formát, ...) se uvádí do předepsané šablony.</t>
  </si>
  <si>
    <t>9x5cm, 4/0, papír křídový 300 g/m2. viz vizitky pan děkan  MASARYKOVA UNIVERZITA EKONOMICKO-SPRÁVNÍ FAKULTA Katedra veřejné ekonomie Lipová 41a, 602 00 Brno www.econ.muni.cz doc. Ing. František Svoboda, Ph.D. docent Tel.: +420 549 497 525 Mob.: +420 605 808 896 E-mail: fsvoboda@mail.muni.cz</t>
  </si>
  <si>
    <t>ks</t>
  </si>
  <si>
    <t>S</t>
  </si>
  <si>
    <t>Ekonomicko-správní fakulta</t>
  </si>
  <si>
    <t>ESF, Lipová 41a</t>
  </si>
  <si>
    <t>Lipová 507/41a, 60200 Brno</t>
  </si>
  <si>
    <t>Mezníková Irma</t>
  </si>
  <si>
    <t>115744@mail.muni.cz</t>
  </si>
  <si>
    <t>1300</t>
  </si>
  <si>
    <t>561300</t>
  </si>
  <si>
    <t/>
  </si>
  <si>
    <t>1111</t>
  </si>
  <si>
    <t>0000</t>
  </si>
  <si>
    <t>OBJ/5601/0215/14</t>
  </si>
  <si>
    <t>Celkem za objednávku</t>
  </si>
  <si>
    <t>vizitky Gatarik, Durinik</t>
  </si>
  <si>
    <t>9x5cm, 4/4, papír křídový 300 g/m2. viz vizitky pan děkan   MASARYKOVA UNIVERZITA EKONOMICKO-SPRÁVNÍ FAKULTA Katedra podnikového hospodářství Lipová 41a, 602 00 Brno www.econ.muni.cz Mag. Dr. rer. soc. oec. Eva Gatarik  odborný asistent Tel.: +420 54949  4716 | Fax: 549 491 720                                 Mobil:  +43 660 3061977  | +420 702 675576 E-mail: eva.gatarik@econ.muni.cz      100 ks MASARYK UNIVERSITY FACULTY OF ECONOMICS AND ADMINISTRATION Department of Corporate Economics Lipová 41a, 602 00 Brno Czech Republic www.econ.muni.cz Mag. Dr. rer. soc. oec. Eva Gatarik     Assistant Professor      Phone: +420 54949  4716 | Fax: 549 491 720                                 Cell:  +43 660 3061977  | +420 702 675576 E-mail: eva.gatarik@econ.muni.cz</t>
  </si>
  <si>
    <t>2000</t>
  </si>
  <si>
    <t>562000</t>
  </si>
  <si>
    <t>OBJ/5601/0216/14</t>
  </si>
  <si>
    <t>9x5cm, 4/4, papír křídový 300 g/m2. viz vizitky pan děkan    MASARYKOVA UNIVERZITA EKONOMICKO-SPRÁVNÍ FAKULTA Katedra podnikového hospodářství Lipová 41a, 602 00 Brno www.econ.muni.cz Ing. Michal Ďuriník  Tel.:  +420 54949  5508 | fax: 549 491 720                                 E-mail: durinik@mail.muni.cz      MASARYK UNIVERSITY FACULTY OF ECONOMICS AND ADMINISTRATION Department of Corporate Economy Lipová 41a, 602 00 Brno, Czech Republic www.econ.muni.cz Ing. Michal Ďuriník   Phone: +420 54949 5508 | Fax: 549 491 720                                 E-mail: durinik@mail.muni.cz</t>
  </si>
  <si>
    <t>Tisk brožury Mefanet Journal</t>
  </si>
  <si>
    <t>79810000-5-6</t>
  </si>
  <si>
    <t>Jednoduchá brožura</t>
  </si>
  <si>
    <t>Brožura MEFANET Journal, Dodání podkladů: po uzavření smlouvy, Zajištění sazby: zadavatel, Materiál - obálka: 378 x 267 mm, na spad, křída mat 250g, Materiál - text: 188 x 267 mm, do zrcadla - ofset 90g  Barevnost - obálka 4/0, Barevnost - text 4/4, Tisková technologie: ofset, Vazba - V2 lepená Počet stran: 46-50 Úprava materiálu: obálka lamino matné.</t>
  </si>
  <si>
    <t>Institut biostatistiky a analýz</t>
  </si>
  <si>
    <t>UKB, Kamenice 3, budova 1</t>
  </si>
  <si>
    <t>Kamenice 126/3, 62500 Brno</t>
  </si>
  <si>
    <t>bud. 1/617</t>
  </si>
  <si>
    <t>Schneiderová Simona</t>
  </si>
  <si>
    <t>111812@mail.muni.cz</t>
  </si>
  <si>
    <t>2024</t>
  </si>
  <si>
    <t>850000</t>
  </si>
  <si>
    <t>51</t>
  </si>
  <si>
    <t>1195</t>
  </si>
  <si>
    <t>OBJ/8501/0103/14</t>
  </si>
  <si>
    <t>vizitky Špaček</t>
  </si>
  <si>
    <t>9x5cm, 4/4, papír křídový 300 g/m2. viz vizitky pan děkan  MASARYKOVA UNIVERZITA EKONOMICKO-SPRÁVNÍ FAKULTA Katedra veřejné ekonomie Lipová 41a, 602 00 Brno www.econ.muni.cz David Špaček odborný asistent Tel.: +420 549 49 7963 Mob.: +420 732 400 061 E-mail: david.spacek@econ.muni.cz ******************************************** MASARYK UNIVERSITY FACULTY OF ECONOMICS AND ADMINISTRATION Department of Public Economics Lipová 41a, 602 00 Brno, Czech Republic www.econ.muni.cz David Spacek assistant professor Phone: +420 549 49 7963 Mobile: +420 732 400 061 E-mail: david.spacek@econ.muni.cz</t>
  </si>
  <si>
    <t>4003</t>
  </si>
  <si>
    <t>560000</t>
  </si>
  <si>
    <t>8200</t>
  </si>
  <si>
    <t>OBJ/5601/0217/14</t>
  </si>
  <si>
    <t>79810000-5-5</t>
  </si>
  <si>
    <t>Hlavičkový papír</t>
  </si>
  <si>
    <t>Provozní odbor</t>
  </si>
  <si>
    <t>RMU, Žerotínovo nám. 9</t>
  </si>
  <si>
    <t>Žerotínovo nám. 617/9, 60177 Brno</t>
  </si>
  <si>
    <t>Junková Renata</t>
  </si>
  <si>
    <t>107268@mail.muni.cz</t>
  </si>
  <si>
    <t>před dodáním zboží mne prosím telefonicky kontaktujte tel: 724 323 220</t>
  </si>
  <si>
    <t>999400</t>
  </si>
  <si>
    <t>6000</t>
  </si>
  <si>
    <t>OBJ/9905/0118/14</t>
  </si>
  <si>
    <t>OBÁLKA Tisk obálek DL  Specifikace tiskoviny: Formát: DL, 220 mm x 110 mm Lepící pruh: samolepící Spadávka: ano Papír: vysoce bílý ofsetový papír ( min. 80g/m2 ) Barevnost: 2/0 Pantone 280 + Pantone Cool Gray 10  Počet druhů: 1 Tisková technologie: ofsetový tisk Lakování: ne Knihařské zpracování: baleno po 1000 kusech do krabice Expedice: do 10 pracovních dnů od dodání tiskových podkladů Místo spedice: Rektorát MU, Žerotínovo nám. 9, Brno. Doprava v ceně. Náklad: bez okýnka 4.000 ks Termín: 2. čtvrtletí 2014 Předběžná cena: 2,10 Kč/ks Upozornění: grafické podklady k tisku dodáme, tisk do okraje obálky</t>
  </si>
  <si>
    <t>Expertní analýzy MUNISS 2014 - tiskařské služby</t>
  </si>
  <si>
    <t>Dodání podkladů: zadavatel po vysoutěžení Zajištění sazby: dodavatel  Formát (rozměr): A4 Materiál (obálka, text):  obálka  250g/m2lamino lesk, text 80g bezdřevý, vazba šitá Barevnost (obálka, text): Obálka i text plnobarevně. Text není plnobarevný celý, pouze cca 30% stránek. Tisková technologie: laser  Počet stran: cca 80 - 150  V rámci této žádanky se jedná o tisk závěrečných prací projektu. Bude tištěno 13 témat (rozděleno do 13 samostatných položek), každé po 10 kusech. Mezi pracemi bude rozdíl v rozsahu stran. Mohu být tištěny práce o 80 str., ale i o 150str. V době zadání žádanky není možné odhadovat lépe.</t>
  </si>
  <si>
    <t>Odd.pro strategii a rozvoj</t>
  </si>
  <si>
    <t>Horňáková Michaela Ing.</t>
  </si>
  <si>
    <t>76105@mail.muni.cz</t>
  </si>
  <si>
    <t>1191</t>
  </si>
  <si>
    <t>1</t>
  </si>
  <si>
    <t>OBJ/5601/0218/14</t>
  </si>
  <si>
    <t>79810000-5-3</t>
  </si>
  <si>
    <t>Plakát</t>
  </si>
  <si>
    <t>Formát (rozměr): A5 Materiál:kreslící karton, bílý, min. 300g/m2 Barevnost:barevný tisk 4/0 (černobílý text + barevná loga). Velikost logolinku OPKV - rozšířený horizontální logolink, minimální plocha umístění logolinku 72x14 mm. Použité barvy: Modrá - Reflex Blue, Žlutá - Process yellow, Zelená - 5483 C, Šedá 424 C, Oranžová - 144 C, Černá - Process Black CV. Počet barev tisku - 6. Logo Bioskopu: Písmo: TheMix Bold, barvy ve CMYK: červená:2,84,76,0;oranžová: 1,44,61,0; žlutá: 2,29,92,0;zelená: 38,8,89,0;modrá: 36,17,22,0;fialová: 26,28,12,0 + černá  Podklady - loga viz příloha</t>
  </si>
  <si>
    <t>A</t>
  </si>
  <si>
    <t>Biologický ústav</t>
  </si>
  <si>
    <t>UKB, Kamenice 5, budova A7</t>
  </si>
  <si>
    <t>Kamenice 753/5, 62500 Brno</t>
  </si>
  <si>
    <t>bud. A7/204</t>
  </si>
  <si>
    <t>Matulová Petra RNDr. CSc.</t>
  </si>
  <si>
    <t>9032@mail.muni.cz</t>
  </si>
  <si>
    <t>110513</t>
  </si>
  <si>
    <t>0001</t>
  </si>
  <si>
    <t>OBJ/1113/0347/14</t>
  </si>
  <si>
    <t>Knižní záložka</t>
  </si>
  <si>
    <t>79810000-5-2</t>
  </si>
  <si>
    <t>Leták</t>
  </si>
  <si>
    <t>21,0x5,0cm na ležato, 2strany, 4/4 barev, (CMYK), křída lesk - 250g/m, lamino lesk</t>
  </si>
  <si>
    <t>Centrum zahraniční spolupráce</t>
  </si>
  <si>
    <t>RMU, Komenského nám. 2</t>
  </si>
  <si>
    <t>Komenského nám. 220/2, 66243 Brno</t>
  </si>
  <si>
    <t>Droběnová Radmila Ing. Ph.D.</t>
  </si>
  <si>
    <t>114228@mail.muni.cz</t>
  </si>
  <si>
    <t>Ukázka 1 výtisku preferována.</t>
  </si>
  <si>
    <t>1170</t>
  </si>
  <si>
    <t>970000</t>
  </si>
  <si>
    <t>1134</t>
  </si>
  <si>
    <t>OBJ/9701/0106/14</t>
  </si>
  <si>
    <t>TS publikace sběr 04/2014 pro 0756</t>
  </si>
  <si>
    <t>Dodani  podkladu: pdf nebo  doc Zajisteni  sazby: zadavatel Format  (rozmer):  A5 Material (obalka, text): obalka  - krida 300g/m2, lamino lesk 1/0; text - papir 80g/m2 Barevnost (obalka,  text):  obalka CMYK 4/0, text 1/1 Tiskova technologie: ofset Pocet stran:  80-90 stran (tj. 40-45 listů),  + obalka Oprava materialu: vazba V2</t>
  </si>
  <si>
    <t>Právnická fakulta</t>
  </si>
  <si>
    <t>PrF, Veveří 70</t>
  </si>
  <si>
    <t>Veveří 158/70, 61180 Brno</t>
  </si>
  <si>
    <t>Grolichová Magdalena Mgr.</t>
  </si>
  <si>
    <t>108842@mail.muni.cz</t>
  </si>
  <si>
    <t>Pro tiskové podklady se obracejte na Mgr. Petr Havlík, petr.havlik@law.muni.cz (tel. 549 496 587). Před zadáním do výroby zašlete, prosím, graf. návrh k odsouhlasení.</t>
  </si>
  <si>
    <t>0756</t>
  </si>
  <si>
    <t>222300</t>
  </si>
  <si>
    <t>009</t>
  </si>
  <si>
    <t>OBJ/2211/0004/14</t>
  </si>
  <si>
    <t>5053</t>
  </si>
  <si>
    <t>1611</t>
  </si>
  <si>
    <t>OBJ/9701/0107/14</t>
  </si>
  <si>
    <t>A4, 4str., výsledný formát: na výšku21x29,7 cm, formát rozložený 42x29,7cm, Spadávka ANO, papír 200g křída mat, barevnost 7/7 CMYK, zpracování: lom</t>
  </si>
  <si>
    <t>OBJ/9701/0108/14</t>
  </si>
  <si>
    <t>Brožura 150x210mm, V1-68stran Formát výsledný:14,8cmx21cm Formát rozložený29,6 x 21cm Spadávka Ano Obálka: 4strany, barevnost 4/4 (CMYK), papír: křída MAT 200g (Hello Silk); Vnitřek-Text: 64 stran, barevnost 4/4 (CMYK), křída MAT 115g (Luxosatin mat) Vazba V1</t>
  </si>
  <si>
    <t>TS - zak. 0771 (sběr 004-2014)</t>
  </si>
  <si>
    <t>Vaďura Vladimír Mgr. Ph.D.</t>
  </si>
  <si>
    <t>43447@mail.muni.cz</t>
  </si>
  <si>
    <t>0771</t>
  </si>
  <si>
    <t>OBJ/2208/0129/14</t>
  </si>
  <si>
    <t>OBJ/2211/0005/14</t>
  </si>
  <si>
    <t>Dodání podkladů: po podpisu smlouvy s dodavatelem  Zajištění sazby: zajistí zadavatel  Formát rozložený: 59,2 * 21 cm  Formát složený (výsledný): 14,8 * 21 cm  Materiál: papír cca 200 g, oboustranné lamino  Barevnost: plnobarevný  Tisková technologie: ofset  Počet stran: 2 (rozloženo), resp. 8 (složeno)  Úprava materiálu: 3 lomy + složení  Spadávka (ano/ne): ano  Poznámka: Jedná se o 1 variantu z celkem 13 variant leporel.</t>
  </si>
  <si>
    <t>Centrum jazykového vzdělávání</t>
  </si>
  <si>
    <t>Kovaříková Věra</t>
  </si>
  <si>
    <t>106950@mail.muni.cz</t>
  </si>
  <si>
    <t>1199</t>
  </si>
  <si>
    <t>960000</t>
  </si>
  <si>
    <t>OBJ/9601/0142/14</t>
  </si>
  <si>
    <t>Dodání podkladů: po podpisu smlouvy s dodavatelem  Zajištění sazby: zajistí zadavatel  Formát rozložený: 59,2 * 21 cm  Formát složený (výsledný): 14,8 * 21 cm  Materiál: papír cca 200 g, oboustranné lamino  Barevnost: plnobarevný  Tisková technologie: ofset  Počet stran: 2 (rozloženo), resp. 8 (složeno)  Úprava materiálu: 3 lomy + složení  Spadávka (ano/ne): ano Poznámka: Jedná se o 1 variantu z celkem 13 variant leporel.</t>
  </si>
  <si>
    <t>Celkem</t>
  </si>
  <si>
    <t>Specifikace tiskoviny: Formát výsledný: 297 mm x 210mcm (klasický A4) Spadávka: ano Papír: 100 nebo 160 g/m2, hlazený Conqueror, SO vysoce bílý CX22 - Stonemarque, bez vodoznaku Barevnost: 2/0 Pantone 280 + Pantone Cool Gray 10  Sazba: ne Počet druhů: 1 (verze pro MU prorektor český) Tisková technologie: ofsetový tisk Lakování: ne Zpracování: řezání, baleno po 250 ks do smršťovací folie Expedice: do 10 pracovních dnů od dodání tiskových podkladů Místo spedice: Rektorát MU, Žerotínovo nám. 9, Brno. Doprava v ceně. Náklad:10 000 ks Termín: 2. čtvrtletí 2014 Předběžná cena: 0,90 Kč ks  Upozornění: grafické podklady k tisku dodáme, tisk do okraje stránky :</t>
  </si>
  <si>
    <t>Specifikace tiskoviny: Formát výsledný: 297 mm x 210mcm (klasický A4) Spadávka: ano Papír: 100 nebo 160 g/m2, hlazený Conqueror, SO vysoce bílý CX22 - Stonemarque, bez vodoznaku Barevnost: Pantone Cool Gray 10  Sazba: ne Počet druhů: 1  Tisková technologie: ofsetový tisk Lakování: ne Zpracování: řezání, baleno po 250 ks do smršťovací folie Expedice: do 10 pracovních dnů od dodání tiskových podkladů Místo spedice: Rektorát MU, Žerotínovo nám. 9, Brno. Doprava v ceně. Náklad: 2 000 ks Termín: 2. čtvrtletí 2014 Předběžná cena: 0,30 Kč ks Upozornění: grafické podklady k tisku dodáme, tisk do okraje stránky</t>
  </si>
  <si>
    <t>Zajištění sazby (dodavatel/zadavatel): zadavatel Formát (rozměr): 10,8x10,8cm Materiál (obálka, text): HP papír, křída lesk 130g/m2 Barevnost (obálka, text): 4/4 CMYK Počet stran: 12 Úprava materiálu: vazba V1</t>
  </si>
  <si>
    <t>Dodání podkladů: Po předchozí komunikaci s kontaktní osobou Vladimír Vaďura, email: vladimir.vadura@law.muni.cz. Zajištění sazby: zadavatel. Formát (rozměr): A4. Obálka (materiál, barevnost): křídový papír, min. 220 g, barevnost 4/0, lamino lesk 1/0. Text (materiál, barevnost): papír min. 80 g., barevnost: 1/1. Tisková technologie: offsetový nebo digitální tisk. Počet stran: 360 - 400 s; počet listů 180 - 200. Vazba V4.</t>
  </si>
  <si>
    <t>Dodani  podkladu: pdf nebo  doc Zajisteni  sazby: zadavatel Format  (rozmer):  A5 Material (obalka, text): obalka  - krida 300g/m2, lamino lesk 1/0; text - papir 80g/m2 Barevnost (obalka,  text):  obalka CMYK 4/0, text 1/1 Tiskova technologie: ofset Pocet stran:  60-70 stran (tj. 30-35 listů),  + obalka Oprava materialu: vazba V2</t>
  </si>
  <si>
    <t>Jednotková cena bez DPH v Kč</t>
  </si>
  <si>
    <t>Celková cena za položku (bez DPH) v Kč</t>
  </si>
  <si>
    <t>Celková cena za položku (včetně DPH) v Kč</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</si>
</sst>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 numFmtId="173" formatCode="dd\.mm\.yyyy"/>
  </numFmts>
  <fonts count="36">
    <font>
      <sz val="10"/>
      <name val="Arial"/>
      <family val="0"/>
    </font>
    <font>
      <b/>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10"/>
        <bgColor indexed="64"/>
      </patternFill>
    </fill>
    <fill>
      <patternFill patternType="solid">
        <fgColor indexed="26"/>
        <bgColor indexed="64"/>
      </patternFill>
    </fill>
    <fill>
      <patternFill patternType="solid">
        <fgColor indexed="15"/>
        <bgColor indexed="64"/>
      </patternFill>
    </fill>
    <fill>
      <patternFill patternType="solid">
        <fgColor indexed="50"/>
        <bgColor indexed="64"/>
      </patternFill>
    </fill>
    <fill>
      <patternFill patternType="solid">
        <fgColor indexed="42"/>
        <bgColor indexed="64"/>
      </patternFill>
    </fill>
  </fills>
  <borders count="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color indexed="8"/>
      </top>
      <bottom style="hair">
        <color indexed="8"/>
      </bottom>
    </border>
    <border>
      <left>
        <color indexed="8"/>
      </left>
      <right style="hair">
        <color indexed="8"/>
      </right>
      <top>
        <color indexed="8"/>
      </top>
      <bottom>
        <color indexed="8"/>
      </bottom>
    </border>
    <border>
      <left>
        <color indexed="8"/>
      </left>
      <right>
        <color indexed="8"/>
      </right>
      <top style="double">
        <color indexed="8"/>
      </top>
      <bottom>
        <color indexed="8"/>
      </bottom>
    </border>
    <border>
      <left>
        <color indexed="8"/>
      </left>
      <right>
        <color indexed="8"/>
      </right>
      <top>
        <color indexed="8"/>
      </top>
      <bottom style="thin">
        <color indexed="8"/>
      </bottom>
    </border>
    <border>
      <left style="hair">
        <color indexed="8"/>
      </left>
      <right style="hair">
        <color indexed="8"/>
      </right>
      <top>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20" borderId="0" applyNumberFormat="0" applyBorder="0" applyAlignment="0" applyProtection="0"/>
    <xf numFmtId="0" fontId="23"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29" fillId="0" borderId="7" applyNumberFormat="0" applyFill="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8" applyNumberFormat="0" applyAlignment="0" applyProtection="0"/>
    <xf numFmtId="0" fontId="33" fillId="26" borderId="8" applyNumberFormat="0" applyAlignment="0" applyProtection="0"/>
    <xf numFmtId="0" fontId="34" fillId="26" borderId="9" applyNumberFormat="0" applyAlignment="0" applyProtection="0"/>
    <xf numFmtId="0" fontId="35" fillId="0" borderId="0" applyNumberFormat="0" applyFill="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cellStyleXfs>
  <cellXfs count="26">
    <xf numFmtId="0" fontId="0" fillId="0" borderId="0" xfId="0" applyAlignment="1">
      <alignment/>
    </xf>
    <xf numFmtId="0" fontId="1" fillId="0" borderId="10" xfId="0" applyFont="1" applyBorder="1" applyAlignment="1">
      <alignment horizontal="center" vertical="center" wrapText="1"/>
    </xf>
    <xf numFmtId="0" fontId="1" fillId="33" borderId="11" xfId="0" applyFont="1" applyFill="1" applyBorder="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top" wrapText="1"/>
    </xf>
    <xf numFmtId="3" fontId="0" fillId="0" borderId="0" xfId="0" applyNumberFormat="1" applyFont="1" applyAlignment="1">
      <alignment horizontal="right" vertical="top"/>
    </xf>
    <xf numFmtId="3" fontId="0" fillId="34" borderId="10" xfId="0" applyNumberFormat="1" applyFont="1" applyFill="1" applyBorder="1" applyAlignment="1">
      <alignment horizontal="right" vertical="top"/>
    </xf>
    <xf numFmtId="0" fontId="0" fillId="34" borderId="10" xfId="0" applyFont="1" applyFill="1" applyBorder="1" applyAlignment="1">
      <alignment horizontal="left" vertical="top" wrapText="1"/>
    </xf>
    <xf numFmtId="49" fontId="0" fillId="34" borderId="10" xfId="0" applyNumberFormat="1" applyFont="1" applyFill="1" applyBorder="1" applyAlignment="1">
      <alignment horizontal="left" vertical="top" wrapText="1"/>
    </xf>
    <xf numFmtId="4" fontId="0" fillId="34" borderId="10" xfId="0" applyNumberFormat="1" applyFont="1" applyFill="1" applyBorder="1" applyAlignment="1">
      <alignment horizontal="right" vertical="top"/>
    </xf>
    <xf numFmtId="4" fontId="0" fillId="0" borderId="0" xfId="0" applyNumberFormat="1" applyFont="1" applyAlignment="1">
      <alignment horizontal="right" vertical="top"/>
    </xf>
    <xf numFmtId="0" fontId="1" fillId="35" borderId="12" xfId="0" applyFont="1" applyFill="1" applyBorder="1" applyAlignment="1">
      <alignment horizontal="left" vertical="top"/>
    </xf>
    <xf numFmtId="4" fontId="1" fillId="35" borderId="12" xfId="0" applyNumberFormat="1" applyFont="1" applyFill="1" applyBorder="1" applyAlignment="1">
      <alignment horizontal="right" vertical="top"/>
    </xf>
    <xf numFmtId="0" fontId="1" fillId="0" borderId="13" xfId="0" applyFont="1" applyBorder="1" applyAlignment="1">
      <alignment horizontal="left" vertical="top"/>
    </xf>
    <xf numFmtId="4" fontId="1" fillId="36" borderId="0" xfId="0" applyNumberFormat="1" applyFont="1" applyFill="1" applyAlignment="1">
      <alignment horizontal="right" vertical="top"/>
    </xf>
    <xf numFmtId="0" fontId="0" fillId="0" borderId="0" xfId="0" applyFont="1" applyAlignment="1">
      <alignment horizontal="left" vertical="top" wrapText="1"/>
    </xf>
    <xf numFmtId="0" fontId="1" fillId="35" borderId="12" xfId="0" applyFont="1" applyFill="1" applyBorder="1" applyAlignment="1">
      <alignment horizontal="left" vertical="top"/>
    </xf>
    <xf numFmtId="0" fontId="0" fillId="0" borderId="0" xfId="0" applyAlignment="1">
      <alignment/>
    </xf>
    <xf numFmtId="0" fontId="1" fillId="36" borderId="0" xfId="0" applyFont="1" applyFill="1" applyAlignment="1">
      <alignment horizontal="left" vertical="top"/>
    </xf>
    <xf numFmtId="0" fontId="1" fillId="37" borderId="10" xfId="0" applyFont="1" applyFill="1" applyBorder="1" applyAlignment="1">
      <alignment horizontal="left" vertical="top"/>
    </xf>
    <xf numFmtId="0" fontId="1" fillId="38" borderId="10" xfId="0" applyFont="1" applyFill="1" applyBorder="1" applyAlignment="1">
      <alignment horizontal="center" vertical="center" wrapText="1"/>
    </xf>
    <xf numFmtId="0" fontId="1" fillId="39"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4" borderId="11" xfId="0" applyFont="1" applyFill="1" applyBorder="1" applyAlignment="1">
      <alignment horizontal="center" vertical="center" wrapText="1"/>
    </xf>
    <xf numFmtId="0" fontId="1" fillId="40" borderId="14" xfId="0" applyFont="1" applyFill="1" applyBorder="1" applyAlignment="1">
      <alignment horizontal="center" vertical="center" wrapText="1"/>
    </xf>
    <xf numFmtId="0" fontId="1" fillId="33" borderId="11" xfId="0" applyFont="1" applyFill="1" applyBorder="1" applyAlignment="1">
      <alignment horizontal="center" vertical="center" textRotation="90"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77"/>
  <sheetViews>
    <sheetView tabSelected="1" zoomScalePageLayoutView="0" workbookViewId="0" topLeftCell="A1">
      <pane ySplit="5" topLeftCell="A6" activePane="bottomLeft" state="frozen"/>
      <selection pane="topLeft" activeCell="A1" sqref="A1"/>
      <selection pane="bottomLeft" activeCell="H73" sqref="H73"/>
    </sheetView>
  </sheetViews>
  <sheetFormatPr defaultColWidth="9.140625" defaultRowHeight="12.75"/>
  <cols>
    <col min="1" max="1" width="6.8515625" style="0" customWidth="1"/>
    <col min="2" max="2" width="37.421875" style="0" hidden="1" customWidth="1"/>
    <col min="3" max="3" width="7.57421875" style="0" customWidth="1"/>
    <col min="4" max="4" width="18.7109375" style="0" hidden="1" customWidth="1"/>
    <col min="5" max="5" width="12.8515625" style="0" customWidth="1"/>
    <col min="6" max="6" width="17.8515625" style="0" bestFit="1" customWidth="1"/>
    <col min="7" max="7" width="30.28125" style="0" customWidth="1"/>
    <col min="8" max="8" width="60.28125" style="0" customWidth="1"/>
    <col min="9" max="9" width="23.421875" style="0" hidden="1" customWidth="1"/>
    <col min="10" max="10" width="7.00390625" style="0" hidden="1" customWidth="1"/>
    <col min="11" max="11" width="6.57421875" style="0" bestFit="1" customWidth="1"/>
    <col min="12" max="12" width="5.57421875" style="0" customWidth="1"/>
    <col min="13" max="13" width="14.00390625" style="0" hidden="1" customWidth="1"/>
    <col min="14" max="14" width="17.57421875" style="0" customWidth="1"/>
    <col min="15" max="15" width="15.8515625" style="0" customWidth="1"/>
    <col min="16" max="16" width="23.7109375" style="0" customWidth="1"/>
    <col min="17" max="17" width="3.8515625" style="0" customWidth="1"/>
    <col min="18" max="18" width="11.00390625" style="0" bestFit="1" customWidth="1"/>
    <col min="19" max="19" width="10.57421875" style="0" hidden="1" customWidth="1"/>
    <col min="20" max="20" width="14.421875" style="0" customWidth="1"/>
    <col min="21" max="21" width="20.140625" style="0" customWidth="1"/>
    <col min="22" max="22" width="10.57421875" style="0" customWidth="1"/>
    <col min="23" max="23" width="26.140625" style="0" customWidth="1"/>
    <col min="24" max="24" width="5.421875" style="0" customWidth="1"/>
    <col min="25" max="25" width="10.57421875" style="0" hidden="1" customWidth="1"/>
    <col min="26" max="26" width="12.8515625" style="0" hidden="1" customWidth="1"/>
    <col min="27" max="27" width="5.421875" style="0" customWidth="1"/>
    <col min="28" max="28" width="14.00390625" style="0" hidden="1" customWidth="1"/>
    <col min="29" max="29" width="16.57421875" style="0" bestFit="1" customWidth="1"/>
    <col min="30" max="30" width="11.57421875" style="0" customWidth="1"/>
    <col min="31" max="31" width="3.7109375" style="0" customWidth="1"/>
    <col min="32" max="32" width="5.57421875" style="0" bestFit="1" customWidth="1"/>
    <col min="33" max="33" width="10.421875" style="0" customWidth="1"/>
    <col min="34" max="34" width="10.28125" style="0" customWidth="1"/>
  </cols>
  <sheetData>
    <row r="1" spans="1:34" ht="16.5" customHeight="1">
      <c r="A1" s="19"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row>
    <row r="2" spans="1:34"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16.5" customHeight="1">
      <c r="A3" s="20" t="s">
        <v>1</v>
      </c>
      <c r="B3" s="20"/>
      <c r="C3" s="20"/>
      <c r="D3" s="20"/>
      <c r="E3" s="20"/>
      <c r="F3" s="20"/>
      <c r="G3" s="20"/>
      <c r="H3" s="21" t="s">
        <v>2</v>
      </c>
      <c r="I3" s="21"/>
      <c r="J3" s="21"/>
      <c r="K3" s="21"/>
      <c r="L3" s="21"/>
      <c r="M3" s="21"/>
      <c r="N3" s="21"/>
      <c r="O3" s="21"/>
      <c r="P3" s="21"/>
      <c r="Q3" s="21"/>
      <c r="R3" s="21"/>
      <c r="S3" s="21"/>
      <c r="T3" s="21"/>
      <c r="U3" s="21"/>
      <c r="V3" s="21"/>
      <c r="W3" s="21"/>
      <c r="X3" s="21"/>
      <c r="Y3" s="21"/>
      <c r="Z3" s="21"/>
      <c r="AA3" s="21"/>
      <c r="AB3" s="21"/>
      <c r="AC3" s="21"/>
      <c r="AD3" s="21"/>
      <c r="AE3" s="21"/>
      <c r="AF3" s="21"/>
      <c r="AG3" s="21"/>
      <c r="AH3" s="21"/>
    </row>
    <row r="4" spans="1:34" ht="12.75">
      <c r="A4" s="22"/>
      <c r="B4" s="22"/>
      <c r="C4" s="22"/>
      <c r="D4" s="22"/>
      <c r="E4" s="22"/>
      <c r="F4" s="22"/>
      <c r="G4" s="22"/>
      <c r="H4" s="22"/>
      <c r="I4" s="22"/>
      <c r="J4" s="22"/>
      <c r="K4" s="23" t="s">
        <v>3</v>
      </c>
      <c r="L4" s="23"/>
      <c r="M4" s="24" t="s">
        <v>4</v>
      </c>
      <c r="N4" s="24"/>
      <c r="O4" s="24"/>
      <c r="P4" s="24"/>
      <c r="Q4" s="24"/>
      <c r="R4" s="24"/>
      <c r="S4" s="22"/>
      <c r="T4" s="22"/>
      <c r="U4" s="22"/>
      <c r="V4" s="22"/>
      <c r="W4" s="22"/>
      <c r="X4" s="23" t="s">
        <v>5</v>
      </c>
      <c r="Y4" s="23"/>
      <c r="Z4" s="23"/>
      <c r="AA4" s="23"/>
      <c r="AB4" s="23"/>
      <c r="AC4" s="23" t="s">
        <v>3</v>
      </c>
      <c r="AD4" s="23"/>
      <c r="AE4" s="23"/>
      <c r="AF4" s="23"/>
      <c r="AG4" s="22"/>
      <c r="AH4" s="22"/>
    </row>
    <row r="5" spans="1:34" ht="115.5" customHeight="1">
      <c r="A5" s="25" t="s">
        <v>6</v>
      </c>
      <c r="B5" s="25" t="s">
        <v>7</v>
      </c>
      <c r="C5" s="25" t="s">
        <v>8</v>
      </c>
      <c r="D5" s="2" t="s">
        <v>9</v>
      </c>
      <c r="E5" s="2" t="s">
        <v>10</v>
      </c>
      <c r="F5" s="2" t="s">
        <v>11</v>
      </c>
      <c r="G5" s="2" t="s">
        <v>12</v>
      </c>
      <c r="H5" s="2" t="s">
        <v>13</v>
      </c>
      <c r="I5" s="2" t="s">
        <v>14</v>
      </c>
      <c r="J5" s="2" t="s">
        <v>15</v>
      </c>
      <c r="K5" s="25" t="s">
        <v>16</v>
      </c>
      <c r="L5" s="25" t="s">
        <v>17</v>
      </c>
      <c r="M5" s="2" t="s">
        <v>18</v>
      </c>
      <c r="N5" s="2" t="s">
        <v>19</v>
      </c>
      <c r="O5" s="2" t="s">
        <v>20</v>
      </c>
      <c r="P5" s="2" t="s">
        <v>21</v>
      </c>
      <c r="Q5" s="25" t="s">
        <v>22</v>
      </c>
      <c r="R5" s="25" t="s">
        <v>23</v>
      </c>
      <c r="S5" s="2" t="s">
        <v>24</v>
      </c>
      <c r="T5" s="2" t="s">
        <v>25</v>
      </c>
      <c r="U5" s="2" t="s">
        <v>26</v>
      </c>
      <c r="V5" s="2" t="s">
        <v>27</v>
      </c>
      <c r="W5" s="2" t="s">
        <v>28</v>
      </c>
      <c r="X5" s="25" t="s">
        <v>29</v>
      </c>
      <c r="Y5" s="25" t="s">
        <v>30</v>
      </c>
      <c r="Z5" s="25" t="s">
        <v>31</v>
      </c>
      <c r="AA5" s="25" t="s">
        <v>32</v>
      </c>
      <c r="AB5" s="2" t="s">
        <v>33</v>
      </c>
      <c r="AC5" s="2" t="s">
        <v>34</v>
      </c>
      <c r="AD5" s="2" t="s">
        <v>172</v>
      </c>
      <c r="AE5" s="25" t="s">
        <v>36</v>
      </c>
      <c r="AF5" s="25" t="s">
        <v>37</v>
      </c>
      <c r="AG5" s="2" t="s">
        <v>173</v>
      </c>
      <c r="AH5" s="2" t="s">
        <v>174</v>
      </c>
    </row>
    <row r="6" spans="1:34" ht="77.25">
      <c r="A6" s="3">
        <v>46446</v>
      </c>
      <c r="B6" s="4" t="s">
        <v>40</v>
      </c>
      <c r="C6" s="3">
        <v>128170</v>
      </c>
      <c r="D6" s="4" t="s">
        <v>41</v>
      </c>
      <c r="E6" s="4" t="s">
        <v>42</v>
      </c>
      <c r="F6" s="4" t="s">
        <v>43</v>
      </c>
      <c r="G6" s="4" t="s">
        <v>44</v>
      </c>
      <c r="H6" s="4" t="s">
        <v>45</v>
      </c>
      <c r="I6" s="4" t="s">
        <v>46</v>
      </c>
      <c r="J6" s="5">
        <v>100</v>
      </c>
      <c r="K6" s="6">
        <v>100</v>
      </c>
      <c r="L6" s="7" t="s">
        <v>47</v>
      </c>
      <c r="M6" s="4">
        <v>560000</v>
      </c>
      <c r="N6" s="4" t="s">
        <v>48</v>
      </c>
      <c r="O6" s="4" t="s">
        <v>49</v>
      </c>
      <c r="P6" s="4" t="s">
        <v>50</v>
      </c>
      <c r="Q6" s="4">
        <v>3</v>
      </c>
      <c r="R6" s="4">
        <v>331</v>
      </c>
      <c r="S6" s="4">
        <v>115744</v>
      </c>
      <c r="T6" s="4" t="s">
        <v>51</v>
      </c>
      <c r="U6" s="4" t="s">
        <v>52</v>
      </c>
      <c r="V6" s="4">
        <v>549493053</v>
      </c>
      <c r="W6" s="4"/>
      <c r="X6" s="8" t="s">
        <v>53</v>
      </c>
      <c r="Y6" s="8" t="s">
        <v>54</v>
      </c>
      <c r="Z6" s="8" t="s">
        <v>55</v>
      </c>
      <c r="AA6" s="8" t="s">
        <v>56</v>
      </c>
      <c r="AB6" s="8" t="s">
        <v>57</v>
      </c>
      <c r="AC6" s="7" t="s">
        <v>58</v>
      </c>
      <c r="AD6" s="9">
        <v>2</v>
      </c>
      <c r="AE6" s="6">
        <v>21</v>
      </c>
      <c r="AF6" s="9">
        <v>0.42</v>
      </c>
      <c r="AG6" s="10">
        <f>ROUND($K$6*$AD$6,2)</f>
        <v>200</v>
      </c>
      <c r="AH6" s="10">
        <f>ROUND($K$6*($AD$6+$AF$6),2)</f>
        <v>242</v>
      </c>
    </row>
    <row r="7" spans="1:34" ht="13.5">
      <c r="A7" s="16"/>
      <c r="B7" s="16"/>
      <c r="C7" s="16"/>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6" t="s">
        <v>59</v>
      </c>
      <c r="AF7" s="16"/>
      <c r="AG7" s="12">
        <f>SUM($AG$6:$AG$6)</f>
        <v>200</v>
      </c>
      <c r="AH7" s="12">
        <f>SUM($AH$6:$AH$6)</f>
        <v>242</v>
      </c>
    </row>
    <row r="8" spans="1:34" ht="12.7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1:34" ht="165.75">
      <c r="A9" s="3">
        <v>46450</v>
      </c>
      <c r="B9" s="4" t="s">
        <v>60</v>
      </c>
      <c r="C9" s="3">
        <v>128181</v>
      </c>
      <c r="D9" s="4" t="s">
        <v>41</v>
      </c>
      <c r="E9" s="4" t="s">
        <v>42</v>
      </c>
      <c r="F9" s="4" t="s">
        <v>43</v>
      </c>
      <c r="G9" s="4" t="s">
        <v>44</v>
      </c>
      <c r="H9" s="4" t="s">
        <v>61</v>
      </c>
      <c r="I9" s="4" t="s">
        <v>46</v>
      </c>
      <c r="J9" s="5">
        <v>100</v>
      </c>
      <c r="K9" s="6">
        <v>100</v>
      </c>
      <c r="L9" s="7" t="s">
        <v>47</v>
      </c>
      <c r="M9" s="4">
        <v>560000</v>
      </c>
      <c r="N9" s="4" t="s">
        <v>48</v>
      </c>
      <c r="O9" s="4" t="s">
        <v>49</v>
      </c>
      <c r="P9" s="4" t="s">
        <v>50</v>
      </c>
      <c r="Q9" s="4">
        <v>3</v>
      </c>
      <c r="R9" s="4">
        <v>331</v>
      </c>
      <c r="S9" s="4">
        <v>115744</v>
      </c>
      <c r="T9" s="4" t="s">
        <v>51</v>
      </c>
      <c r="U9" s="4" t="s">
        <v>52</v>
      </c>
      <c r="V9" s="4">
        <v>549493053</v>
      </c>
      <c r="W9" s="4"/>
      <c r="X9" s="8" t="s">
        <v>62</v>
      </c>
      <c r="Y9" s="8" t="s">
        <v>63</v>
      </c>
      <c r="Z9" s="8" t="s">
        <v>55</v>
      </c>
      <c r="AA9" s="8" t="s">
        <v>56</v>
      </c>
      <c r="AB9" s="8" t="s">
        <v>57</v>
      </c>
      <c r="AC9" s="7" t="s">
        <v>64</v>
      </c>
      <c r="AD9" s="9">
        <v>2</v>
      </c>
      <c r="AE9" s="6">
        <v>21</v>
      </c>
      <c r="AF9" s="9">
        <v>0.42</v>
      </c>
      <c r="AG9" s="10">
        <f>ROUND($K$9*$AD$9,2)</f>
        <v>200</v>
      </c>
      <c r="AH9" s="10">
        <f>ROUND($K$9*($AD$9+$AF$9),2)</f>
        <v>242</v>
      </c>
    </row>
    <row r="10" spans="1:34" ht="128.25">
      <c r="A10" s="3">
        <v>46450</v>
      </c>
      <c r="B10" s="4" t="s">
        <v>60</v>
      </c>
      <c r="C10" s="3">
        <v>128192</v>
      </c>
      <c r="D10" s="4" t="s">
        <v>41</v>
      </c>
      <c r="E10" s="4" t="s">
        <v>42</v>
      </c>
      <c r="F10" s="4" t="s">
        <v>43</v>
      </c>
      <c r="G10" s="4" t="s">
        <v>44</v>
      </c>
      <c r="H10" s="4" t="s">
        <v>65</v>
      </c>
      <c r="I10" s="4" t="s">
        <v>46</v>
      </c>
      <c r="J10" s="5">
        <v>100</v>
      </c>
      <c r="K10" s="6">
        <v>100</v>
      </c>
      <c r="L10" s="7" t="s">
        <v>47</v>
      </c>
      <c r="M10" s="4">
        <v>560000</v>
      </c>
      <c r="N10" s="4" t="s">
        <v>48</v>
      </c>
      <c r="O10" s="4" t="s">
        <v>49</v>
      </c>
      <c r="P10" s="4" t="s">
        <v>50</v>
      </c>
      <c r="Q10" s="4">
        <v>3</v>
      </c>
      <c r="R10" s="4">
        <v>331</v>
      </c>
      <c r="S10" s="4">
        <v>115744</v>
      </c>
      <c r="T10" s="4" t="s">
        <v>51</v>
      </c>
      <c r="U10" s="4" t="s">
        <v>52</v>
      </c>
      <c r="V10" s="4">
        <v>549493053</v>
      </c>
      <c r="W10" s="4"/>
      <c r="X10" s="8" t="s">
        <v>62</v>
      </c>
      <c r="Y10" s="8" t="s">
        <v>63</v>
      </c>
      <c r="Z10" s="8" t="s">
        <v>55</v>
      </c>
      <c r="AA10" s="8" t="s">
        <v>56</v>
      </c>
      <c r="AB10" s="8" t="s">
        <v>57</v>
      </c>
      <c r="AC10" s="7" t="s">
        <v>64</v>
      </c>
      <c r="AD10" s="9">
        <v>2</v>
      </c>
      <c r="AE10" s="6">
        <v>21</v>
      </c>
      <c r="AF10" s="9">
        <v>0.42</v>
      </c>
      <c r="AG10" s="10">
        <f>ROUND($K$10*$AD$10,2)</f>
        <v>200</v>
      </c>
      <c r="AH10" s="10">
        <f>ROUND($K$10*($AD$10+$AF$10),2)</f>
        <v>242</v>
      </c>
    </row>
    <row r="11" spans="1:34" ht="13.5">
      <c r="A11" s="16"/>
      <c r="B11" s="16"/>
      <c r="C11" s="16"/>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6" t="s">
        <v>59</v>
      </c>
      <c r="AF11" s="16"/>
      <c r="AG11" s="12">
        <f>SUM($AG$9:$AG$10)</f>
        <v>400</v>
      </c>
      <c r="AH11" s="12">
        <f>SUM($AH$9:$AH$10)</f>
        <v>484</v>
      </c>
    </row>
    <row r="12" spans="1:34" ht="12.7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1:34" ht="77.25">
      <c r="A13" s="3">
        <v>46479</v>
      </c>
      <c r="B13" s="4" t="s">
        <v>66</v>
      </c>
      <c r="C13" s="3">
        <v>128114</v>
      </c>
      <c r="D13" s="4" t="s">
        <v>41</v>
      </c>
      <c r="E13" s="4" t="s">
        <v>67</v>
      </c>
      <c r="F13" s="4" t="s">
        <v>68</v>
      </c>
      <c r="G13" s="4" t="s">
        <v>44</v>
      </c>
      <c r="H13" s="4" t="s">
        <v>69</v>
      </c>
      <c r="I13" s="4" t="s">
        <v>46</v>
      </c>
      <c r="J13" s="5">
        <v>400</v>
      </c>
      <c r="K13" s="6">
        <v>400</v>
      </c>
      <c r="L13" s="7" t="s">
        <v>47</v>
      </c>
      <c r="M13" s="4">
        <v>850000</v>
      </c>
      <c r="N13" s="4" t="s">
        <v>70</v>
      </c>
      <c r="O13" s="4" t="s">
        <v>71</v>
      </c>
      <c r="P13" s="4" t="s">
        <v>72</v>
      </c>
      <c r="Q13" s="4">
        <v>7</v>
      </c>
      <c r="R13" s="4" t="s">
        <v>73</v>
      </c>
      <c r="S13" s="4">
        <v>111812</v>
      </c>
      <c r="T13" s="4" t="s">
        <v>74</v>
      </c>
      <c r="U13" s="4" t="s">
        <v>75</v>
      </c>
      <c r="V13" s="4">
        <v>549494203</v>
      </c>
      <c r="W13" s="4"/>
      <c r="X13" s="8" t="s">
        <v>76</v>
      </c>
      <c r="Y13" s="8" t="s">
        <v>77</v>
      </c>
      <c r="Z13" s="8" t="s">
        <v>78</v>
      </c>
      <c r="AA13" s="8" t="s">
        <v>79</v>
      </c>
      <c r="AB13" s="8" t="s">
        <v>57</v>
      </c>
      <c r="AC13" s="7" t="s">
        <v>80</v>
      </c>
      <c r="AD13" s="9">
        <v>49</v>
      </c>
      <c r="AE13" s="6">
        <v>21</v>
      </c>
      <c r="AF13" s="9">
        <v>10.29</v>
      </c>
      <c r="AG13" s="10">
        <f>ROUND($K$13*$AD$13,2)</f>
        <v>19600</v>
      </c>
      <c r="AH13" s="10">
        <f>ROUND($K$13*($AD$13+$AF$13),2)</f>
        <v>23716</v>
      </c>
    </row>
    <row r="14" spans="1:34" ht="13.5">
      <c r="A14" s="16"/>
      <c r="B14" s="16"/>
      <c r="C14" s="16"/>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6" t="s">
        <v>59</v>
      </c>
      <c r="AF14" s="16"/>
      <c r="AG14" s="12">
        <f>SUM($AG$13:$AG$13)</f>
        <v>19600</v>
      </c>
      <c r="AH14" s="12">
        <f>SUM($AH$13:$AH$13)</f>
        <v>23716</v>
      </c>
    </row>
    <row r="15" spans="1:34" ht="12.7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1:34" ht="141">
      <c r="A16" s="3">
        <v>46488</v>
      </c>
      <c r="B16" s="4" t="s">
        <v>81</v>
      </c>
      <c r="C16" s="3">
        <v>128187</v>
      </c>
      <c r="D16" s="4" t="s">
        <v>41</v>
      </c>
      <c r="E16" s="4" t="s">
        <v>42</v>
      </c>
      <c r="F16" s="4" t="s">
        <v>43</v>
      </c>
      <c r="G16" s="4" t="s">
        <v>44</v>
      </c>
      <c r="H16" s="4" t="s">
        <v>82</v>
      </c>
      <c r="I16" s="4" t="s">
        <v>46</v>
      </c>
      <c r="J16" s="5">
        <v>100</v>
      </c>
      <c r="K16" s="6">
        <v>100</v>
      </c>
      <c r="L16" s="7" t="s">
        <v>47</v>
      </c>
      <c r="M16" s="4">
        <v>560000</v>
      </c>
      <c r="N16" s="4" t="s">
        <v>48</v>
      </c>
      <c r="O16" s="4" t="s">
        <v>49</v>
      </c>
      <c r="P16" s="4" t="s">
        <v>50</v>
      </c>
      <c r="Q16" s="4">
        <v>3</v>
      </c>
      <c r="R16" s="4">
        <v>331</v>
      </c>
      <c r="S16" s="4">
        <v>115744</v>
      </c>
      <c r="T16" s="4" t="s">
        <v>51</v>
      </c>
      <c r="U16" s="4" t="s">
        <v>52</v>
      </c>
      <c r="V16" s="4">
        <v>549493053</v>
      </c>
      <c r="W16" s="4"/>
      <c r="X16" s="8" t="s">
        <v>83</v>
      </c>
      <c r="Y16" s="8" t="s">
        <v>84</v>
      </c>
      <c r="Z16" s="8" t="s">
        <v>55</v>
      </c>
      <c r="AA16" s="8" t="s">
        <v>85</v>
      </c>
      <c r="AB16" s="8" t="s">
        <v>57</v>
      </c>
      <c r="AC16" s="7" t="s">
        <v>86</v>
      </c>
      <c r="AD16" s="9">
        <v>2</v>
      </c>
      <c r="AE16" s="6">
        <v>21</v>
      </c>
      <c r="AF16" s="9">
        <v>0.42</v>
      </c>
      <c r="AG16" s="10">
        <f>ROUND($K$16*$AD$16,2)</f>
        <v>200</v>
      </c>
      <c r="AH16" s="10">
        <f>ROUND($K$16*($AD$16+$AF$16),2)</f>
        <v>242</v>
      </c>
    </row>
    <row r="17" spans="1:34" ht="13.5">
      <c r="A17" s="16"/>
      <c r="B17" s="16"/>
      <c r="C17" s="16"/>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6" t="s">
        <v>59</v>
      </c>
      <c r="AF17" s="16"/>
      <c r="AG17" s="12">
        <f>SUM($AG$16:$AG$16)</f>
        <v>200</v>
      </c>
      <c r="AH17" s="12">
        <f>SUM($AH$16:$AH$16)</f>
        <v>242</v>
      </c>
    </row>
    <row r="18" spans="1:34" ht="12.7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1:34" ht="140.25">
      <c r="A19" s="3">
        <v>46542</v>
      </c>
      <c r="B19" s="4"/>
      <c r="C19" s="3">
        <v>128573</v>
      </c>
      <c r="D19" s="4" t="s">
        <v>41</v>
      </c>
      <c r="E19" s="4" t="s">
        <v>87</v>
      </c>
      <c r="F19" s="4" t="s">
        <v>88</v>
      </c>
      <c r="G19" s="4" t="s">
        <v>44</v>
      </c>
      <c r="H19" s="15" t="s">
        <v>167</v>
      </c>
      <c r="I19" s="4" t="s">
        <v>46</v>
      </c>
      <c r="J19" s="5">
        <v>10000</v>
      </c>
      <c r="K19" s="6">
        <v>10000</v>
      </c>
      <c r="L19" s="7" t="s">
        <v>47</v>
      </c>
      <c r="M19" s="4">
        <v>999500</v>
      </c>
      <c r="N19" s="4" t="s">
        <v>89</v>
      </c>
      <c r="O19" s="4" t="s">
        <v>90</v>
      </c>
      <c r="P19" s="4" t="s">
        <v>91</v>
      </c>
      <c r="Q19" s="4">
        <v>1</v>
      </c>
      <c r="R19" s="4">
        <v>187</v>
      </c>
      <c r="S19" s="4">
        <v>107268</v>
      </c>
      <c r="T19" s="4" t="s">
        <v>92</v>
      </c>
      <c r="U19" s="4" t="s">
        <v>93</v>
      </c>
      <c r="V19" s="4">
        <v>549494066</v>
      </c>
      <c r="W19" s="4" t="s">
        <v>94</v>
      </c>
      <c r="X19" s="8" t="s">
        <v>56</v>
      </c>
      <c r="Y19" s="8" t="s">
        <v>95</v>
      </c>
      <c r="Z19" s="8" t="s">
        <v>55</v>
      </c>
      <c r="AA19" s="8" t="s">
        <v>56</v>
      </c>
      <c r="AB19" s="8" t="s">
        <v>96</v>
      </c>
      <c r="AC19" s="7" t="s">
        <v>97</v>
      </c>
      <c r="AD19" s="9">
        <v>0.8</v>
      </c>
      <c r="AE19" s="6">
        <v>21</v>
      </c>
      <c r="AF19" s="9">
        <v>0.168</v>
      </c>
      <c r="AG19" s="10">
        <f>ROUND($K$19*$AD$19,2)</f>
        <v>8000</v>
      </c>
      <c r="AH19" s="10">
        <f>ROUND($K$19*($AD$19+$AF$19),2)</f>
        <v>9680</v>
      </c>
    </row>
    <row r="20" spans="1:34" ht="127.5">
      <c r="A20" s="3">
        <v>46542</v>
      </c>
      <c r="B20" s="4"/>
      <c r="C20" s="3">
        <v>128574</v>
      </c>
      <c r="D20" s="4" t="s">
        <v>41</v>
      </c>
      <c r="E20" s="4" t="s">
        <v>87</v>
      </c>
      <c r="F20" s="4" t="s">
        <v>88</v>
      </c>
      <c r="G20" s="4" t="s">
        <v>44</v>
      </c>
      <c r="H20" s="15" t="s">
        <v>168</v>
      </c>
      <c r="I20" s="4" t="s">
        <v>46</v>
      </c>
      <c r="J20" s="5">
        <v>2000</v>
      </c>
      <c r="K20" s="6">
        <v>2000</v>
      </c>
      <c r="L20" s="7" t="s">
        <v>47</v>
      </c>
      <c r="M20" s="4">
        <v>999500</v>
      </c>
      <c r="N20" s="4" t="s">
        <v>89</v>
      </c>
      <c r="O20" s="4" t="s">
        <v>90</v>
      </c>
      <c r="P20" s="4" t="s">
        <v>91</v>
      </c>
      <c r="Q20" s="4">
        <v>1</v>
      </c>
      <c r="R20" s="4">
        <v>187</v>
      </c>
      <c r="S20" s="4">
        <v>107268</v>
      </c>
      <c r="T20" s="4" t="s">
        <v>92</v>
      </c>
      <c r="U20" s="4" t="s">
        <v>93</v>
      </c>
      <c r="V20" s="4">
        <v>549494066</v>
      </c>
      <c r="W20" s="4" t="s">
        <v>94</v>
      </c>
      <c r="X20" s="8" t="s">
        <v>56</v>
      </c>
      <c r="Y20" s="8" t="s">
        <v>95</v>
      </c>
      <c r="Z20" s="8" t="s">
        <v>55</v>
      </c>
      <c r="AA20" s="8" t="s">
        <v>56</v>
      </c>
      <c r="AB20" s="8" t="s">
        <v>96</v>
      </c>
      <c r="AC20" s="7" t="s">
        <v>97</v>
      </c>
      <c r="AD20" s="9">
        <v>0.8</v>
      </c>
      <c r="AE20" s="6">
        <v>21</v>
      </c>
      <c r="AF20" s="9">
        <v>0.168</v>
      </c>
      <c r="AG20" s="10">
        <f>ROUND($K$20*$AD$20,2)</f>
        <v>1600</v>
      </c>
      <c r="AH20" s="10">
        <f>ROUND($K$20*($AD$20+$AF$20),2)</f>
        <v>1936</v>
      </c>
    </row>
    <row r="21" spans="1:34" ht="128.25">
      <c r="A21" s="3">
        <v>46542</v>
      </c>
      <c r="B21" s="4"/>
      <c r="C21" s="3">
        <v>128575</v>
      </c>
      <c r="D21" s="4" t="s">
        <v>41</v>
      </c>
      <c r="E21" s="4" t="s">
        <v>87</v>
      </c>
      <c r="F21" s="4" t="s">
        <v>88</v>
      </c>
      <c r="G21" s="4" t="s">
        <v>44</v>
      </c>
      <c r="H21" s="4" t="s">
        <v>98</v>
      </c>
      <c r="I21" s="4" t="s">
        <v>46</v>
      </c>
      <c r="J21" s="5">
        <v>4000</v>
      </c>
      <c r="K21" s="6">
        <v>4000</v>
      </c>
      <c r="L21" s="7" t="s">
        <v>47</v>
      </c>
      <c r="M21" s="4">
        <v>999500</v>
      </c>
      <c r="N21" s="4" t="s">
        <v>89</v>
      </c>
      <c r="O21" s="4" t="s">
        <v>90</v>
      </c>
      <c r="P21" s="4" t="s">
        <v>91</v>
      </c>
      <c r="Q21" s="4">
        <v>1</v>
      </c>
      <c r="R21" s="4">
        <v>187</v>
      </c>
      <c r="S21" s="4">
        <v>107268</v>
      </c>
      <c r="T21" s="4" t="s">
        <v>92</v>
      </c>
      <c r="U21" s="4" t="s">
        <v>93</v>
      </c>
      <c r="V21" s="4">
        <v>549494066</v>
      </c>
      <c r="W21" s="4" t="s">
        <v>94</v>
      </c>
      <c r="X21" s="8" t="s">
        <v>56</v>
      </c>
      <c r="Y21" s="8" t="s">
        <v>95</v>
      </c>
      <c r="Z21" s="8" t="s">
        <v>55</v>
      </c>
      <c r="AA21" s="8" t="s">
        <v>56</v>
      </c>
      <c r="AB21" s="8" t="s">
        <v>96</v>
      </c>
      <c r="AC21" s="7" t="s">
        <v>97</v>
      </c>
      <c r="AD21" s="9">
        <v>1.5</v>
      </c>
      <c r="AE21" s="6">
        <v>21</v>
      </c>
      <c r="AF21" s="9">
        <v>0.315</v>
      </c>
      <c r="AG21" s="10">
        <f>ROUND($K$21*$AD$21,2)</f>
        <v>6000</v>
      </c>
      <c r="AH21" s="10">
        <f>ROUND($K$21*($AD$21+$AF$21),2)</f>
        <v>7260</v>
      </c>
    </row>
    <row r="22" spans="1:34" ht="13.5">
      <c r="A22" s="16"/>
      <c r="B22" s="16"/>
      <c r="C22" s="16"/>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6" t="s">
        <v>59</v>
      </c>
      <c r="AF22" s="16"/>
      <c r="AG22" s="12">
        <f>SUM($AG$19:$AG$21)</f>
        <v>15600</v>
      </c>
      <c r="AH22" s="12">
        <f>SUM($AH$19:$AH$21)</f>
        <v>18876</v>
      </c>
    </row>
    <row r="23" spans="1:34" ht="12.7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1:34" ht="127.5">
      <c r="A24" s="3">
        <v>46554</v>
      </c>
      <c r="B24" s="4" t="s">
        <v>99</v>
      </c>
      <c r="C24" s="3">
        <v>128802</v>
      </c>
      <c r="D24" s="4" t="s">
        <v>41</v>
      </c>
      <c r="E24" s="4" t="s">
        <v>67</v>
      </c>
      <c r="F24" s="4" t="s">
        <v>68</v>
      </c>
      <c r="G24" s="4" t="s">
        <v>44</v>
      </c>
      <c r="H24" s="4" t="s">
        <v>100</v>
      </c>
      <c r="I24" s="4" t="s">
        <v>46</v>
      </c>
      <c r="J24" s="5">
        <v>10</v>
      </c>
      <c r="K24" s="6">
        <v>10</v>
      </c>
      <c r="L24" s="7" t="s">
        <v>47</v>
      </c>
      <c r="M24" s="4">
        <v>569919</v>
      </c>
      <c r="N24" s="4" t="s">
        <v>101</v>
      </c>
      <c r="O24" s="4" t="s">
        <v>49</v>
      </c>
      <c r="P24" s="4" t="s">
        <v>50</v>
      </c>
      <c r="Q24" s="4">
        <v>4</v>
      </c>
      <c r="R24" s="4">
        <v>432</v>
      </c>
      <c r="S24" s="4">
        <v>76105</v>
      </c>
      <c r="T24" s="4" t="s">
        <v>102</v>
      </c>
      <c r="U24" s="4" t="s">
        <v>103</v>
      </c>
      <c r="V24" s="4">
        <v>549494994</v>
      </c>
      <c r="W24" s="4"/>
      <c r="X24" s="8" t="s">
        <v>104</v>
      </c>
      <c r="Y24" s="8" t="s">
        <v>84</v>
      </c>
      <c r="Z24" s="8" t="s">
        <v>105</v>
      </c>
      <c r="AA24" s="8" t="s">
        <v>79</v>
      </c>
      <c r="AB24" s="8" t="s">
        <v>57</v>
      </c>
      <c r="AC24" s="7" t="s">
        <v>106</v>
      </c>
      <c r="AD24" s="9">
        <v>70</v>
      </c>
      <c r="AE24" s="6">
        <v>21</v>
      </c>
      <c r="AF24" s="9">
        <v>14.7</v>
      </c>
      <c r="AG24" s="10">
        <f>ROUND($K$24*$AD$24,2)</f>
        <v>700</v>
      </c>
      <c r="AH24" s="10">
        <f>ROUND($K$24*($AD$24+$AF$24),2)</f>
        <v>847</v>
      </c>
    </row>
    <row r="25" spans="1:34" ht="127.5">
      <c r="A25" s="3">
        <v>46554</v>
      </c>
      <c r="B25" s="4" t="s">
        <v>99</v>
      </c>
      <c r="C25" s="3">
        <v>128805</v>
      </c>
      <c r="D25" s="4" t="s">
        <v>41</v>
      </c>
      <c r="E25" s="4" t="s">
        <v>67</v>
      </c>
      <c r="F25" s="4" t="s">
        <v>68</v>
      </c>
      <c r="G25" s="4" t="s">
        <v>44</v>
      </c>
      <c r="H25" s="4" t="s">
        <v>100</v>
      </c>
      <c r="I25" s="4" t="s">
        <v>46</v>
      </c>
      <c r="J25" s="5">
        <v>10</v>
      </c>
      <c r="K25" s="6">
        <v>10</v>
      </c>
      <c r="L25" s="7" t="s">
        <v>47</v>
      </c>
      <c r="M25" s="4">
        <v>569919</v>
      </c>
      <c r="N25" s="4" t="s">
        <v>101</v>
      </c>
      <c r="O25" s="4" t="s">
        <v>49</v>
      </c>
      <c r="P25" s="4" t="s">
        <v>50</v>
      </c>
      <c r="Q25" s="4">
        <v>4</v>
      </c>
      <c r="R25" s="4">
        <v>432</v>
      </c>
      <c r="S25" s="4">
        <v>76105</v>
      </c>
      <c r="T25" s="4" t="s">
        <v>102</v>
      </c>
      <c r="U25" s="4" t="s">
        <v>103</v>
      </c>
      <c r="V25" s="4">
        <v>549494994</v>
      </c>
      <c r="W25" s="4"/>
      <c r="X25" s="8" t="s">
        <v>104</v>
      </c>
      <c r="Y25" s="8" t="s">
        <v>84</v>
      </c>
      <c r="Z25" s="8" t="s">
        <v>105</v>
      </c>
      <c r="AA25" s="8" t="s">
        <v>79</v>
      </c>
      <c r="AB25" s="8" t="s">
        <v>57</v>
      </c>
      <c r="AC25" s="7" t="s">
        <v>106</v>
      </c>
      <c r="AD25" s="9">
        <v>70</v>
      </c>
      <c r="AE25" s="6">
        <v>21</v>
      </c>
      <c r="AF25" s="9">
        <v>14.7</v>
      </c>
      <c r="AG25" s="10">
        <f>ROUND($K$25*$AD$25,2)</f>
        <v>700</v>
      </c>
      <c r="AH25" s="10">
        <f>ROUND($K$25*($AD$25+$AF$25),2)</f>
        <v>847</v>
      </c>
    </row>
    <row r="26" spans="1:34" ht="127.5">
      <c r="A26" s="3">
        <v>46554</v>
      </c>
      <c r="B26" s="4" t="s">
        <v>99</v>
      </c>
      <c r="C26" s="3">
        <v>128806</v>
      </c>
      <c r="D26" s="4" t="s">
        <v>41</v>
      </c>
      <c r="E26" s="4" t="s">
        <v>67</v>
      </c>
      <c r="F26" s="4" t="s">
        <v>68</v>
      </c>
      <c r="G26" s="4" t="s">
        <v>44</v>
      </c>
      <c r="H26" s="4" t="s">
        <v>100</v>
      </c>
      <c r="I26" s="4" t="s">
        <v>46</v>
      </c>
      <c r="J26" s="5">
        <v>10</v>
      </c>
      <c r="K26" s="6">
        <v>10</v>
      </c>
      <c r="L26" s="7" t="s">
        <v>47</v>
      </c>
      <c r="M26" s="4">
        <v>569919</v>
      </c>
      <c r="N26" s="4" t="s">
        <v>101</v>
      </c>
      <c r="O26" s="4" t="s">
        <v>49</v>
      </c>
      <c r="P26" s="4" t="s">
        <v>50</v>
      </c>
      <c r="Q26" s="4">
        <v>4</v>
      </c>
      <c r="R26" s="4">
        <v>432</v>
      </c>
      <c r="S26" s="4">
        <v>76105</v>
      </c>
      <c r="T26" s="4" t="s">
        <v>102</v>
      </c>
      <c r="U26" s="4" t="s">
        <v>103</v>
      </c>
      <c r="V26" s="4">
        <v>549494994</v>
      </c>
      <c r="W26" s="4"/>
      <c r="X26" s="8" t="s">
        <v>104</v>
      </c>
      <c r="Y26" s="8" t="s">
        <v>84</v>
      </c>
      <c r="Z26" s="8" t="s">
        <v>105</v>
      </c>
      <c r="AA26" s="8" t="s">
        <v>79</v>
      </c>
      <c r="AB26" s="8" t="s">
        <v>57</v>
      </c>
      <c r="AC26" s="7" t="s">
        <v>106</v>
      </c>
      <c r="AD26" s="9">
        <v>70</v>
      </c>
      <c r="AE26" s="6">
        <v>21</v>
      </c>
      <c r="AF26" s="9">
        <v>14.7</v>
      </c>
      <c r="AG26" s="10">
        <f>ROUND($K$26*$AD$26,2)</f>
        <v>700</v>
      </c>
      <c r="AH26" s="10">
        <f>ROUND($K$26*($AD$26+$AF$26),2)</f>
        <v>847</v>
      </c>
    </row>
    <row r="27" spans="1:34" ht="127.5">
      <c r="A27" s="3">
        <v>46554</v>
      </c>
      <c r="B27" s="4" t="s">
        <v>99</v>
      </c>
      <c r="C27" s="3">
        <v>128827</v>
      </c>
      <c r="D27" s="4" t="s">
        <v>41</v>
      </c>
      <c r="E27" s="4" t="s">
        <v>67</v>
      </c>
      <c r="F27" s="4" t="s">
        <v>68</v>
      </c>
      <c r="G27" s="4" t="s">
        <v>44</v>
      </c>
      <c r="H27" s="4" t="s">
        <v>100</v>
      </c>
      <c r="I27" s="4" t="s">
        <v>46</v>
      </c>
      <c r="J27" s="5">
        <v>10</v>
      </c>
      <c r="K27" s="6">
        <v>10</v>
      </c>
      <c r="L27" s="7" t="s">
        <v>47</v>
      </c>
      <c r="M27" s="4">
        <v>569919</v>
      </c>
      <c r="N27" s="4" t="s">
        <v>101</v>
      </c>
      <c r="O27" s="4" t="s">
        <v>49</v>
      </c>
      <c r="P27" s="4" t="s">
        <v>50</v>
      </c>
      <c r="Q27" s="4">
        <v>4</v>
      </c>
      <c r="R27" s="4">
        <v>432</v>
      </c>
      <c r="S27" s="4">
        <v>76105</v>
      </c>
      <c r="T27" s="4" t="s">
        <v>102</v>
      </c>
      <c r="U27" s="4" t="s">
        <v>103</v>
      </c>
      <c r="V27" s="4">
        <v>549494994</v>
      </c>
      <c r="W27" s="4"/>
      <c r="X27" s="8" t="s">
        <v>104</v>
      </c>
      <c r="Y27" s="8" t="s">
        <v>84</v>
      </c>
      <c r="Z27" s="8" t="s">
        <v>105</v>
      </c>
      <c r="AA27" s="8" t="s">
        <v>79</v>
      </c>
      <c r="AB27" s="8" t="s">
        <v>57</v>
      </c>
      <c r="AC27" s="7" t="s">
        <v>106</v>
      </c>
      <c r="AD27" s="9">
        <v>70</v>
      </c>
      <c r="AE27" s="6">
        <v>21</v>
      </c>
      <c r="AF27" s="9">
        <v>14.7</v>
      </c>
      <c r="AG27" s="10">
        <f>ROUND($K$27*$AD$27,2)</f>
        <v>700</v>
      </c>
      <c r="AH27" s="10">
        <f>ROUND($K$27*($AD$27+$AF$27),2)</f>
        <v>847</v>
      </c>
    </row>
    <row r="28" spans="1:34" ht="127.5">
      <c r="A28" s="3">
        <v>46554</v>
      </c>
      <c r="B28" s="4" t="s">
        <v>99</v>
      </c>
      <c r="C28" s="3">
        <v>128828</v>
      </c>
      <c r="D28" s="4" t="s">
        <v>41</v>
      </c>
      <c r="E28" s="4" t="s">
        <v>67</v>
      </c>
      <c r="F28" s="4" t="s">
        <v>68</v>
      </c>
      <c r="G28" s="4" t="s">
        <v>44</v>
      </c>
      <c r="H28" s="4" t="s">
        <v>100</v>
      </c>
      <c r="I28" s="4" t="s">
        <v>46</v>
      </c>
      <c r="J28" s="5">
        <v>10</v>
      </c>
      <c r="K28" s="6">
        <v>10</v>
      </c>
      <c r="L28" s="7" t="s">
        <v>47</v>
      </c>
      <c r="M28" s="4">
        <v>569919</v>
      </c>
      <c r="N28" s="4" t="s">
        <v>101</v>
      </c>
      <c r="O28" s="4" t="s">
        <v>49</v>
      </c>
      <c r="P28" s="4" t="s">
        <v>50</v>
      </c>
      <c r="Q28" s="4">
        <v>4</v>
      </c>
      <c r="R28" s="4">
        <v>432</v>
      </c>
      <c r="S28" s="4">
        <v>76105</v>
      </c>
      <c r="T28" s="4" t="s">
        <v>102</v>
      </c>
      <c r="U28" s="4" t="s">
        <v>103</v>
      </c>
      <c r="V28" s="4">
        <v>549494994</v>
      </c>
      <c r="W28" s="4"/>
      <c r="X28" s="8" t="s">
        <v>104</v>
      </c>
      <c r="Y28" s="8" t="s">
        <v>84</v>
      </c>
      <c r="Z28" s="8" t="s">
        <v>105</v>
      </c>
      <c r="AA28" s="8" t="s">
        <v>79</v>
      </c>
      <c r="AB28" s="8" t="s">
        <v>57</v>
      </c>
      <c r="AC28" s="7" t="s">
        <v>106</v>
      </c>
      <c r="AD28" s="9">
        <v>70</v>
      </c>
      <c r="AE28" s="6">
        <v>21</v>
      </c>
      <c r="AF28" s="9">
        <v>14.7</v>
      </c>
      <c r="AG28" s="10">
        <f>ROUND($K$28*$AD$28,2)</f>
        <v>700</v>
      </c>
      <c r="AH28" s="10">
        <f>ROUND($K$28*($AD$28+$AF$28),2)</f>
        <v>847</v>
      </c>
    </row>
    <row r="29" spans="1:34" ht="127.5">
      <c r="A29" s="3">
        <v>46554</v>
      </c>
      <c r="B29" s="4" t="s">
        <v>99</v>
      </c>
      <c r="C29" s="3">
        <v>128829</v>
      </c>
      <c r="D29" s="4" t="s">
        <v>41</v>
      </c>
      <c r="E29" s="4" t="s">
        <v>67</v>
      </c>
      <c r="F29" s="4" t="s">
        <v>68</v>
      </c>
      <c r="G29" s="4" t="s">
        <v>44</v>
      </c>
      <c r="H29" s="4" t="s">
        <v>100</v>
      </c>
      <c r="I29" s="4" t="s">
        <v>46</v>
      </c>
      <c r="J29" s="5">
        <v>10</v>
      </c>
      <c r="K29" s="6">
        <v>10</v>
      </c>
      <c r="L29" s="7" t="s">
        <v>47</v>
      </c>
      <c r="M29" s="4">
        <v>569919</v>
      </c>
      <c r="N29" s="4" t="s">
        <v>101</v>
      </c>
      <c r="O29" s="4" t="s">
        <v>49</v>
      </c>
      <c r="P29" s="4" t="s">
        <v>50</v>
      </c>
      <c r="Q29" s="4">
        <v>4</v>
      </c>
      <c r="R29" s="4">
        <v>432</v>
      </c>
      <c r="S29" s="4">
        <v>76105</v>
      </c>
      <c r="T29" s="4" t="s">
        <v>102</v>
      </c>
      <c r="U29" s="4" t="s">
        <v>103</v>
      </c>
      <c r="V29" s="4">
        <v>549494994</v>
      </c>
      <c r="W29" s="4"/>
      <c r="X29" s="8" t="s">
        <v>104</v>
      </c>
      <c r="Y29" s="8" t="s">
        <v>84</v>
      </c>
      <c r="Z29" s="8" t="s">
        <v>105</v>
      </c>
      <c r="AA29" s="8" t="s">
        <v>79</v>
      </c>
      <c r="AB29" s="8" t="s">
        <v>57</v>
      </c>
      <c r="AC29" s="7" t="s">
        <v>106</v>
      </c>
      <c r="AD29" s="9">
        <v>70</v>
      </c>
      <c r="AE29" s="6">
        <v>21</v>
      </c>
      <c r="AF29" s="9">
        <v>14.7</v>
      </c>
      <c r="AG29" s="10">
        <f>ROUND($K$29*$AD$29,2)</f>
        <v>700</v>
      </c>
      <c r="AH29" s="10">
        <f>ROUND($K$29*($AD$29+$AF$29),2)</f>
        <v>847</v>
      </c>
    </row>
    <row r="30" spans="1:34" ht="127.5">
      <c r="A30" s="3">
        <v>46554</v>
      </c>
      <c r="B30" s="4" t="s">
        <v>99</v>
      </c>
      <c r="C30" s="3">
        <v>128830</v>
      </c>
      <c r="D30" s="4" t="s">
        <v>41</v>
      </c>
      <c r="E30" s="4" t="s">
        <v>67</v>
      </c>
      <c r="F30" s="4" t="s">
        <v>68</v>
      </c>
      <c r="G30" s="4" t="s">
        <v>44</v>
      </c>
      <c r="H30" s="4" t="s">
        <v>100</v>
      </c>
      <c r="I30" s="4" t="s">
        <v>46</v>
      </c>
      <c r="J30" s="5">
        <v>10</v>
      </c>
      <c r="K30" s="6">
        <v>10</v>
      </c>
      <c r="L30" s="7" t="s">
        <v>47</v>
      </c>
      <c r="M30" s="4">
        <v>569919</v>
      </c>
      <c r="N30" s="4" t="s">
        <v>101</v>
      </c>
      <c r="O30" s="4" t="s">
        <v>49</v>
      </c>
      <c r="P30" s="4" t="s">
        <v>50</v>
      </c>
      <c r="Q30" s="4">
        <v>4</v>
      </c>
      <c r="R30" s="4">
        <v>432</v>
      </c>
      <c r="S30" s="4">
        <v>76105</v>
      </c>
      <c r="T30" s="4" t="s">
        <v>102</v>
      </c>
      <c r="U30" s="4" t="s">
        <v>103</v>
      </c>
      <c r="V30" s="4">
        <v>549494994</v>
      </c>
      <c r="W30" s="4"/>
      <c r="X30" s="8" t="s">
        <v>104</v>
      </c>
      <c r="Y30" s="8" t="s">
        <v>84</v>
      </c>
      <c r="Z30" s="8" t="s">
        <v>105</v>
      </c>
      <c r="AA30" s="8" t="s">
        <v>79</v>
      </c>
      <c r="AB30" s="8" t="s">
        <v>57</v>
      </c>
      <c r="AC30" s="7" t="s">
        <v>106</v>
      </c>
      <c r="AD30" s="9">
        <v>70</v>
      </c>
      <c r="AE30" s="6">
        <v>21</v>
      </c>
      <c r="AF30" s="9">
        <v>14.7</v>
      </c>
      <c r="AG30" s="10">
        <f>ROUND($K$30*$AD$30,2)</f>
        <v>700</v>
      </c>
      <c r="AH30" s="10">
        <f>ROUND($K$30*($AD$30+$AF$30),2)</f>
        <v>847</v>
      </c>
    </row>
    <row r="31" spans="1:34" ht="127.5">
      <c r="A31" s="3">
        <v>46554</v>
      </c>
      <c r="B31" s="4" t="s">
        <v>99</v>
      </c>
      <c r="C31" s="3">
        <v>128831</v>
      </c>
      <c r="D31" s="4" t="s">
        <v>41</v>
      </c>
      <c r="E31" s="4" t="s">
        <v>67</v>
      </c>
      <c r="F31" s="4" t="s">
        <v>68</v>
      </c>
      <c r="G31" s="4" t="s">
        <v>44</v>
      </c>
      <c r="H31" s="4" t="s">
        <v>100</v>
      </c>
      <c r="I31" s="4" t="s">
        <v>46</v>
      </c>
      <c r="J31" s="5">
        <v>10</v>
      </c>
      <c r="K31" s="6">
        <v>10</v>
      </c>
      <c r="L31" s="7" t="s">
        <v>47</v>
      </c>
      <c r="M31" s="4">
        <v>569919</v>
      </c>
      <c r="N31" s="4" t="s">
        <v>101</v>
      </c>
      <c r="O31" s="4" t="s">
        <v>49</v>
      </c>
      <c r="P31" s="4" t="s">
        <v>50</v>
      </c>
      <c r="Q31" s="4">
        <v>4</v>
      </c>
      <c r="R31" s="4">
        <v>432</v>
      </c>
      <c r="S31" s="4">
        <v>76105</v>
      </c>
      <c r="T31" s="4" t="s">
        <v>102</v>
      </c>
      <c r="U31" s="4" t="s">
        <v>103</v>
      </c>
      <c r="V31" s="4">
        <v>549494994</v>
      </c>
      <c r="W31" s="4"/>
      <c r="X31" s="8" t="s">
        <v>104</v>
      </c>
      <c r="Y31" s="8" t="s">
        <v>84</v>
      </c>
      <c r="Z31" s="8" t="s">
        <v>105</v>
      </c>
      <c r="AA31" s="8" t="s">
        <v>79</v>
      </c>
      <c r="AB31" s="8" t="s">
        <v>57</v>
      </c>
      <c r="AC31" s="7" t="s">
        <v>106</v>
      </c>
      <c r="AD31" s="9">
        <v>70</v>
      </c>
      <c r="AE31" s="6">
        <v>21</v>
      </c>
      <c r="AF31" s="9">
        <v>14.7</v>
      </c>
      <c r="AG31" s="10">
        <f>ROUND($K$31*$AD$31,2)</f>
        <v>700</v>
      </c>
      <c r="AH31" s="10">
        <f>ROUND($K$31*($AD$31+$AF$31),2)</f>
        <v>847</v>
      </c>
    </row>
    <row r="32" spans="1:34" ht="127.5">
      <c r="A32" s="3">
        <v>46554</v>
      </c>
      <c r="B32" s="4" t="s">
        <v>99</v>
      </c>
      <c r="C32" s="3">
        <v>128832</v>
      </c>
      <c r="D32" s="4" t="s">
        <v>41</v>
      </c>
      <c r="E32" s="4" t="s">
        <v>67</v>
      </c>
      <c r="F32" s="4" t="s">
        <v>68</v>
      </c>
      <c r="G32" s="4" t="s">
        <v>44</v>
      </c>
      <c r="H32" s="4" t="s">
        <v>100</v>
      </c>
      <c r="I32" s="4" t="s">
        <v>46</v>
      </c>
      <c r="J32" s="5">
        <v>10</v>
      </c>
      <c r="K32" s="6">
        <v>10</v>
      </c>
      <c r="L32" s="7" t="s">
        <v>47</v>
      </c>
      <c r="M32" s="4">
        <v>569919</v>
      </c>
      <c r="N32" s="4" t="s">
        <v>101</v>
      </c>
      <c r="O32" s="4" t="s">
        <v>49</v>
      </c>
      <c r="P32" s="4" t="s">
        <v>50</v>
      </c>
      <c r="Q32" s="4">
        <v>4</v>
      </c>
      <c r="R32" s="4">
        <v>432</v>
      </c>
      <c r="S32" s="4">
        <v>76105</v>
      </c>
      <c r="T32" s="4" t="s">
        <v>102</v>
      </c>
      <c r="U32" s="4" t="s">
        <v>103</v>
      </c>
      <c r="V32" s="4">
        <v>549494994</v>
      </c>
      <c r="W32" s="4"/>
      <c r="X32" s="8" t="s">
        <v>104</v>
      </c>
      <c r="Y32" s="8" t="s">
        <v>84</v>
      </c>
      <c r="Z32" s="8" t="s">
        <v>105</v>
      </c>
      <c r="AA32" s="8" t="s">
        <v>79</v>
      </c>
      <c r="AB32" s="8" t="s">
        <v>57</v>
      </c>
      <c r="AC32" s="7" t="s">
        <v>106</v>
      </c>
      <c r="AD32" s="9">
        <v>70</v>
      </c>
      <c r="AE32" s="6">
        <v>21</v>
      </c>
      <c r="AF32" s="9">
        <v>14.7</v>
      </c>
      <c r="AG32" s="10">
        <f>ROUND($K$32*$AD$32,2)</f>
        <v>700</v>
      </c>
      <c r="AH32" s="10">
        <f>ROUND($K$32*($AD$32+$AF$32),2)</f>
        <v>847</v>
      </c>
    </row>
    <row r="33" spans="1:34" ht="127.5">
      <c r="A33" s="3">
        <v>46554</v>
      </c>
      <c r="B33" s="4" t="s">
        <v>99</v>
      </c>
      <c r="C33" s="3">
        <v>128833</v>
      </c>
      <c r="D33" s="4" t="s">
        <v>41</v>
      </c>
      <c r="E33" s="4" t="s">
        <v>67</v>
      </c>
      <c r="F33" s="4" t="s">
        <v>68</v>
      </c>
      <c r="G33" s="4" t="s">
        <v>44</v>
      </c>
      <c r="H33" s="4" t="s">
        <v>100</v>
      </c>
      <c r="I33" s="4" t="s">
        <v>46</v>
      </c>
      <c r="J33" s="5">
        <v>10</v>
      </c>
      <c r="K33" s="6">
        <v>10</v>
      </c>
      <c r="L33" s="7" t="s">
        <v>47</v>
      </c>
      <c r="M33" s="4">
        <v>569919</v>
      </c>
      <c r="N33" s="4" t="s">
        <v>101</v>
      </c>
      <c r="O33" s="4" t="s">
        <v>49</v>
      </c>
      <c r="P33" s="4" t="s">
        <v>50</v>
      </c>
      <c r="Q33" s="4">
        <v>4</v>
      </c>
      <c r="R33" s="4">
        <v>432</v>
      </c>
      <c r="S33" s="4">
        <v>76105</v>
      </c>
      <c r="T33" s="4" t="s">
        <v>102</v>
      </c>
      <c r="U33" s="4" t="s">
        <v>103</v>
      </c>
      <c r="V33" s="4">
        <v>549494994</v>
      </c>
      <c r="W33" s="4"/>
      <c r="X33" s="8" t="s">
        <v>104</v>
      </c>
      <c r="Y33" s="8" t="s">
        <v>84</v>
      </c>
      <c r="Z33" s="8" t="s">
        <v>105</v>
      </c>
      <c r="AA33" s="8" t="s">
        <v>79</v>
      </c>
      <c r="AB33" s="8" t="s">
        <v>57</v>
      </c>
      <c r="AC33" s="7" t="s">
        <v>106</v>
      </c>
      <c r="AD33" s="9">
        <v>70</v>
      </c>
      <c r="AE33" s="6">
        <v>21</v>
      </c>
      <c r="AF33" s="9">
        <v>14.7</v>
      </c>
      <c r="AG33" s="10">
        <f>ROUND($K$33*$AD$33,2)</f>
        <v>700</v>
      </c>
      <c r="AH33" s="10">
        <f>ROUND($K$33*($AD$33+$AF$33),2)</f>
        <v>847</v>
      </c>
    </row>
    <row r="34" spans="1:34" ht="127.5">
      <c r="A34" s="3">
        <v>46554</v>
      </c>
      <c r="B34" s="4" t="s">
        <v>99</v>
      </c>
      <c r="C34" s="3">
        <v>128834</v>
      </c>
      <c r="D34" s="4" t="s">
        <v>41</v>
      </c>
      <c r="E34" s="4" t="s">
        <v>67</v>
      </c>
      <c r="F34" s="4" t="s">
        <v>68</v>
      </c>
      <c r="G34" s="4" t="s">
        <v>44</v>
      </c>
      <c r="H34" s="4" t="s">
        <v>100</v>
      </c>
      <c r="I34" s="4" t="s">
        <v>46</v>
      </c>
      <c r="J34" s="5">
        <v>10</v>
      </c>
      <c r="K34" s="6">
        <v>10</v>
      </c>
      <c r="L34" s="7" t="s">
        <v>47</v>
      </c>
      <c r="M34" s="4">
        <v>569919</v>
      </c>
      <c r="N34" s="4" t="s">
        <v>101</v>
      </c>
      <c r="O34" s="4" t="s">
        <v>49</v>
      </c>
      <c r="P34" s="4" t="s">
        <v>50</v>
      </c>
      <c r="Q34" s="4">
        <v>4</v>
      </c>
      <c r="R34" s="4">
        <v>432</v>
      </c>
      <c r="S34" s="4">
        <v>76105</v>
      </c>
      <c r="T34" s="4" t="s">
        <v>102</v>
      </c>
      <c r="U34" s="4" t="s">
        <v>103</v>
      </c>
      <c r="V34" s="4">
        <v>549494994</v>
      </c>
      <c r="W34" s="4"/>
      <c r="X34" s="8" t="s">
        <v>104</v>
      </c>
      <c r="Y34" s="8" t="s">
        <v>84</v>
      </c>
      <c r="Z34" s="8" t="s">
        <v>105</v>
      </c>
      <c r="AA34" s="8" t="s">
        <v>79</v>
      </c>
      <c r="AB34" s="8" t="s">
        <v>57</v>
      </c>
      <c r="AC34" s="7" t="s">
        <v>106</v>
      </c>
      <c r="AD34" s="9">
        <v>70</v>
      </c>
      <c r="AE34" s="6">
        <v>21</v>
      </c>
      <c r="AF34" s="9">
        <v>14.7</v>
      </c>
      <c r="AG34" s="10">
        <f>ROUND($K$34*$AD$34,2)</f>
        <v>700</v>
      </c>
      <c r="AH34" s="10">
        <f>ROUND($K$34*($AD$34+$AF$34),2)</f>
        <v>847</v>
      </c>
    </row>
    <row r="35" spans="1:34" ht="127.5">
      <c r="A35" s="3">
        <v>46554</v>
      </c>
      <c r="B35" s="4" t="s">
        <v>99</v>
      </c>
      <c r="C35" s="3">
        <v>128835</v>
      </c>
      <c r="D35" s="4" t="s">
        <v>41</v>
      </c>
      <c r="E35" s="4" t="s">
        <v>67</v>
      </c>
      <c r="F35" s="4" t="s">
        <v>68</v>
      </c>
      <c r="G35" s="4" t="s">
        <v>44</v>
      </c>
      <c r="H35" s="4" t="s">
        <v>100</v>
      </c>
      <c r="I35" s="4" t="s">
        <v>46</v>
      </c>
      <c r="J35" s="5">
        <v>10</v>
      </c>
      <c r="K35" s="6">
        <v>10</v>
      </c>
      <c r="L35" s="7" t="s">
        <v>47</v>
      </c>
      <c r="M35" s="4">
        <v>569919</v>
      </c>
      <c r="N35" s="4" t="s">
        <v>101</v>
      </c>
      <c r="O35" s="4" t="s">
        <v>49</v>
      </c>
      <c r="P35" s="4" t="s">
        <v>50</v>
      </c>
      <c r="Q35" s="4">
        <v>4</v>
      </c>
      <c r="R35" s="4">
        <v>432</v>
      </c>
      <c r="S35" s="4">
        <v>76105</v>
      </c>
      <c r="T35" s="4" t="s">
        <v>102</v>
      </c>
      <c r="U35" s="4" t="s">
        <v>103</v>
      </c>
      <c r="V35" s="4">
        <v>549494994</v>
      </c>
      <c r="W35" s="4"/>
      <c r="X35" s="8" t="s">
        <v>104</v>
      </c>
      <c r="Y35" s="8" t="s">
        <v>84</v>
      </c>
      <c r="Z35" s="8" t="s">
        <v>105</v>
      </c>
      <c r="AA35" s="8" t="s">
        <v>79</v>
      </c>
      <c r="AB35" s="8" t="s">
        <v>57</v>
      </c>
      <c r="AC35" s="7" t="s">
        <v>106</v>
      </c>
      <c r="AD35" s="9">
        <v>70</v>
      </c>
      <c r="AE35" s="6">
        <v>21</v>
      </c>
      <c r="AF35" s="9">
        <v>14.7</v>
      </c>
      <c r="AG35" s="10">
        <f>ROUND($K$35*$AD$35,2)</f>
        <v>700</v>
      </c>
      <c r="AH35" s="10">
        <f>ROUND($K$35*($AD$35+$AF$35),2)</f>
        <v>847</v>
      </c>
    </row>
    <row r="36" spans="1:34" ht="128.25">
      <c r="A36" s="3">
        <v>46554</v>
      </c>
      <c r="B36" s="4" t="s">
        <v>99</v>
      </c>
      <c r="C36" s="3">
        <v>128836</v>
      </c>
      <c r="D36" s="4" t="s">
        <v>41</v>
      </c>
      <c r="E36" s="4" t="s">
        <v>67</v>
      </c>
      <c r="F36" s="4" t="s">
        <v>68</v>
      </c>
      <c r="G36" s="4" t="s">
        <v>44</v>
      </c>
      <c r="H36" s="4" t="s">
        <v>100</v>
      </c>
      <c r="I36" s="4" t="s">
        <v>46</v>
      </c>
      <c r="J36" s="5">
        <v>10</v>
      </c>
      <c r="K36" s="6">
        <v>10</v>
      </c>
      <c r="L36" s="7" t="s">
        <v>47</v>
      </c>
      <c r="M36" s="4">
        <v>569919</v>
      </c>
      <c r="N36" s="4" t="s">
        <v>101</v>
      </c>
      <c r="O36" s="4" t="s">
        <v>49</v>
      </c>
      <c r="P36" s="4" t="s">
        <v>50</v>
      </c>
      <c r="Q36" s="4">
        <v>4</v>
      </c>
      <c r="R36" s="4">
        <v>432</v>
      </c>
      <c r="S36" s="4">
        <v>76105</v>
      </c>
      <c r="T36" s="4" t="s">
        <v>102</v>
      </c>
      <c r="U36" s="4" t="s">
        <v>103</v>
      </c>
      <c r="V36" s="4">
        <v>549494994</v>
      </c>
      <c r="W36" s="4"/>
      <c r="X36" s="8" t="s">
        <v>104</v>
      </c>
      <c r="Y36" s="8" t="s">
        <v>84</v>
      </c>
      <c r="Z36" s="8" t="s">
        <v>105</v>
      </c>
      <c r="AA36" s="8" t="s">
        <v>79</v>
      </c>
      <c r="AB36" s="8" t="s">
        <v>57</v>
      </c>
      <c r="AC36" s="7" t="s">
        <v>106</v>
      </c>
      <c r="AD36" s="9">
        <v>70</v>
      </c>
      <c r="AE36" s="6">
        <v>21</v>
      </c>
      <c r="AF36" s="9">
        <v>14.7</v>
      </c>
      <c r="AG36" s="10">
        <f>ROUND($K$36*$AD$36,2)</f>
        <v>700</v>
      </c>
      <c r="AH36" s="10">
        <f>ROUND($K$36*($AD$36+$AF$36),2)</f>
        <v>847</v>
      </c>
    </row>
    <row r="37" spans="1:34" ht="13.5">
      <c r="A37" s="16"/>
      <c r="B37" s="16"/>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6" t="s">
        <v>59</v>
      </c>
      <c r="AF37" s="16"/>
      <c r="AG37" s="12">
        <f>SUM($AG$24:$AG$36)</f>
        <v>9100</v>
      </c>
      <c r="AH37" s="12">
        <f>SUM($AH$24:$AH$36)</f>
        <v>11011</v>
      </c>
    </row>
    <row r="38" spans="1:34" ht="12.7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row>
    <row r="39" spans="1:34" ht="115.5">
      <c r="A39" s="3">
        <v>46576</v>
      </c>
      <c r="B39" s="4"/>
      <c r="C39" s="3">
        <v>128816</v>
      </c>
      <c r="D39" s="4" t="s">
        <v>41</v>
      </c>
      <c r="E39" s="4" t="s">
        <v>107</v>
      </c>
      <c r="F39" s="4" t="s">
        <v>108</v>
      </c>
      <c r="G39" s="4" t="s">
        <v>44</v>
      </c>
      <c r="H39" s="4" t="s">
        <v>109</v>
      </c>
      <c r="I39" s="4" t="s">
        <v>46</v>
      </c>
      <c r="J39" s="5">
        <v>50</v>
      </c>
      <c r="K39" s="6">
        <v>50</v>
      </c>
      <c r="L39" s="7" t="s">
        <v>110</v>
      </c>
      <c r="M39" s="4">
        <v>110513</v>
      </c>
      <c r="N39" s="4" t="s">
        <v>111</v>
      </c>
      <c r="O39" s="4" t="s">
        <v>112</v>
      </c>
      <c r="P39" s="4" t="s">
        <v>113</v>
      </c>
      <c r="Q39" s="4">
        <v>2</v>
      </c>
      <c r="R39" s="4" t="s">
        <v>114</v>
      </c>
      <c r="S39" s="4">
        <v>9032</v>
      </c>
      <c r="T39" s="4" t="s">
        <v>115</v>
      </c>
      <c r="U39" s="4" t="s">
        <v>116</v>
      </c>
      <c r="V39" s="4">
        <v>549494021</v>
      </c>
      <c r="W39" s="4"/>
      <c r="X39" s="8" t="s">
        <v>56</v>
      </c>
      <c r="Y39" s="8" t="s">
        <v>117</v>
      </c>
      <c r="Z39" s="8" t="s">
        <v>55</v>
      </c>
      <c r="AA39" s="8" t="s">
        <v>56</v>
      </c>
      <c r="AB39" s="8" t="s">
        <v>118</v>
      </c>
      <c r="AC39" s="7" t="s">
        <v>119</v>
      </c>
      <c r="AD39" s="9">
        <v>5</v>
      </c>
      <c r="AE39" s="6">
        <v>21</v>
      </c>
      <c r="AF39" s="9">
        <v>1.05</v>
      </c>
      <c r="AG39" s="10">
        <f>ROUND($K$39*$AD$39,2)</f>
        <v>250</v>
      </c>
      <c r="AH39" s="10">
        <f>ROUND($K$39*($AD$39+$AF$39),2)</f>
        <v>302.5</v>
      </c>
    </row>
    <row r="40" spans="1:34" ht="13.5">
      <c r="A40" s="16"/>
      <c r="B40" s="16"/>
      <c r="C40" s="16"/>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6" t="s">
        <v>59</v>
      </c>
      <c r="AF40" s="16"/>
      <c r="AG40" s="12">
        <f>SUM($AG$39:$AG$39)</f>
        <v>250</v>
      </c>
      <c r="AH40" s="12">
        <f>SUM($AH$39:$AH$39)</f>
        <v>302.5</v>
      </c>
    </row>
    <row r="41" spans="1:34" ht="12.7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row>
    <row r="42" spans="1:34" ht="51.75">
      <c r="A42" s="3">
        <v>46589</v>
      </c>
      <c r="B42" s="4" t="s">
        <v>120</v>
      </c>
      <c r="C42" s="3">
        <v>129021</v>
      </c>
      <c r="D42" s="4" t="s">
        <v>41</v>
      </c>
      <c r="E42" s="4" t="s">
        <v>121</v>
      </c>
      <c r="F42" s="4" t="s">
        <v>122</v>
      </c>
      <c r="G42" s="4" t="s">
        <v>44</v>
      </c>
      <c r="H42" s="4" t="s">
        <v>123</v>
      </c>
      <c r="I42" s="4" t="s">
        <v>46</v>
      </c>
      <c r="J42" s="5">
        <v>3</v>
      </c>
      <c r="K42" s="6">
        <v>3</v>
      </c>
      <c r="L42" s="7" t="s">
        <v>47</v>
      </c>
      <c r="M42" s="4">
        <v>970000</v>
      </c>
      <c r="N42" s="4" t="s">
        <v>124</v>
      </c>
      <c r="O42" s="4" t="s">
        <v>125</v>
      </c>
      <c r="P42" s="4" t="s">
        <v>126</v>
      </c>
      <c r="Q42" s="4">
        <v>2</v>
      </c>
      <c r="R42" s="4" t="s">
        <v>55</v>
      </c>
      <c r="S42" s="4">
        <v>114228</v>
      </c>
      <c r="T42" s="4" t="s">
        <v>127</v>
      </c>
      <c r="U42" s="4" t="s">
        <v>128</v>
      </c>
      <c r="V42" s="4">
        <v>549493673</v>
      </c>
      <c r="W42" s="4" t="s">
        <v>129</v>
      </c>
      <c r="X42" s="8" t="s">
        <v>130</v>
      </c>
      <c r="Y42" s="8" t="s">
        <v>131</v>
      </c>
      <c r="Z42" s="8" t="s">
        <v>55</v>
      </c>
      <c r="AA42" s="8" t="s">
        <v>132</v>
      </c>
      <c r="AB42" s="8" t="s">
        <v>57</v>
      </c>
      <c r="AC42" s="7" t="s">
        <v>133</v>
      </c>
      <c r="AD42" s="9">
        <v>100</v>
      </c>
      <c r="AE42" s="6">
        <v>21</v>
      </c>
      <c r="AF42" s="9">
        <v>21</v>
      </c>
      <c r="AG42" s="10">
        <f>ROUND($K$42*$AD$42,2)</f>
        <v>300</v>
      </c>
      <c r="AH42" s="10">
        <f>ROUND($K$42*($AD$42+$AF$42),2)</f>
        <v>363</v>
      </c>
    </row>
    <row r="43" spans="1:34" ht="13.5">
      <c r="A43" s="16"/>
      <c r="B43" s="16"/>
      <c r="C43" s="16"/>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6" t="s">
        <v>59</v>
      </c>
      <c r="AF43" s="16"/>
      <c r="AG43" s="12">
        <f>SUM($AG$42:$AG$42)</f>
        <v>300</v>
      </c>
      <c r="AH43" s="12">
        <f>SUM($AH$42:$AH$42)</f>
        <v>363</v>
      </c>
    </row>
    <row r="44" spans="1:34" ht="12.7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row>
    <row r="45" spans="1:34" ht="77.25">
      <c r="A45" s="3">
        <v>46598</v>
      </c>
      <c r="B45" s="4" t="s">
        <v>134</v>
      </c>
      <c r="C45" s="3">
        <v>129475</v>
      </c>
      <c r="D45" s="4" t="s">
        <v>41</v>
      </c>
      <c r="E45" s="4" t="s">
        <v>67</v>
      </c>
      <c r="F45" s="4" t="s">
        <v>68</v>
      </c>
      <c r="G45" s="4" t="s">
        <v>44</v>
      </c>
      <c r="H45" s="4" t="s">
        <v>135</v>
      </c>
      <c r="I45" s="4" t="s">
        <v>46</v>
      </c>
      <c r="J45" s="5">
        <v>100</v>
      </c>
      <c r="K45" s="6">
        <v>100</v>
      </c>
      <c r="L45" s="7" t="s">
        <v>47</v>
      </c>
      <c r="M45" s="4">
        <v>220000</v>
      </c>
      <c r="N45" s="4" t="s">
        <v>136</v>
      </c>
      <c r="O45" s="4" t="s">
        <v>137</v>
      </c>
      <c r="P45" s="4" t="s">
        <v>138</v>
      </c>
      <c r="Q45" s="4">
        <v>1</v>
      </c>
      <c r="R45" s="4">
        <v>19</v>
      </c>
      <c r="S45" s="4">
        <v>108842</v>
      </c>
      <c r="T45" s="4" t="s">
        <v>139</v>
      </c>
      <c r="U45" s="4" t="s">
        <v>140</v>
      </c>
      <c r="V45" s="4">
        <v>549493530</v>
      </c>
      <c r="W45" s="4" t="s">
        <v>141</v>
      </c>
      <c r="X45" s="8" t="s">
        <v>142</v>
      </c>
      <c r="Y45" s="8" t="s">
        <v>143</v>
      </c>
      <c r="Z45" s="8" t="s">
        <v>144</v>
      </c>
      <c r="AA45" s="8" t="s">
        <v>79</v>
      </c>
      <c r="AB45" s="8" t="s">
        <v>57</v>
      </c>
      <c r="AC45" s="7" t="s">
        <v>145</v>
      </c>
      <c r="AD45" s="9">
        <v>22</v>
      </c>
      <c r="AE45" s="6">
        <v>21</v>
      </c>
      <c r="AF45" s="9">
        <v>4.62</v>
      </c>
      <c r="AG45" s="10">
        <f>ROUND($K$45*$AD$45,2)</f>
        <v>2200</v>
      </c>
      <c r="AH45" s="10">
        <f>ROUND($K$45*($AD$45+$AF$45),2)</f>
        <v>2662</v>
      </c>
    </row>
    <row r="46" spans="1:34" ht="13.5">
      <c r="A46" s="16"/>
      <c r="B46" s="16"/>
      <c r="C46" s="16"/>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6" t="s">
        <v>59</v>
      </c>
      <c r="AF46" s="16"/>
      <c r="AG46" s="12">
        <f>SUM($AG$45:$AG$45)</f>
        <v>2200</v>
      </c>
      <c r="AH46" s="12">
        <f>SUM($AH$45:$AH$45)</f>
        <v>2662</v>
      </c>
    </row>
    <row r="47" spans="1:34" ht="12.7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row>
    <row r="48" spans="1:34" ht="51.75">
      <c r="A48" s="3">
        <v>46614</v>
      </c>
      <c r="B48" s="4" t="s">
        <v>68</v>
      </c>
      <c r="C48" s="3">
        <v>129019</v>
      </c>
      <c r="D48" s="4" t="s">
        <v>41</v>
      </c>
      <c r="E48" s="4" t="s">
        <v>67</v>
      </c>
      <c r="F48" s="4" t="s">
        <v>68</v>
      </c>
      <c r="G48" s="4" t="s">
        <v>44</v>
      </c>
      <c r="H48" s="15" t="s">
        <v>169</v>
      </c>
      <c r="I48" s="4" t="s">
        <v>46</v>
      </c>
      <c r="J48" s="5">
        <v>800</v>
      </c>
      <c r="K48" s="6">
        <v>800</v>
      </c>
      <c r="L48" s="7" t="s">
        <v>47</v>
      </c>
      <c r="M48" s="4">
        <v>970000</v>
      </c>
      <c r="N48" s="4" t="s">
        <v>124</v>
      </c>
      <c r="O48" s="4" t="s">
        <v>125</v>
      </c>
      <c r="P48" s="4" t="s">
        <v>126</v>
      </c>
      <c r="Q48" s="4">
        <v>2</v>
      </c>
      <c r="R48" s="4" t="s">
        <v>55</v>
      </c>
      <c r="S48" s="4">
        <v>114228</v>
      </c>
      <c r="T48" s="4" t="s">
        <v>127</v>
      </c>
      <c r="U48" s="4" t="s">
        <v>128</v>
      </c>
      <c r="V48" s="4">
        <v>549493673</v>
      </c>
      <c r="W48" s="4"/>
      <c r="X48" s="8" t="s">
        <v>146</v>
      </c>
      <c r="Y48" s="8" t="s">
        <v>131</v>
      </c>
      <c r="Z48" s="8" t="s">
        <v>55</v>
      </c>
      <c r="AA48" s="8" t="s">
        <v>147</v>
      </c>
      <c r="AB48" s="8" t="s">
        <v>57</v>
      </c>
      <c r="AC48" s="7" t="s">
        <v>148</v>
      </c>
      <c r="AD48" s="9">
        <v>4.45</v>
      </c>
      <c r="AE48" s="6">
        <v>21</v>
      </c>
      <c r="AF48" s="9">
        <v>0.9345</v>
      </c>
      <c r="AG48" s="10">
        <f>ROUND($K$48*$AD$48,2)</f>
        <v>3560</v>
      </c>
      <c r="AH48" s="10">
        <f>ROUND($K$48*($AD$48+$AF$48),2)</f>
        <v>4307.6</v>
      </c>
    </row>
    <row r="49" spans="1:34" ht="13.5">
      <c r="A49" s="16"/>
      <c r="B49" s="16"/>
      <c r="C49" s="16"/>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6" t="s">
        <v>59</v>
      </c>
      <c r="AF49" s="16"/>
      <c r="AG49" s="12">
        <f>SUM($AG$48:$AG$48)</f>
        <v>3560</v>
      </c>
      <c r="AH49" s="12">
        <f>SUM($AH$48:$AH$48)</f>
        <v>4307.6</v>
      </c>
    </row>
    <row r="50" spans="1:34" ht="12.7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row>
    <row r="51" spans="1:34" ht="51">
      <c r="A51" s="3">
        <v>46615</v>
      </c>
      <c r="B51" s="4" t="s">
        <v>68</v>
      </c>
      <c r="C51" s="3">
        <v>129020</v>
      </c>
      <c r="D51" s="4" t="s">
        <v>41</v>
      </c>
      <c r="E51" s="4" t="s">
        <v>67</v>
      </c>
      <c r="F51" s="4" t="s">
        <v>68</v>
      </c>
      <c r="G51" s="4" t="s">
        <v>44</v>
      </c>
      <c r="H51" s="4" t="s">
        <v>149</v>
      </c>
      <c r="I51" s="4" t="s">
        <v>46</v>
      </c>
      <c r="J51" s="5">
        <v>2000</v>
      </c>
      <c r="K51" s="6">
        <v>2000</v>
      </c>
      <c r="L51" s="7" t="s">
        <v>47</v>
      </c>
      <c r="M51" s="4">
        <v>970000</v>
      </c>
      <c r="N51" s="4" t="s">
        <v>124</v>
      </c>
      <c r="O51" s="4" t="s">
        <v>125</v>
      </c>
      <c r="P51" s="4" t="s">
        <v>126</v>
      </c>
      <c r="Q51" s="4">
        <v>2</v>
      </c>
      <c r="R51" s="4" t="s">
        <v>55</v>
      </c>
      <c r="S51" s="4">
        <v>114228</v>
      </c>
      <c r="T51" s="4" t="s">
        <v>127</v>
      </c>
      <c r="U51" s="4" t="s">
        <v>128</v>
      </c>
      <c r="V51" s="4">
        <v>549493673</v>
      </c>
      <c r="W51" s="4" t="s">
        <v>129</v>
      </c>
      <c r="X51" s="8" t="s">
        <v>130</v>
      </c>
      <c r="Y51" s="8" t="s">
        <v>131</v>
      </c>
      <c r="Z51" s="8" t="s">
        <v>55</v>
      </c>
      <c r="AA51" s="8" t="s">
        <v>132</v>
      </c>
      <c r="AB51" s="8" t="s">
        <v>57</v>
      </c>
      <c r="AC51" s="7" t="s">
        <v>150</v>
      </c>
      <c r="AD51" s="9">
        <v>3.6</v>
      </c>
      <c r="AE51" s="6">
        <v>21</v>
      </c>
      <c r="AF51" s="9">
        <v>0.756</v>
      </c>
      <c r="AG51" s="10">
        <f>ROUND($K$51*$AD$51,2)</f>
        <v>7200</v>
      </c>
      <c r="AH51" s="10">
        <f>ROUND($K$51*($AD$51+$AF$51),2)</f>
        <v>8712</v>
      </c>
    </row>
    <row r="52" spans="1:34" ht="64.5">
      <c r="A52" s="3">
        <v>46615</v>
      </c>
      <c r="B52" s="4" t="s">
        <v>68</v>
      </c>
      <c r="C52" s="3">
        <v>129043</v>
      </c>
      <c r="D52" s="4" t="s">
        <v>41</v>
      </c>
      <c r="E52" s="4" t="s">
        <v>67</v>
      </c>
      <c r="F52" s="4" t="s">
        <v>68</v>
      </c>
      <c r="G52" s="4" t="s">
        <v>44</v>
      </c>
      <c r="H52" s="4" t="s">
        <v>151</v>
      </c>
      <c r="I52" s="4" t="s">
        <v>46</v>
      </c>
      <c r="J52" s="5">
        <v>1000</v>
      </c>
      <c r="K52" s="6">
        <v>1000</v>
      </c>
      <c r="L52" s="7" t="s">
        <v>47</v>
      </c>
      <c r="M52" s="4">
        <v>970000</v>
      </c>
      <c r="N52" s="4" t="s">
        <v>124</v>
      </c>
      <c r="O52" s="4" t="s">
        <v>125</v>
      </c>
      <c r="P52" s="4" t="s">
        <v>126</v>
      </c>
      <c r="Q52" s="4">
        <v>2</v>
      </c>
      <c r="R52" s="4" t="s">
        <v>55</v>
      </c>
      <c r="S52" s="4">
        <v>114228</v>
      </c>
      <c r="T52" s="4" t="s">
        <v>127</v>
      </c>
      <c r="U52" s="4" t="s">
        <v>128</v>
      </c>
      <c r="V52" s="4">
        <v>549493673</v>
      </c>
      <c r="W52" s="4" t="s">
        <v>129</v>
      </c>
      <c r="X52" s="8" t="s">
        <v>130</v>
      </c>
      <c r="Y52" s="8" t="s">
        <v>131</v>
      </c>
      <c r="Z52" s="8" t="s">
        <v>55</v>
      </c>
      <c r="AA52" s="8" t="s">
        <v>132</v>
      </c>
      <c r="AB52" s="8" t="s">
        <v>57</v>
      </c>
      <c r="AC52" s="7" t="s">
        <v>150</v>
      </c>
      <c r="AD52" s="9">
        <v>24.5</v>
      </c>
      <c r="AE52" s="6">
        <v>21</v>
      </c>
      <c r="AF52" s="9">
        <v>5.145</v>
      </c>
      <c r="AG52" s="10">
        <f>ROUND($K$52*$AD$52,2)</f>
        <v>24500</v>
      </c>
      <c r="AH52" s="10">
        <f>ROUND($K$52*($AD$52+$AF$52),2)</f>
        <v>29645</v>
      </c>
    </row>
    <row r="53" spans="1:34" ht="13.5">
      <c r="A53" s="16"/>
      <c r="B53" s="16"/>
      <c r="C53" s="16"/>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6" t="s">
        <v>59</v>
      </c>
      <c r="AF53" s="16"/>
      <c r="AG53" s="12">
        <f>SUM($AG$51:$AG$52)</f>
        <v>31700</v>
      </c>
      <c r="AH53" s="12">
        <f>SUM($AH$51:$AH$52)</f>
        <v>38357</v>
      </c>
    </row>
    <row r="54" spans="1:34" ht="12.7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row>
    <row r="55" spans="1:34" ht="90">
      <c r="A55" s="3">
        <v>46623</v>
      </c>
      <c r="B55" s="4" t="s">
        <v>152</v>
      </c>
      <c r="C55" s="3">
        <v>129158</v>
      </c>
      <c r="D55" s="4" t="s">
        <v>41</v>
      </c>
      <c r="E55" s="4" t="s">
        <v>67</v>
      </c>
      <c r="F55" s="4" t="s">
        <v>68</v>
      </c>
      <c r="G55" s="4" t="s">
        <v>44</v>
      </c>
      <c r="H55" s="15" t="s">
        <v>170</v>
      </c>
      <c r="I55" s="4" t="s">
        <v>46</v>
      </c>
      <c r="J55" s="5">
        <v>150</v>
      </c>
      <c r="K55" s="6">
        <v>150</v>
      </c>
      <c r="L55" s="7" t="s">
        <v>47</v>
      </c>
      <c r="M55" s="4">
        <v>220000</v>
      </c>
      <c r="N55" s="4" t="s">
        <v>136</v>
      </c>
      <c r="O55" s="4" t="s">
        <v>137</v>
      </c>
      <c r="P55" s="4" t="s">
        <v>138</v>
      </c>
      <c r="Q55" s="4">
        <v>3</v>
      </c>
      <c r="R55" s="4">
        <v>206</v>
      </c>
      <c r="S55" s="4">
        <v>43447</v>
      </c>
      <c r="T55" s="4" t="s">
        <v>153</v>
      </c>
      <c r="U55" s="4" t="s">
        <v>154</v>
      </c>
      <c r="V55" s="4">
        <v>549494052</v>
      </c>
      <c r="W55" s="4"/>
      <c r="X55" s="8" t="s">
        <v>155</v>
      </c>
      <c r="Y55" s="8" t="s">
        <v>143</v>
      </c>
      <c r="Z55" s="8" t="s">
        <v>144</v>
      </c>
      <c r="AA55" s="8" t="s">
        <v>79</v>
      </c>
      <c r="AB55" s="8" t="s">
        <v>57</v>
      </c>
      <c r="AC55" s="7" t="s">
        <v>156</v>
      </c>
      <c r="AD55" s="9">
        <v>81</v>
      </c>
      <c r="AE55" s="6">
        <v>21</v>
      </c>
      <c r="AF55" s="9">
        <v>17.01</v>
      </c>
      <c r="AG55" s="10">
        <f>ROUND($K$55*$AD$55,2)</f>
        <v>12150</v>
      </c>
      <c r="AH55" s="10">
        <f>ROUND($K$55*($AD$55+$AF$55),2)</f>
        <v>14701.5</v>
      </c>
    </row>
    <row r="56" spans="1:34" ht="13.5">
      <c r="A56" s="16"/>
      <c r="B56" s="16"/>
      <c r="C56" s="16"/>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6" t="s">
        <v>59</v>
      </c>
      <c r="AF56" s="16"/>
      <c r="AG56" s="12">
        <f>SUM($AG$55:$AG$55)</f>
        <v>12150</v>
      </c>
      <c r="AH56" s="12">
        <f>SUM($AH$55:$AH$55)</f>
        <v>14701.5</v>
      </c>
    </row>
    <row r="57" spans="1:34" ht="12.7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row>
    <row r="58" spans="1:34" ht="77.25">
      <c r="A58" s="3">
        <v>46666</v>
      </c>
      <c r="B58" s="4" t="s">
        <v>134</v>
      </c>
      <c r="C58" s="3">
        <v>129499</v>
      </c>
      <c r="D58" s="4" t="s">
        <v>41</v>
      </c>
      <c r="E58" s="4" t="s">
        <v>67</v>
      </c>
      <c r="F58" s="4" t="s">
        <v>68</v>
      </c>
      <c r="G58" s="4" t="s">
        <v>44</v>
      </c>
      <c r="H58" s="15" t="s">
        <v>171</v>
      </c>
      <c r="I58" s="4" t="s">
        <v>46</v>
      </c>
      <c r="J58" s="5">
        <v>200</v>
      </c>
      <c r="K58" s="6">
        <v>200</v>
      </c>
      <c r="L58" s="7" t="s">
        <v>47</v>
      </c>
      <c r="M58" s="4">
        <v>220000</v>
      </c>
      <c r="N58" s="4" t="s">
        <v>136</v>
      </c>
      <c r="O58" s="4" t="s">
        <v>137</v>
      </c>
      <c r="P58" s="4" t="s">
        <v>138</v>
      </c>
      <c r="Q58" s="4">
        <v>1</v>
      </c>
      <c r="R58" s="4">
        <v>19</v>
      </c>
      <c r="S58" s="4">
        <v>108842</v>
      </c>
      <c r="T58" s="4" t="s">
        <v>139</v>
      </c>
      <c r="U58" s="4" t="s">
        <v>140</v>
      </c>
      <c r="V58" s="4">
        <v>549493530</v>
      </c>
      <c r="W58" s="4" t="s">
        <v>141</v>
      </c>
      <c r="X58" s="8" t="s">
        <v>142</v>
      </c>
      <c r="Y58" s="8" t="s">
        <v>143</v>
      </c>
      <c r="Z58" s="8" t="s">
        <v>144</v>
      </c>
      <c r="AA58" s="8" t="s">
        <v>79</v>
      </c>
      <c r="AB58" s="8" t="s">
        <v>57</v>
      </c>
      <c r="AC58" s="7" t="s">
        <v>157</v>
      </c>
      <c r="AD58" s="9">
        <v>19</v>
      </c>
      <c r="AE58" s="6">
        <v>21</v>
      </c>
      <c r="AF58" s="9">
        <v>3.99</v>
      </c>
      <c r="AG58" s="10">
        <f>ROUND($K$58*$AD$58,2)</f>
        <v>3800</v>
      </c>
      <c r="AH58" s="10">
        <f>ROUND($K$58*($AD$58+$AF$58),2)</f>
        <v>4598</v>
      </c>
    </row>
    <row r="59" spans="1:34" ht="13.5">
      <c r="A59" s="16"/>
      <c r="B59" s="16"/>
      <c r="C59" s="16"/>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6" t="s">
        <v>59</v>
      </c>
      <c r="AF59" s="16"/>
      <c r="AG59" s="12">
        <f>SUM($AG$58:$AG$58)</f>
        <v>3800</v>
      </c>
      <c r="AH59" s="12">
        <f>SUM($AH$58:$AH$58)</f>
        <v>4598</v>
      </c>
    </row>
    <row r="60" spans="1:34" ht="12.7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row>
    <row r="61" spans="1:34" ht="89.25">
      <c r="A61" s="3">
        <v>46682</v>
      </c>
      <c r="B61" s="4"/>
      <c r="C61" s="3">
        <v>129476</v>
      </c>
      <c r="D61" s="4" t="s">
        <v>41</v>
      </c>
      <c r="E61" s="4" t="s">
        <v>121</v>
      </c>
      <c r="F61" s="4" t="s">
        <v>122</v>
      </c>
      <c r="G61" s="4" t="s">
        <v>44</v>
      </c>
      <c r="H61" s="4" t="s">
        <v>158</v>
      </c>
      <c r="I61" s="4" t="s">
        <v>46</v>
      </c>
      <c r="J61" s="5">
        <v>200</v>
      </c>
      <c r="K61" s="6">
        <v>200</v>
      </c>
      <c r="L61" s="7" t="s">
        <v>47</v>
      </c>
      <c r="M61" s="4">
        <v>960000</v>
      </c>
      <c r="N61" s="4" t="s">
        <v>159</v>
      </c>
      <c r="O61" s="4" t="s">
        <v>125</v>
      </c>
      <c r="P61" s="4" t="s">
        <v>126</v>
      </c>
      <c r="Q61" s="4">
        <v>1</v>
      </c>
      <c r="R61" s="4" t="s">
        <v>55</v>
      </c>
      <c r="S61" s="4">
        <v>106950</v>
      </c>
      <c r="T61" s="4" t="s">
        <v>160</v>
      </c>
      <c r="U61" s="4" t="s">
        <v>161</v>
      </c>
      <c r="V61" s="4">
        <v>549494462</v>
      </c>
      <c r="W61" s="4"/>
      <c r="X61" s="8" t="s">
        <v>162</v>
      </c>
      <c r="Y61" s="8" t="s">
        <v>163</v>
      </c>
      <c r="Z61" s="8" t="s">
        <v>55</v>
      </c>
      <c r="AA61" s="8" t="s">
        <v>79</v>
      </c>
      <c r="AB61" s="8" t="s">
        <v>57</v>
      </c>
      <c r="AC61" s="7" t="s">
        <v>164</v>
      </c>
      <c r="AD61" s="9">
        <v>11</v>
      </c>
      <c r="AE61" s="6">
        <v>21</v>
      </c>
      <c r="AF61" s="9">
        <v>2.31</v>
      </c>
      <c r="AG61" s="10">
        <f>ROUND($K$61*$AD$61,2)</f>
        <v>2200</v>
      </c>
      <c r="AH61" s="10">
        <f>ROUND($K$61*($AD$61+$AF$61),2)</f>
        <v>2662</v>
      </c>
    </row>
    <row r="62" spans="1:34" ht="89.25">
      <c r="A62" s="3">
        <v>46682</v>
      </c>
      <c r="B62" s="4"/>
      <c r="C62" s="3">
        <v>129477</v>
      </c>
      <c r="D62" s="4" t="s">
        <v>41</v>
      </c>
      <c r="E62" s="4" t="s">
        <v>121</v>
      </c>
      <c r="F62" s="4" t="s">
        <v>122</v>
      </c>
      <c r="G62" s="4" t="s">
        <v>44</v>
      </c>
      <c r="H62" s="4" t="s">
        <v>165</v>
      </c>
      <c r="I62" s="4" t="s">
        <v>46</v>
      </c>
      <c r="J62" s="5">
        <v>200</v>
      </c>
      <c r="K62" s="6">
        <v>200</v>
      </c>
      <c r="L62" s="7" t="s">
        <v>47</v>
      </c>
      <c r="M62" s="4">
        <v>960000</v>
      </c>
      <c r="N62" s="4" t="s">
        <v>159</v>
      </c>
      <c r="O62" s="4" t="s">
        <v>125</v>
      </c>
      <c r="P62" s="4" t="s">
        <v>126</v>
      </c>
      <c r="Q62" s="4">
        <v>1</v>
      </c>
      <c r="R62" s="4" t="s">
        <v>55</v>
      </c>
      <c r="S62" s="4">
        <v>106950</v>
      </c>
      <c r="T62" s="4" t="s">
        <v>160</v>
      </c>
      <c r="U62" s="4" t="s">
        <v>161</v>
      </c>
      <c r="V62" s="4">
        <v>549494462</v>
      </c>
      <c r="W62" s="4"/>
      <c r="X62" s="8" t="s">
        <v>162</v>
      </c>
      <c r="Y62" s="8" t="s">
        <v>163</v>
      </c>
      <c r="Z62" s="8" t="s">
        <v>55</v>
      </c>
      <c r="AA62" s="8" t="s">
        <v>79</v>
      </c>
      <c r="AB62" s="8" t="s">
        <v>57</v>
      </c>
      <c r="AC62" s="7" t="s">
        <v>164</v>
      </c>
      <c r="AD62" s="9">
        <v>11</v>
      </c>
      <c r="AE62" s="6">
        <v>21</v>
      </c>
      <c r="AF62" s="9">
        <v>2.31</v>
      </c>
      <c r="AG62" s="10">
        <f>ROUND($K$62*$AD$62,2)</f>
        <v>2200</v>
      </c>
      <c r="AH62" s="10">
        <f>ROUND($K$62*($AD$62+$AF$62),2)</f>
        <v>2662</v>
      </c>
    </row>
    <row r="63" spans="1:34" ht="89.25">
      <c r="A63" s="3">
        <v>46682</v>
      </c>
      <c r="B63" s="4"/>
      <c r="C63" s="3">
        <v>129478</v>
      </c>
      <c r="D63" s="4" t="s">
        <v>41</v>
      </c>
      <c r="E63" s="4" t="s">
        <v>121</v>
      </c>
      <c r="F63" s="4" t="s">
        <v>122</v>
      </c>
      <c r="G63" s="4" t="s">
        <v>44</v>
      </c>
      <c r="H63" s="4" t="s">
        <v>165</v>
      </c>
      <c r="I63" s="4" t="s">
        <v>46</v>
      </c>
      <c r="J63" s="5">
        <v>200</v>
      </c>
      <c r="K63" s="6">
        <v>200</v>
      </c>
      <c r="L63" s="7" t="s">
        <v>47</v>
      </c>
      <c r="M63" s="4">
        <v>960000</v>
      </c>
      <c r="N63" s="4" t="s">
        <v>159</v>
      </c>
      <c r="O63" s="4" t="s">
        <v>125</v>
      </c>
      <c r="P63" s="4" t="s">
        <v>126</v>
      </c>
      <c r="Q63" s="4">
        <v>1</v>
      </c>
      <c r="R63" s="4" t="s">
        <v>55</v>
      </c>
      <c r="S63" s="4">
        <v>106950</v>
      </c>
      <c r="T63" s="4" t="s">
        <v>160</v>
      </c>
      <c r="U63" s="4" t="s">
        <v>161</v>
      </c>
      <c r="V63" s="4">
        <v>549494462</v>
      </c>
      <c r="W63" s="4"/>
      <c r="X63" s="8" t="s">
        <v>162</v>
      </c>
      <c r="Y63" s="8" t="s">
        <v>163</v>
      </c>
      <c r="Z63" s="8" t="s">
        <v>55</v>
      </c>
      <c r="AA63" s="8" t="s">
        <v>79</v>
      </c>
      <c r="AB63" s="8" t="s">
        <v>57</v>
      </c>
      <c r="AC63" s="7" t="s">
        <v>164</v>
      </c>
      <c r="AD63" s="9">
        <v>11</v>
      </c>
      <c r="AE63" s="6">
        <v>21</v>
      </c>
      <c r="AF63" s="9">
        <v>2.31</v>
      </c>
      <c r="AG63" s="10">
        <f>ROUND($K$63*$AD$63,2)</f>
        <v>2200</v>
      </c>
      <c r="AH63" s="10">
        <f>ROUND($K$63*($AD$63+$AF$63),2)</f>
        <v>2662</v>
      </c>
    </row>
    <row r="64" spans="1:34" ht="89.25">
      <c r="A64" s="3">
        <v>46682</v>
      </c>
      <c r="B64" s="4"/>
      <c r="C64" s="3">
        <v>129479</v>
      </c>
      <c r="D64" s="4" t="s">
        <v>41</v>
      </c>
      <c r="E64" s="4" t="s">
        <v>121</v>
      </c>
      <c r="F64" s="4" t="s">
        <v>122</v>
      </c>
      <c r="G64" s="4" t="s">
        <v>44</v>
      </c>
      <c r="H64" s="4" t="s">
        <v>165</v>
      </c>
      <c r="I64" s="4" t="s">
        <v>46</v>
      </c>
      <c r="J64" s="5">
        <v>200</v>
      </c>
      <c r="K64" s="6">
        <v>200</v>
      </c>
      <c r="L64" s="7" t="s">
        <v>47</v>
      </c>
      <c r="M64" s="4">
        <v>960000</v>
      </c>
      <c r="N64" s="4" t="s">
        <v>159</v>
      </c>
      <c r="O64" s="4" t="s">
        <v>125</v>
      </c>
      <c r="P64" s="4" t="s">
        <v>126</v>
      </c>
      <c r="Q64" s="4">
        <v>1</v>
      </c>
      <c r="R64" s="4" t="s">
        <v>55</v>
      </c>
      <c r="S64" s="4">
        <v>106950</v>
      </c>
      <c r="T64" s="4" t="s">
        <v>160</v>
      </c>
      <c r="U64" s="4" t="s">
        <v>161</v>
      </c>
      <c r="V64" s="4">
        <v>549494462</v>
      </c>
      <c r="W64" s="4"/>
      <c r="X64" s="8" t="s">
        <v>162</v>
      </c>
      <c r="Y64" s="8" t="s">
        <v>163</v>
      </c>
      <c r="Z64" s="8" t="s">
        <v>55</v>
      </c>
      <c r="AA64" s="8" t="s">
        <v>79</v>
      </c>
      <c r="AB64" s="8" t="s">
        <v>57</v>
      </c>
      <c r="AC64" s="7" t="s">
        <v>164</v>
      </c>
      <c r="AD64" s="9">
        <v>11</v>
      </c>
      <c r="AE64" s="6">
        <v>21</v>
      </c>
      <c r="AF64" s="9">
        <v>2.31</v>
      </c>
      <c r="AG64" s="10">
        <f>ROUND($K$64*$AD$64,2)</f>
        <v>2200</v>
      </c>
      <c r="AH64" s="10">
        <f>ROUND($K$64*($AD$64+$AF$64),2)</f>
        <v>2662</v>
      </c>
    </row>
    <row r="65" spans="1:34" ht="89.25">
      <c r="A65" s="3">
        <v>46682</v>
      </c>
      <c r="B65" s="4"/>
      <c r="C65" s="3">
        <v>129501</v>
      </c>
      <c r="D65" s="4" t="s">
        <v>41</v>
      </c>
      <c r="E65" s="4" t="s">
        <v>121</v>
      </c>
      <c r="F65" s="4" t="s">
        <v>122</v>
      </c>
      <c r="G65" s="4" t="s">
        <v>44</v>
      </c>
      <c r="H65" s="4" t="s">
        <v>165</v>
      </c>
      <c r="I65" s="4" t="s">
        <v>46</v>
      </c>
      <c r="J65" s="5">
        <v>200</v>
      </c>
      <c r="K65" s="6">
        <v>200</v>
      </c>
      <c r="L65" s="7" t="s">
        <v>47</v>
      </c>
      <c r="M65" s="4">
        <v>960000</v>
      </c>
      <c r="N65" s="4" t="s">
        <v>159</v>
      </c>
      <c r="O65" s="4" t="s">
        <v>125</v>
      </c>
      <c r="P65" s="4" t="s">
        <v>126</v>
      </c>
      <c r="Q65" s="4">
        <v>1</v>
      </c>
      <c r="R65" s="4" t="s">
        <v>55</v>
      </c>
      <c r="S65" s="4">
        <v>106950</v>
      </c>
      <c r="T65" s="4" t="s">
        <v>160</v>
      </c>
      <c r="U65" s="4" t="s">
        <v>161</v>
      </c>
      <c r="V65" s="4">
        <v>549494462</v>
      </c>
      <c r="W65" s="4"/>
      <c r="X65" s="8" t="s">
        <v>162</v>
      </c>
      <c r="Y65" s="8" t="s">
        <v>163</v>
      </c>
      <c r="Z65" s="8" t="s">
        <v>55</v>
      </c>
      <c r="AA65" s="8" t="s">
        <v>79</v>
      </c>
      <c r="AB65" s="8" t="s">
        <v>57</v>
      </c>
      <c r="AC65" s="7" t="s">
        <v>164</v>
      </c>
      <c r="AD65" s="9">
        <v>11</v>
      </c>
      <c r="AE65" s="6">
        <v>21</v>
      </c>
      <c r="AF65" s="9">
        <v>2.31</v>
      </c>
      <c r="AG65" s="10">
        <f>ROUND($K$65*$AD$65,2)</f>
        <v>2200</v>
      </c>
      <c r="AH65" s="10">
        <f>ROUND($K$65*($AD$65+$AF$65),2)</f>
        <v>2662</v>
      </c>
    </row>
    <row r="66" spans="1:34" ht="89.25">
      <c r="A66" s="3">
        <v>46682</v>
      </c>
      <c r="B66" s="4"/>
      <c r="C66" s="3">
        <v>129503</v>
      </c>
      <c r="D66" s="4" t="s">
        <v>41</v>
      </c>
      <c r="E66" s="4" t="s">
        <v>121</v>
      </c>
      <c r="F66" s="4" t="s">
        <v>122</v>
      </c>
      <c r="G66" s="4" t="s">
        <v>44</v>
      </c>
      <c r="H66" s="4" t="s">
        <v>165</v>
      </c>
      <c r="I66" s="4" t="s">
        <v>46</v>
      </c>
      <c r="J66" s="5">
        <v>200</v>
      </c>
      <c r="K66" s="6">
        <v>200</v>
      </c>
      <c r="L66" s="7" t="s">
        <v>47</v>
      </c>
      <c r="M66" s="4">
        <v>960000</v>
      </c>
      <c r="N66" s="4" t="s">
        <v>159</v>
      </c>
      <c r="O66" s="4" t="s">
        <v>125</v>
      </c>
      <c r="P66" s="4" t="s">
        <v>126</v>
      </c>
      <c r="Q66" s="4">
        <v>1</v>
      </c>
      <c r="R66" s="4" t="s">
        <v>55</v>
      </c>
      <c r="S66" s="4">
        <v>106950</v>
      </c>
      <c r="T66" s="4" t="s">
        <v>160</v>
      </c>
      <c r="U66" s="4" t="s">
        <v>161</v>
      </c>
      <c r="V66" s="4">
        <v>549494462</v>
      </c>
      <c r="W66" s="4"/>
      <c r="X66" s="8" t="s">
        <v>162</v>
      </c>
      <c r="Y66" s="8" t="s">
        <v>163</v>
      </c>
      <c r="Z66" s="8" t="s">
        <v>55</v>
      </c>
      <c r="AA66" s="8" t="s">
        <v>79</v>
      </c>
      <c r="AB66" s="8" t="s">
        <v>57</v>
      </c>
      <c r="AC66" s="7" t="s">
        <v>164</v>
      </c>
      <c r="AD66" s="9">
        <v>11</v>
      </c>
      <c r="AE66" s="6">
        <v>21</v>
      </c>
      <c r="AF66" s="9">
        <v>2.31</v>
      </c>
      <c r="AG66" s="10">
        <f>ROUND($K$66*$AD$66,2)</f>
        <v>2200</v>
      </c>
      <c r="AH66" s="10">
        <f>ROUND($K$66*($AD$66+$AF$66),2)</f>
        <v>2662</v>
      </c>
    </row>
    <row r="67" spans="1:34" ht="89.25">
      <c r="A67" s="3">
        <v>46682</v>
      </c>
      <c r="B67" s="4"/>
      <c r="C67" s="3">
        <v>129504</v>
      </c>
      <c r="D67" s="4" t="s">
        <v>41</v>
      </c>
      <c r="E67" s="4" t="s">
        <v>121</v>
      </c>
      <c r="F67" s="4" t="s">
        <v>122</v>
      </c>
      <c r="G67" s="4" t="s">
        <v>44</v>
      </c>
      <c r="H67" s="4" t="s">
        <v>165</v>
      </c>
      <c r="I67" s="4" t="s">
        <v>46</v>
      </c>
      <c r="J67" s="5">
        <v>200</v>
      </c>
      <c r="K67" s="6">
        <v>200</v>
      </c>
      <c r="L67" s="7" t="s">
        <v>47</v>
      </c>
      <c r="M67" s="4">
        <v>960000</v>
      </c>
      <c r="N67" s="4" t="s">
        <v>159</v>
      </c>
      <c r="O67" s="4" t="s">
        <v>125</v>
      </c>
      <c r="P67" s="4" t="s">
        <v>126</v>
      </c>
      <c r="Q67" s="4">
        <v>1</v>
      </c>
      <c r="R67" s="4" t="s">
        <v>55</v>
      </c>
      <c r="S67" s="4">
        <v>106950</v>
      </c>
      <c r="T67" s="4" t="s">
        <v>160</v>
      </c>
      <c r="U67" s="4" t="s">
        <v>161</v>
      </c>
      <c r="V67" s="4">
        <v>549494462</v>
      </c>
      <c r="W67" s="4"/>
      <c r="X67" s="8" t="s">
        <v>162</v>
      </c>
      <c r="Y67" s="8" t="s">
        <v>163</v>
      </c>
      <c r="Z67" s="8" t="s">
        <v>55</v>
      </c>
      <c r="AA67" s="8" t="s">
        <v>79</v>
      </c>
      <c r="AB67" s="8" t="s">
        <v>57</v>
      </c>
      <c r="AC67" s="7" t="s">
        <v>164</v>
      </c>
      <c r="AD67" s="9">
        <v>11</v>
      </c>
      <c r="AE67" s="6">
        <v>21</v>
      </c>
      <c r="AF67" s="9">
        <v>2.31</v>
      </c>
      <c r="AG67" s="10">
        <f>ROUND($K$67*$AD$67,2)</f>
        <v>2200</v>
      </c>
      <c r="AH67" s="10">
        <f>ROUND($K$67*($AD$67+$AF$67),2)</f>
        <v>2662</v>
      </c>
    </row>
    <row r="68" spans="1:34" ht="89.25">
      <c r="A68" s="3">
        <v>46682</v>
      </c>
      <c r="B68" s="4"/>
      <c r="C68" s="3">
        <v>129505</v>
      </c>
      <c r="D68" s="4" t="s">
        <v>41</v>
      </c>
      <c r="E68" s="4" t="s">
        <v>121</v>
      </c>
      <c r="F68" s="4" t="s">
        <v>122</v>
      </c>
      <c r="G68" s="4" t="s">
        <v>44</v>
      </c>
      <c r="H68" s="4" t="s">
        <v>165</v>
      </c>
      <c r="I68" s="4" t="s">
        <v>46</v>
      </c>
      <c r="J68" s="5">
        <v>200</v>
      </c>
      <c r="K68" s="6">
        <v>200</v>
      </c>
      <c r="L68" s="7" t="s">
        <v>47</v>
      </c>
      <c r="M68" s="4">
        <v>960000</v>
      </c>
      <c r="N68" s="4" t="s">
        <v>159</v>
      </c>
      <c r="O68" s="4" t="s">
        <v>125</v>
      </c>
      <c r="P68" s="4" t="s">
        <v>126</v>
      </c>
      <c r="Q68" s="4">
        <v>1</v>
      </c>
      <c r="R68" s="4" t="s">
        <v>55</v>
      </c>
      <c r="S68" s="4">
        <v>106950</v>
      </c>
      <c r="T68" s="4" t="s">
        <v>160</v>
      </c>
      <c r="U68" s="4" t="s">
        <v>161</v>
      </c>
      <c r="V68" s="4">
        <v>549494462</v>
      </c>
      <c r="W68" s="4"/>
      <c r="X68" s="8" t="s">
        <v>162</v>
      </c>
      <c r="Y68" s="8" t="s">
        <v>163</v>
      </c>
      <c r="Z68" s="8" t="s">
        <v>55</v>
      </c>
      <c r="AA68" s="8" t="s">
        <v>79</v>
      </c>
      <c r="AB68" s="8" t="s">
        <v>57</v>
      </c>
      <c r="AC68" s="7" t="s">
        <v>164</v>
      </c>
      <c r="AD68" s="9">
        <v>11</v>
      </c>
      <c r="AE68" s="6">
        <v>21</v>
      </c>
      <c r="AF68" s="9">
        <v>2.31</v>
      </c>
      <c r="AG68" s="10">
        <f>ROUND($K$68*$AD$68,2)</f>
        <v>2200</v>
      </c>
      <c r="AH68" s="10">
        <f>ROUND($K$68*($AD$68+$AF$68),2)</f>
        <v>2662</v>
      </c>
    </row>
    <row r="69" spans="1:34" ht="89.25">
      <c r="A69" s="3">
        <v>46682</v>
      </c>
      <c r="B69" s="4"/>
      <c r="C69" s="3">
        <v>129506</v>
      </c>
      <c r="D69" s="4" t="s">
        <v>41</v>
      </c>
      <c r="E69" s="4" t="s">
        <v>121</v>
      </c>
      <c r="F69" s="4" t="s">
        <v>122</v>
      </c>
      <c r="G69" s="4" t="s">
        <v>44</v>
      </c>
      <c r="H69" s="4" t="s">
        <v>165</v>
      </c>
      <c r="I69" s="4" t="s">
        <v>46</v>
      </c>
      <c r="J69" s="5">
        <v>200</v>
      </c>
      <c r="K69" s="6">
        <v>200</v>
      </c>
      <c r="L69" s="7" t="s">
        <v>47</v>
      </c>
      <c r="M69" s="4">
        <v>960000</v>
      </c>
      <c r="N69" s="4" t="s">
        <v>159</v>
      </c>
      <c r="O69" s="4" t="s">
        <v>125</v>
      </c>
      <c r="P69" s="4" t="s">
        <v>126</v>
      </c>
      <c r="Q69" s="4">
        <v>1</v>
      </c>
      <c r="R69" s="4" t="s">
        <v>55</v>
      </c>
      <c r="S69" s="4">
        <v>106950</v>
      </c>
      <c r="T69" s="4" t="s">
        <v>160</v>
      </c>
      <c r="U69" s="4" t="s">
        <v>161</v>
      </c>
      <c r="V69" s="4">
        <v>549494462</v>
      </c>
      <c r="W69" s="4"/>
      <c r="X69" s="8" t="s">
        <v>162</v>
      </c>
      <c r="Y69" s="8" t="s">
        <v>163</v>
      </c>
      <c r="Z69" s="8" t="s">
        <v>55</v>
      </c>
      <c r="AA69" s="8" t="s">
        <v>79</v>
      </c>
      <c r="AB69" s="8" t="s">
        <v>57</v>
      </c>
      <c r="AC69" s="7" t="s">
        <v>164</v>
      </c>
      <c r="AD69" s="9">
        <v>11</v>
      </c>
      <c r="AE69" s="6">
        <v>21</v>
      </c>
      <c r="AF69" s="9">
        <v>2.31</v>
      </c>
      <c r="AG69" s="10">
        <f>ROUND($K$69*$AD$69,2)</f>
        <v>2200</v>
      </c>
      <c r="AH69" s="10">
        <f>ROUND($K$69*($AD$69+$AF$69),2)</f>
        <v>2662</v>
      </c>
    </row>
    <row r="70" spans="1:34" ht="89.25">
      <c r="A70" s="3">
        <v>46682</v>
      </c>
      <c r="B70" s="4"/>
      <c r="C70" s="3">
        <v>129507</v>
      </c>
      <c r="D70" s="4" t="s">
        <v>41</v>
      </c>
      <c r="E70" s="4" t="s">
        <v>121</v>
      </c>
      <c r="F70" s="4" t="s">
        <v>122</v>
      </c>
      <c r="G70" s="4" t="s">
        <v>44</v>
      </c>
      <c r="H70" s="4" t="s">
        <v>165</v>
      </c>
      <c r="I70" s="4" t="s">
        <v>46</v>
      </c>
      <c r="J70" s="5">
        <v>200</v>
      </c>
      <c r="K70" s="6">
        <v>200</v>
      </c>
      <c r="L70" s="7" t="s">
        <v>47</v>
      </c>
      <c r="M70" s="4">
        <v>960000</v>
      </c>
      <c r="N70" s="4" t="s">
        <v>159</v>
      </c>
      <c r="O70" s="4" t="s">
        <v>125</v>
      </c>
      <c r="P70" s="4" t="s">
        <v>126</v>
      </c>
      <c r="Q70" s="4">
        <v>1</v>
      </c>
      <c r="R70" s="4" t="s">
        <v>55</v>
      </c>
      <c r="S70" s="4">
        <v>106950</v>
      </c>
      <c r="T70" s="4" t="s">
        <v>160</v>
      </c>
      <c r="U70" s="4" t="s">
        <v>161</v>
      </c>
      <c r="V70" s="4">
        <v>549494462</v>
      </c>
      <c r="W70" s="4"/>
      <c r="X70" s="8" t="s">
        <v>162</v>
      </c>
      <c r="Y70" s="8" t="s">
        <v>163</v>
      </c>
      <c r="Z70" s="8" t="s">
        <v>55</v>
      </c>
      <c r="AA70" s="8" t="s">
        <v>79</v>
      </c>
      <c r="AB70" s="8" t="s">
        <v>57</v>
      </c>
      <c r="AC70" s="7" t="s">
        <v>164</v>
      </c>
      <c r="AD70" s="9">
        <v>11</v>
      </c>
      <c r="AE70" s="6">
        <v>21</v>
      </c>
      <c r="AF70" s="9">
        <v>2.31</v>
      </c>
      <c r="AG70" s="10">
        <f>ROUND($K$70*$AD$70,2)</f>
        <v>2200</v>
      </c>
      <c r="AH70" s="10">
        <f>ROUND($K$70*($AD$70+$AF$70),2)</f>
        <v>2662</v>
      </c>
    </row>
    <row r="71" spans="1:34" ht="89.25">
      <c r="A71" s="3">
        <v>46682</v>
      </c>
      <c r="B71" s="4"/>
      <c r="C71" s="3">
        <v>129508</v>
      </c>
      <c r="D71" s="4" t="s">
        <v>41</v>
      </c>
      <c r="E71" s="4" t="s">
        <v>121</v>
      </c>
      <c r="F71" s="4" t="s">
        <v>122</v>
      </c>
      <c r="G71" s="4" t="s">
        <v>44</v>
      </c>
      <c r="H71" s="4" t="s">
        <v>165</v>
      </c>
      <c r="I71" s="4" t="s">
        <v>46</v>
      </c>
      <c r="J71" s="5">
        <v>200</v>
      </c>
      <c r="K71" s="6">
        <v>200</v>
      </c>
      <c r="L71" s="7" t="s">
        <v>47</v>
      </c>
      <c r="M71" s="4">
        <v>960000</v>
      </c>
      <c r="N71" s="4" t="s">
        <v>159</v>
      </c>
      <c r="O71" s="4" t="s">
        <v>125</v>
      </c>
      <c r="P71" s="4" t="s">
        <v>126</v>
      </c>
      <c r="Q71" s="4">
        <v>1</v>
      </c>
      <c r="R71" s="4" t="s">
        <v>55</v>
      </c>
      <c r="S71" s="4">
        <v>106950</v>
      </c>
      <c r="T71" s="4" t="s">
        <v>160</v>
      </c>
      <c r="U71" s="4" t="s">
        <v>161</v>
      </c>
      <c r="V71" s="4">
        <v>549494462</v>
      </c>
      <c r="W71" s="4"/>
      <c r="X71" s="8" t="s">
        <v>162</v>
      </c>
      <c r="Y71" s="8" t="s">
        <v>163</v>
      </c>
      <c r="Z71" s="8" t="s">
        <v>55</v>
      </c>
      <c r="AA71" s="8" t="s">
        <v>79</v>
      </c>
      <c r="AB71" s="8" t="s">
        <v>57</v>
      </c>
      <c r="AC71" s="7" t="s">
        <v>164</v>
      </c>
      <c r="AD71" s="9">
        <v>11</v>
      </c>
      <c r="AE71" s="6">
        <v>21</v>
      </c>
      <c r="AF71" s="9">
        <v>2.31</v>
      </c>
      <c r="AG71" s="10">
        <f>ROUND($K$71*$AD$71,2)</f>
        <v>2200</v>
      </c>
      <c r="AH71" s="10">
        <f>ROUND($K$71*($AD$71+$AF$71),2)</f>
        <v>2662</v>
      </c>
    </row>
    <row r="72" spans="1:34" ht="89.25">
      <c r="A72" s="3">
        <v>46682</v>
      </c>
      <c r="B72" s="4"/>
      <c r="C72" s="3">
        <v>129509</v>
      </c>
      <c r="D72" s="4" t="s">
        <v>41</v>
      </c>
      <c r="E72" s="4" t="s">
        <v>121</v>
      </c>
      <c r="F72" s="4" t="s">
        <v>122</v>
      </c>
      <c r="G72" s="4" t="s">
        <v>44</v>
      </c>
      <c r="H72" s="4" t="s">
        <v>165</v>
      </c>
      <c r="I72" s="4" t="s">
        <v>46</v>
      </c>
      <c r="J72" s="5">
        <v>400</v>
      </c>
      <c r="K72" s="6">
        <v>400</v>
      </c>
      <c r="L72" s="7" t="s">
        <v>47</v>
      </c>
      <c r="M72" s="4">
        <v>960000</v>
      </c>
      <c r="N72" s="4" t="s">
        <v>159</v>
      </c>
      <c r="O72" s="4" t="s">
        <v>125</v>
      </c>
      <c r="P72" s="4" t="s">
        <v>126</v>
      </c>
      <c r="Q72" s="4">
        <v>1</v>
      </c>
      <c r="R72" s="4" t="s">
        <v>55</v>
      </c>
      <c r="S72" s="4">
        <v>106950</v>
      </c>
      <c r="T72" s="4" t="s">
        <v>160</v>
      </c>
      <c r="U72" s="4" t="s">
        <v>161</v>
      </c>
      <c r="V72" s="4">
        <v>549494462</v>
      </c>
      <c r="W72" s="4"/>
      <c r="X72" s="8" t="s">
        <v>162</v>
      </c>
      <c r="Y72" s="8" t="s">
        <v>163</v>
      </c>
      <c r="Z72" s="8" t="s">
        <v>55</v>
      </c>
      <c r="AA72" s="8" t="s">
        <v>79</v>
      </c>
      <c r="AB72" s="8" t="s">
        <v>57</v>
      </c>
      <c r="AC72" s="7" t="s">
        <v>164</v>
      </c>
      <c r="AD72" s="9">
        <v>11</v>
      </c>
      <c r="AE72" s="6">
        <v>21</v>
      </c>
      <c r="AF72" s="9">
        <v>2.31</v>
      </c>
      <c r="AG72" s="10">
        <f>ROUND($K$72*$AD$72,2)</f>
        <v>4400</v>
      </c>
      <c r="AH72" s="10">
        <f>ROUND($K$72*($AD$72+$AF$72),2)</f>
        <v>5324</v>
      </c>
    </row>
    <row r="73" spans="1:34" ht="90">
      <c r="A73" s="3">
        <v>46682</v>
      </c>
      <c r="B73" s="4"/>
      <c r="C73" s="3">
        <v>129510</v>
      </c>
      <c r="D73" s="4" t="s">
        <v>41</v>
      </c>
      <c r="E73" s="4" t="s">
        <v>121</v>
      </c>
      <c r="F73" s="4" t="s">
        <v>122</v>
      </c>
      <c r="G73" s="4" t="s">
        <v>44</v>
      </c>
      <c r="H73" s="4" t="s">
        <v>165</v>
      </c>
      <c r="I73" s="4" t="s">
        <v>46</v>
      </c>
      <c r="J73" s="5">
        <v>400</v>
      </c>
      <c r="K73" s="6">
        <v>400</v>
      </c>
      <c r="L73" s="7" t="s">
        <v>47</v>
      </c>
      <c r="M73" s="4">
        <v>960000</v>
      </c>
      <c r="N73" s="4" t="s">
        <v>159</v>
      </c>
      <c r="O73" s="4" t="s">
        <v>125</v>
      </c>
      <c r="P73" s="4" t="s">
        <v>126</v>
      </c>
      <c r="Q73" s="4">
        <v>1</v>
      </c>
      <c r="R73" s="4" t="s">
        <v>55</v>
      </c>
      <c r="S73" s="4">
        <v>106950</v>
      </c>
      <c r="T73" s="4" t="s">
        <v>160</v>
      </c>
      <c r="U73" s="4" t="s">
        <v>161</v>
      </c>
      <c r="V73" s="4">
        <v>549494462</v>
      </c>
      <c r="W73" s="4"/>
      <c r="X73" s="8" t="s">
        <v>162</v>
      </c>
      <c r="Y73" s="8" t="s">
        <v>163</v>
      </c>
      <c r="Z73" s="8" t="s">
        <v>55</v>
      </c>
      <c r="AA73" s="8" t="s">
        <v>79</v>
      </c>
      <c r="AB73" s="8" t="s">
        <v>57</v>
      </c>
      <c r="AC73" s="7" t="s">
        <v>164</v>
      </c>
      <c r="AD73" s="9">
        <v>11</v>
      </c>
      <c r="AE73" s="6">
        <v>21</v>
      </c>
      <c r="AF73" s="9">
        <v>2.31</v>
      </c>
      <c r="AG73" s="10">
        <f>ROUND($K$73*$AD$73,2)</f>
        <v>4400</v>
      </c>
      <c r="AH73" s="10">
        <f>ROUND($K$73*($AD$73+$AF$73),2)</f>
        <v>5324</v>
      </c>
    </row>
    <row r="74" spans="1:34" ht="13.5" customHeight="1">
      <c r="A74" s="16"/>
      <c r="B74" s="16"/>
      <c r="C74" s="16"/>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6" t="s">
        <v>59</v>
      </c>
      <c r="AF74" s="16"/>
      <c r="AG74" s="12">
        <f>SUM($AG$61:$AG$73)</f>
        <v>33000</v>
      </c>
      <c r="AH74" s="12">
        <f>SUM($AH$61:$AH$73)</f>
        <v>39930</v>
      </c>
    </row>
    <row r="75" spans="1:34" ht="12.7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row>
    <row r="76" spans="1:34" ht="19.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8" t="s">
        <v>166</v>
      </c>
      <c r="AF76" s="18"/>
      <c r="AG76" s="14">
        <f>(0)+SUM($AG$7,$AG$11,$AG$14,$AG$17,$AG$22,$AG$37,$AG$40,$AG$43,$AG$46,$AG$49,$AG$53,$AG$56,$AG$59,$AG$74)</f>
        <v>132060</v>
      </c>
      <c r="AH76" s="14">
        <f>(0)+SUM($AH$7,$AH$11,$AH$14,$AH$17,$AH$22,$AH$37,$AH$40,$AH$43,$AH$46,$AH$49,$AH$53,$AH$56,$AH$59,$AH$74)</f>
        <v>159792.6</v>
      </c>
    </row>
    <row r="77" spans="1:34" ht="12.7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row>
  </sheetData>
  <sheetProtection/>
  <mergeCells count="40">
    <mergeCell ref="A1:AH1"/>
    <mergeCell ref="A3:G3"/>
    <mergeCell ref="H3:AH3"/>
    <mergeCell ref="A4:J4"/>
    <mergeCell ref="K4:L4"/>
    <mergeCell ref="M4:R4"/>
    <mergeCell ref="S4:W4"/>
    <mergeCell ref="X4:AB4"/>
    <mergeCell ref="AC4:AF4"/>
    <mergeCell ref="AG4:AH4"/>
    <mergeCell ref="A7:C7"/>
    <mergeCell ref="AE7:AF7"/>
    <mergeCell ref="A11:C11"/>
    <mergeCell ref="AE11:AF11"/>
    <mergeCell ref="A14:C14"/>
    <mergeCell ref="AE14:AF14"/>
    <mergeCell ref="A17:C17"/>
    <mergeCell ref="AE17:AF17"/>
    <mergeCell ref="A22:C22"/>
    <mergeCell ref="AE22:AF22"/>
    <mergeCell ref="A37:C37"/>
    <mergeCell ref="AE37:AF37"/>
    <mergeCell ref="A40:C40"/>
    <mergeCell ref="AE40:AF40"/>
    <mergeCell ref="A43:C43"/>
    <mergeCell ref="AE43:AF43"/>
    <mergeCell ref="A46:C46"/>
    <mergeCell ref="AE46:AF46"/>
    <mergeCell ref="A49:C49"/>
    <mergeCell ref="AE49:AF49"/>
    <mergeCell ref="A53:C53"/>
    <mergeCell ref="AE53:AF53"/>
    <mergeCell ref="A56:C56"/>
    <mergeCell ref="AE56:AF56"/>
    <mergeCell ref="A59:C59"/>
    <mergeCell ref="AE59:AF59"/>
    <mergeCell ref="A74:C74"/>
    <mergeCell ref="AE74:AF74"/>
    <mergeCell ref="A76:AD76"/>
    <mergeCell ref="AE76:AF76"/>
  </mergeCells>
  <printOptions/>
  <pageMargins left="0.3937007874015748" right="0.3937007874015748" top="0.3937007874015748" bottom="0.3937007874015748" header="0.31496062992125984" footer="0.31496062992125984"/>
  <pageSetup fitToHeight="0" fitToWidth="1" horizontalDpi="300" verticalDpi="300" orientation="landscape" scale="36" r:id="rId1"/>
</worksheet>
</file>

<file path=xl/worksheets/sheet2.xml><?xml version="1.0" encoding="utf-8"?>
<worksheet xmlns="http://schemas.openxmlformats.org/spreadsheetml/2006/main" xmlns:r="http://schemas.openxmlformats.org/officeDocument/2006/relationships">
  <dimension ref="A1:AM5"/>
  <sheetViews>
    <sheetView zoomScalePageLayoutView="0" workbookViewId="0" topLeftCell="A1">
      <pane ySplit="5" topLeftCell="A6" activePane="bottomLeft" state="frozen"/>
      <selection pane="topLeft" activeCell="A1" sqref="A1"/>
      <selection pane="bottomLeft" activeCell="A1" sqref="A1:AH1"/>
    </sheetView>
  </sheetViews>
  <sheetFormatPr defaultColWidth="9.140625" defaultRowHeight="12.75"/>
  <cols>
    <col min="1" max="1" width="9.421875" style="0" customWidth="1"/>
    <col min="2" max="2" width="37.421875" style="0" customWidth="1"/>
    <col min="3" max="3" width="10.57421875" style="0" customWidth="1"/>
    <col min="4" max="4" width="18.7109375" style="0" customWidth="1"/>
    <col min="5" max="5" width="23.421875" style="0" customWidth="1"/>
    <col min="6" max="6" width="38.7109375" style="0" customWidth="1"/>
    <col min="7" max="7" width="79.7109375" style="0" customWidth="1"/>
    <col min="8" max="8" width="38.7109375" style="0" customWidth="1"/>
    <col min="9" max="9" width="23.421875" style="0" customWidth="1"/>
    <col min="10" max="10" width="7.00390625" style="0" customWidth="1"/>
    <col min="11" max="11" width="10.57421875" style="0" customWidth="1"/>
    <col min="12" max="12" width="4.7109375" style="0" customWidth="1"/>
    <col min="13" max="13" width="14.00390625" style="0" customWidth="1"/>
    <col min="14" max="14" width="27.00390625" style="0" customWidth="1"/>
    <col min="15" max="16" width="34.00390625" style="0" customWidth="1"/>
    <col min="17" max="17" width="8.140625" style="0" customWidth="1"/>
    <col min="18" max="18" width="17.57421875" style="0" customWidth="1"/>
    <col min="19" max="19" width="10.57421875" style="0" customWidth="1"/>
    <col min="20" max="20" width="23.421875" style="0" customWidth="1"/>
    <col min="21" max="21" width="29.28125" style="0" customWidth="1"/>
    <col min="22" max="22" width="24.57421875" style="0" customWidth="1"/>
    <col min="23" max="23" width="77.28125" style="0" customWidth="1"/>
    <col min="24" max="24" width="8.140625" style="0" customWidth="1"/>
    <col min="25" max="25" width="10.57421875" style="0" customWidth="1"/>
    <col min="26" max="26" width="12.8515625" style="0" customWidth="1"/>
    <col min="27" max="27" width="8.140625" style="0" customWidth="1"/>
    <col min="28" max="28" width="14.00390625" style="0" customWidth="1"/>
    <col min="29" max="29" width="24.57421875" style="0" customWidth="1"/>
    <col min="30" max="30" width="21.140625" style="0" customWidth="1"/>
    <col min="31" max="31" width="11.7109375" style="0" customWidth="1"/>
    <col min="32" max="32" width="14.00390625" style="0" customWidth="1"/>
    <col min="33" max="34" width="27.00390625" style="0" customWidth="1"/>
  </cols>
  <sheetData>
    <row r="1" spans="1:34" ht="16.5" customHeight="1">
      <c r="A1" s="19"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row>
    <row r="2" spans="1:34"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9" ht="16.5" customHeight="1">
      <c r="A3" s="20" t="s">
        <v>1</v>
      </c>
      <c r="B3" s="20"/>
      <c r="C3" s="20"/>
      <c r="D3" s="20"/>
      <c r="E3" s="20"/>
      <c r="F3" s="20"/>
      <c r="G3" s="20"/>
      <c r="H3" s="21" t="s">
        <v>2</v>
      </c>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row>
    <row r="4" spans="1:34" ht="12.75">
      <c r="A4" s="22"/>
      <c r="B4" s="22"/>
      <c r="C4" s="22"/>
      <c r="D4" s="22"/>
      <c r="E4" s="22"/>
      <c r="F4" s="22"/>
      <c r="G4" s="22"/>
      <c r="H4" s="22"/>
      <c r="I4" s="22"/>
      <c r="J4" s="22"/>
      <c r="K4" s="23" t="s">
        <v>3</v>
      </c>
      <c r="L4" s="23"/>
      <c r="M4" s="24" t="s">
        <v>4</v>
      </c>
      <c r="N4" s="24"/>
      <c r="O4" s="24"/>
      <c r="P4" s="24"/>
      <c r="Q4" s="24"/>
      <c r="R4" s="24"/>
      <c r="S4" s="22"/>
      <c r="T4" s="22"/>
      <c r="U4" s="22"/>
      <c r="V4" s="22"/>
      <c r="W4" s="22"/>
      <c r="X4" s="23" t="s">
        <v>5</v>
      </c>
      <c r="Y4" s="23"/>
      <c r="Z4" s="23"/>
      <c r="AA4" s="23"/>
      <c r="AB4" s="23"/>
      <c r="AC4" s="23" t="s">
        <v>3</v>
      </c>
      <c r="AD4" s="23"/>
      <c r="AE4" s="23"/>
      <c r="AF4" s="23"/>
      <c r="AG4" s="22"/>
      <c r="AH4" s="22"/>
    </row>
    <row r="5" spans="1:34" ht="51" customHeight="1">
      <c r="A5" s="2" t="s">
        <v>6</v>
      </c>
      <c r="B5" s="2" t="s">
        <v>7</v>
      </c>
      <c r="C5" s="2" t="s">
        <v>8</v>
      </c>
      <c r="D5" s="2" t="s">
        <v>9</v>
      </c>
      <c r="E5" s="2" t="s">
        <v>10</v>
      </c>
      <c r="F5" s="2" t="s">
        <v>11</v>
      </c>
      <c r="G5" s="2" t="s">
        <v>12</v>
      </c>
      <c r="H5" s="2" t="s">
        <v>13</v>
      </c>
      <c r="I5" s="2" t="s">
        <v>14</v>
      </c>
      <c r="J5" s="2" t="s">
        <v>15</v>
      </c>
      <c r="K5" s="2" t="s">
        <v>16</v>
      </c>
      <c r="L5" s="2" t="s">
        <v>17</v>
      </c>
      <c r="M5" s="2" t="s">
        <v>18</v>
      </c>
      <c r="N5" s="2" t="s">
        <v>19</v>
      </c>
      <c r="O5" s="2" t="s">
        <v>20</v>
      </c>
      <c r="P5" s="2" t="s">
        <v>21</v>
      </c>
      <c r="Q5" s="2" t="s">
        <v>22</v>
      </c>
      <c r="R5" s="2" t="s">
        <v>23</v>
      </c>
      <c r="S5" s="2" t="s">
        <v>24</v>
      </c>
      <c r="T5" s="2" t="s">
        <v>25</v>
      </c>
      <c r="U5" s="2" t="s">
        <v>26</v>
      </c>
      <c r="V5" s="2" t="s">
        <v>27</v>
      </c>
      <c r="W5" s="2" t="s">
        <v>28</v>
      </c>
      <c r="X5" s="2" t="s">
        <v>29</v>
      </c>
      <c r="Y5" s="2" t="s">
        <v>30</v>
      </c>
      <c r="Z5" s="2" t="s">
        <v>31</v>
      </c>
      <c r="AA5" s="2" t="s">
        <v>32</v>
      </c>
      <c r="AB5" s="2" t="s">
        <v>33</v>
      </c>
      <c r="AC5" s="2" t="s">
        <v>34</v>
      </c>
      <c r="AD5" s="2" t="s">
        <v>35</v>
      </c>
      <c r="AE5" s="2" t="s">
        <v>36</v>
      </c>
      <c r="AF5" s="2" t="s">
        <v>37</v>
      </c>
      <c r="AG5" s="2" t="s">
        <v>38</v>
      </c>
      <c r="AH5" s="2" t="s">
        <v>39</v>
      </c>
    </row>
  </sheetData>
  <sheetProtection sheet="1" objects="1" scenarios="1"/>
  <mergeCells count="10">
    <mergeCell ref="A1:AH1"/>
    <mergeCell ref="A3:G3"/>
    <mergeCell ref="H3:AM3"/>
    <mergeCell ref="A4:J4"/>
    <mergeCell ref="K4:L4"/>
    <mergeCell ref="M4:R4"/>
    <mergeCell ref="S4:W4"/>
    <mergeCell ref="X4:AB4"/>
    <mergeCell ref="AC4:AF4"/>
    <mergeCell ref="AG4:AH4"/>
  </mergeCell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Stohanzlova</cp:lastModifiedBy>
  <cp:lastPrinted>2014-05-27T10:48:39Z</cp:lastPrinted>
  <dcterms:modified xsi:type="dcterms:W3CDTF">2014-05-27T10:53:37Z</dcterms:modified>
  <cp:category/>
  <cp:version/>
  <cp:contentType/>
  <cp:contentStatus/>
</cp:coreProperties>
</file>