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700" activeTab="1"/>
  </bookViews>
  <sheets>
    <sheet name="priloha c1 - cast II" sheetId="1" r:id="rId1"/>
    <sheet name="priloha c1 - cast I" sheetId="2" r:id="rId2"/>
  </sheets>
  <definedNames>
    <definedName name="_GoBack" localSheetId="1">'priloha c1 - cast I'!#REF!</definedName>
    <definedName name="_GoBack" localSheetId="0">'priloha c1 - cast II'!#REF!</definedName>
    <definedName name="OLE_LINK7" localSheetId="1">'priloha c1 - cast I'!$D$20</definedName>
    <definedName name="OLE_LINK7" localSheetId="0">'priloha c1 - cast II'!$D$17</definedName>
  </definedNames>
  <calcPr fullCalcOnLoad="1"/>
</workbook>
</file>

<file path=xl/sharedStrings.xml><?xml version="1.0" encoding="utf-8"?>
<sst xmlns="http://schemas.openxmlformats.org/spreadsheetml/2006/main" count="357" uniqueCount="255">
  <si>
    <t>Kontaktní osoba</t>
  </si>
  <si>
    <t>Cena bez DPH celkem</t>
  </si>
  <si>
    <t>Počet ks</t>
  </si>
  <si>
    <t>Jednotková cena bez DHP</t>
  </si>
  <si>
    <t>Položka</t>
  </si>
  <si>
    <t>Položka č.1</t>
  </si>
  <si>
    <t>Položka č.2</t>
  </si>
  <si>
    <t>Název položky</t>
  </si>
  <si>
    <t>Název typu a modelu nabízeného plnění</t>
  </si>
  <si>
    <t>Zakázka/FÚ</t>
  </si>
  <si>
    <t>Číslo, název  adresa pracoviště</t>
  </si>
  <si>
    <t>Konkrétní nabídnuté parametry</t>
  </si>
  <si>
    <t>Technické požadavky zadavatele</t>
  </si>
  <si>
    <t>Příloha č.1 Technická specifikace a položkový rozpočet v Kč</t>
  </si>
  <si>
    <t>*uchazeč vyplňuje žlutě označené buňky</t>
  </si>
  <si>
    <t>Položka č.3</t>
  </si>
  <si>
    <t>Položka č.4</t>
  </si>
  <si>
    <t>Dataprojektor I</t>
  </si>
  <si>
    <t>Technologie:</t>
  </si>
  <si>
    <t xml:space="preserve">nativní rozlišení: </t>
  </si>
  <si>
    <t xml:space="preserve">podporované rozlišení: </t>
  </si>
  <si>
    <t xml:space="preserve">3000:1 nebo lepší </t>
  </si>
  <si>
    <t>kontrastní poměr:</t>
  </si>
  <si>
    <t xml:space="preserve">svítivost: </t>
  </si>
  <si>
    <t xml:space="preserve">životnost lampy v režimu maximální svítivosti: </t>
  </si>
  <si>
    <t>konektivita:</t>
  </si>
  <si>
    <t>hlučnost:</t>
  </si>
  <si>
    <t>ANO</t>
  </si>
  <si>
    <t>hmotnost</t>
  </si>
  <si>
    <t>Dataprojektor II</t>
  </si>
  <si>
    <t>Plátno</t>
  </si>
  <si>
    <t>Dataprojektor III</t>
  </si>
  <si>
    <t>DLP</t>
  </si>
  <si>
    <t>Položka č.5</t>
  </si>
  <si>
    <t>Položka č.6</t>
  </si>
  <si>
    <t>Položka č.7</t>
  </si>
  <si>
    <t>WXGA+ (1440×900)</t>
  </si>
  <si>
    <t>min. UXGA / WSXGA+ / SXGA+ / WXGA+ / WXGA / SXGA / XGA / SVGA / VGA</t>
  </si>
  <si>
    <t>zoom</t>
  </si>
  <si>
    <t>min.1,5 násobný</t>
  </si>
  <si>
    <t>digitální zoom</t>
  </si>
  <si>
    <t>12 násobný</t>
  </si>
  <si>
    <t>ostření</t>
  </si>
  <si>
    <t>motorizované</t>
  </si>
  <si>
    <t>motorizovaný</t>
  </si>
  <si>
    <t>jas</t>
  </si>
  <si>
    <t>min. 5700 Lumenů</t>
  </si>
  <si>
    <t xml:space="preserve">1000:1 nebo lepší </t>
  </si>
  <si>
    <t>vestavěný repoduktor</t>
  </si>
  <si>
    <t>ANO, min. 5,0W</t>
  </si>
  <si>
    <t>vstupy:</t>
  </si>
  <si>
    <t>LCOS</t>
  </si>
  <si>
    <t xml:space="preserve">doc. MUDr. Marek Mechl, Ph.D., MBA, Telefon 532 23 3008, E-mail mmechl@fnbrno.cz </t>
  </si>
  <si>
    <t>110216 Radiologická klinika, společné pracoviště LF MU a FN Brno,Jihlavská 340/20, 625 00 Brno, budova L</t>
  </si>
  <si>
    <t>110230 Ústav patologie, společné pracoviště LF MU a FN Brno,Jihlavská 340/20, 625 00 Brno, budova L</t>
  </si>
  <si>
    <t xml:space="preserve">doc. MUDr. Leoš Křen, Ph.D., Telefon 532 23 3505, E-mail lkren@fnbrno.cz </t>
  </si>
  <si>
    <t>XGA</t>
  </si>
  <si>
    <t>min. 1920×1080</t>
  </si>
  <si>
    <t>jas:</t>
  </si>
  <si>
    <t>mih. 3100 Lumenů</t>
  </si>
  <si>
    <t>min. 3000 hodin</t>
  </si>
  <si>
    <t xml:space="preserve"> min. 2×D-sub 15-pin VGA in, 1× D-sub 15-pin VGA out, HDMI in, video RCA in, S-Video in, 2×3,5 mm Stereo Jack audio in, 2×RCA Stereo in</t>
  </si>
  <si>
    <t>Elektricky stahované roletové projekční plátno</t>
  </si>
  <si>
    <t xml:space="preserve">šířka </t>
  </si>
  <si>
    <t>200-210 cm</t>
  </si>
  <si>
    <t>závěsná oka</t>
  </si>
  <si>
    <t>barva tubusu</t>
  </si>
  <si>
    <t>bílá</t>
  </si>
  <si>
    <t>povrch MattWhite</t>
  </si>
  <si>
    <t>PROCESOR:</t>
  </si>
  <si>
    <t>PAMĚŤ RAM:</t>
  </si>
  <si>
    <t xml:space="preserve">min. 8 GB, rozšiřitelná na 16 GB </t>
  </si>
  <si>
    <t xml:space="preserve">PEVNÝ DISK: </t>
  </si>
  <si>
    <t xml:space="preserve">MECHANIKY PRO MÉDIA: </t>
  </si>
  <si>
    <t xml:space="preserve">GRAFICKÁ KARTA: </t>
  </si>
  <si>
    <t xml:space="preserve">ZVUKOVÁ KARTA: </t>
  </si>
  <si>
    <t xml:space="preserve">ÚČINNOST ZDROJE: </t>
  </si>
  <si>
    <t xml:space="preserve">SÍŤOVÁ KARTA: </t>
  </si>
  <si>
    <t xml:space="preserve">KLÁVESNICE: </t>
  </si>
  <si>
    <t>MYŠ:</t>
  </si>
  <si>
    <t xml:space="preserve">ČTEČKA PAMĚŤOVÝCH KARET: </t>
  </si>
  <si>
    <t xml:space="preserve">OPERAČNÍ SYSTÉM: </t>
  </si>
  <si>
    <t xml:space="preserve">DALŠÍ POŽADAVKY: </t>
  </si>
  <si>
    <t>Oprávněným zaměstnancům zadavatele musí být i v záruční době umožněno otevření skříně počítače a instalace vlastních pamětí, karet a případně dalších komponent PC.</t>
  </si>
  <si>
    <t>PC</t>
  </si>
  <si>
    <t>Monitor</t>
  </si>
  <si>
    <t xml:space="preserve">ÚHLOPŘÍČKA: </t>
  </si>
  <si>
    <t>19"</t>
  </si>
  <si>
    <t>x86-64 kompatibilní, Passmark CPU Mark min. 5000</t>
  </si>
  <si>
    <t>2 × 2 TB, 7200 ot./min. v RAID1 (mirroring)</t>
  </si>
  <si>
    <t>DVD+-RW/RAM/DL PRO MÉDIA</t>
  </si>
  <si>
    <t>s podporou dvou monitorů, každý s rozlišením min. 1920x1200</t>
  </si>
  <si>
    <t xml:space="preserve">min. 80% při 50% zatížení </t>
  </si>
  <si>
    <t xml:space="preserve">2x1 Gb Ethernet, podporou PXE, </t>
  </si>
  <si>
    <t xml:space="preserve">PORTY: </t>
  </si>
  <si>
    <t>min. 6 x USB celkem, min. 1x USB 3.0, min 2 porty na předním panelu</t>
  </si>
  <si>
    <t>ANO, multimediální</t>
  </si>
  <si>
    <t xml:space="preserve">ANO, USB, snímání pohybu optické, připojená kabelem, 3 tlačítka a kolečko, min. délka 12 cm </t>
  </si>
  <si>
    <t xml:space="preserve">Kateřina Tichá, Telefon 532 23 2554, E-mail katerina.ticha@fnbrno.cz, ticha@med.muni.cz </t>
  </si>
  <si>
    <t>110215 Klinika nemocí plicních a TBC, společné pracoviště LF MU a FN Brno,Jihlavská 340/20, 625 00 Brno, budova E</t>
  </si>
  <si>
    <t>SYSTÉM 3D PROJEKCE PRO VÝUKU</t>
  </si>
  <si>
    <t>systém 3D projekce pro využití ve výuce</t>
  </si>
  <si>
    <t>Požadováno řešení pomocí aktivně-pasivní 3D projekce. Prvotní 3D obraz bude generován jediným aktivním 3D projektorem s dostatečnou svítivostí, před jehož objektivem bude umístěn 3D polarizační modulátor elektronicky s ním spřažený. Diváci pak budou vybaveni jednoduchými pasivními polarizačními brýlemi. Mimo 3D bude systém umožňovat i klasickou 2D projekci.</t>
  </si>
  <si>
    <t>Součástí systému bude aktivní 3D projektor, 3D polarizační modulátor, sada pasivních polarizačních brýlí, kvalitní plátno s 3D povrchem, počítač jako zdroj obrazového signálu, 3D multifunkční bezdrátová myš, 3D kamera pro pořizování vlastních nahrávek.</t>
  </si>
  <si>
    <t>3D aktivní LCD</t>
  </si>
  <si>
    <t>Formát</t>
  </si>
  <si>
    <t>širokoúhlý 16:9 nebo 16:10</t>
  </si>
  <si>
    <t xml:space="preserve">Rozlišení: </t>
  </si>
  <si>
    <t>min. WXGA (14401280×800)</t>
  </si>
  <si>
    <t>Světelný výkon</t>
  </si>
  <si>
    <t>min. 4200 ANSI Lm</t>
  </si>
  <si>
    <t xml:space="preserve">min. 3000:1 </t>
  </si>
  <si>
    <t xml:space="preserve">Vertikální korekce lichoběžníkového zkreslení </t>
  </si>
  <si>
    <t>alespoň v rozsahu 0,9 – 7,5 m diagonálně</t>
  </si>
  <si>
    <t xml:space="preserve">Velikost obrazu: </t>
  </si>
  <si>
    <t>Technologie pro zajištění jasného obrazu i v osvětlené místnosti</t>
  </si>
  <si>
    <t>HDMI in, DVI-I in, Video in, S-Video in, Audio in 3x, LAN</t>
  </si>
  <si>
    <t>Životnost lampy</t>
  </si>
  <si>
    <t>Kontrastní poměr:</t>
  </si>
  <si>
    <t>Vstupy:</t>
  </si>
  <si>
    <t>Dálkové ovládání</t>
  </si>
  <si>
    <t>min. 3500 hod</t>
  </si>
  <si>
    <t>3D polarizační modulátor</t>
  </si>
  <si>
    <t>Umístěný před objektivem projektoru</t>
  </si>
  <si>
    <t>Elektronicky synchronizovaný s 3D projektorem</t>
  </si>
  <si>
    <t>Pasivní 3D brýle</t>
  </si>
  <si>
    <t>Materiál</t>
  </si>
  <si>
    <t>plast</t>
  </si>
  <si>
    <t>Pasivní polarizační 3D brýle pro vícenásobné použití</t>
  </si>
  <si>
    <t>Osazené polarizačními filtry kompatibilními s 3D polarizačním modulátorem</t>
  </si>
  <si>
    <t>3D plátno</t>
  </si>
  <si>
    <t>Uhlopříčka</t>
  </si>
  <si>
    <t>Povrh</t>
  </si>
  <si>
    <t>Provedení</t>
  </si>
  <si>
    <t xml:space="preserve">širokoúhlý 16:9 </t>
  </si>
  <si>
    <t>min. 250 cm</t>
  </si>
  <si>
    <t>aktivní 3D povrch, zajištující odraz dopadajícího světla bez ztráty jeho polarizace</t>
  </si>
  <si>
    <t>Rámové plátno s dokonalým vypnutím</t>
  </si>
  <si>
    <t>Procesor</t>
  </si>
  <si>
    <t>Micro Tower</t>
  </si>
  <si>
    <t xml:space="preserve">x86-64 kompatibilní Passmark CPU Mark min. 10000 </t>
  </si>
  <si>
    <t>RAM</t>
  </si>
  <si>
    <t>Grafika</t>
  </si>
  <si>
    <t>HDD</t>
  </si>
  <si>
    <t>Síťová karta</t>
  </si>
  <si>
    <t>Zvuková karta</t>
  </si>
  <si>
    <t>Porty</t>
  </si>
  <si>
    <t>Operační systém</t>
  </si>
  <si>
    <t>Klávesnice</t>
  </si>
  <si>
    <t>Myš</t>
  </si>
  <si>
    <t xml:space="preserve">MS Windows 7  pro 64bit CZ </t>
  </si>
  <si>
    <t>ANO, snímání pohybu optické, připojená kabelem délky min. 150 cm, 2 tlačítka a kolečko</t>
  </si>
  <si>
    <t xml:space="preserve"> min. 6 USB portů, z toho min. 2 porty USB 3.0 vzadu a min. další 2 porty USB 3.0 musí být vyvedeny na předním panel</t>
  </si>
  <si>
    <t>Čtečka paměťových karet</t>
  </si>
  <si>
    <t>min. 16GB DDR3</t>
  </si>
  <si>
    <t>s podporou dvou monitorů, Passmark G3D Mark min. 1000 min. 2GB DDR5</t>
  </si>
  <si>
    <t>min. 1000GB 7200 ot./min., SATA 3</t>
  </si>
  <si>
    <t>1Gb ethernet, WIFI 802.11a/b/g/n/ac</t>
  </si>
  <si>
    <t>DVD+-RW/RAM/DL</t>
  </si>
  <si>
    <t>Mechaniky</t>
  </si>
  <si>
    <t>Multifunkční 3D bezdrátová myš - prezentér</t>
  </si>
  <si>
    <t>Z jakékoliv pozice v místnosti možno ovládat prezentaci a počítač, přesné ovládání ukazatele myši pohybem ruky</t>
  </si>
  <si>
    <t>Dosah: 30 m</t>
  </si>
  <si>
    <t>Ovládání myši rukou: Gyroscope</t>
  </si>
  <si>
    <t>Ovládání myši na stole: laser</t>
  </si>
  <si>
    <t>PROGRAMOVATELNÉ FUNKCE:</t>
  </si>
  <si>
    <t>Tlačítka, pohyby rukou, ovládání gesty</t>
  </si>
  <si>
    <t>Laserové ukazovátko: virtuální</t>
  </si>
  <si>
    <t>Zdroj energie: baterie</t>
  </si>
  <si>
    <t xml:space="preserve">Prezentační SW </t>
  </si>
  <si>
    <t>30 m</t>
  </si>
  <si>
    <t>laser</t>
  </si>
  <si>
    <t>Gyroscope</t>
  </si>
  <si>
    <t>Ano</t>
  </si>
  <si>
    <t>virtuální</t>
  </si>
  <si>
    <t>baterie</t>
  </si>
  <si>
    <t>3D videokamera</t>
  </si>
  <si>
    <t>Přenosná Full HD 3D videokamera, v jednom těle 2 objektivy.</t>
  </si>
  <si>
    <t xml:space="preserve">Aktivní optická stabilizace obrazu </t>
  </si>
  <si>
    <t>Kompenzace protisvětla</t>
  </si>
  <si>
    <t>Integrovaný videoreflektor</t>
  </si>
  <si>
    <t>Širokoúhlý záznam</t>
  </si>
  <si>
    <t xml:space="preserve">Záznam </t>
  </si>
  <si>
    <t xml:space="preserve"> 3D v duálním režimu Full HD</t>
  </si>
  <si>
    <t>full HD 1920 x 1080 50p</t>
  </si>
  <si>
    <t xml:space="preserve">optický zoom ve 3D </t>
  </si>
  <si>
    <t>min. 10x</t>
  </si>
  <si>
    <t xml:space="preserve">Minimální osvětlení pro 3D </t>
  </si>
  <si>
    <t>max. 6 luxů</t>
  </si>
  <si>
    <t>Manuální ovládání</t>
  </si>
  <si>
    <t>Záznam na paměťové karty</t>
  </si>
  <si>
    <t>Záznam fotografií (i během natáčení)</t>
  </si>
  <si>
    <t>Integrovaný mikrofon, 5.1kanálový prostorový zvuk</t>
  </si>
  <si>
    <t>3D dotykový, min. 8cm</t>
  </si>
  <si>
    <t xml:space="preserve">Displej </t>
  </si>
  <si>
    <t>HDMI, kompozitní, audio sluchátka/mikrofon, USB</t>
  </si>
  <si>
    <t xml:space="preserve">Výstup: </t>
  </si>
  <si>
    <t>Obecné požadavky zadavatele na systém jako celek</t>
  </si>
  <si>
    <t>Parametry nabízeného systému 1)</t>
  </si>
  <si>
    <t>min. /- 30°</t>
  </si>
  <si>
    <t>1) uchazeč uvede ANO/NE</t>
  </si>
  <si>
    <t xml:space="preserve">Ing. Pavel Daniel, Telefon 543 182 641, E-mail pdaniel@med.muni.cz </t>
  </si>
  <si>
    <t xml:space="preserve">110127 I.neurologická klinika, společné pracoviště LF MU a FNUSA, Pekařská 664/53, 656 91 Brno, budova C
</t>
  </si>
  <si>
    <t>110127 I.neurologická klinika, společné pracoviště LF MU a FNUSA, Pekařská 664/53, 656 91 Brno, budova C</t>
  </si>
  <si>
    <t>Kabelové DO jack 3,5 mm stereo</t>
  </si>
  <si>
    <t>DVI-I 29 kolíkový; HDMI v1.3; vga mini D-Sub 15 pin; 2×audio vstup 3,5 jack stereo; lan RJ45</t>
  </si>
  <si>
    <t>MS Windows 7  Professional 64b CZ</t>
  </si>
  <si>
    <t>Položka č.8</t>
  </si>
  <si>
    <t>17"-19"</t>
  </si>
  <si>
    <t>Monitor Full HD</t>
  </si>
  <si>
    <t>Umožňuje umístění na strop (stropní držák není součástí nabídky)</t>
  </si>
  <si>
    <t>Vystavit fakturu za Dodávku Zboží výše:</t>
  </si>
  <si>
    <t>CELKEM</t>
  </si>
  <si>
    <t>DPH celkem</t>
  </si>
  <si>
    <t>Cena vč. DPH celkem</t>
  </si>
  <si>
    <t>LCD</t>
  </si>
  <si>
    <t>min. XGA</t>
  </si>
  <si>
    <t>min. 1920×1080, 1680×1050, 1600×1200, 1600×900, 1400×1050, 1366×768, 1280×800, 1280×768, 1280×720, 800×600, 720×480, 640×480</t>
  </si>
  <si>
    <t>min. 3600 Ansi lumen</t>
  </si>
  <si>
    <t>min. 4000 hodin</t>
  </si>
  <si>
    <t xml:space="preserve"> min. 2×D-sub 15-pin VGA in, 1× D-sub 15-pin VGA out, HDMI in, video RCA in, S-Video in, 2×3,5 mm Stereo Jack audio in, 2×RCA Stereo in, RJ45, USB Type A, USB Type B</t>
  </si>
  <si>
    <t>kompatabilita s:</t>
  </si>
  <si>
    <t>PAL; PAL60; NTSC; SECAM; NTSC 4.43; PAL-N; PAL-M</t>
  </si>
  <si>
    <t>max. 35dB</t>
  </si>
  <si>
    <t>Plátno II</t>
  </si>
  <si>
    <t xml:space="preserve"> povrch MattWhite</t>
  </si>
  <si>
    <t>viditelná úhlopříčka</t>
  </si>
  <si>
    <t>Položka č.2 Projekční sestava:</t>
  </si>
  <si>
    <t>a)</t>
  </si>
  <si>
    <t>b)</t>
  </si>
  <si>
    <t>c)</t>
  </si>
  <si>
    <t>d)</t>
  </si>
  <si>
    <t>Položka 5</t>
  </si>
  <si>
    <t>Dataprojektor IV</t>
  </si>
  <si>
    <t>přenosné stativové plátno 4:3</t>
  </si>
  <si>
    <t>pozorovací úhel</t>
  </si>
  <si>
    <r>
      <t>min. 140</t>
    </r>
    <r>
      <rPr>
        <sz val="10"/>
        <rFont val="Calibri"/>
        <family val="2"/>
      </rPr>
      <t>°</t>
    </r>
  </si>
  <si>
    <t>230-250 cm</t>
  </si>
  <si>
    <t xml:space="preserve"> gain </t>
  </si>
  <si>
    <t xml:space="preserve"> 1.0 - 1.2</t>
  </si>
  <si>
    <t>max. 13 kg</t>
  </si>
  <si>
    <t>min. 288 cm</t>
  </si>
  <si>
    <t>zesílený okraj plátna</t>
  </si>
  <si>
    <t>tloušťka materiálu</t>
  </si>
  <si>
    <t>min. 0,35 mm</t>
  </si>
  <si>
    <t xml:space="preserve">MUDr. Tomáš Andrašina, Ph.D., Telefon 532 23 2622 , E-mail tandrasina@fnbrno.cz </t>
  </si>
  <si>
    <t>min. 5000 Ansi lumen</t>
  </si>
  <si>
    <t>min. 2500 hodin v std módu</t>
  </si>
  <si>
    <t>automatická korekce lichobežníku</t>
  </si>
  <si>
    <t>rozhraní</t>
  </si>
  <si>
    <t xml:space="preserve"> Gigabit Ethernet, Ethernetové rozhraní (100 Base-TX / 10 Base-T), USB 2.0 typu B, USB 2.0 typu A, HDMI vstup, RGB vstup, RGB výstup, Audiovýstup, stereofonní konektor mini-jack, Audiovstup, stereofonní konektor mini-jack, RS-232C, WLAN, VGA vstup, VGA výstup, Kompozitní vstup, DisplayPort</t>
  </si>
  <si>
    <t>max. 4 kg</t>
  </si>
  <si>
    <t>funkce rozdělení obrazovky</t>
  </si>
  <si>
    <t>JPG prohlížeč bez PC</t>
  </si>
  <si>
    <t>Ing. Pavel Daniel, Telefon 543 182 641, E-mail pdaniel@med.muni.cz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</si>
</sst>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2" borderId="1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left" vertical="top" wrapText="1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0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2" fontId="0" fillId="32" borderId="10" xfId="0" applyNumberFormat="1" applyFill="1" applyBorder="1" applyAlignment="1" applyProtection="1">
      <alignment wrapText="1"/>
      <protection locked="0"/>
    </xf>
    <xf numFmtId="2" fontId="0" fillId="33" borderId="10" xfId="0" applyNumberFormat="1" applyFill="1" applyBorder="1" applyAlignment="1" applyProtection="1">
      <alignment wrapText="1"/>
      <protection locked="0"/>
    </xf>
    <xf numFmtId="2" fontId="6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 horizontal="left" vertical="top" wrapText="1"/>
    </xf>
    <xf numFmtId="0" fontId="6" fillId="0" borderId="16" xfId="0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9" xfId="0" applyFill="1" applyBorder="1" applyAlignment="1" applyProtection="1">
      <alignment wrapText="1"/>
      <protection locked="0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4" borderId="19" xfId="0" applyFont="1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0" fillId="34" borderId="19" xfId="0" applyFill="1" applyBorder="1" applyAlignment="1" applyProtection="1">
      <alignment wrapText="1"/>
      <protection locked="0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4" borderId="16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2" borderId="16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33" borderId="10" xfId="0" applyFill="1" applyBorder="1" applyAlignment="1" applyProtection="1">
      <alignment wrapText="1"/>
      <protection locked="0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33" borderId="19" xfId="0" applyNumberFormat="1" applyFill="1" applyBorder="1" applyAlignment="1" applyProtection="1">
      <alignment wrapText="1"/>
      <protection locked="0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 wrapText="1"/>
    </xf>
    <xf numFmtId="2" fontId="0" fillId="0" borderId="21" xfId="0" applyNumberFormat="1" applyBorder="1" applyAlignment="1">
      <alignment wrapText="1"/>
    </xf>
    <xf numFmtId="0" fontId="0" fillId="33" borderId="20" xfId="0" applyFill="1" applyBorder="1" applyAlignment="1" applyProtection="1">
      <alignment wrapText="1"/>
      <protection locked="0"/>
    </xf>
    <xf numFmtId="2" fontId="0" fillId="33" borderId="20" xfId="0" applyNumberFormat="1" applyFill="1" applyBorder="1" applyAlignment="1" applyProtection="1">
      <alignment wrapText="1"/>
      <protection locked="0"/>
    </xf>
    <xf numFmtId="0" fontId="0" fillId="0" borderId="20" xfId="0" applyFont="1" applyFill="1" applyBorder="1" applyAlignment="1" applyProtection="1">
      <alignment wrapText="1"/>
      <protection locked="0"/>
    </xf>
    <xf numFmtId="0" fontId="0" fillId="24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 applyProtection="1">
      <alignment wrapText="1"/>
      <protection locked="0"/>
    </xf>
    <xf numFmtId="0" fontId="0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wrapText="1"/>
    </xf>
    <xf numFmtId="2" fontId="0" fillId="33" borderId="20" xfId="0" applyNumberForma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7"/>
  <sheetViews>
    <sheetView zoomScale="80" zoomScaleNormal="80" zoomScalePageLayoutView="0" workbookViewId="0" topLeftCell="C57">
      <selection activeCell="K76" sqref="K76"/>
    </sheetView>
  </sheetViews>
  <sheetFormatPr defaultColWidth="9.140625" defaultRowHeight="45" customHeight="1"/>
  <cols>
    <col min="1" max="1" width="11.8515625" style="0" customWidth="1"/>
    <col min="2" max="2" width="14.00390625" style="0" customWidth="1"/>
    <col min="3" max="3" width="19.140625" style="0" customWidth="1"/>
    <col min="4" max="4" width="19.00390625" style="1" customWidth="1"/>
    <col min="5" max="5" width="52.28125" style="0" customWidth="1"/>
    <col min="6" max="6" width="56.7109375" style="0" customWidth="1"/>
    <col min="7" max="7" width="9.140625" style="7" customWidth="1"/>
    <col min="8" max="8" width="11.421875" style="0" customWidth="1"/>
    <col min="9" max="9" width="13.8515625" style="0" customWidth="1"/>
    <col min="10" max="10" width="14.8515625" style="0" customWidth="1"/>
    <col min="11" max="11" width="13.8515625" style="0" customWidth="1"/>
    <col min="12" max="12" width="16.7109375" style="1" customWidth="1"/>
    <col min="13" max="13" width="13.00390625" style="1" customWidth="1"/>
    <col min="14" max="14" width="8.140625" style="0" customWidth="1"/>
    <col min="15" max="72" width="9.140625" style="7" customWidth="1"/>
  </cols>
  <sheetData>
    <row r="1" spans="1:14" ht="45" customHeight="1">
      <c r="A1" s="89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72" s="1" customFormat="1" ht="38.25">
      <c r="A2" s="3" t="s">
        <v>4</v>
      </c>
      <c r="B2" s="3" t="s">
        <v>7</v>
      </c>
      <c r="C2" s="3" t="s">
        <v>8</v>
      </c>
      <c r="D2" s="92" t="s">
        <v>12</v>
      </c>
      <c r="E2" s="93"/>
      <c r="F2" s="3" t="s">
        <v>11</v>
      </c>
      <c r="G2" s="57" t="s">
        <v>2</v>
      </c>
      <c r="H2" s="5" t="s">
        <v>3</v>
      </c>
      <c r="I2" s="5" t="s">
        <v>1</v>
      </c>
      <c r="J2" s="5" t="s">
        <v>213</v>
      </c>
      <c r="K2" s="5" t="s">
        <v>214</v>
      </c>
      <c r="L2" s="3" t="s">
        <v>0</v>
      </c>
      <c r="M2" s="3" t="s">
        <v>10</v>
      </c>
      <c r="N2" s="5" t="s">
        <v>9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14" s="8" customFormat="1" ht="12.75">
      <c r="A3" s="6" t="s">
        <v>5</v>
      </c>
      <c r="B3" s="17" t="s">
        <v>17</v>
      </c>
      <c r="C3" s="10"/>
      <c r="D3" s="17" t="s">
        <v>18</v>
      </c>
      <c r="E3" s="17" t="s">
        <v>51</v>
      </c>
      <c r="F3" s="10"/>
      <c r="G3" s="81">
        <v>2</v>
      </c>
      <c r="H3" s="64"/>
      <c r="I3" s="64">
        <f>G3*H3</f>
        <v>0</v>
      </c>
      <c r="J3" s="64">
        <f>I3*0.21</f>
        <v>0</v>
      </c>
      <c r="K3" s="64">
        <f>I3+J3</f>
        <v>0</v>
      </c>
      <c r="L3" s="86" t="s">
        <v>55</v>
      </c>
      <c r="M3" s="86" t="s">
        <v>54</v>
      </c>
      <c r="N3" s="114">
        <v>9801</v>
      </c>
    </row>
    <row r="4" spans="1:14" s="8" customFormat="1" ht="12.75">
      <c r="A4" s="99"/>
      <c r="B4" s="73"/>
      <c r="C4" s="74"/>
      <c r="D4" s="17" t="s">
        <v>19</v>
      </c>
      <c r="E4" s="17" t="s">
        <v>36</v>
      </c>
      <c r="F4" s="10"/>
      <c r="G4" s="82"/>
      <c r="H4" s="65"/>
      <c r="I4" s="65"/>
      <c r="J4" s="65"/>
      <c r="K4" s="65"/>
      <c r="L4" s="65"/>
      <c r="M4" s="65"/>
      <c r="N4" s="65"/>
    </row>
    <row r="5" spans="1:14" s="8" customFormat="1" ht="25.5">
      <c r="A5" s="58"/>
      <c r="B5" s="59"/>
      <c r="C5" s="60"/>
      <c r="D5" s="17" t="s">
        <v>20</v>
      </c>
      <c r="E5" s="17" t="s">
        <v>37</v>
      </c>
      <c r="F5" s="10"/>
      <c r="G5" s="82"/>
      <c r="H5" s="65"/>
      <c r="I5" s="65"/>
      <c r="J5" s="65"/>
      <c r="K5" s="65"/>
      <c r="L5" s="65"/>
      <c r="M5" s="65"/>
      <c r="N5" s="65"/>
    </row>
    <row r="6" spans="1:14" s="8" customFormat="1" ht="12.75">
      <c r="A6" s="58"/>
      <c r="B6" s="59"/>
      <c r="C6" s="60"/>
      <c r="D6" s="17" t="s">
        <v>38</v>
      </c>
      <c r="E6" s="17" t="s">
        <v>39</v>
      </c>
      <c r="F6" s="10"/>
      <c r="G6" s="82"/>
      <c r="H6" s="65"/>
      <c r="I6" s="65"/>
      <c r="J6" s="65"/>
      <c r="K6" s="65"/>
      <c r="L6" s="65"/>
      <c r="M6" s="65"/>
      <c r="N6" s="65"/>
    </row>
    <row r="7" spans="1:14" s="8" customFormat="1" ht="12.75">
      <c r="A7" s="58"/>
      <c r="B7" s="59"/>
      <c r="C7" s="60"/>
      <c r="D7" s="17" t="s">
        <v>40</v>
      </c>
      <c r="E7" s="17" t="s">
        <v>41</v>
      </c>
      <c r="F7" s="10"/>
      <c r="G7" s="82"/>
      <c r="H7" s="65"/>
      <c r="I7" s="65"/>
      <c r="J7" s="65"/>
      <c r="K7" s="65"/>
      <c r="L7" s="65"/>
      <c r="M7" s="65"/>
      <c r="N7" s="65"/>
    </row>
    <row r="8" spans="1:14" s="8" customFormat="1" ht="12.75">
      <c r="A8" s="58"/>
      <c r="B8" s="59"/>
      <c r="C8" s="60"/>
      <c r="D8" s="17" t="s">
        <v>42</v>
      </c>
      <c r="E8" s="17" t="s">
        <v>43</v>
      </c>
      <c r="F8" s="10"/>
      <c r="G8" s="82"/>
      <c r="H8" s="65"/>
      <c r="I8" s="65"/>
      <c r="J8" s="65"/>
      <c r="K8" s="65"/>
      <c r="L8" s="65"/>
      <c r="M8" s="65"/>
      <c r="N8" s="65"/>
    </row>
    <row r="9" spans="1:14" s="8" customFormat="1" ht="12.75">
      <c r="A9" s="58"/>
      <c r="B9" s="59"/>
      <c r="C9" s="60"/>
      <c r="D9" s="17" t="s">
        <v>38</v>
      </c>
      <c r="E9" s="17" t="s">
        <v>44</v>
      </c>
      <c r="F9" s="10"/>
      <c r="G9" s="82"/>
      <c r="H9" s="65"/>
      <c r="I9" s="65"/>
      <c r="J9" s="65"/>
      <c r="K9" s="65"/>
      <c r="L9" s="65"/>
      <c r="M9" s="65"/>
      <c r="N9" s="65"/>
    </row>
    <row r="10" spans="1:14" s="8" customFormat="1" ht="12.75">
      <c r="A10" s="58"/>
      <c r="B10" s="59"/>
      <c r="C10" s="60"/>
      <c r="D10" s="17" t="s">
        <v>45</v>
      </c>
      <c r="E10" s="17" t="s">
        <v>46</v>
      </c>
      <c r="F10" s="10"/>
      <c r="G10" s="82"/>
      <c r="H10" s="65"/>
      <c r="I10" s="65"/>
      <c r="J10" s="65"/>
      <c r="K10" s="65"/>
      <c r="L10" s="65"/>
      <c r="M10" s="65"/>
      <c r="N10" s="65"/>
    </row>
    <row r="11" spans="1:14" s="8" customFormat="1" ht="12.75">
      <c r="A11" s="58"/>
      <c r="B11" s="59"/>
      <c r="C11" s="60"/>
      <c r="D11" s="17" t="s">
        <v>22</v>
      </c>
      <c r="E11" s="17" t="s">
        <v>47</v>
      </c>
      <c r="F11" s="10"/>
      <c r="G11" s="82"/>
      <c r="H11" s="65"/>
      <c r="I11" s="65"/>
      <c r="J11" s="65"/>
      <c r="K11" s="65"/>
      <c r="L11" s="65"/>
      <c r="M11" s="65"/>
      <c r="N11" s="65"/>
    </row>
    <row r="12" spans="1:14" s="8" customFormat="1" ht="27.75" customHeight="1">
      <c r="A12" s="58"/>
      <c r="B12" s="59"/>
      <c r="C12" s="60"/>
      <c r="D12" s="17" t="s">
        <v>48</v>
      </c>
      <c r="E12" s="17" t="s">
        <v>49</v>
      </c>
      <c r="F12" s="10"/>
      <c r="G12" s="82"/>
      <c r="H12" s="65"/>
      <c r="I12" s="65"/>
      <c r="J12" s="65"/>
      <c r="K12" s="65"/>
      <c r="L12" s="65"/>
      <c r="M12" s="65"/>
      <c r="N12" s="65"/>
    </row>
    <row r="13" spans="1:14" s="8" customFormat="1" ht="27.75" customHeight="1">
      <c r="A13" s="58"/>
      <c r="B13" s="59"/>
      <c r="C13" s="60"/>
      <c r="D13" s="17" t="s">
        <v>50</v>
      </c>
      <c r="E13" s="17" t="s">
        <v>205</v>
      </c>
      <c r="F13" s="10"/>
      <c r="G13" s="82"/>
      <c r="H13" s="65"/>
      <c r="I13" s="65"/>
      <c r="J13" s="65"/>
      <c r="K13" s="65"/>
      <c r="L13" s="65"/>
      <c r="M13" s="65"/>
      <c r="N13" s="65"/>
    </row>
    <row r="14" spans="1:14" s="8" customFormat="1" ht="25.5">
      <c r="A14" s="58"/>
      <c r="B14" s="59"/>
      <c r="C14" s="60"/>
      <c r="D14" s="17" t="s">
        <v>204</v>
      </c>
      <c r="E14" s="17" t="s">
        <v>27</v>
      </c>
      <c r="F14" s="10"/>
      <c r="G14" s="82"/>
      <c r="H14" s="65"/>
      <c r="I14" s="65"/>
      <c r="J14" s="65"/>
      <c r="K14" s="65"/>
      <c r="L14" s="65"/>
      <c r="M14" s="65"/>
      <c r="N14" s="65"/>
    </row>
    <row r="15" spans="1:14" ht="12.75">
      <c r="A15" s="38" t="s">
        <v>211</v>
      </c>
      <c r="B15" s="9"/>
      <c r="C15" s="9"/>
      <c r="D15" s="2"/>
      <c r="E15" s="2"/>
      <c r="F15" s="2"/>
      <c r="G15" s="4"/>
      <c r="H15" s="2"/>
      <c r="I15" s="11">
        <f>SUM(I3)</f>
        <v>0</v>
      </c>
      <c r="J15" s="11">
        <f>SUM(J3)</f>
        <v>0</v>
      </c>
      <c r="K15" s="11">
        <f>SUM(K3)</f>
        <v>0</v>
      </c>
      <c r="L15" s="2"/>
      <c r="M15" s="2"/>
      <c r="N15" s="9"/>
    </row>
    <row r="16" spans="1:14" ht="12.75">
      <c r="A16" s="94" t="s">
        <v>227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6" s="8" customFormat="1" ht="55.5" customHeight="1">
      <c r="A17" s="16" t="s">
        <v>228</v>
      </c>
      <c r="B17" s="17" t="s">
        <v>29</v>
      </c>
      <c r="C17" s="10"/>
      <c r="D17" s="17" t="s">
        <v>18</v>
      </c>
      <c r="E17" s="17" t="s">
        <v>32</v>
      </c>
      <c r="F17" s="10"/>
      <c r="G17" s="109">
        <v>1</v>
      </c>
      <c r="H17" s="110"/>
      <c r="I17" s="110">
        <f>G17*H17</f>
        <v>0</v>
      </c>
      <c r="J17" s="64">
        <f>I17*0.21</f>
        <v>0</v>
      </c>
      <c r="K17" s="64">
        <f>I17+J17</f>
        <v>0</v>
      </c>
      <c r="L17" s="86" t="s">
        <v>52</v>
      </c>
      <c r="M17" s="86" t="s">
        <v>53</v>
      </c>
      <c r="N17" s="116">
        <v>9801</v>
      </c>
      <c r="P17" s="20"/>
    </row>
    <row r="18" spans="1:14" s="8" customFormat="1" ht="12.75">
      <c r="A18" s="118"/>
      <c r="B18" s="119"/>
      <c r="C18" s="120"/>
      <c r="D18" s="17" t="s">
        <v>19</v>
      </c>
      <c r="E18" s="17" t="s">
        <v>56</v>
      </c>
      <c r="F18" s="10"/>
      <c r="G18" s="109"/>
      <c r="H18" s="110"/>
      <c r="I18" s="110"/>
      <c r="J18" s="65"/>
      <c r="K18" s="65"/>
      <c r="L18" s="108"/>
      <c r="M18" s="108"/>
      <c r="N18" s="117"/>
    </row>
    <row r="19" spans="1:14" s="8" customFormat="1" ht="25.5">
      <c r="A19" s="121"/>
      <c r="B19" s="122"/>
      <c r="C19" s="123"/>
      <c r="D19" s="17" t="s">
        <v>20</v>
      </c>
      <c r="E19" s="17" t="s">
        <v>57</v>
      </c>
      <c r="F19" s="10"/>
      <c r="G19" s="109"/>
      <c r="H19" s="110"/>
      <c r="I19" s="110"/>
      <c r="J19" s="65"/>
      <c r="K19" s="65"/>
      <c r="L19" s="108"/>
      <c r="M19" s="108"/>
      <c r="N19" s="117"/>
    </row>
    <row r="20" spans="1:14" s="8" customFormat="1" ht="12.75">
      <c r="A20" s="121"/>
      <c r="B20" s="122"/>
      <c r="C20" s="123"/>
      <c r="D20" s="17" t="s">
        <v>22</v>
      </c>
      <c r="E20" s="17" t="s">
        <v>21</v>
      </c>
      <c r="F20" s="10"/>
      <c r="G20" s="109"/>
      <c r="H20" s="110"/>
      <c r="I20" s="110"/>
      <c r="J20" s="65"/>
      <c r="K20" s="65"/>
      <c r="L20" s="108"/>
      <c r="M20" s="108"/>
      <c r="N20" s="117"/>
    </row>
    <row r="21" spans="1:14" s="8" customFormat="1" ht="12.75">
      <c r="A21" s="121"/>
      <c r="B21" s="122"/>
      <c r="C21" s="123"/>
      <c r="D21" s="17" t="s">
        <v>58</v>
      </c>
      <c r="E21" s="17" t="s">
        <v>59</v>
      </c>
      <c r="F21" s="10"/>
      <c r="G21" s="109"/>
      <c r="H21" s="110"/>
      <c r="I21" s="110"/>
      <c r="J21" s="65"/>
      <c r="K21" s="65"/>
      <c r="L21" s="108"/>
      <c r="M21" s="108"/>
      <c r="N21" s="117"/>
    </row>
    <row r="22" spans="1:14" s="8" customFormat="1" ht="38.25">
      <c r="A22" s="121"/>
      <c r="B22" s="122"/>
      <c r="C22" s="123"/>
      <c r="D22" s="17" t="s">
        <v>24</v>
      </c>
      <c r="E22" s="17" t="s">
        <v>60</v>
      </c>
      <c r="F22" s="10"/>
      <c r="G22" s="109"/>
      <c r="H22" s="110"/>
      <c r="I22" s="110"/>
      <c r="J22" s="65"/>
      <c r="K22" s="65"/>
      <c r="L22" s="108"/>
      <c r="M22" s="108"/>
      <c r="N22" s="117"/>
    </row>
    <row r="23" spans="1:14" ht="38.25">
      <c r="A23" s="124"/>
      <c r="B23" s="125"/>
      <c r="C23" s="126"/>
      <c r="D23" s="17" t="s">
        <v>25</v>
      </c>
      <c r="E23" s="17" t="s">
        <v>61</v>
      </c>
      <c r="F23" s="12"/>
      <c r="G23" s="109"/>
      <c r="H23" s="110"/>
      <c r="I23" s="110"/>
      <c r="J23" s="66"/>
      <c r="K23" s="66"/>
      <c r="L23" s="108"/>
      <c r="M23" s="108"/>
      <c r="N23" s="117"/>
    </row>
    <row r="24" spans="1:14" ht="12.75" customHeight="1">
      <c r="A24" s="16" t="s">
        <v>229</v>
      </c>
      <c r="B24" s="17" t="s">
        <v>84</v>
      </c>
      <c r="C24" s="10"/>
      <c r="D24" s="25" t="s">
        <v>69</v>
      </c>
      <c r="E24" s="25" t="s">
        <v>88</v>
      </c>
      <c r="F24" s="12"/>
      <c r="G24" s="81">
        <v>1</v>
      </c>
      <c r="H24" s="64"/>
      <c r="I24" s="64">
        <f>G24*H24</f>
        <v>0</v>
      </c>
      <c r="J24" s="64">
        <f>I24*0.21</f>
        <v>0</v>
      </c>
      <c r="K24" s="64">
        <f>I24+J24</f>
        <v>0</v>
      </c>
      <c r="L24" s="86" t="s">
        <v>52</v>
      </c>
      <c r="M24" s="129" t="s">
        <v>53</v>
      </c>
      <c r="N24" s="115">
        <v>9801</v>
      </c>
    </row>
    <row r="25" spans="1:14" ht="12.75">
      <c r="A25" s="127"/>
      <c r="B25" s="119"/>
      <c r="C25" s="120"/>
      <c r="D25" s="25" t="s">
        <v>70</v>
      </c>
      <c r="E25" s="25" t="s">
        <v>71</v>
      </c>
      <c r="F25" s="12"/>
      <c r="G25" s="87"/>
      <c r="H25" s="65"/>
      <c r="I25" s="65"/>
      <c r="J25" s="65"/>
      <c r="K25" s="65"/>
      <c r="L25" s="108"/>
      <c r="M25" s="98"/>
      <c r="N25" s="98"/>
    </row>
    <row r="26" spans="1:14" ht="12.75">
      <c r="A26" s="121"/>
      <c r="B26" s="122"/>
      <c r="C26" s="123"/>
      <c r="D26" s="25" t="s">
        <v>72</v>
      </c>
      <c r="E26" s="25" t="s">
        <v>89</v>
      </c>
      <c r="F26" s="12"/>
      <c r="G26" s="87"/>
      <c r="H26" s="65"/>
      <c r="I26" s="65"/>
      <c r="J26" s="65"/>
      <c r="K26" s="65"/>
      <c r="L26" s="108"/>
      <c r="M26" s="98"/>
      <c r="N26" s="98"/>
    </row>
    <row r="27" spans="1:14" ht="25.5">
      <c r="A27" s="121"/>
      <c r="B27" s="122"/>
      <c r="C27" s="123"/>
      <c r="D27" s="25" t="s">
        <v>73</v>
      </c>
      <c r="E27" s="25" t="s">
        <v>90</v>
      </c>
      <c r="F27" s="12"/>
      <c r="G27" s="87"/>
      <c r="H27" s="65"/>
      <c r="I27" s="65"/>
      <c r="J27" s="65"/>
      <c r="K27" s="65"/>
      <c r="L27" s="108"/>
      <c r="M27" s="98"/>
      <c r="N27" s="98"/>
    </row>
    <row r="28" spans="1:14" ht="25.5">
      <c r="A28" s="121"/>
      <c r="B28" s="122"/>
      <c r="C28" s="123"/>
      <c r="D28" s="25" t="s">
        <v>74</v>
      </c>
      <c r="E28" s="25" t="s">
        <v>91</v>
      </c>
      <c r="F28" s="12"/>
      <c r="G28" s="87"/>
      <c r="H28" s="65"/>
      <c r="I28" s="65"/>
      <c r="J28" s="65"/>
      <c r="K28" s="65"/>
      <c r="L28" s="108"/>
      <c r="M28" s="98"/>
      <c r="N28" s="98"/>
    </row>
    <row r="29" spans="1:14" ht="12.75">
      <c r="A29" s="121"/>
      <c r="B29" s="122"/>
      <c r="C29" s="123"/>
      <c r="D29" s="25" t="s">
        <v>75</v>
      </c>
      <c r="E29" s="25" t="s">
        <v>27</v>
      </c>
      <c r="F29" s="12"/>
      <c r="G29" s="87"/>
      <c r="H29" s="65"/>
      <c r="I29" s="65"/>
      <c r="J29" s="65"/>
      <c r="K29" s="65"/>
      <c r="L29" s="108"/>
      <c r="M29" s="98"/>
      <c r="N29" s="98"/>
    </row>
    <row r="30" spans="1:14" ht="12.75">
      <c r="A30" s="121"/>
      <c r="B30" s="122"/>
      <c r="C30" s="123"/>
      <c r="D30" s="25" t="s">
        <v>76</v>
      </c>
      <c r="E30" s="25" t="s">
        <v>92</v>
      </c>
      <c r="F30" s="12"/>
      <c r="G30" s="87"/>
      <c r="H30" s="65"/>
      <c r="I30" s="65"/>
      <c r="J30" s="65"/>
      <c r="K30" s="65"/>
      <c r="L30" s="108"/>
      <c r="M30" s="98"/>
      <c r="N30" s="98"/>
    </row>
    <row r="31" spans="1:14" ht="12.75" customHeight="1">
      <c r="A31" s="121"/>
      <c r="B31" s="122"/>
      <c r="C31" s="123"/>
      <c r="D31" s="25" t="s">
        <v>77</v>
      </c>
      <c r="E31" s="25" t="s">
        <v>93</v>
      </c>
      <c r="F31" s="12"/>
      <c r="G31" s="87"/>
      <c r="H31" s="65"/>
      <c r="I31" s="65"/>
      <c r="J31" s="65"/>
      <c r="K31" s="65"/>
      <c r="L31" s="108"/>
      <c r="M31" s="98"/>
      <c r="N31" s="98"/>
    </row>
    <row r="32" spans="1:14" ht="25.5">
      <c r="A32" s="121"/>
      <c r="B32" s="122"/>
      <c r="C32" s="123"/>
      <c r="D32" s="25" t="s">
        <v>94</v>
      </c>
      <c r="E32" s="25" t="s">
        <v>95</v>
      </c>
      <c r="F32" s="12"/>
      <c r="G32" s="87"/>
      <c r="H32" s="65"/>
      <c r="I32" s="65"/>
      <c r="J32" s="65"/>
      <c r="K32" s="65"/>
      <c r="L32" s="108"/>
      <c r="M32" s="98"/>
      <c r="N32" s="98"/>
    </row>
    <row r="33" spans="1:14" ht="12.75">
      <c r="A33" s="121"/>
      <c r="B33" s="122"/>
      <c r="C33" s="123"/>
      <c r="D33" s="25" t="s">
        <v>78</v>
      </c>
      <c r="E33" s="25" t="s">
        <v>96</v>
      </c>
      <c r="F33" s="12"/>
      <c r="G33" s="87"/>
      <c r="H33" s="65"/>
      <c r="I33" s="65"/>
      <c r="J33" s="65"/>
      <c r="K33" s="65"/>
      <c r="L33" s="108"/>
      <c r="M33" s="98"/>
      <c r="N33" s="98"/>
    </row>
    <row r="34" spans="1:14" ht="25.5">
      <c r="A34" s="121"/>
      <c r="B34" s="122"/>
      <c r="C34" s="123"/>
      <c r="D34" s="25" t="s">
        <v>79</v>
      </c>
      <c r="E34" s="25" t="s">
        <v>97</v>
      </c>
      <c r="F34" s="12"/>
      <c r="G34" s="87"/>
      <c r="H34" s="65"/>
      <c r="I34" s="65"/>
      <c r="J34" s="65"/>
      <c r="K34" s="65"/>
      <c r="L34" s="108"/>
      <c r="M34" s="98"/>
      <c r="N34" s="98"/>
    </row>
    <row r="35" spans="1:14" ht="38.25">
      <c r="A35" s="121"/>
      <c r="B35" s="122"/>
      <c r="C35" s="123"/>
      <c r="D35" s="25" t="s">
        <v>80</v>
      </c>
      <c r="E35" s="25" t="s">
        <v>27</v>
      </c>
      <c r="F35" s="12"/>
      <c r="G35" s="87"/>
      <c r="H35" s="65"/>
      <c r="I35" s="65"/>
      <c r="J35" s="65"/>
      <c r="K35" s="65"/>
      <c r="L35" s="108"/>
      <c r="M35" s="98"/>
      <c r="N35" s="98"/>
    </row>
    <row r="36" spans="1:14" ht="25.5">
      <c r="A36" s="121"/>
      <c r="B36" s="122"/>
      <c r="C36" s="123"/>
      <c r="D36" s="25" t="s">
        <v>81</v>
      </c>
      <c r="E36" s="25" t="s">
        <v>206</v>
      </c>
      <c r="F36" s="12"/>
      <c r="G36" s="87"/>
      <c r="H36" s="65"/>
      <c r="I36" s="65"/>
      <c r="J36" s="65"/>
      <c r="K36" s="65"/>
      <c r="L36" s="108"/>
      <c r="M36" s="98"/>
      <c r="N36" s="98"/>
    </row>
    <row r="37" spans="1:14" ht="60" customHeight="1">
      <c r="A37" s="124"/>
      <c r="B37" s="125"/>
      <c r="C37" s="126"/>
      <c r="D37" s="25" t="s">
        <v>82</v>
      </c>
      <c r="E37" s="25" t="s">
        <v>83</v>
      </c>
      <c r="F37" s="12"/>
      <c r="G37" s="88"/>
      <c r="H37" s="66"/>
      <c r="I37" s="66"/>
      <c r="J37" s="66"/>
      <c r="K37" s="66"/>
      <c r="L37" s="128"/>
      <c r="M37" s="98"/>
      <c r="N37" s="98"/>
    </row>
    <row r="38" spans="1:14" ht="135.75" customHeight="1">
      <c r="A38" s="16" t="s">
        <v>230</v>
      </c>
      <c r="B38" s="17" t="s">
        <v>85</v>
      </c>
      <c r="C38" s="10"/>
      <c r="D38" s="26" t="s">
        <v>86</v>
      </c>
      <c r="E38" s="26" t="s">
        <v>87</v>
      </c>
      <c r="F38" s="12"/>
      <c r="G38" s="55">
        <v>1</v>
      </c>
      <c r="H38" s="23"/>
      <c r="I38" s="23">
        <f>G38*H38</f>
        <v>0</v>
      </c>
      <c r="J38" s="23">
        <f>I38*0.21</f>
        <v>0</v>
      </c>
      <c r="K38" s="23">
        <f>I38+J38</f>
        <v>0</v>
      </c>
      <c r="L38" s="17" t="s">
        <v>52</v>
      </c>
      <c r="M38" s="17" t="s">
        <v>53</v>
      </c>
      <c r="N38" s="24">
        <v>9801</v>
      </c>
    </row>
    <row r="39" spans="1:14" ht="38.25">
      <c r="A39" s="16" t="s">
        <v>231</v>
      </c>
      <c r="B39" s="17" t="s">
        <v>30</v>
      </c>
      <c r="C39" s="10"/>
      <c r="D39" s="18" t="s">
        <v>62</v>
      </c>
      <c r="E39" s="14" t="s">
        <v>27</v>
      </c>
      <c r="F39" s="12"/>
      <c r="G39" s="67">
        <v>1</v>
      </c>
      <c r="H39" s="70"/>
      <c r="I39" s="75">
        <f>G39*H39</f>
        <v>0</v>
      </c>
      <c r="J39" s="75">
        <f>H39*I39</f>
        <v>0</v>
      </c>
      <c r="K39" s="75">
        <f>I39*J39</f>
        <v>0</v>
      </c>
      <c r="L39" s="97" t="s">
        <v>52</v>
      </c>
      <c r="M39" s="97" t="s">
        <v>53</v>
      </c>
      <c r="N39" s="97">
        <v>9801</v>
      </c>
    </row>
    <row r="40" spans="1:14" ht="12.75">
      <c r="A40" s="127"/>
      <c r="B40" s="119"/>
      <c r="C40" s="120"/>
      <c r="D40" s="18" t="s">
        <v>63</v>
      </c>
      <c r="E40" s="14" t="s">
        <v>64</v>
      </c>
      <c r="F40" s="12"/>
      <c r="G40" s="68"/>
      <c r="H40" s="65"/>
      <c r="I40" s="76"/>
      <c r="J40" s="76"/>
      <c r="K40" s="76"/>
      <c r="L40" s="98"/>
      <c r="M40" s="98"/>
      <c r="N40" s="98"/>
    </row>
    <row r="41" spans="1:14" ht="12.75">
      <c r="A41" s="121"/>
      <c r="B41" s="122"/>
      <c r="C41" s="123"/>
      <c r="D41" s="18" t="s">
        <v>68</v>
      </c>
      <c r="E41" s="14" t="s">
        <v>27</v>
      </c>
      <c r="F41" s="12"/>
      <c r="G41" s="68"/>
      <c r="H41" s="65"/>
      <c r="I41" s="76"/>
      <c r="J41" s="76"/>
      <c r="K41" s="76"/>
      <c r="L41" s="98"/>
      <c r="M41" s="98"/>
      <c r="N41" s="98"/>
    </row>
    <row r="42" spans="1:14" ht="12.75">
      <c r="A42" s="121"/>
      <c r="B42" s="122"/>
      <c r="C42" s="123"/>
      <c r="D42" s="18" t="s">
        <v>65</v>
      </c>
      <c r="E42" s="14" t="s">
        <v>27</v>
      </c>
      <c r="F42" s="12"/>
      <c r="G42" s="68"/>
      <c r="H42" s="65"/>
      <c r="I42" s="76"/>
      <c r="J42" s="76"/>
      <c r="K42" s="76"/>
      <c r="L42" s="98"/>
      <c r="M42" s="98"/>
      <c r="N42" s="98"/>
    </row>
    <row r="43" spans="1:14" ht="12.75">
      <c r="A43" s="124"/>
      <c r="B43" s="125"/>
      <c r="C43" s="126"/>
      <c r="D43" s="18" t="s">
        <v>66</v>
      </c>
      <c r="E43" s="14" t="s">
        <v>67</v>
      </c>
      <c r="F43" s="12"/>
      <c r="G43" s="68"/>
      <c r="H43" s="65"/>
      <c r="I43" s="76"/>
      <c r="J43" s="76"/>
      <c r="K43" s="76"/>
      <c r="L43" s="98"/>
      <c r="M43" s="98"/>
      <c r="N43" s="98"/>
    </row>
    <row r="44" spans="1:14" ht="12.75">
      <c r="A44" s="38" t="s">
        <v>211</v>
      </c>
      <c r="B44" s="9"/>
      <c r="C44" s="9"/>
      <c r="D44" s="4"/>
      <c r="E44" s="13"/>
      <c r="F44" s="13"/>
      <c r="G44" s="13"/>
      <c r="H44" s="13"/>
      <c r="I44" s="11">
        <f>SUM(I17,I39,I24:I38)</f>
        <v>0</v>
      </c>
      <c r="J44" s="11">
        <f>SUM(J17,J39,J24:J38)</f>
        <v>0</v>
      </c>
      <c r="K44" s="11">
        <f>SUM(K17,K39,K24:K38)</f>
        <v>0</v>
      </c>
      <c r="L44" s="2"/>
      <c r="M44" s="2"/>
      <c r="N44" s="9"/>
    </row>
    <row r="45" spans="1:14" s="8" customFormat="1" ht="12.75">
      <c r="A45" s="16" t="s">
        <v>15</v>
      </c>
      <c r="B45" s="17" t="s">
        <v>31</v>
      </c>
      <c r="C45" s="53"/>
      <c r="D45" s="17" t="s">
        <v>18</v>
      </c>
      <c r="E45" s="17" t="s">
        <v>215</v>
      </c>
      <c r="F45" s="53"/>
      <c r="G45" s="81">
        <v>1</v>
      </c>
      <c r="H45" s="83"/>
      <c r="I45" s="83">
        <f>G45*H45</f>
        <v>0</v>
      </c>
      <c r="J45" s="83">
        <f>I45*0.21</f>
        <v>0</v>
      </c>
      <c r="K45" s="83">
        <f>I45+J45</f>
        <v>0</v>
      </c>
      <c r="L45" s="86" t="s">
        <v>98</v>
      </c>
      <c r="M45" s="86" t="s">
        <v>99</v>
      </c>
      <c r="N45" s="71">
        <v>9801</v>
      </c>
    </row>
    <row r="46" spans="1:14" s="8" customFormat="1" ht="12.75">
      <c r="A46" s="99"/>
      <c r="B46" s="100"/>
      <c r="C46" s="101"/>
      <c r="D46" s="17" t="s">
        <v>19</v>
      </c>
      <c r="E46" s="17" t="s">
        <v>56</v>
      </c>
      <c r="F46" s="53"/>
      <c r="G46" s="68"/>
      <c r="H46" s="79"/>
      <c r="I46" s="84"/>
      <c r="J46" s="84"/>
      <c r="K46" s="84"/>
      <c r="L46" s="87"/>
      <c r="M46" s="87"/>
      <c r="N46" s="68"/>
    </row>
    <row r="47" spans="1:14" s="8" customFormat="1" ht="12.75">
      <c r="A47" s="102"/>
      <c r="B47" s="103"/>
      <c r="C47" s="104"/>
      <c r="D47" s="17" t="s">
        <v>22</v>
      </c>
      <c r="E47" s="17" t="s">
        <v>21</v>
      </c>
      <c r="F47" s="53"/>
      <c r="G47" s="68"/>
      <c r="H47" s="84"/>
      <c r="I47" s="84"/>
      <c r="J47" s="84"/>
      <c r="K47" s="84"/>
      <c r="L47" s="87"/>
      <c r="M47" s="87"/>
      <c r="N47" s="68"/>
    </row>
    <row r="48" spans="1:14" s="8" customFormat="1" ht="12.75">
      <c r="A48" s="102"/>
      <c r="B48" s="103"/>
      <c r="C48" s="104"/>
      <c r="D48" s="17" t="s">
        <v>23</v>
      </c>
      <c r="E48" s="17" t="s">
        <v>246</v>
      </c>
      <c r="F48" s="53"/>
      <c r="G48" s="68"/>
      <c r="H48" s="84"/>
      <c r="I48" s="84"/>
      <c r="J48" s="84"/>
      <c r="K48" s="84"/>
      <c r="L48" s="87"/>
      <c r="M48" s="87"/>
      <c r="N48" s="68"/>
    </row>
    <row r="49" spans="1:14" s="8" customFormat="1" ht="38.25">
      <c r="A49" s="102"/>
      <c r="B49" s="103"/>
      <c r="C49" s="104"/>
      <c r="D49" s="17" t="s">
        <v>24</v>
      </c>
      <c r="E49" s="17" t="s">
        <v>247</v>
      </c>
      <c r="F49" s="53"/>
      <c r="G49" s="68"/>
      <c r="H49" s="84"/>
      <c r="I49" s="84"/>
      <c r="J49" s="84"/>
      <c r="K49" s="84"/>
      <c r="L49" s="87"/>
      <c r="M49" s="87"/>
      <c r="N49" s="68"/>
    </row>
    <row r="50" spans="1:14" s="8" customFormat="1" ht="25.5">
      <c r="A50" s="102"/>
      <c r="B50" s="103"/>
      <c r="C50" s="104"/>
      <c r="D50" s="17" t="s">
        <v>248</v>
      </c>
      <c r="E50" s="17" t="s">
        <v>27</v>
      </c>
      <c r="F50" s="53"/>
      <c r="G50" s="68"/>
      <c r="H50" s="84"/>
      <c r="I50" s="84"/>
      <c r="J50" s="84"/>
      <c r="K50" s="84"/>
      <c r="L50" s="87"/>
      <c r="M50" s="87"/>
      <c r="N50" s="68"/>
    </row>
    <row r="51" spans="1:14" s="8" customFormat="1" ht="76.5">
      <c r="A51" s="102"/>
      <c r="B51" s="103"/>
      <c r="C51" s="104"/>
      <c r="D51" s="17" t="s">
        <v>249</v>
      </c>
      <c r="E51" s="17" t="s">
        <v>250</v>
      </c>
      <c r="F51" s="53"/>
      <c r="G51" s="68"/>
      <c r="H51" s="84"/>
      <c r="I51" s="84"/>
      <c r="J51" s="84"/>
      <c r="K51" s="84"/>
      <c r="L51" s="87"/>
      <c r="M51" s="87"/>
      <c r="N51" s="68"/>
    </row>
    <row r="52" spans="1:14" s="8" customFormat="1" ht="25.5">
      <c r="A52" s="102"/>
      <c r="B52" s="103"/>
      <c r="C52" s="104"/>
      <c r="D52" s="17" t="s">
        <v>252</v>
      </c>
      <c r="E52" s="17" t="s">
        <v>27</v>
      </c>
      <c r="F52" s="53"/>
      <c r="G52" s="68"/>
      <c r="H52" s="84"/>
      <c r="I52" s="84"/>
      <c r="J52" s="84"/>
      <c r="K52" s="84"/>
      <c r="L52" s="87"/>
      <c r="M52" s="87"/>
      <c r="N52" s="68"/>
    </row>
    <row r="53" spans="1:14" s="8" customFormat="1" ht="12.75">
      <c r="A53" s="102"/>
      <c r="B53" s="103"/>
      <c r="C53" s="104"/>
      <c r="D53" s="17" t="s">
        <v>28</v>
      </c>
      <c r="E53" s="28" t="s">
        <v>251</v>
      </c>
      <c r="F53" s="54"/>
      <c r="G53" s="68"/>
      <c r="H53" s="84"/>
      <c r="I53" s="84"/>
      <c r="J53" s="84"/>
      <c r="K53" s="84"/>
      <c r="L53" s="87"/>
      <c r="M53" s="87"/>
      <c r="N53" s="68"/>
    </row>
    <row r="54" spans="1:14" s="8" customFormat="1" ht="25.5">
      <c r="A54" s="105"/>
      <c r="B54" s="106"/>
      <c r="C54" s="107"/>
      <c r="D54" s="17" t="s">
        <v>253</v>
      </c>
      <c r="E54" s="17" t="s">
        <v>27</v>
      </c>
      <c r="F54" s="54"/>
      <c r="G54" s="69"/>
      <c r="H54" s="85"/>
      <c r="I54" s="85"/>
      <c r="J54" s="85"/>
      <c r="K54" s="85"/>
      <c r="L54" s="88"/>
      <c r="M54" s="88"/>
      <c r="N54" s="69"/>
    </row>
    <row r="55" spans="1:14" ht="12.75">
      <c r="A55" s="38" t="s">
        <v>211</v>
      </c>
      <c r="B55" s="9"/>
      <c r="C55" s="9"/>
      <c r="D55" s="2"/>
      <c r="E55" s="2"/>
      <c r="F55" s="2"/>
      <c r="G55" s="4"/>
      <c r="H55" s="2"/>
      <c r="I55" s="11">
        <f>SUM(I45)</f>
        <v>0</v>
      </c>
      <c r="J55" s="11">
        <f>SUM(J45)</f>
        <v>0</v>
      </c>
      <c r="K55" s="11">
        <f>SUM(K45)</f>
        <v>0</v>
      </c>
      <c r="L55" s="2"/>
      <c r="M55" s="2"/>
      <c r="N55" s="9"/>
    </row>
    <row r="56" spans="1:14" s="8" customFormat="1" ht="25.5">
      <c r="A56" s="16" t="s">
        <v>16</v>
      </c>
      <c r="B56" s="17" t="s">
        <v>233</v>
      </c>
      <c r="C56" s="10"/>
      <c r="D56" s="17" t="s">
        <v>18</v>
      </c>
      <c r="E56" s="17" t="s">
        <v>215</v>
      </c>
      <c r="F56" s="10"/>
      <c r="G56" s="81">
        <v>1</v>
      </c>
      <c r="H56" s="64"/>
      <c r="I56" s="64">
        <f>G56*H56</f>
        <v>0</v>
      </c>
      <c r="J56" s="83">
        <f>I56*0.21</f>
        <v>0</v>
      </c>
      <c r="K56" s="78">
        <f>I56+J56</f>
        <v>0</v>
      </c>
      <c r="L56" s="71" t="s">
        <v>245</v>
      </c>
      <c r="M56" s="71" t="s">
        <v>53</v>
      </c>
      <c r="N56" s="71">
        <v>2295</v>
      </c>
    </row>
    <row r="57" spans="1:14" s="8" customFormat="1" ht="12.75">
      <c r="A57" s="72"/>
      <c r="B57" s="73"/>
      <c r="C57" s="74"/>
      <c r="D57" s="17" t="s">
        <v>19</v>
      </c>
      <c r="E57" s="17" t="s">
        <v>216</v>
      </c>
      <c r="F57" s="10"/>
      <c r="G57" s="82"/>
      <c r="H57" s="65"/>
      <c r="I57" s="65"/>
      <c r="J57" s="79"/>
      <c r="K57" s="79"/>
      <c r="L57" s="65"/>
      <c r="M57" s="65"/>
      <c r="N57" s="65"/>
    </row>
    <row r="58" spans="1:14" s="8" customFormat="1" ht="38.25">
      <c r="A58" s="58"/>
      <c r="B58" s="59"/>
      <c r="C58" s="60"/>
      <c r="D58" s="17" t="s">
        <v>20</v>
      </c>
      <c r="E58" s="17" t="s">
        <v>217</v>
      </c>
      <c r="F58" s="10"/>
      <c r="G58" s="82"/>
      <c r="H58" s="65"/>
      <c r="I58" s="65"/>
      <c r="J58" s="79"/>
      <c r="K58" s="79"/>
      <c r="L58" s="65"/>
      <c r="M58" s="65"/>
      <c r="N58" s="65"/>
    </row>
    <row r="59" spans="1:14" s="8" customFormat="1" ht="12.75">
      <c r="A59" s="58"/>
      <c r="B59" s="59"/>
      <c r="C59" s="60"/>
      <c r="D59" s="17" t="s">
        <v>22</v>
      </c>
      <c r="E59" s="17" t="s">
        <v>21</v>
      </c>
      <c r="F59" s="10"/>
      <c r="G59" s="82"/>
      <c r="H59" s="65"/>
      <c r="I59" s="65"/>
      <c r="J59" s="79"/>
      <c r="K59" s="79"/>
      <c r="L59" s="65"/>
      <c r="M59" s="65"/>
      <c r="N59" s="65"/>
    </row>
    <row r="60" spans="1:14" s="8" customFormat="1" ht="12.75">
      <c r="A60" s="58"/>
      <c r="B60" s="59"/>
      <c r="C60" s="60"/>
      <c r="D60" s="17" t="s">
        <v>23</v>
      </c>
      <c r="E60" s="17" t="s">
        <v>218</v>
      </c>
      <c r="F60" s="10"/>
      <c r="G60" s="82"/>
      <c r="H60" s="65"/>
      <c r="I60" s="65"/>
      <c r="J60" s="79"/>
      <c r="K60" s="79"/>
      <c r="L60" s="65"/>
      <c r="M60" s="65"/>
      <c r="N60" s="65"/>
    </row>
    <row r="61" spans="1:14" s="8" customFormat="1" ht="38.25">
      <c r="A61" s="58"/>
      <c r="B61" s="59"/>
      <c r="C61" s="60"/>
      <c r="D61" s="17" t="s">
        <v>24</v>
      </c>
      <c r="E61" s="17" t="s">
        <v>219</v>
      </c>
      <c r="F61" s="10"/>
      <c r="G61" s="82"/>
      <c r="H61" s="65"/>
      <c r="I61" s="65"/>
      <c r="J61" s="79"/>
      <c r="K61" s="79"/>
      <c r="L61" s="65"/>
      <c r="M61" s="65"/>
      <c r="N61" s="65"/>
    </row>
    <row r="62" spans="1:14" s="8" customFormat="1" ht="38.25">
      <c r="A62" s="58"/>
      <c r="B62" s="59"/>
      <c r="C62" s="60"/>
      <c r="D62" s="17" t="s">
        <v>25</v>
      </c>
      <c r="E62" s="17" t="s">
        <v>220</v>
      </c>
      <c r="F62" s="10"/>
      <c r="G62" s="82"/>
      <c r="H62" s="65"/>
      <c r="I62" s="65"/>
      <c r="J62" s="79"/>
      <c r="K62" s="79"/>
      <c r="L62" s="65"/>
      <c r="M62" s="65"/>
      <c r="N62" s="65"/>
    </row>
    <row r="63" spans="1:72" ht="12.75">
      <c r="A63" s="58"/>
      <c r="B63" s="59"/>
      <c r="C63" s="60"/>
      <c r="D63" s="17" t="s">
        <v>221</v>
      </c>
      <c r="E63" s="17" t="s">
        <v>222</v>
      </c>
      <c r="F63" s="12"/>
      <c r="G63" s="82"/>
      <c r="H63" s="65"/>
      <c r="I63" s="65"/>
      <c r="J63" s="79"/>
      <c r="K63" s="79"/>
      <c r="L63" s="65"/>
      <c r="M63" s="65"/>
      <c r="N63" s="65"/>
      <c r="BS63"/>
      <c r="BT63"/>
    </row>
    <row r="64" spans="1:72" ht="12.75">
      <c r="A64" s="58"/>
      <c r="B64" s="59"/>
      <c r="C64" s="60"/>
      <c r="D64" s="17" t="s">
        <v>26</v>
      </c>
      <c r="E64" s="17" t="s">
        <v>223</v>
      </c>
      <c r="F64" s="12"/>
      <c r="G64" s="82"/>
      <c r="H64" s="65"/>
      <c r="I64" s="65"/>
      <c r="J64" s="79"/>
      <c r="K64" s="79"/>
      <c r="L64" s="65"/>
      <c r="M64" s="65"/>
      <c r="N64" s="65"/>
      <c r="BS64"/>
      <c r="BT64"/>
    </row>
    <row r="65" spans="1:72" ht="25.5">
      <c r="A65" s="16" t="s">
        <v>232</v>
      </c>
      <c r="B65" s="17" t="s">
        <v>224</v>
      </c>
      <c r="C65" s="10"/>
      <c r="D65" s="18" t="s">
        <v>234</v>
      </c>
      <c r="E65" s="14" t="s">
        <v>27</v>
      </c>
      <c r="F65" s="12"/>
      <c r="G65" s="67">
        <v>1</v>
      </c>
      <c r="H65" s="70"/>
      <c r="I65" s="75">
        <f>G65*H65</f>
        <v>0</v>
      </c>
      <c r="J65" s="78">
        <f>I65*0.21</f>
        <v>0</v>
      </c>
      <c r="K65" s="78">
        <f>I65+J65</f>
        <v>0</v>
      </c>
      <c r="L65" s="71" t="s">
        <v>245</v>
      </c>
      <c r="M65" s="71" t="s">
        <v>53</v>
      </c>
      <c r="N65" s="80">
        <v>2295</v>
      </c>
      <c r="BS65"/>
      <c r="BT65"/>
    </row>
    <row r="66" spans="1:72" ht="12.75">
      <c r="A66" s="58"/>
      <c r="B66" s="59"/>
      <c r="C66" s="60"/>
      <c r="D66" s="18" t="s">
        <v>63</v>
      </c>
      <c r="E66" s="14" t="s">
        <v>237</v>
      </c>
      <c r="F66" s="12"/>
      <c r="G66" s="68"/>
      <c r="H66" s="65"/>
      <c r="I66" s="76"/>
      <c r="J66" s="79"/>
      <c r="K66" s="79"/>
      <c r="L66" s="65"/>
      <c r="M66" s="65"/>
      <c r="N66" s="65"/>
      <c r="BS66"/>
      <c r="BT66"/>
    </row>
    <row r="67" spans="1:72" ht="12.75">
      <c r="A67" s="58"/>
      <c r="B67" s="59"/>
      <c r="C67" s="60"/>
      <c r="D67" s="18" t="s">
        <v>225</v>
      </c>
      <c r="E67" s="14" t="s">
        <v>27</v>
      </c>
      <c r="F67" s="12"/>
      <c r="G67" s="68"/>
      <c r="H67" s="65"/>
      <c r="I67" s="76"/>
      <c r="J67" s="79"/>
      <c r="K67" s="79"/>
      <c r="L67" s="65"/>
      <c r="M67" s="65"/>
      <c r="N67" s="65"/>
      <c r="BS67"/>
      <c r="BT67"/>
    </row>
    <row r="68" spans="1:72" ht="12.75">
      <c r="A68" s="58"/>
      <c r="B68" s="59"/>
      <c r="C68" s="60"/>
      <c r="D68" s="18" t="s">
        <v>235</v>
      </c>
      <c r="E68" s="14" t="s">
        <v>236</v>
      </c>
      <c r="F68" s="12"/>
      <c r="G68" s="68"/>
      <c r="H68" s="65"/>
      <c r="I68" s="76"/>
      <c r="J68" s="79"/>
      <c r="K68" s="79"/>
      <c r="L68" s="65"/>
      <c r="M68" s="65"/>
      <c r="N68" s="65"/>
      <c r="BS68"/>
      <c r="BT68"/>
    </row>
    <row r="69" spans="1:72" ht="12.75">
      <c r="A69" s="58"/>
      <c r="B69" s="59"/>
      <c r="C69" s="60"/>
      <c r="D69" s="18" t="s">
        <v>238</v>
      </c>
      <c r="E69" s="18" t="s">
        <v>239</v>
      </c>
      <c r="F69" s="12"/>
      <c r="G69" s="68"/>
      <c r="H69" s="65"/>
      <c r="I69" s="76"/>
      <c r="J69" s="79"/>
      <c r="K69" s="79"/>
      <c r="L69" s="65"/>
      <c r="M69" s="65"/>
      <c r="N69" s="65"/>
      <c r="BS69"/>
      <c r="BT69"/>
    </row>
    <row r="70" spans="1:72" ht="12.75">
      <c r="A70" s="58"/>
      <c r="B70" s="59"/>
      <c r="C70" s="60"/>
      <c r="D70" s="18" t="s">
        <v>28</v>
      </c>
      <c r="E70" s="18" t="s">
        <v>240</v>
      </c>
      <c r="F70" s="12"/>
      <c r="G70" s="68"/>
      <c r="H70" s="65"/>
      <c r="I70" s="76"/>
      <c r="J70" s="79"/>
      <c r="K70" s="79"/>
      <c r="L70" s="65"/>
      <c r="M70" s="65"/>
      <c r="N70" s="65"/>
      <c r="BS70"/>
      <c r="BT70"/>
    </row>
    <row r="71" spans="1:72" ht="12.75">
      <c r="A71" s="58"/>
      <c r="B71" s="59"/>
      <c r="C71" s="60"/>
      <c r="D71" s="18" t="s">
        <v>226</v>
      </c>
      <c r="E71" s="18" t="s">
        <v>241</v>
      </c>
      <c r="F71" s="12"/>
      <c r="G71" s="68"/>
      <c r="H71" s="65"/>
      <c r="I71" s="76"/>
      <c r="J71" s="79"/>
      <c r="K71" s="79"/>
      <c r="L71" s="65"/>
      <c r="M71" s="65"/>
      <c r="N71" s="65"/>
      <c r="BS71"/>
      <c r="BT71"/>
    </row>
    <row r="72" spans="1:72" ht="12.75">
      <c r="A72" s="61"/>
      <c r="B72" s="62"/>
      <c r="C72" s="63"/>
      <c r="D72" s="18" t="s">
        <v>242</v>
      </c>
      <c r="E72" s="2" t="s">
        <v>27</v>
      </c>
      <c r="F72" s="12"/>
      <c r="G72" s="68"/>
      <c r="H72" s="65"/>
      <c r="I72" s="76"/>
      <c r="J72" s="79"/>
      <c r="K72" s="79"/>
      <c r="L72" s="65"/>
      <c r="M72" s="65"/>
      <c r="N72" s="65"/>
      <c r="BS72"/>
      <c r="BT72"/>
    </row>
    <row r="73" spans="1:72" ht="12.75">
      <c r="A73" s="42"/>
      <c r="B73" s="43"/>
      <c r="C73" s="44"/>
      <c r="D73" s="18" t="s">
        <v>243</v>
      </c>
      <c r="E73" s="18" t="s">
        <v>244</v>
      </c>
      <c r="F73" s="12"/>
      <c r="G73" s="69"/>
      <c r="H73" s="66"/>
      <c r="I73" s="77"/>
      <c r="J73" s="66"/>
      <c r="K73" s="66"/>
      <c r="L73" s="65"/>
      <c r="M73" s="65"/>
      <c r="N73" s="65"/>
      <c r="BS73"/>
      <c r="BT73"/>
    </row>
    <row r="74" spans="1:72" ht="12.75">
      <c r="A74" s="38" t="s">
        <v>211</v>
      </c>
      <c r="B74" s="9"/>
      <c r="C74" s="9"/>
      <c r="D74" s="4"/>
      <c r="E74" s="17"/>
      <c r="F74" s="17"/>
      <c r="G74" s="17"/>
      <c r="H74" s="17"/>
      <c r="I74" s="11">
        <f>SUM(I65,I56)</f>
        <v>0</v>
      </c>
      <c r="J74" s="11">
        <f>SUM(J65,J56)</f>
        <v>0</v>
      </c>
      <c r="K74" s="11">
        <f>SUM(K65,K56)</f>
        <v>0</v>
      </c>
      <c r="L74" s="9"/>
      <c r="M74" s="52"/>
      <c r="N74" s="52"/>
      <c r="BS74"/>
      <c r="BT74"/>
    </row>
    <row r="75" spans="1:14" ht="15.75">
      <c r="A75" s="111" t="s">
        <v>212</v>
      </c>
      <c r="B75" s="112"/>
      <c r="C75" s="113"/>
      <c r="D75" s="2"/>
      <c r="E75" s="21"/>
      <c r="F75" s="22"/>
      <c r="G75" s="56"/>
      <c r="H75" s="15"/>
      <c r="I75" s="39">
        <f>I15+I44+I55+I74</f>
        <v>0</v>
      </c>
      <c r="J75" s="39">
        <f>J15+J44+J55+J74</f>
        <v>0</v>
      </c>
      <c r="K75" s="39">
        <f>K15+K44+K55+K74</f>
        <v>0</v>
      </c>
      <c r="L75" s="40"/>
      <c r="M75" s="40"/>
      <c r="N75" s="41"/>
    </row>
    <row r="77" spans="1:14" ht="12.75">
      <c r="A77" t="s">
        <v>14</v>
      </c>
      <c r="G77" s="19"/>
      <c r="H77" s="19"/>
      <c r="I77" s="19"/>
      <c r="J77" s="19"/>
      <c r="K77" s="19"/>
      <c r="L77" s="19"/>
      <c r="M77" s="19"/>
      <c r="N77" s="19"/>
    </row>
  </sheetData>
  <sheetProtection/>
  <mergeCells count="67">
    <mergeCell ref="N17:N23"/>
    <mergeCell ref="A18:C23"/>
    <mergeCell ref="A40:C43"/>
    <mergeCell ref="A25:C37"/>
    <mergeCell ref="G24:G37"/>
    <mergeCell ref="H24:H37"/>
    <mergeCell ref="I24:I37"/>
    <mergeCell ref="L24:L37"/>
    <mergeCell ref="M24:M37"/>
    <mergeCell ref="M39:M43"/>
    <mergeCell ref="A75:C75"/>
    <mergeCell ref="A4:C14"/>
    <mergeCell ref="H3:H14"/>
    <mergeCell ref="I3:I14"/>
    <mergeCell ref="L3:L14"/>
    <mergeCell ref="N3:N14"/>
    <mergeCell ref="L39:L43"/>
    <mergeCell ref="I17:I23"/>
    <mergeCell ref="G39:G43"/>
    <mergeCell ref="N24:N37"/>
    <mergeCell ref="N39:N43"/>
    <mergeCell ref="A46:C54"/>
    <mergeCell ref="G45:G54"/>
    <mergeCell ref="M17:M23"/>
    <mergeCell ref="G17:G23"/>
    <mergeCell ref="H17:H23"/>
    <mergeCell ref="H39:H43"/>
    <mergeCell ref="I39:I43"/>
    <mergeCell ref="L17:L23"/>
    <mergeCell ref="H45:H54"/>
    <mergeCell ref="I45:I54"/>
    <mergeCell ref="L45:L54"/>
    <mergeCell ref="M45:M54"/>
    <mergeCell ref="M3:M14"/>
    <mergeCell ref="A1:N1"/>
    <mergeCell ref="D2:E2"/>
    <mergeCell ref="G3:G14"/>
    <mergeCell ref="N45:N54"/>
    <mergeCell ref="A16:N16"/>
    <mergeCell ref="J39:J43"/>
    <mergeCell ref="K39:K43"/>
    <mergeCell ref="J45:J54"/>
    <mergeCell ref="K45:K54"/>
    <mergeCell ref="J3:J14"/>
    <mergeCell ref="K3:K14"/>
    <mergeCell ref="J24:J37"/>
    <mergeCell ref="K24:K37"/>
    <mergeCell ref="M56:M64"/>
    <mergeCell ref="N56:N64"/>
    <mergeCell ref="M65:M73"/>
    <mergeCell ref="N65:N73"/>
    <mergeCell ref="G56:G64"/>
    <mergeCell ref="H56:H64"/>
    <mergeCell ref="I56:I64"/>
    <mergeCell ref="J56:J64"/>
    <mergeCell ref="K56:K64"/>
    <mergeCell ref="L56:L64"/>
    <mergeCell ref="A66:C72"/>
    <mergeCell ref="J17:J23"/>
    <mergeCell ref="K17:K23"/>
    <mergeCell ref="G65:G73"/>
    <mergeCell ref="H65:H73"/>
    <mergeCell ref="L65:L73"/>
    <mergeCell ref="A57:C64"/>
    <mergeCell ref="I65:I73"/>
    <mergeCell ref="J65:J73"/>
    <mergeCell ref="K65:K73"/>
  </mergeCells>
  <printOptions/>
  <pageMargins left="0.2755905511811024" right="0.03937007874015748" top="0.1968503937007874" bottom="0.2362204724409449" header="0.2362204724409449" footer="0.2362204724409449"/>
  <pageSetup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0"/>
  <sheetViews>
    <sheetView tabSelected="1" zoomScale="80" zoomScaleNormal="80" zoomScalePageLayoutView="0" workbookViewId="0" topLeftCell="E50">
      <selection activeCell="K68" sqref="K68"/>
    </sheetView>
  </sheetViews>
  <sheetFormatPr defaultColWidth="9.140625" defaultRowHeight="45" customHeight="1"/>
  <cols>
    <col min="1" max="1" width="11.8515625" style="0" customWidth="1"/>
    <col min="2" max="2" width="15.140625" style="0" customWidth="1"/>
    <col min="3" max="3" width="19.140625" style="0" customWidth="1"/>
    <col min="4" max="4" width="21.57421875" style="1" customWidth="1"/>
    <col min="5" max="5" width="52.28125" style="0" customWidth="1"/>
    <col min="6" max="6" width="56.7109375" style="0" customWidth="1"/>
    <col min="8" max="8" width="11.421875" style="0" customWidth="1"/>
    <col min="9" max="9" width="11.7109375" style="45" customWidth="1"/>
    <col min="10" max="10" width="11.140625" style="45" customWidth="1"/>
    <col min="11" max="11" width="12.28125" style="45" customWidth="1"/>
    <col min="12" max="12" width="16.7109375" style="1" customWidth="1"/>
    <col min="13" max="13" width="17.8515625" style="1" customWidth="1"/>
    <col min="14" max="14" width="8.140625" style="0" customWidth="1"/>
    <col min="15" max="72" width="9.140625" style="7" customWidth="1"/>
  </cols>
  <sheetData>
    <row r="1" ht="45" customHeight="1">
      <c r="A1" s="27" t="s">
        <v>100</v>
      </c>
    </row>
    <row r="2" spans="1:14" ht="45" customHeight="1">
      <c r="A2" s="89" t="s">
        <v>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ht="45" customHeight="1">
      <c r="A3" s="138" t="s">
        <v>197</v>
      </c>
      <c r="B3" s="139"/>
      <c r="C3" s="139"/>
      <c r="D3" s="139"/>
      <c r="E3" s="139"/>
      <c r="F3" s="139"/>
      <c r="G3" s="139"/>
      <c r="H3" s="139"/>
      <c r="I3" s="141" t="s">
        <v>198</v>
      </c>
      <c r="J3" s="141"/>
      <c r="K3" s="141"/>
      <c r="L3" s="142"/>
      <c r="M3" s="142"/>
      <c r="N3" s="142"/>
    </row>
    <row r="4" spans="1:14" ht="45" customHeight="1">
      <c r="A4" s="143" t="s">
        <v>101</v>
      </c>
      <c r="B4" s="144"/>
      <c r="C4" s="144"/>
      <c r="D4" s="144"/>
      <c r="E4" s="144"/>
      <c r="F4" s="144"/>
      <c r="G4" s="144"/>
      <c r="H4" s="144"/>
      <c r="I4" s="147"/>
      <c r="J4" s="147"/>
      <c r="K4" s="147"/>
      <c r="L4" s="147"/>
      <c r="M4" s="147"/>
      <c r="N4" s="147"/>
    </row>
    <row r="5" spans="1:14" ht="30" customHeight="1">
      <c r="A5" s="145" t="s">
        <v>102</v>
      </c>
      <c r="B5" s="146"/>
      <c r="C5" s="146"/>
      <c r="D5" s="146"/>
      <c r="E5" s="146"/>
      <c r="F5" s="146"/>
      <c r="G5" s="146"/>
      <c r="H5" s="146"/>
      <c r="I5" s="147"/>
      <c r="J5" s="147"/>
      <c r="K5" s="147"/>
      <c r="L5" s="147"/>
      <c r="M5" s="147"/>
      <c r="N5" s="147"/>
    </row>
    <row r="6" spans="1:14" ht="45" customHeight="1">
      <c r="A6" s="145" t="s">
        <v>103</v>
      </c>
      <c r="B6" s="148"/>
      <c r="C6" s="148"/>
      <c r="D6" s="148"/>
      <c r="E6" s="148"/>
      <c r="F6" s="148"/>
      <c r="G6" s="148"/>
      <c r="H6" s="148"/>
      <c r="I6" s="147"/>
      <c r="J6" s="147"/>
      <c r="K6" s="147"/>
      <c r="L6" s="147"/>
      <c r="M6" s="147"/>
      <c r="N6" s="147"/>
    </row>
    <row r="7" spans="1:72" s="1" customFormat="1" ht="38.25">
      <c r="A7" s="3" t="s">
        <v>4</v>
      </c>
      <c r="B7" s="3" t="s">
        <v>7</v>
      </c>
      <c r="C7" s="3" t="s">
        <v>8</v>
      </c>
      <c r="D7" s="92" t="s">
        <v>12</v>
      </c>
      <c r="E7" s="93"/>
      <c r="F7" s="3" t="s">
        <v>11</v>
      </c>
      <c r="G7" s="3" t="s">
        <v>2</v>
      </c>
      <c r="H7" s="5" t="s">
        <v>3</v>
      </c>
      <c r="I7" s="46" t="s">
        <v>1</v>
      </c>
      <c r="J7" s="46" t="s">
        <v>213</v>
      </c>
      <c r="K7" s="46" t="s">
        <v>214</v>
      </c>
      <c r="L7" s="3" t="s">
        <v>0</v>
      </c>
      <c r="M7" s="3" t="s">
        <v>10</v>
      </c>
      <c r="N7" s="5" t="s">
        <v>9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14" s="8" customFormat="1" ht="12.75">
      <c r="A8" s="6" t="s">
        <v>5</v>
      </c>
      <c r="B8" s="17" t="s">
        <v>17</v>
      </c>
      <c r="C8" s="10"/>
      <c r="D8" s="17" t="s">
        <v>18</v>
      </c>
      <c r="E8" s="17" t="s">
        <v>104</v>
      </c>
      <c r="F8" s="10"/>
      <c r="G8" s="81">
        <v>1</v>
      </c>
      <c r="H8" s="64"/>
      <c r="I8" s="130">
        <f>G8*H8</f>
        <v>0</v>
      </c>
      <c r="J8" s="130">
        <f>I8*0.21</f>
        <v>0</v>
      </c>
      <c r="K8" s="130">
        <f>I8+J8</f>
        <v>0</v>
      </c>
      <c r="L8" s="86" t="s">
        <v>201</v>
      </c>
      <c r="M8" s="86" t="s">
        <v>202</v>
      </c>
      <c r="N8" s="114">
        <v>9801</v>
      </c>
    </row>
    <row r="9" spans="1:14" s="8" customFormat="1" ht="12.75">
      <c r="A9" s="99"/>
      <c r="B9" s="73"/>
      <c r="C9" s="74"/>
      <c r="D9" s="17" t="s">
        <v>105</v>
      </c>
      <c r="E9" s="17" t="s">
        <v>106</v>
      </c>
      <c r="F9" s="10"/>
      <c r="G9" s="82"/>
      <c r="H9" s="135"/>
      <c r="I9" s="136"/>
      <c r="J9" s="133"/>
      <c r="K9" s="133"/>
      <c r="L9" s="108"/>
      <c r="M9" s="108"/>
      <c r="N9" s="137"/>
    </row>
    <row r="10" spans="1:14" s="8" customFormat="1" ht="12.75">
      <c r="A10" s="58"/>
      <c r="B10" s="59"/>
      <c r="C10" s="60"/>
      <c r="D10" s="17" t="s">
        <v>107</v>
      </c>
      <c r="E10" s="17" t="s">
        <v>108</v>
      </c>
      <c r="F10" s="10"/>
      <c r="G10" s="82"/>
      <c r="H10" s="65"/>
      <c r="I10" s="133"/>
      <c r="J10" s="133"/>
      <c r="K10" s="133"/>
      <c r="L10" s="65"/>
      <c r="M10" s="65"/>
      <c r="N10" s="65"/>
    </row>
    <row r="11" spans="1:14" s="8" customFormat="1" ht="13.5" customHeight="1">
      <c r="A11" s="58"/>
      <c r="B11" s="59"/>
      <c r="C11" s="60"/>
      <c r="D11" s="17" t="s">
        <v>109</v>
      </c>
      <c r="E11" s="17" t="s">
        <v>110</v>
      </c>
      <c r="F11" s="10"/>
      <c r="G11" s="82"/>
      <c r="H11" s="65"/>
      <c r="I11" s="133"/>
      <c r="J11" s="133"/>
      <c r="K11" s="133"/>
      <c r="L11" s="65"/>
      <c r="M11" s="65"/>
      <c r="N11" s="65"/>
    </row>
    <row r="12" spans="1:14" s="8" customFormat="1" ht="12.75">
      <c r="A12" s="58"/>
      <c r="B12" s="59"/>
      <c r="C12" s="60"/>
      <c r="D12" s="17" t="s">
        <v>118</v>
      </c>
      <c r="E12" s="17" t="s">
        <v>111</v>
      </c>
      <c r="F12" s="10"/>
      <c r="G12" s="82"/>
      <c r="H12" s="65"/>
      <c r="I12" s="133"/>
      <c r="J12" s="133"/>
      <c r="K12" s="133"/>
      <c r="L12" s="65"/>
      <c r="M12" s="65"/>
      <c r="N12" s="65"/>
    </row>
    <row r="13" spans="1:14" s="8" customFormat="1" ht="38.25">
      <c r="A13" s="58"/>
      <c r="B13" s="59"/>
      <c r="C13" s="60"/>
      <c r="D13" s="17" t="s">
        <v>112</v>
      </c>
      <c r="E13" s="17" t="s">
        <v>199</v>
      </c>
      <c r="F13" s="10"/>
      <c r="G13" s="82"/>
      <c r="H13" s="65"/>
      <c r="I13" s="133"/>
      <c r="J13" s="133"/>
      <c r="K13" s="133"/>
      <c r="L13" s="65"/>
      <c r="M13" s="65"/>
      <c r="N13" s="65"/>
    </row>
    <row r="14" spans="1:14" s="8" customFormat="1" ht="12.75">
      <c r="A14" s="58"/>
      <c r="B14" s="59"/>
      <c r="C14" s="60"/>
      <c r="D14" s="17" t="s">
        <v>114</v>
      </c>
      <c r="E14" s="17" t="s">
        <v>113</v>
      </c>
      <c r="F14" s="10"/>
      <c r="G14" s="82"/>
      <c r="H14" s="65"/>
      <c r="I14" s="133"/>
      <c r="J14" s="133"/>
      <c r="K14" s="133"/>
      <c r="L14" s="65"/>
      <c r="M14" s="65"/>
      <c r="N14" s="65"/>
    </row>
    <row r="15" spans="1:14" s="8" customFormat="1" ht="38.25">
      <c r="A15" s="58"/>
      <c r="B15" s="59"/>
      <c r="C15" s="60"/>
      <c r="D15" s="17" t="s">
        <v>115</v>
      </c>
      <c r="E15" s="17" t="s">
        <v>27</v>
      </c>
      <c r="F15" s="10"/>
      <c r="G15" s="82"/>
      <c r="H15" s="65"/>
      <c r="I15" s="133"/>
      <c r="J15" s="133"/>
      <c r="K15" s="133"/>
      <c r="L15" s="65"/>
      <c r="M15" s="65"/>
      <c r="N15" s="65"/>
    </row>
    <row r="16" spans="1:14" s="8" customFormat="1" ht="12.75">
      <c r="A16" s="58"/>
      <c r="B16" s="59"/>
      <c r="C16" s="60"/>
      <c r="D16" s="17" t="s">
        <v>119</v>
      </c>
      <c r="E16" s="17" t="s">
        <v>116</v>
      </c>
      <c r="F16" s="10"/>
      <c r="G16" s="82"/>
      <c r="H16" s="65"/>
      <c r="I16" s="133"/>
      <c r="J16" s="133"/>
      <c r="K16" s="133"/>
      <c r="L16" s="65"/>
      <c r="M16" s="65"/>
      <c r="N16" s="65"/>
    </row>
    <row r="17" spans="1:14" s="8" customFormat="1" ht="12.75">
      <c r="A17" s="58"/>
      <c r="B17" s="59"/>
      <c r="C17" s="60"/>
      <c r="D17" s="17" t="s">
        <v>117</v>
      </c>
      <c r="E17" s="17" t="s">
        <v>121</v>
      </c>
      <c r="F17" s="10"/>
      <c r="G17" s="82"/>
      <c r="H17" s="65"/>
      <c r="I17" s="133"/>
      <c r="J17" s="133"/>
      <c r="K17" s="133"/>
      <c r="L17" s="65"/>
      <c r="M17" s="65"/>
      <c r="N17" s="65"/>
    </row>
    <row r="18" spans="1:14" s="8" customFormat="1" ht="38.25">
      <c r="A18" s="58"/>
      <c r="B18" s="59"/>
      <c r="C18" s="60"/>
      <c r="D18" s="17" t="s">
        <v>210</v>
      </c>
      <c r="E18" s="17" t="s">
        <v>27</v>
      </c>
      <c r="F18" s="10"/>
      <c r="G18" s="82"/>
      <c r="H18" s="65"/>
      <c r="I18" s="133"/>
      <c r="J18" s="133"/>
      <c r="K18" s="133"/>
      <c r="L18" s="65"/>
      <c r="M18" s="65"/>
      <c r="N18" s="65"/>
    </row>
    <row r="19" spans="1:14" s="8" customFormat="1" ht="12.75">
      <c r="A19" s="61"/>
      <c r="B19" s="62"/>
      <c r="C19" s="63"/>
      <c r="D19" s="17" t="s">
        <v>120</v>
      </c>
      <c r="E19" s="17" t="s">
        <v>27</v>
      </c>
      <c r="F19" s="10"/>
      <c r="G19" s="82"/>
      <c r="H19" s="65"/>
      <c r="I19" s="133"/>
      <c r="J19" s="134"/>
      <c r="K19" s="134"/>
      <c r="L19" s="65"/>
      <c r="M19" s="65"/>
      <c r="N19" s="65"/>
    </row>
    <row r="20" spans="1:16" s="8" customFormat="1" ht="55.5" customHeight="1">
      <c r="A20" s="6" t="s">
        <v>6</v>
      </c>
      <c r="B20" s="17" t="s">
        <v>122</v>
      </c>
      <c r="C20" s="10"/>
      <c r="D20" s="17" t="s">
        <v>123</v>
      </c>
      <c r="E20" s="17" t="s">
        <v>27</v>
      </c>
      <c r="F20" s="10"/>
      <c r="G20" s="109">
        <v>1</v>
      </c>
      <c r="H20" s="110"/>
      <c r="I20" s="140">
        <f>G20*H20</f>
        <v>0</v>
      </c>
      <c r="J20" s="130">
        <f>I20*0.21</f>
        <v>0</v>
      </c>
      <c r="K20" s="130">
        <f>I20+J20</f>
        <v>0</v>
      </c>
      <c r="L20" s="86" t="s">
        <v>201</v>
      </c>
      <c r="M20" s="86" t="s">
        <v>203</v>
      </c>
      <c r="N20" s="116">
        <v>9801</v>
      </c>
      <c r="P20" s="20"/>
    </row>
    <row r="21" spans="1:14" s="8" customFormat="1" ht="38.25">
      <c r="A21" s="118"/>
      <c r="B21" s="119"/>
      <c r="C21" s="120"/>
      <c r="D21" s="17" t="s">
        <v>124</v>
      </c>
      <c r="E21" s="17" t="s">
        <v>27</v>
      </c>
      <c r="F21" s="10"/>
      <c r="G21" s="109"/>
      <c r="H21" s="110"/>
      <c r="I21" s="140"/>
      <c r="J21" s="134"/>
      <c r="K21" s="134"/>
      <c r="L21" s="108"/>
      <c r="M21" s="108"/>
      <c r="N21" s="117"/>
    </row>
    <row r="22" spans="1:14" ht="24.75" customHeight="1">
      <c r="A22" s="16" t="s">
        <v>15</v>
      </c>
      <c r="B22" s="17" t="s">
        <v>125</v>
      </c>
      <c r="C22" s="10"/>
      <c r="D22" s="25" t="s">
        <v>126</v>
      </c>
      <c r="E22" s="25" t="s">
        <v>127</v>
      </c>
      <c r="F22" s="12"/>
      <c r="G22" s="81">
        <v>50</v>
      </c>
      <c r="H22" s="64"/>
      <c r="I22" s="130">
        <f>G22*H22</f>
        <v>0</v>
      </c>
      <c r="J22" s="130">
        <f>I22*0.21</f>
        <v>0</v>
      </c>
      <c r="K22" s="130">
        <f>I22+J22</f>
        <v>0</v>
      </c>
      <c r="L22" s="86" t="s">
        <v>201</v>
      </c>
      <c r="M22" s="129" t="s">
        <v>203</v>
      </c>
      <c r="N22" s="115">
        <v>9801</v>
      </c>
    </row>
    <row r="23" spans="1:14" ht="38.25">
      <c r="A23" s="127"/>
      <c r="B23" s="119"/>
      <c r="C23" s="120"/>
      <c r="D23" s="25" t="s">
        <v>128</v>
      </c>
      <c r="E23" s="25" t="s">
        <v>27</v>
      </c>
      <c r="F23" s="12"/>
      <c r="G23" s="87"/>
      <c r="H23" s="65"/>
      <c r="I23" s="133"/>
      <c r="J23" s="133"/>
      <c r="K23" s="133"/>
      <c r="L23" s="108"/>
      <c r="M23" s="98"/>
      <c r="N23" s="98"/>
    </row>
    <row r="24" spans="1:14" ht="51">
      <c r="A24" s="121"/>
      <c r="B24" s="122"/>
      <c r="C24" s="123"/>
      <c r="D24" s="25" t="s">
        <v>129</v>
      </c>
      <c r="E24" s="25" t="s">
        <v>27</v>
      </c>
      <c r="F24" s="12"/>
      <c r="G24" s="87"/>
      <c r="H24" s="65"/>
      <c r="I24" s="133"/>
      <c r="J24" s="134"/>
      <c r="K24" s="134"/>
      <c r="L24" s="108"/>
      <c r="M24" s="98"/>
      <c r="N24" s="98"/>
    </row>
    <row r="25" spans="1:14" ht="12.75">
      <c r="A25" s="16" t="s">
        <v>16</v>
      </c>
      <c r="B25" s="17" t="s">
        <v>130</v>
      </c>
      <c r="C25" s="10"/>
      <c r="D25" s="26" t="s">
        <v>105</v>
      </c>
      <c r="E25" s="26" t="s">
        <v>134</v>
      </c>
      <c r="F25" s="12"/>
      <c r="G25" s="81">
        <v>1</v>
      </c>
      <c r="H25" s="64"/>
      <c r="I25" s="130">
        <f>G25*H25</f>
        <v>0</v>
      </c>
      <c r="J25" s="130">
        <f>I25*0.21</f>
        <v>0</v>
      </c>
      <c r="K25" s="130">
        <f>I25+J25</f>
        <v>0</v>
      </c>
      <c r="L25" s="86" t="s">
        <v>201</v>
      </c>
      <c r="M25" s="86" t="s">
        <v>203</v>
      </c>
      <c r="N25" s="116">
        <v>9801</v>
      </c>
    </row>
    <row r="26" spans="1:14" ht="12.75">
      <c r="A26" s="72"/>
      <c r="B26" s="73"/>
      <c r="C26" s="74"/>
      <c r="D26" s="18" t="s">
        <v>131</v>
      </c>
      <c r="E26" s="14" t="s">
        <v>135</v>
      </c>
      <c r="F26" s="12"/>
      <c r="G26" s="68"/>
      <c r="H26" s="65"/>
      <c r="I26" s="131"/>
      <c r="J26" s="131"/>
      <c r="K26" s="131"/>
      <c r="L26" s="65"/>
      <c r="M26" s="65"/>
      <c r="N26" s="65"/>
    </row>
    <row r="27" spans="1:14" ht="25.5">
      <c r="A27" s="58"/>
      <c r="B27" s="59"/>
      <c r="C27" s="60"/>
      <c r="D27" s="18" t="s">
        <v>132</v>
      </c>
      <c r="E27" s="14" t="s">
        <v>136</v>
      </c>
      <c r="F27" s="12"/>
      <c r="G27" s="68"/>
      <c r="H27" s="65"/>
      <c r="I27" s="131"/>
      <c r="J27" s="131"/>
      <c r="K27" s="131"/>
      <c r="L27" s="65"/>
      <c r="M27" s="65"/>
      <c r="N27" s="65"/>
    </row>
    <row r="28" spans="1:14" ht="12.75">
      <c r="A28" s="58"/>
      <c r="B28" s="59"/>
      <c r="C28" s="60"/>
      <c r="D28" s="18" t="s">
        <v>133</v>
      </c>
      <c r="E28" s="14" t="s">
        <v>137</v>
      </c>
      <c r="F28" s="12"/>
      <c r="G28" s="69"/>
      <c r="H28" s="66"/>
      <c r="I28" s="132"/>
      <c r="J28" s="132"/>
      <c r="K28" s="132"/>
      <c r="L28" s="66"/>
      <c r="M28" s="66"/>
      <c r="N28" s="66"/>
    </row>
    <row r="29" spans="1:14" s="8" customFormat="1" ht="12.75">
      <c r="A29" s="16" t="s">
        <v>33</v>
      </c>
      <c r="B29" s="17" t="s">
        <v>84</v>
      </c>
      <c r="C29" s="10"/>
      <c r="D29" s="17" t="s">
        <v>133</v>
      </c>
      <c r="E29" s="17" t="s">
        <v>139</v>
      </c>
      <c r="F29" s="10"/>
      <c r="G29" s="81">
        <v>1</v>
      </c>
      <c r="H29" s="64"/>
      <c r="I29" s="130">
        <f>G29*H29</f>
        <v>0</v>
      </c>
      <c r="J29" s="130">
        <f>I29*0.21</f>
        <v>0</v>
      </c>
      <c r="K29" s="130">
        <f>I29+J29</f>
        <v>0</v>
      </c>
      <c r="L29" s="86" t="s">
        <v>201</v>
      </c>
      <c r="M29" s="86" t="s">
        <v>203</v>
      </c>
      <c r="N29" s="71">
        <v>9801</v>
      </c>
    </row>
    <row r="30" spans="1:14" s="8" customFormat="1" ht="12.75">
      <c r="A30" s="99"/>
      <c r="B30" s="73"/>
      <c r="C30" s="74"/>
      <c r="D30" s="17" t="s">
        <v>138</v>
      </c>
      <c r="E30" s="17" t="s">
        <v>140</v>
      </c>
      <c r="F30" s="10"/>
      <c r="G30" s="68"/>
      <c r="H30" s="150"/>
      <c r="I30" s="151"/>
      <c r="J30" s="131"/>
      <c r="K30" s="131"/>
      <c r="L30" s="87"/>
      <c r="M30" s="87"/>
      <c r="N30" s="76"/>
    </row>
    <row r="31" spans="1:14" s="8" customFormat="1" ht="12.75">
      <c r="A31" s="58"/>
      <c r="B31" s="59"/>
      <c r="C31" s="60"/>
      <c r="D31" s="17" t="s">
        <v>141</v>
      </c>
      <c r="E31" s="17" t="s">
        <v>154</v>
      </c>
      <c r="F31" s="10"/>
      <c r="G31" s="68"/>
      <c r="H31" s="149"/>
      <c r="I31" s="151"/>
      <c r="J31" s="131"/>
      <c r="K31" s="131"/>
      <c r="L31" s="87"/>
      <c r="M31" s="87"/>
      <c r="N31" s="76"/>
    </row>
    <row r="32" spans="1:14" s="8" customFormat="1" ht="25.5">
      <c r="A32" s="58"/>
      <c r="B32" s="59"/>
      <c r="C32" s="60"/>
      <c r="D32" s="17" t="s">
        <v>142</v>
      </c>
      <c r="E32" s="17" t="s">
        <v>155</v>
      </c>
      <c r="F32" s="10"/>
      <c r="G32" s="68"/>
      <c r="H32" s="149"/>
      <c r="I32" s="151"/>
      <c r="J32" s="131"/>
      <c r="K32" s="131"/>
      <c r="L32" s="87"/>
      <c r="M32" s="87"/>
      <c r="N32" s="76"/>
    </row>
    <row r="33" spans="1:14" s="8" customFormat="1" ht="12.75">
      <c r="A33" s="58"/>
      <c r="B33" s="59"/>
      <c r="C33" s="60"/>
      <c r="D33" s="17" t="s">
        <v>143</v>
      </c>
      <c r="E33" s="17" t="s">
        <v>156</v>
      </c>
      <c r="F33" s="10"/>
      <c r="G33" s="68"/>
      <c r="H33" s="76"/>
      <c r="I33" s="131"/>
      <c r="J33" s="131"/>
      <c r="K33" s="131"/>
      <c r="L33" s="65"/>
      <c r="M33" s="65"/>
      <c r="N33" s="76"/>
    </row>
    <row r="34" spans="1:14" s="8" customFormat="1" ht="12.75">
      <c r="A34" s="58"/>
      <c r="B34" s="59"/>
      <c r="C34" s="60"/>
      <c r="D34" s="17" t="s">
        <v>144</v>
      </c>
      <c r="E34" s="17" t="s">
        <v>157</v>
      </c>
      <c r="F34" s="10"/>
      <c r="G34" s="68"/>
      <c r="H34" s="76"/>
      <c r="I34" s="131"/>
      <c r="J34" s="131"/>
      <c r="K34" s="131"/>
      <c r="L34" s="65"/>
      <c r="M34" s="65"/>
      <c r="N34" s="76"/>
    </row>
    <row r="35" spans="1:14" s="8" customFormat="1" ht="12.75">
      <c r="A35" s="58"/>
      <c r="B35" s="59"/>
      <c r="C35" s="60"/>
      <c r="D35" s="17" t="s">
        <v>145</v>
      </c>
      <c r="E35" s="17" t="s">
        <v>27</v>
      </c>
      <c r="F35" s="10"/>
      <c r="G35" s="68"/>
      <c r="H35" s="76"/>
      <c r="I35" s="131"/>
      <c r="J35" s="131"/>
      <c r="K35" s="131"/>
      <c r="L35" s="65"/>
      <c r="M35" s="65"/>
      <c r="N35" s="76"/>
    </row>
    <row r="36" spans="1:14" s="8" customFormat="1" ht="12.75">
      <c r="A36" s="58"/>
      <c r="B36" s="59"/>
      <c r="C36" s="60"/>
      <c r="D36" s="17" t="s">
        <v>159</v>
      </c>
      <c r="E36" s="17" t="s">
        <v>158</v>
      </c>
      <c r="F36" s="10"/>
      <c r="G36" s="68"/>
      <c r="H36" s="76"/>
      <c r="I36" s="131"/>
      <c r="J36" s="131"/>
      <c r="K36" s="131"/>
      <c r="L36" s="65"/>
      <c r="M36" s="65"/>
      <c r="N36" s="76"/>
    </row>
    <row r="37" spans="1:14" s="8" customFormat="1" ht="38.25">
      <c r="A37" s="58"/>
      <c r="B37" s="59"/>
      <c r="C37" s="60"/>
      <c r="D37" s="17" t="s">
        <v>146</v>
      </c>
      <c r="E37" s="17" t="s">
        <v>152</v>
      </c>
      <c r="F37" s="12"/>
      <c r="G37" s="68"/>
      <c r="H37" s="76"/>
      <c r="I37" s="131"/>
      <c r="J37" s="131"/>
      <c r="K37" s="131"/>
      <c r="L37" s="65"/>
      <c r="M37" s="65"/>
      <c r="N37" s="76"/>
    </row>
    <row r="38" spans="1:14" s="8" customFormat="1" ht="25.5">
      <c r="A38" s="58"/>
      <c r="B38" s="59"/>
      <c r="C38" s="60"/>
      <c r="D38" s="17" t="s">
        <v>153</v>
      </c>
      <c r="E38" s="17" t="s">
        <v>27</v>
      </c>
      <c r="F38" s="12"/>
      <c r="G38" s="68"/>
      <c r="H38" s="76"/>
      <c r="I38" s="131"/>
      <c r="J38" s="131"/>
      <c r="K38" s="131"/>
      <c r="L38" s="65"/>
      <c r="M38" s="65"/>
      <c r="N38" s="76"/>
    </row>
    <row r="39" spans="1:14" s="8" customFormat="1" ht="12.75">
      <c r="A39" s="58"/>
      <c r="B39" s="59"/>
      <c r="C39" s="60"/>
      <c r="D39" s="17" t="s">
        <v>147</v>
      </c>
      <c r="E39" s="17" t="s">
        <v>150</v>
      </c>
      <c r="F39" s="12"/>
      <c r="G39" s="68"/>
      <c r="H39" s="76"/>
      <c r="I39" s="131"/>
      <c r="J39" s="131"/>
      <c r="K39" s="131"/>
      <c r="L39" s="65"/>
      <c r="M39" s="65"/>
      <c r="N39" s="76"/>
    </row>
    <row r="40" spans="1:14" s="8" customFormat="1" ht="12.75">
      <c r="A40" s="58"/>
      <c r="B40" s="59"/>
      <c r="C40" s="60"/>
      <c r="D40" s="17" t="s">
        <v>148</v>
      </c>
      <c r="E40" s="28" t="s">
        <v>27</v>
      </c>
      <c r="F40" s="12"/>
      <c r="G40" s="68"/>
      <c r="H40" s="76"/>
      <c r="I40" s="131"/>
      <c r="J40" s="131"/>
      <c r="K40" s="131"/>
      <c r="L40" s="65"/>
      <c r="M40" s="65"/>
      <c r="N40" s="76"/>
    </row>
    <row r="41" spans="1:14" s="8" customFormat="1" ht="25.5">
      <c r="A41" s="61"/>
      <c r="B41" s="62"/>
      <c r="C41" s="63"/>
      <c r="D41" s="17" t="s">
        <v>149</v>
      </c>
      <c r="E41" s="17" t="s">
        <v>151</v>
      </c>
      <c r="F41" s="12"/>
      <c r="G41" s="69"/>
      <c r="H41" s="77"/>
      <c r="I41" s="132"/>
      <c r="J41" s="132"/>
      <c r="K41" s="132"/>
      <c r="L41" s="66"/>
      <c r="M41" s="66"/>
      <c r="N41" s="77"/>
    </row>
    <row r="42" spans="1:14" ht="96" customHeight="1">
      <c r="A42" s="16" t="s">
        <v>34</v>
      </c>
      <c r="B42" s="17" t="s">
        <v>209</v>
      </c>
      <c r="C42" s="10"/>
      <c r="D42" s="26" t="s">
        <v>86</v>
      </c>
      <c r="E42" s="26" t="s">
        <v>208</v>
      </c>
      <c r="F42" s="12"/>
      <c r="G42" s="55">
        <v>1</v>
      </c>
      <c r="H42" s="23"/>
      <c r="I42" s="47">
        <f>G42*H42</f>
        <v>0</v>
      </c>
      <c r="J42" s="47">
        <f>I42*0.21</f>
        <v>0</v>
      </c>
      <c r="K42" s="47">
        <f>I42+J42</f>
        <v>0</v>
      </c>
      <c r="L42" s="17" t="s">
        <v>254</v>
      </c>
      <c r="M42" s="17" t="s">
        <v>203</v>
      </c>
      <c r="N42" s="24">
        <v>9801</v>
      </c>
    </row>
    <row r="43" spans="1:14" s="8" customFormat="1" ht="76.5">
      <c r="A43" s="16" t="s">
        <v>35</v>
      </c>
      <c r="B43" s="17" t="s">
        <v>160</v>
      </c>
      <c r="C43" s="10"/>
      <c r="D43" s="31" t="s">
        <v>161</v>
      </c>
      <c r="E43" s="29" t="s">
        <v>27</v>
      </c>
      <c r="F43" s="10"/>
      <c r="G43" s="81">
        <v>1</v>
      </c>
      <c r="H43" s="64"/>
      <c r="I43" s="130">
        <f>G43*H43</f>
        <v>0</v>
      </c>
      <c r="J43" s="130">
        <f>I43*0.21</f>
        <v>0</v>
      </c>
      <c r="K43" s="130">
        <f>I43+J43</f>
        <v>0</v>
      </c>
      <c r="L43" s="86" t="s">
        <v>201</v>
      </c>
      <c r="M43" s="86" t="s">
        <v>203</v>
      </c>
      <c r="N43" s="71">
        <v>9801</v>
      </c>
    </row>
    <row r="44" spans="1:14" s="8" customFormat="1" ht="12.75">
      <c r="A44" s="99"/>
      <c r="B44" s="100"/>
      <c r="C44" s="101"/>
      <c r="D44" s="31" t="s">
        <v>162</v>
      </c>
      <c r="E44" s="29" t="s">
        <v>170</v>
      </c>
      <c r="F44" s="10"/>
      <c r="G44" s="68"/>
      <c r="H44" s="76"/>
      <c r="I44" s="131"/>
      <c r="J44" s="131"/>
      <c r="K44" s="131"/>
      <c r="L44" s="65"/>
      <c r="M44" s="65"/>
      <c r="N44" s="76"/>
    </row>
    <row r="45" spans="1:14" s="8" customFormat="1" ht="25.5">
      <c r="A45" s="102"/>
      <c r="B45" s="103"/>
      <c r="C45" s="104"/>
      <c r="D45" s="31" t="s">
        <v>163</v>
      </c>
      <c r="E45" s="29" t="s">
        <v>172</v>
      </c>
      <c r="F45" s="10"/>
      <c r="G45" s="68"/>
      <c r="H45" s="76"/>
      <c r="I45" s="131"/>
      <c r="J45" s="131"/>
      <c r="K45" s="131"/>
      <c r="L45" s="65"/>
      <c r="M45" s="65"/>
      <c r="N45" s="76"/>
    </row>
    <row r="46" spans="1:14" s="8" customFormat="1" ht="25.5">
      <c r="A46" s="102"/>
      <c r="B46" s="103"/>
      <c r="C46" s="104"/>
      <c r="D46" s="31" t="s">
        <v>164</v>
      </c>
      <c r="E46" s="29" t="s">
        <v>171</v>
      </c>
      <c r="F46" s="10"/>
      <c r="G46" s="68"/>
      <c r="H46" s="76"/>
      <c r="I46" s="131"/>
      <c r="J46" s="131"/>
      <c r="K46" s="131"/>
      <c r="L46" s="65"/>
      <c r="M46" s="65"/>
      <c r="N46" s="76"/>
    </row>
    <row r="47" spans="1:14" s="8" customFormat="1" ht="25.5">
      <c r="A47" s="102"/>
      <c r="B47" s="103"/>
      <c r="C47" s="104"/>
      <c r="D47" s="31" t="s">
        <v>165</v>
      </c>
      <c r="E47" s="30"/>
      <c r="F47" s="4"/>
      <c r="G47" s="68"/>
      <c r="H47" s="76"/>
      <c r="I47" s="131"/>
      <c r="J47" s="131"/>
      <c r="K47" s="131"/>
      <c r="L47" s="65"/>
      <c r="M47" s="65"/>
      <c r="N47" s="76"/>
    </row>
    <row r="48" spans="1:14" s="8" customFormat="1" ht="25.5">
      <c r="A48" s="102"/>
      <c r="B48" s="103"/>
      <c r="C48" s="104"/>
      <c r="D48" s="31" t="s">
        <v>166</v>
      </c>
      <c r="E48" s="29" t="s">
        <v>173</v>
      </c>
      <c r="F48" s="10"/>
      <c r="G48" s="68"/>
      <c r="H48" s="76"/>
      <c r="I48" s="131"/>
      <c r="J48" s="131"/>
      <c r="K48" s="131"/>
      <c r="L48" s="65"/>
      <c r="M48" s="65"/>
      <c r="N48" s="76"/>
    </row>
    <row r="49" spans="1:14" s="8" customFormat="1" ht="25.5">
      <c r="A49" s="102"/>
      <c r="B49" s="103"/>
      <c r="C49" s="104"/>
      <c r="D49" s="31" t="s">
        <v>167</v>
      </c>
      <c r="E49" s="29" t="s">
        <v>174</v>
      </c>
      <c r="F49" s="10"/>
      <c r="G49" s="68"/>
      <c r="H49" s="76"/>
      <c r="I49" s="131"/>
      <c r="J49" s="131"/>
      <c r="K49" s="131"/>
      <c r="L49" s="65"/>
      <c r="M49" s="65"/>
      <c r="N49" s="76"/>
    </row>
    <row r="50" spans="1:14" s="8" customFormat="1" ht="12.75">
      <c r="A50" s="102"/>
      <c r="B50" s="103"/>
      <c r="C50" s="104"/>
      <c r="D50" s="31" t="s">
        <v>168</v>
      </c>
      <c r="E50" s="29" t="s">
        <v>175</v>
      </c>
      <c r="F50" s="10"/>
      <c r="G50" s="68"/>
      <c r="H50" s="76"/>
      <c r="I50" s="131"/>
      <c r="J50" s="131"/>
      <c r="K50" s="131"/>
      <c r="L50" s="65"/>
      <c r="M50" s="65"/>
      <c r="N50" s="76"/>
    </row>
    <row r="51" spans="1:14" s="8" customFormat="1" ht="12.75">
      <c r="A51" s="105"/>
      <c r="B51" s="106"/>
      <c r="C51" s="107"/>
      <c r="D51" s="31" t="s">
        <v>169</v>
      </c>
      <c r="E51" s="29" t="s">
        <v>27</v>
      </c>
      <c r="F51" s="12"/>
      <c r="G51" s="69"/>
      <c r="H51" s="77"/>
      <c r="I51" s="132"/>
      <c r="J51" s="132"/>
      <c r="K51" s="132"/>
      <c r="L51" s="66"/>
      <c r="M51" s="66"/>
      <c r="N51" s="77"/>
    </row>
    <row r="52" spans="1:14" s="8" customFormat="1" ht="38.25">
      <c r="A52" s="16" t="s">
        <v>207</v>
      </c>
      <c r="B52" s="17" t="s">
        <v>176</v>
      </c>
      <c r="C52" s="10"/>
      <c r="D52" s="31" t="s">
        <v>177</v>
      </c>
      <c r="E52" s="31" t="s">
        <v>27</v>
      </c>
      <c r="F52" s="10"/>
      <c r="G52" s="81">
        <v>1</v>
      </c>
      <c r="H52" s="64"/>
      <c r="I52" s="130">
        <f>G52*H52</f>
        <v>0</v>
      </c>
      <c r="J52" s="130">
        <f>I52*0.21</f>
        <v>0</v>
      </c>
      <c r="K52" s="130">
        <f>I52+J52</f>
        <v>0</v>
      </c>
      <c r="L52" s="86" t="s">
        <v>201</v>
      </c>
      <c r="M52" s="86" t="s">
        <v>203</v>
      </c>
      <c r="N52" s="71">
        <v>9801</v>
      </c>
    </row>
    <row r="53" spans="1:14" s="8" customFormat="1" ht="12.75">
      <c r="A53" s="72"/>
      <c r="B53" s="100"/>
      <c r="C53" s="101"/>
      <c r="D53" s="31" t="s">
        <v>181</v>
      </c>
      <c r="E53" s="32">
        <v>0.6729166666666666</v>
      </c>
      <c r="F53" s="10"/>
      <c r="G53" s="87"/>
      <c r="H53" s="65"/>
      <c r="I53" s="131"/>
      <c r="J53" s="131"/>
      <c r="K53" s="131"/>
      <c r="L53" s="65"/>
      <c r="M53" s="65"/>
      <c r="N53" s="76"/>
    </row>
    <row r="54" spans="1:14" s="8" customFormat="1" ht="12.75">
      <c r="A54" s="102"/>
      <c r="B54" s="103"/>
      <c r="C54" s="104"/>
      <c r="D54" s="31" t="s">
        <v>182</v>
      </c>
      <c r="E54" s="33" t="s">
        <v>183</v>
      </c>
      <c r="F54" s="10"/>
      <c r="G54" s="87"/>
      <c r="H54" s="65"/>
      <c r="I54" s="131"/>
      <c r="J54" s="131"/>
      <c r="K54" s="131"/>
      <c r="L54" s="65"/>
      <c r="M54" s="65"/>
      <c r="N54" s="76"/>
    </row>
    <row r="55" spans="1:14" s="8" customFormat="1" ht="12.75">
      <c r="A55" s="102"/>
      <c r="B55" s="103"/>
      <c r="C55" s="104"/>
      <c r="D55" s="31"/>
      <c r="E55" s="33" t="s">
        <v>184</v>
      </c>
      <c r="F55" s="10"/>
      <c r="G55" s="87"/>
      <c r="H55" s="65"/>
      <c r="I55" s="131"/>
      <c r="J55" s="131"/>
      <c r="K55" s="131"/>
      <c r="L55" s="65"/>
      <c r="M55" s="65"/>
      <c r="N55" s="76"/>
    </row>
    <row r="56" spans="1:14" s="8" customFormat="1" ht="12.75">
      <c r="A56" s="102"/>
      <c r="B56" s="103"/>
      <c r="C56" s="104"/>
      <c r="D56" s="31" t="s">
        <v>185</v>
      </c>
      <c r="E56" s="33" t="s">
        <v>186</v>
      </c>
      <c r="F56" s="10"/>
      <c r="G56" s="87"/>
      <c r="H56" s="65"/>
      <c r="I56" s="131"/>
      <c r="J56" s="131"/>
      <c r="K56" s="131"/>
      <c r="L56" s="65"/>
      <c r="M56" s="65"/>
      <c r="N56" s="76"/>
    </row>
    <row r="57" spans="1:14" s="8" customFormat="1" ht="25.5">
      <c r="A57" s="102"/>
      <c r="B57" s="103"/>
      <c r="C57" s="104"/>
      <c r="D57" s="31" t="s">
        <v>187</v>
      </c>
      <c r="E57" s="33" t="s">
        <v>188</v>
      </c>
      <c r="F57" s="10"/>
      <c r="G57" s="87"/>
      <c r="H57" s="65"/>
      <c r="I57" s="131"/>
      <c r="J57" s="131"/>
      <c r="K57" s="131"/>
      <c r="L57" s="65"/>
      <c r="M57" s="65"/>
      <c r="N57" s="76"/>
    </row>
    <row r="58" spans="1:14" s="8" customFormat="1" ht="25.5">
      <c r="A58" s="102"/>
      <c r="B58" s="103"/>
      <c r="C58" s="104"/>
      <c r="D58" s="31" t="s">
        <v>178</v>
      </c>
      <c r="E58" s="33" t="s">
        <v>27</v>
      </c>
      <c r="F58" s="10"/>
      <c r="G58" s="87"/>
      <c r="H58" s="65"/>
      <c r="I58" s="131"/>
      <c r="J58" s="131"/>
      <c r="K58" s="131"/>
      <c r="L58" s="65"/>
      <c r="M58" s="65"/>
      <c r="N58" s="76"/>
    </row>
    <row r="59" spans="1:14" s="8" customFormat="1" ht="12.75">
      <c r="A59" s="102"/>
      <c r="B59" s="103"/>
      <c r="C59" s="104"/>
      <c r="D59" s="31" t="s">
        <v>179</v>
      </c>
      <c r="E59" s="33" t="s">
        <v>27</v>
      </c>
      <c r="F59" s="10"/>
      <c r="G59" s="87"/>
      <c r="H59" s="65"/>
      <c r="I59" s="131"/>
      <c r="J59" s="131"/>
      <c r="K59" s="131"/>
      <c r="L59" s="65"/>
      <c r="M59" s="65"/>
      <c r="N59" s="76"/>
    </row>
    <row r="60" spans="1:14" s="8" customFormat="1" ht="25.5">
      <c r="A60" s="102"/>
      <c r="B60" s="103"/>
      <c r="C60" s="104"/>
      <c r="D60" s="31" t="s">
        <v>180</v>
      </c>
      <c r="E60" s="33" t="s">
        <v>27</v>
      </c>
      <c r="F60" s="12"/>
      <c r="G60" s="87"/>
      <c r="H60" s="65"/>
      <c r="I60" s="131"/>
      <c r="J60" s="131"/>
      <c r="K60" s="131"/>
      <c r="L60" s="65"/>
      <c r="M60" s="65"/>
      <c r="N60" s="76"/>
    </row>
    <row r="61" spans="1:14" s="8" customFormat="1" ht="25.5">
      <c r="A61" s="102"/>
      <c r="B61" s="103"/>
      <c r="C61" s="104"/>
      <c r="D61" s="31" t="s">
        <v>190</v>
      </c>
      <c r="E61" s="34" t="s">
        <v>27</v>
      </c>
      <c r="F61" s="12"/>
      <c r="G61" s="87"/>
      <c r="H61" s="65"/>
      <c r="I61" s="131"/>
      <c r="J61" s="131"/>
      <c r="K61" s="131"/>
      <c r="L61" s="65"/>
      <c r="M61" s="65"/>
      <c r="N61" s="76"/>
    </row>
    <row r="62" spans="1:14" s="8" customFormat="1" ht="25.5">
      <c r="A62" s="102"/>
      <c r="B62" s="103"/>
      <c r="C62" s="104"/>
      <c r="D62" s="31" t="s">
        <v>191</v>
      </c>
      <c r="E62" s="34" t="s">
        <v>27</v>
      </c>
      <c r="F62" s="12"/>
      <c r="G62" s="87"/>
      <c r="H62" s="65"/>
      <c r="I62" s="131"/>
      <c r="J62" s="131"/>
      <c r="K62" s="131"/>
      <c r="L62" s="65"/>
      <c r="M62" s="65"/>
      <c r="N62" s="76"/>
    </row>
    <row r="63" spans="1:14" s="8" customFormat="1" ht="12.75">
      <c r="A63" s="102"/>
      <c r="B63" s="103"/>
      <c r="C63" s="104"/>
      <c r="D63" s="31" t="s">
        <v>194</v>
      </c>
      <c r="E63" s="34" t="s">
        <v>193</v>
      </c>
      <c r="F63" s="12"/>
      <c r="G63" s="87"/>
      <c r="H63" s="65"/>
      <c r="I63" s="131"/>
      <c r="J63" s="131"/>
      <c r="K63" s="131"/>
      <c r="L63" s="65"/>
      <c r="M63" s="65"/>
      <c r="N63" s="76"/>
    </row>
    <row r="64" spans="1:14" s="8" customFormat="1" ht="38.25">
      <c r="A64" s="102"/>
      <c r="B64" s="103"/>
      <c r="C64" s="104"/>
      <c r="D64" s="31" t="s">
        <v>192</v>
      </c>
      <c r="E64" s="34" t="s">
        <v>27</v>
      </c>
      <c r="F64" s="12"/>
      <c r="G64" s="87"/>
      <c r="H64" s="65"/>
      <c r="I64" s="131"/>
      <c r="J64" s="131"/>
      <c r="K64" s="131"/>
      <c r="L64" s="65"/>
      <c r="M64" s="65"/>
      <c r="N64" s="76"/>
    </row>
    <row r="65" spans="1:14" s="8" customFormat="1" ht="12.75">
      <c r="A65" s="102"/>
      <c r="B65" s="103"/>
      <c r="C65" s="104"/>
      <c r="D65" s="31" t="s">
        <v>196</v>
      </c>
      <c r="E65" s="34" t="s">
        <v>195</v>
      </c>
      <c r="F65" s="12"/>
      <c r="G65" s="87"/>
      <c r="H65" s="65"/>
      <c r="I65" s="131"/>
      <c r="J65" s="131"/>
      <c r="K65" s="131"/>
      <c r="L65" s="65"/>
      <c r="M65" s="65"/>
      <c r="N65" s="76"/>
    </row>
    <row r="66" spans="1:14" s="8" customFormat="1" ht="12.75">
      <c r="A66" s="105"/>
      <c r="B66" s="106"/>
      <c r="C66" s="107"/>
      <c r="D66" s="18" t="s">
        <v>189</v>
      </c>
      <c r="E66" s="27" t="s">
        <v>27</v>
      </c>
      <c r="F66" s="12"/>
      <c r="G66" s="88"/>
      <c r="H66" s="66"/>
      <c r="I66" s="132"/>
      <c r="J66" s="132"/>
      <c r="K66" s="132"/>
      <c r="L66" s="66"/>
      <c r="M66" s="66"/>
      <c r="N66" s="77"/>
    </row>
    <row r="67" spans="1:14" ht="15.75">
      <c r="A67" s="111" t="s">
        <v>212</v>
      </c>
      <c r="B67" s="112"/>
      <c r="C67" s="113"/>
      <c r="D67" s="2"/>
      <c r="E67" s="21"/>
      <c r="F67" s="22"/>
      <c r="G67" s="15"/>
      <c r="H67" s="15"/>
      <c r="I67" s="51">
        <f>SUM(I8,I20,I22,I25,I29,I43,I52,I42)</f>
        <v>0</v>
      </c>
      <c r="J67" s="51">
        <f>SUM(J8,J20,J22,J25,J29,J43,J52,J42)</f>
        <v>0</v>
      </c>
      <c r="K67" s="51">
        <f>SUM(K8,K20,K22,K25,K29,K43,K52,K42)</f>
        <v>0</v>
      </c>
      <c r="L67" s="50"/>
      <c r="M67" s="40"/>
      <c r="N67" s="41"/>
    </row>
    <row r="68" spans="1:14" ht="15.75">
      <c r="A68" s="35"/>
      <c r="B68" s="35"/>
      <c r="C68" s="35"/>
      <c r="D68" s="36"/>
      <c r="E68" s="37"/>
      <c r="F68" s="19"/>
      <c r="G68" s="35"/>
      <c r="H68" s="35"/>
      <c r="I68" s="48"/>
      <c r="J68" s="48"/>
      <c r="K68" s="48"/>
      <c r="L68" s="35"/>
      <c r="M68" s="35"/>
      <c r="N68" s="35"/>
    </row>
    <row r="69" ht="45" customHeight="1">
      <c r="A69" s="27" t="s">
        <v>200</v>
      </c>
    </row>
    <row r="70" spans="1:14" ht="12.75">
      <c r="A70" t="s">
        <v>14</v>
      </c>
      <c r="G70" s="19"/>
      <c r="H70" s="19"/>
      <c r="I70" s="49"/>
      <c r="J70" s="49"/>
      <c r="K70" s="49"/>
      <c r="L70" s="19"/>
      <c r="M70" s="19"/>
      <c r="N70" s="19"/>
    </row>
  </sheetData>
  <sheetProtection/>
  <mergeCells count="74">
    <mergeCell ref="I52:I66"/>
    <mergeCell ref="A67:C67"/>
    <mergeCell ref="A30:C41"/>
    <mergeCell ref="I43:I51"/>
    <mergeCell ref="M29:M41"/>
    <mergeCell ref="N29:N41"/>
    <mergeCell ref="J52:J66"/>
    <mergeCell ref="K52:K66"/>
    <mergeCell ref="A26:C28"/>
    <mergeCell ref="A23:C24"/>
    <mergeCell ref="A53:C66"/>
    <mergeCell ref="A44:C51"/>
    <mergeCell ref="G43:G51"/>
    <mergeCell ref="H43:H51"/>
    <mergeCell ref="G52:G66"/>
    <mergeCell ref="H52:H66"/>
    <mergeCell ref="A6:H6"/>
    <mergeCell ref="I6:N6"/>
    <mergeCell ref="L43:L51"/>
    <mergeCell ref="M43:M51"/>
    <mergeCell ref="N43:N51"/>
    <mergeCell ref="A9:C19"/>
    <mergeCell ref="G29:G41"/>
    <mergeCell ref="H29:H41"/>
    <mergeCell ref="I29:I41"/>
    <mergeCell ref="L29:L41"/>
    <mergeCell ref="L22:L24"/>
    <mergeCell ref="M22:M24"/>
    <mergeCell ref="G25:G28"/>
    <mergeCell ref="H25:H28"/>
    <mergeCell ref="I25:I28"/>
    <mergeCell ref="I3:N3"/>
    <mergeCell ref="A4:H4"/>
    <mergeCell ref="A5:H5"/>
    <mergeCell ref="I4:N4"/>
    <mergeCell ref="I5:N5"/>
    <mergeCell ref="N22:N24"/>
    <mergeCell ref="G20:G21"/>
    <mergeCell ref="H20:H21"/>
    <mergeCell ref="I20:I21"/>
    <mergeCell ref="L20:L21"/>
    <mergeCell ref="M20:M21"/>
    <mergeCell ref="N20:N21"/>
    <mergeCell ref="G22:G24"/>
    <mergeCell ref="H22:H24"/>
    <mergeCell ref="I22:I24"/>
    <mergeCell ref="A21:C21"/>
    <mergeCell ref="A2:N2"/>
    <mergeCell ref="D7:E7"/>
    <mergeCell ref="G8:G19"/>
    <mergeCell ref="H8:H19"/>
    <mergeCell ref="I8:I19"/>
    <mergeCell ref="L8:L19"/>
    <mergeCell ref="M8:M19"/>
    <mergeCell ref="N8:N19"/>
    <mergeCell ref="A3:H3"/>
    <mergeCell ref="L25:L28"/>
    <mergeCell ref="M25:M28"/>
    <mergeCell ref="N25:N28"/>
    <mergeCell ref="M52:M66"/>
    <mergeCell ref="L52:L66"/>
    <mergeCell ref="N52:N66"/>
    <mergeCell ref="J8:J19"/>
    <mergeCell ref="K8:K19"/>
    <mergeCell ref="J20:J21"/>
    <mergeCell ref="K20:K21"/>
    <mergeCell ref="J22:J24"/>
    <mergeCell ref="K22:K24"/>
    <mergeCell ref="J25:J28"/>
    <mergeCell ref="K25:K28"/>
    <mergeCell ref="J29:J41"/>
    <mergeCell ref="K29:K41"/>
    <mergeCell ref="J43:J51"/>
    <mergeCell ref="K43:K51"/>
  </mergeCells>
  <printOptions/>
  <pageMargins left="0.2755905511811024" right="0.03937007874015748" top="0.1968503937007874" bottom="0.2362204724409449" header="0.2362204724409449" footer="0.2362204724409449"/>
  <pageSetup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Jitka Smutná</cp:lastModifiedBy>
  <cp:lastPrinted>2014-06-09T13:57:18Z</cp:lastPrinted>
  <dcterms:created xsi:type="dcterms:W3CDTF">2011-05-10T07:33:44Z</dcterms:created>
  <dcterms:modified xsi:type="dcterms:W3CDTF">2014-06-10T05:40:52Z</dcterms:modified>
  <cp:category/>
  <cp:version/>
  <cp:contentType/>
  <cp:contentStatus/>
</cp:coreProperties>
</file>