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27315" windowHeight="1278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'Rekapitulace'!$G$19</definedName>
    <definedName name="Dodavka0">'Položky'!#REF!</definedName>
    <definedName name="HSV">'Rekapitulace'!$E$19</definedName>
    <definedName name="HSV0">'Položky'!#REF!</definedName>
    <definedName name="HZS">'Rekapitulace'!$I$19</definedName>
    <definedName name="HZS0">'Položky'!#REF!</definedName>
    <definedName name="JKSO">'Krycí list'!$G$2</definedName>
    <definedName name="MJ">'Krycí list'!$G$5</definedName>
    <definedName name="Mont">'Rekapitulace'!$H$19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'Položky'!$A$1:$G$97</definedName>
    <definedName name="_xlnm.Print_Area" localSheetId="1">'Rekapitulace'!$A$1:$I$32</definedName>
    <definedName name="PocetMJ">'Krycí list'!$G$6</definedName>
    <definedName name="Poznamka">'Krycí list'!$B$37</definedName>
    <definedName name="Projektant">'Krycí list'!$C$8</definedName>
    <definedName name="PSV">'Rekapitulace'!$F$19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<sst xmlns="http://schemas.openxmlformats.org/spreadsheetml/2006/main" count="316" uniqueCount="220">
  <si>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</si>
  <si>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</si>
  <si>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</si>
  <si>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</si>
  <si>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</si>
  <si>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</si>
  <si>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</si>
  <si>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</si>
  <si>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</si>
  <si>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</si>
  <si>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</si>
  <si>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</si>
  <si>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</si>
  <si>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</si>
  <si>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</si>
  <si>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</si>
  <si>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</si>
  <si>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</si>
  <si>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</si>
  <si>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</si>
  <si>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</si>
  <si>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</si>
  <si>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</si>
  <si>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</si>
  <si>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</si>
  <si>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</si>
  <si>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</si>
  <si>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</si>
  <si>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</si>
  <si>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</si>
  <si>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</si>
  <si>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</si>
  <si>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</si>
  <si>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</si>
  <si>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</si>
  <si>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</si>
  <si>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</si>
  <si>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</si>
  <si>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</si>
  <si>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</si>
  <si>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</si>
  <si>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</si>
  <si>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</si>
  <si>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</si>
  <si>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</si>
  <si>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</si>
  <si>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</si>
  <si>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</si>
  <si>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</si>
  <si>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</si>
  <si>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</si>
  <si>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</si>
  <si>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</si>
  <si>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</si>
  <si>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</si>
  <si>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</si>
  <si>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</si>
  <si>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</si>
  <si>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</si>
  <si>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</si>
  <si>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</si>
  <si>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</si>
  <si>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</si>
  <si>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</si>
  <si>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</si>
  <si>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</si>
  <si>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</si>
  <si>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</si>
  <si>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</si>
  <si>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</si>
  <si>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</si>
  <si>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</si>
  <si>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</si>
  <si>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</si>
  <si>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</si>
  <si>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</si>
  <si>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SLEPÝ ROZPOČET</t>
  </si>
  <si>
    <t>Slepý rozpočet</t>
  </si>
  <si>
    <t>Z 13-184</t>
  </si>
  <si>
    <t>Opravy objektů MU 2014</t>
  </si>
  <si>
    <t>2_9</t>
  </si>
  <si>
    <t>PdF - OPRAVA STŘECHY</t>
  </si>
  <si>
    <t>v</t>
  </si>
  <si>
    <t>PD</t>
  </si>
  <si>
    <t>9</t>
  </si>
  <si>
    <t>Ostatní konstrukce, bourání</t>
  </si>
  <si>
    <t>619991011U0X</t>
  </si>
  <si>
    <t xml:space="preserve">Zakrytí konstrukcí fólie+páska, kotvení a upevnění </t>
  </si>
  <si>
    <t>m2</t>
  </si>
  <si>
    <t>5*15</t>
  </si>
  <si>
    <t>94</t>
  </si>
  <si>
    <t>Lešení a stavební výtahy</t>
  </si>
  <si>
    <t>949941101R00</t>
  </si>
  <si>
    <t xml:space="preserve">Výsuvná šplhací plošina, motorický zdvih, H 80 m </t>
  </si>
  <si>
    <t>den</t>
  </si>
  <si>
    <t>45</t>
  </si>
  <si>
    <t>949942101R00</t>
  </si>
  <si>
    <t xml:space="preserve">Nájem za hydraulickou zvedací plošinu, H do 27 m </t>
  </si>
  <si>
    <t>h</t>
  </si>
  <si>
    <t>2*8</t>
  </si>
  <si>
    <t>95</t>
  </si>
  <si>
    <t>Dokončovací konstrukce na pozemních stavbách</t>
  </si>
  <si>
    <t>952901221R00</t>
  </si>
  <si>
    <t xml:space="preserve">Vyčištění průmyslových budov a objektů výrobních </t>
  </si>
  <si>
    <t>340</t>
  </si>
  <si>
    <t>96</t>
  </si>
  <si>
    <t>Bourání konstrukcí</t>
  </si>
  <si>
    <t>423352211R00</t>
  </si>
  <si>
    <t xml:space="preserve">Bednění konstrukcí postranních stěn - odstranění </t>
  </si>
  <si>
    <t>1,2*1,5*3*3</t>
  </si>
  <si>
    <t>765311860RXX</t>
  </si>
  <si>
    <t xml:space="preserve">Demontáž krytiny, vč. laťování </t>
  </si>
  <si>
    <t>468</t>
  </si>
  <si>
    <t>979012112R00</t>
  </si>
  <si>
    <t xml:space="preserve">Svislá doprava suti na výšku do 3,5 m </t>
  </si>
  <si>
    <t>t</t>
  </si>
  <si>
    <t>979012119R00</t>
  </si>
  <si>
    <t xml:space="preserve">Příplatek k suti za každých dalších 3,5 m výšky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</si>
  <si>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</si>
  <si>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</si>
  <si>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</si>
  <si>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</si>
  <si>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</si>
  <si>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</si>
  <si>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</si>
  <si>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</si>
  <si>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979087113R00</t>
  </si>
  <si>
    <t xml:space="preserve">Nakládání vybouraných hmot na dopravní prostředky </t>
  </si>
  <si>
    <t>979990001R00</t>
  </si>
  <si>
    <t xml:space="preserve">Poplatek za skládku stavební suti </t>
  </si>
  <si>
    <t>000</t>
  </si>
  <si>
    <t>Vedlejší náklady</t>
  </si>
  <si>
    <t>900      RT1X</t>
  </si>
  <si>
    <t>HZS-dokončovací a kompletační práce Práce v tarifní třídě 4</t>
  </si>
  <si>
    <t>6*8</t>
  </si>
  <si>
    <t>762</t>
  </si>
  <si>
    <t>Konstrukce tesařské</t>
  </si>
  <si>
    <t>762342204RT2</t>
  </si>
  <si>
    <t>Montáž laťování střech, svislé, vzdálenost 100 cm včetně dodávky řeziva, latě 3/5 cm</t>
  </si>
  <si>
    <t>762342203RTX</t>
  </si>
  <si>
    <t>Montáž laťování střech, vzdálenost latí 22 - 36 cm včetně dodávky řeziva, latě 4/5 cm</t>
  </si>
  <si>
    <t>765331893R0X</t>
  </si>
  <si>
    <t xml:space="preserve">Okno střešní - výlez </t>
  </si>
  <si>
    <t>kus</t>
  </si>
  <si>
    <t>3</t>
  </si>
  <si>
    <t>998762203R00</t>
  </si>
  <si>
    <t xml:space="preserve">Přesun hmot pro tesařské konstrukce, výšky do 24 m </t>
  </si>
  <si>
    <t>763</t>
  </si>
  <si>
    <t>Dřevostavby</t>
  </si>
  <si>
    <t>765901122R00</t>
  </si>
  <si>
    <t xml:space="preserve">Fólie podstřešní paropropustná  kontaktní </t>
  </si>
  <si>
    <t>765310020RXX</t>
  </si>
  <si>
    <t>Zpětné zastřešení pálenou krytinou úžlabí bez dodávky materiálu</t>
  </si>
  <si>
    <t>764</t>
  </si>
  <si>
    <t>Konstrukce klempířské</t>
  </si>
  <si>
    <t>764321821R00</t>
  </si>
  <si>
    <t xml:space="preserve">Demontáž oplechování říms, rš 500 mm, do 45° </t>
  </si>
  <si>
    <t>m</t>
  </si>
  <si>
    <t>59</t>
  </si>
  <si>
    <t>764352801R00</t>
  </si>
  <si>
    <t xml:space="preserve">Demontáž žlabů půlkruh. rovných, rš 250 mm, do 45° </t>
  </si>
  <si>
    <t>712378004RX</t>
  </si>
  <si>
    <t xml:space="preserve">Ochrana proti ptákům </t>
  </si>
  <si>
    <t>113</t>
  </si>
  <si>
    <t>764252410RAX</t>
  </si>
  <si>
    <t>Žlab z FePE plechu půlkruhový, rš 200 mm, vč. kotvení a podklad plechu</t>
  </si>
  <si>
    <t>764252410RAY</t>
  </si>
  <si>
    <t>Ukončovací plech z FePE, vč.dilat lišty,napoj stěn do rš 400mm a 200mm, vč. kotvení a přísl.</t>
  </si>
  <si>
    <t>8,3+2,6*2+4,5</t>
  </si>
  <si>
    <t>764252410RAZ</t>
  </si>
  <si>
    <t>Plech z FePE, vč. dilat lišty do rš 200mm, vč. kotvení a přísl., zednické napoj</t>
  </si>
  <si>
    <t>764321821R0X</t>
  </si>
  <si>
    <t xml:space="preserve">Demontáž oplechování zdí, do rš 400 mm, do 45° </t>
  </si>
  <si>
    <t>764553929R0X</t>
  </si>
  <si>
    <t xml:space="preserve">Oprava manžety průniku střechou </t>
  </si>
  <si>
    <t>4</t>
  </si>
  <si>
    <t>764775332R0X</t>
  </si>
  <si>
    <t xml:space="preserve">lemování střeš.oken </t>
  </si>
  <si>
    <t>8+3</t>
  </si>
  <si>
    <t>998764103R00</t>
  </si>
  <si>
    <t xml:space="preserve">Přesun hmot pro klempířské konstr., výšky do 24 m </t>
  </si>
  <si>
    <t>765</t>
  </si>
  <si>
    <t>Krytiny tvrdé</t>
  </si>
  <si>
    <t>765318861R00</t>
  </si>
  <si>
    <t xml:space="preserve">Demontáž krytiny z hřebenáčů, zvětr.malta, do suti </t>
  </si>
  <si>
    <t>28,5000</t>
  </si>
  <si>
    <t>765319222RM2</t>
  </si>
  <si>
    <t>Mont.krytiny drážk.střech slož.na sucho do 15ks/m2 posuvná taška, režná</t>
  </si>
  <si>
    <t>765319411RT2</t>
  </si>
  <si>
    <t>Montáž hřebene z hřebenáčů na sucho s podložkou režné, pás větrací kovový</t>
  </si>
  <si>
    <t>998765103R00</t>
  </si>
  <si>
    <t xml:space="preserve">Přesun hmot pro krytiny tvrdé, výšky do 24 m </t>
  </si>
  <si>
    <t>783</t>
  </si>
  <si>
    <t>Nátěry</t>
  </si>
  <si>
    <t>783 90-2813RXX</t>
  </si>
  <si>
    <t xml:space="preserve">Očištění ploch před nátěrem vč. omytí saponáty </t>
  </si>
  <si>
    <t>53,1</t>
  </si>
  <si>
    <t>783522110RXX</t>
  </si>
  <si>
    <t>Nátěr syntetický klempíř. konstr. email základ+2x krycí, prvky FeZn</t>
  </si>
  <si>
    <t>0,9*59</t>
  </si>
  <si>
    <t>799</t>
  </si>
  <si>
    <t>Ostatní</t>
  </si>
  <si>
    <t>79900002010X</t>
  </si>
  <si>
    <t>Zábor veřejného prostranství dl. fasády 55m vč. projednání a ohrazení</t>
  </si>
  <si>
    <t>kpl</t>
  </si>
  <si>
    <t>799000022XX</t>
  </si>
  <si>
    <t>Mobilní sociální zařízení a zařízení staveniště dobu stavby</t>
  </si>
  <si>
    <t>M21</t>
  </si>
  <si>
    <t>Elektromontáže</t>
  </si>
  <si>
    <t>210200020RAX</t>
  </si>
  <si>
    <t>Hromosvod demontáž, zpětná montáž, revize</t>
  </si>
  <si>
    <t>kompl</t>
  </si>
  <si>
    <t>Ztížené výrobní podmínky</t>
  </si>
  <si>
    <t>Oborová přirážka</t>
  </si>
  <si>
    <t>Přesun stavebních kapacit</t>
  </si>
  <si>
    <t>Mimostaveništní doprava</t>
  </si>
  <si>
    <t>Provoz investora</t>
  </si>
  <si>
    <t>Kompletační činnost (IČD)</t>
  </si>
  <si>
    <t>Rezerva rozpočtu</t>
  </si>
  <si>
    <t>Poznámka: Nedílnou součástí výkazu výměr a rozpočtu je PD (textové a obrazové části)
Textová, výkresová i tabulková část projekt. dokumentace tvoří jeden vzájemně se doplňující a provázaný celek. Jednotliví účastníci výběrového řízení se musí seznámit s projekt.dokumentací v návaznosti na soupis prací a na základě těchto informací části díla nacenit. 
Dále je potřeba při stanovení ceny dle vykázané výměry započítat všechny předpokládané doplňkové prvky a činnosti s touto položkou související tak, aby cena byla kompletní a prvek funkční a to včetně prořezového, zbytkového a odpadového materiálu.
Výkaz výměr: výpočet pomocí PC (SW/CAD). Cenová soustava RTS
Položky soupisu prací částečně označené na konci v čísle položky písmeny X, Y a Z nejsou zařazeny v cenové soustavě RTS.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</si>
</sst>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23" borderId="6" applyNumberFormat="0" applyFont="0" applyAlignment="0" applyProtection="0"/>
    <xf numFmtId="9" fontId="39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49" fontId="22" fillId="33" borderId="13" xfId="0" applyNumberFormat="1" applyFont="1" applyFill="1" applyBorder="1" applyAlignment="1">
      <alignment horizontal="left"/>
    </xf>
    <xf numFmtId="49" fontId="21" fillId="33" borderId="12" xfId="0" applyNumberFormat="1" applyFont="1" applyFill="1" applyBorder="1" applyAlignment="1">
      <alignment horizontal="centerContinuous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49" fontId="20" fillId="33" borderId="18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49" fontId="20" fillId="0" borderId="54" xfId="46" applyNumberFormat="1" applyFont="1" applyBorder="1">
      <alignment/>
      <protection/>
    </xf>
    <xf numFmtId="49" fontId="19" fillId="0" borderId="54" xfId="46" applyNumberFormat="1" applyFont="1" applyBorder="1">
      <alignment/>
      <protection/>
    </xf>
    <xf numFmtId="49" fontId="19" fillId="0" borderId="54" xfId="46" applyNumberFormat="1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49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49" fontId="20" fillId="0" borderId="59" xfId="46" applyNumberFormat="1" applyFont="1" applyBorder="1">
      <alignment/>
      <protection/>
    </xf>
    <xf numFmtId="49" fontId="19" fillId="0" borderId="59" xfId="46" applyNumberFormat="1" applyFont="1" applyBorder="1">
      <alignment/>
      <protection/>
    </xf>
    <xf numFmtId="49" fontId="19" fillId="0" borderId="59" xfId="46" applyNumberFormat="1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19" fillId="0" borderId="54" xfId="46" applyFont="1" applyBorder="1">
      <alignment/>
      <protection/>
    </xf>
    <xf numFmtId="0" fontId="21" fillId="0" borderId="55" xfId="46" applyFont="1" applyBorder="1" applyAlignment="1">
      <alignment horizontal="right"/>
      <protection/>
    </xf>
    <xf numFmtId="49" fontId="19" fillId="0" borderId="54" xfId="46" applyNumberFormat="1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59" xfId="46" applyFont="1" applyBorder="1">
      <alignment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21" fillId="0" borderId="66" xfId="46" applyFont="1" applyBorder="1" applyAlignment="1">
      <alignment horizontal="center"/>
      <protection/>
    </xf>
    <xf numFmtId="0" fontId="33" fillId="0" borderId="0" xfId="46" applyFont="1" applyAlignment="1">
      <alignment wrapText="1"/>
      <protection/>
    </xf>
    <xf numFmtId="49" fontId="21" fillId="0" borderId="66" xfId="46" applyNumberFormat="1" applyFont="1" applyBorder="1" applyAlignment="1">
      <alignment horizontal="right"/>
      <protection/>
    </xf>
    <xf numFmtId="49" fontId="34" fillId="34" borderId="68" xfId="46" applyNumberFormat="1" applyFont="1" applyFill="1" applyBorder="1" applyAlignment="1">
      <alignment horizontal="left" wrapText="1"/>
      <protection/>
    </xf>
    <xf numFmtId="49" fontId="35" fillId="0" borderId="69" xfId="0" applyNumberFormat="1" applyFont="1" applyBorder="1" applyAlignment="1">
      <alignment horizontal="left" wrapText="1"/>
    </xf>
    <xf numFmtId="4" fontId="34" fillId="34" borderId="70" xfId="46" applyNumberFormat="1" applyFont="1" applyFill="1" applyBorder="1" applyAlignment="1">
      <alignment horizontal="right" wrapText="1"/>
      <protection/>
    </xf>
    <xf numFmtId="0" fontId="34" fillId="34" borderId="43" xfId="46" applyFont="1" applyFill="1" applyBorder="1" applyAlignment="1">
      <alignment horizontal="left" wrapText="1"/>
      <protection/>
    </xf>
    <xf numFmtId="0" fontId="34" fillId="0" borderId="22" xfId="0" applyFont="1" applyBorder="1" applyAlignment="1">
      <alignment horizontal="right"/>
    </xf>
    <xf numFmtId="0" fontId="19" fillId="33" borderId="19" xfId="46" applyFont="1" applyFill="1" applyBorder="1" applyAlignment="1">
      <alignment horizontal="center"/>
      <protection/>
    </xf>
    <xf numFmtId="49" fontId="36" fillId="33" borderId="19" xfId="46" applyNumberFormat="1" applyFont="1" applyFill="1" applyBorder="1" applyAlignment="1">
      <alignment horizontal="left"/>
      <protection/>
    </xf>
    <xf numFmtId="0" fontId="36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7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8" fillId="0" borderId="0" xfId="46" applyFont="1" applyBorder="1">
      <alignment/>
      <protection/>
    </xf>
    <xf numFmtId="3" fontId="38" fillId="0" borderId="0" xfId="46" applyNumberFormat="1" applyFont="1" applyBorder="1" applyAlignment="1">
      <alignment horizontal="right"/>
      <protection/>
    </xf>
    <xf numFmtId="4" fontId="38" fillId="0" borderId="0" xfId="46" applyNumberFormat="1" applyFont="1" applyBorder="1">
      <alignment/>
      <protection/>
    </xf>
    <xf numFmtId="0" fontId="3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  <xf numFmtId="3" fontId="33" fillId="0" borderId="0" xfId="46" applyNumberFormat="1" applyFont="1" applyAlignment="1">
      <alignment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v</v>
      </c>
      <c r="D2" s="5" t="str">
        <f>Rekapitulace!G2</f>
        <v>PD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 t="s">
        <v>78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Rekapitulace!A24</f>
        <v>Ztížené výrobní podmínky</v>
      </c>
      <c r="E15" s="61"/>
      <c r="F15" s="62"/>
      <c r="G15" s="59">
        <f>Rekapitulace!I24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Rekapitulace!A25</f>
        <v>Oborová přirážka</v>
      </c>
      <c r="E16" s="63"/>
      <c r="F16" s="64"/>
      <c r="G16" s="59">
        <f>Rekapitulace!I25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Rekapitulace!A26</f>
        <v>Přesun stavebních kapacit</v>
      </c>
      <c r="E17" s="63"/>
      <c r="F17" s="64"/>
      <c r="G17" s="59">
        <f>Rekapitulace!I26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Rekapitulace!A27</f>
        <v>Mimostaveništní doprava</v>
      </c>
      <c r="E18" s="63"/>
      <c r="F18" s="64"/>
      <c r="G18" s="59">
        <f>Rekapitulace!I27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Rekapitulace!A28</f>
        <v>Provoz investora</v>
      </c>
      <c r="E19" s="63"/>
      <c r="F19" s="64"/>
      <c r="G19" s="59">
        <f>Rekapitulace!I28</f>
        <v>0</v>
      </c>
    </row>
    <row r="20" spans="1:7" ht="15.75" customHeight="1">
      <c r="A20" s="67"/>
      <c r="B20" s="58"/>
      <c r="C20" s="59"/>
      <c r="D20" s="9" t="str">
        <f>Rekapitulace!A29</f>
        <v>Kompletační činnost (IČD)</v>
      </c>
      <c r="E20" s="63"/>
      <c r="F20" s="64"/>
      <c r="G20" s="59">
        <f>Rekapitulace!I29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 t="str">
        <f>Rekapitulace!A30</f>
        <v>Rezerva rozpočtu</v>
      </c>
      <c r="E21" s="63"/>
      <c r="F21" s="64"/>
      <c r="G21" s="59">
        <f>Rekapitulace!I30</f>
        <v>0</v>
      </c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 t="s">
        <v>219</v>
      </c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2"/>
  <sheetViews>
    <sheetView zoomScalePageLayoutView="0" workbookViewId="0" topLeftCell="A1">
      <selection activeCell="H31" sqref="H31:I3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Z 13-184 Opravy objektů MU 2014</v>
      </c>
      <c r="D1" s="111"/>
      <c r="E1" s="112"/>
      <c r="F1" s="111"/>
      <c r="G1" s="113" t="s">
        <v>49</v>
      </c>
      <c r="H1" s="114" t="s">
        <v>82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2_9 PdF - OPRAVA STŘECHY</v>
      </c>
      <c r="D2" s="119"/>
      <c r="E2" s="120"/>
      <c r="F2" s="119"/>
      <c r="G2" s="121" t="s">
        <v>83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27" t="str">
        <f>Položky!B7</f>
        <v>9</v>
      </c>
      <c r="B7" s="133" t="str">
        <f>Položky!C7</f>
        <v>Ostatní konstrukce, bourání</v>
      </c>
      <c r="C7" s="69"/>
      <c r="D7" s="134"/>
      <c r="E7" s="228">
        <f>Položky!BA10</f>
        <v>0</v>
      </c>
      <c r="F7" s="229">
        <f>Položky!BB10</f>
        <v>0</v>
      </c>
      <c r="G7" s="229">
        <f>Položky!BC10</f>
        <v>0</v>
      </c>
      <c r="H7" s="229">
        <f>Položky!BD10</f>
        <v>0</v>
      </c>
      <c r="I7" s="230">
        <f>Položky!BE10</f>
        <v>0</v>
      </c>
    </row>
    <row r="8" spans="1:9" s="37" customFormat="1" ht="12.75">
      <c r="A8" s="227" t="str">
        <f>Položky!B11</f>
        <v>94</v>
      </c>
      <c r="B8" s="133" t="str">
        <f>Položky!C11</f>
        <v>Lešení a stavební výtahy</v>
      </c>
      <c r="C8" s="69"/>
      <c r="D8" s="134"/>
      <c r="E8" s="228">
        <f>Položky!BA16</f>
        <v>0</v>
      </c>
      <c r="F8" s="229">
        <f>Položky!BB16</f>
        <v>0</v>
      </c>
      <c r="G8" s="229">
        <f>Položky!BC16</f>
        <v>0</v>
      </c>
      <c r="H8" s="229">
        <f>Položky!BD16</f>
        <v>0</v>
      </c>
      <c r="I8" s="230">
        <f>Položky!BE16</f>
        <v>0</v>
      </c>
    </row>
    <row r="9" spans="1:9" s="37" customFormat="1" ht="12.75">
      <c r="A9" s="227" t="str">
        <f>Položky!B17</f>
        <v>95</v>
      </c>
      <c r="B9" s="133" t="str">
        <f>Položky!C17</f>
        <v>Dokončovací konstrukce na pozemních stavbách</v>
      </c>
      <c r="C9" s="69"/>
      <c r="D9" s="134"/>
      <c r="E9" s="228">
        <f>Položky!BA20</f>
        <v>0</v>
      </c>
      <c r="F9" s="229">
        <f>Položky!BB20</f>
        <v>0</v>
      </c>
      <c r="G9" s="229">
        <f>Položky!BC20</f>
        <v>0</v>
      </c>
      <c r="H9" s="229">
        <f>Položky!BD20</f>
        <v>0</v>
      </c>
      <c r="I9" s="230">
        <f>Položky!BE20</f>
        <v>0</v>
      </c>
    </row>
    <row r="10" spans="1:9" s="37" customFormat="1" ht="12.75">
      <c r="A10" s="227" t="str">
        <f>Položky!B21</f>
        <v>96</v>
      </c>
      <c r="B10" s="133" t="str">
        <f>Položky!C21</f>
        <v>Bourání konstrukcí</v>
      </c>
      <c r="C10" s="69"/>
      <c r="D10" s="134"/>
      <c r="E10" s="228">
        <f>Položky!BA34</f>
        <v>0</v>
      </c>
      <c r="F10" s="229">
        <f>Položky!BB34</f>
        <v>0</v>
      </c>
      <c r="G10" s="229">
        <f>Položky!BC34</f>
        <v>0</v>
      </c>
      <c r="H10" s="229">
        <f>Položky!BD34</f>
        <v>0</v>
      </c>
      <c r="I10" s="230">
        <f>Položky!BE34</f>
        <v>0</v>
      </c>
    </row>
    <row r="11" spans="1:9" s="37" customFormat="1" ht="12.75">
      <c r="A11" s="227" t="str">
        <f>Položky!B35</f>
        <v>000</v>
      </c>
      <c r="B11" s="133" t="str">
        <f>Položky!C35</f>
        <v>Vedlejší náklady</v>
      </c>
      <c r="C11" s="69"/>
      <c r="D11" s="134"/>
      <c r="E11" s="228">
        <f>Položky!BA38</f>
        <v>0</v>
      </c>
      <c r="F11" s="229">
        <f>Položky!BB38</f>
        <v>0</v>
      </c>
      <c r="G11" s="229">
        <f>Položky!BC38</f>
        <v>0</v>
      </c>
      <c r="H11" s="229">
        <f>Položky!BD38</f>
        <v>0</v>
      </c>
      <c r="I11" s="230">
        <f>Položky!BE38</f>
        <v>0</v>
      </c>
    </row>
    <row r="12" spans="1:9" s="37" customFormat="1" ht="12.75">
      <c r="A12" s="227" t="str">
        <f>Položky!B39</f>
        <v>762</v>
      </c>
      <c r="B12" s="133" t="str">
        <f>Položky!C39</f>
        <v>Konstrukce tesařské</v>
      </c>
      <c r="C12" s="69"/>
      <c r="D12" s="134"/>
      <c r="E12" s="228">
        <f>Položky!BA47</f>
        <v>0</v>
      </c>
      <c r="F12" s="229">
        <f>Položky!BB47</f>
        <v>0</v>
      </c>
      <c r="G12" s="229">
        <f>Položky!BC47</f>
        <v>0</v>
      </c>
      <c r="H12" s="229">
        <f>Položky!BD47</f>
        <v>0</v>
      </c>
      <c r="I12" s="230">
        <f>Položky!BE47</f>
        <v>0</v>
      </c>
    </row>
    <row r="13" spans="1:9" s="37" customFormat="1" ht="12.75">
      <c r="A13" s="227" t="str">
        <f>Položky!B48</f>
        <v>763</v>
      </c>
      <c r="B13" s="133" t="str">
        <f>Položky!C48</f>
        <v>Dřevostavby</v>
      </c>
      <c r="C13" s="69"/>
      <c r="D13" s="134"/>
      <c r="E13" s="228">
        <f>Položky!BA52</f>
        <v>0</v>
      </c>
      <c r="F13" s="229">
        <f>Položky!BB52</f>
        <v>0</v>
      </c>
      <c r="G13" s="229">
        <f>Položky!BC52</f>
        <v>0</v>
      </c>
      <c r="H13" s="229">
        <f>Položky!BD52</f>
        <v>0</v>
      </c>
      <c r="I13" s="230">
        <f>Položky!BE52</f>
        <v>0</v>
      </c>
    </row>
    <row r="14" spans="1:9" s="37" customFormat="1" ht="12.75">
      <c r="A14" s="227" t="str">
        <f>Položky!B53</f>
        <v>764</v>
      </c>
      <c r="B14" s="133" t="str">
        <f>Položky!C53</f>
        <v>Konstrukce klempířské</v>
      </c>
      <c r="C14" s="69"/>
      <c r="D14" s="134"/>
      <c r="E14" s="228">
        <f>Položky!BA73</f>
        <v>0</v>
      </c>
      <c r="F14" s="229">
        <f>Položky!BB73</f>
        <v>0</v>
      </c>
      <c r="G14" s="229">
        <f>Položky!BC73</f>
        <v>0</v>
      </c>
      <c r="H14" s="229">
        <f>Položky!BD73</f>
        <v>0</v>
      </c>
      <c r="I14" s="230">
        <f>Položky!BE73</f>
        <v>0</v>
      </c>
    </row>
    <row r="15" spans="1:9" s="37" customFormat="1" ht="12.75">
      <c r="A15" s="227" t="str">
        <f>Položky!B74</f>
        <v>765</v>
      </c>
      <c r="B15" s="133" t="str">
        <f>Položky!C74</f>
        <v>Krytiny tvrdé</v>
      </c>
      <c r="C15" s="69"/>
      <c r="D15" s="134"/>
      <c r="E15" s="228">
        <f>Položky!BA81</f>
        <v>0</v>
      </c>
      <c r="F15" s="229">
        <f>Položky!BB81</f>
        <v>0</v>
      </c>
      <c r="G15" s="229">
        <f>Položky!BC81</f>
        <v>0</v>
      </c>
      <c r="H15" s="229">
        <f>Položky!BD81</f>
        <v>0</v>
      </c>
      <c r="I15" s="230">
        <f>Položky!BE81</f>
        <v>0</v>
      </c>
    </row>
    <row r="16" spans="1:9" s="37" customFormat="1" ht="12.75">
      <c r="A16" s="227" t="str">
        <f>Položky!B82</f>
        <v>783</v>
      </c>
      <c r="B16" s="133" t="str">
        <f>Položky!C82</f>
        <v>Nátěry</v>
      </c>
      <c r="C16" s="69"/>
      <c r="D16" s="134"/>
      <c r="E16" s="228">
        <f>Položky!BA87</f>
        <v>0</v>
      </c>
      <c r="F16" s="229">
        <f>Položky!BB87</f>
        <v>0</v>
      </c>
      <c r="G16" s="229">
        <f>Položky!BC87</f>
        <v>0</v>
      </c>
      <c r="H16" s="229">
        <f>Položky!BD87</f>
        <v>0</v>
      </c>
      <c r="I16" s="230">
        <f>Položky!BE87</f>
        <v>0</v>
      </c>
    </row>
    <row r="17" spans="1:9" s="37" customFormat="1" ht="12.75">
      <c r="A17" s="227" t="str">
        <f>Položky!B88</f>
        <v>799</v>
      </c>
      <c r="B17" s="133" t="str">
        <f>Položky!C88</f>
        <v>Ostatní</v>
      </c>
      <c r="C17" s="69"/>
      <c r="D17" s="134"/>
      <c r="E17" s="228">
        <f>Položky!BA93</f>
        <v>0</v>
      </c>
      <c r="F17" s="229">
        <f>Položky!BB93</f>
        <v>0</v>
      </c>
      <c r="G17" s="229">
        <f>Položky!BC93</f>
        <v>0</v>
      </c>
      <c r="H17" s="229">
        <f>Položky!BD93</f>
        <v>0</v>
      </c>
      <c r="I17" s="230">
        <f>Položky!BE93</f>
        <v>0</v>
      </c>
    </row>
    <row r="18" spans="1:9" s="37" customFormat="1" ht="13.5" thickBot="1">
      <c r="A18" s="227" t="str">
        <f>Položky!B94</f>
        <v>M21</v>
      </c>
      <c r="B18" s="133" t="str">
        <f>Položky!C94</f>
        <v>Elektromontáže</v>
      </c>
      <c r="C18" s="69"/>
      <c r="D18" s="134"/>
      <c r="E18" s="228">
        <f>Položky!BA97</f>
        <v>0</v>
      </c>
      <c r="F18" s="229">
        <f>Položky!BB97</f>
        <v>0</v>
      </c>
      <c r="G18" s="229">
        <f>Položky!BC97</f>
        <v>0</v>
      </c>
      <c r="H18" s="229">
        <f>Položky!BD97</f>
        <v>0</v>
      </c>
      <c r="I18" s="230">
        <f>Položky!BE97</f>
        <v>0</v>
      </c>
    </row>
    <row r="19" spans="1:9" s="141" customFormat="1" ht="13.5" thickBot="1">
      <c r="A19" s="135"/>
      <c r="B19" s="136" t="s">
        <v>57</v>
      </c>
      <c r="C19" s="136"/>
      <c r="D19" s="137"/>
      <c r="E19" s="138">
        <f>SUM(E7:E18)</f>
        <v>0</v>
      </c>
      <c r="F19" s="139">
        <f>SUM(F7:F18)</f>
        <v>0</v>
      </c>
      <c r="G19" s="139">
        <f>SUM(G7:G18)</f>
        <v>0</v>
      </c>
      <c r="H19" s="139">
        <f>SUM(H7:H18)</f>
        <v>0</v>
      </c>
      <c r="I19" s="140">
        <f>SUM(I7:I18)</f>
        <v>0</v>
      </c>
    </row>
    <row r="20" spans="1:9" ht="12.75">
      <c r="A20" s="69"/>
      <c r="B20" s="69"/>
      <c r="C20" s="69"/>
      <c r="D20" s="69"/>
      <c r="E20" s="69"/>
      <c r="F20" s="69"/>
      <c r="G20" s="69"/>
      <c r="H20" s="69"/>
      <c r="I20" s="69"/>
    </row>
    <row r="21" spans="1:57" ht="19.5" customHeight="1">
      <c r="A21" s="125" t="s">
        <v>58</v>
      </c>
      <c r="B21" s="125"/>
      <c r="C21" s="125"/>
      <c r="D21" s="125"/>
      <c r="E21" s="125"/>
      <c r="F21" s="125"/>
      <c r="G21" s="142"/>
      <c r="H21" s="125"/>
      <c r="I21" s="125"/>
      <c r="BA21" s="43"/>
      <c r="BB21" s="43"/>
      <c r="BC21" s="43"/>
      <c r="BD21" s="43"/>
      <c r="BE21" s="43"/>
    </row>
    <row r="22" spans="1:9" ht="13.5" thickBot="1">
      <c r="A22" s="82"/>
      <c r="B22" s="82"/>
      <c r="C22" s="82"/>
      <c r="D22" s="82"/>
      <c r="E22" s="82"/>
      <c r="F22" s="82"/>
      <c r="G22" s="82"/>
      <c r="H22" s="82"/>
      <c r="I22" s="82"/>
    </row>
    <row r="23" spans="1:9" ht="12.75">
      <c r="A23" s="76" t="s">
        <v>59</v>
      </c>
      <c r="B23" s="77"/>
      <c r="C23" s="77"/>
      <c r="D23" s="143"/>
      <c r="E23" s="144" t="s">
        <v>60</v>
      </c>
      <c r="F23" s="145" t="s">
        <v>61</v>
      </c>
      <c r="G23" s="146" t="s">
        <v>62</v>
      </c>
      <c r="H23" s="147"/>
      <c r="I23" s="148" t="s">
        <v>60</v>
      </c>
    </row>
    <row r="24" spans="1:53" ht="12.75">
      <c r="A24" s="67" t="s">
        <v>212</v>
      </c>
      <c r="B24" s="58"/>
      <c r="C24" s="58"/>
      <c r="D24" s="149"/>
      <c r="E24" s="150"/>
      <c r="F24" s="151"/>
      <c r="G24" s="152">
        <f>CHOOSE(BA24+1,HSV+PSV,HSV+PSV+Mont,HSV+PSV+Dodavka+Mont,HSV,PSV,Mont,Dodavka,Mont+Dodavka,0)</f>
        <v>0</v>
      </c>
      <c r="H24" s="153"/>
      <c r="I24" s="154">
        <f>E24+F24*G24/100</f>
        <v>0</v>
      </c>
      <c r="BA24">
        <v>0</v>
      </c>
    </row>
    <row r="25" spans="1:53" ht="12.75">
      <c r="A25" s="67" t="s">
        <v>213</v>
      </c>
      <c r="B25" s="58"/>
      <c r="C25" s="58"/>
      <c r="D25" s="149"/>
      <c r="E25" s="150"/>
      <c r="F25" s="151"/>
      <c r="G25" s="152">
        <f>CHOOSE(BA25+1,HSV+PSV,HSV+PSV+Mont,HSV+PSV+Dodavka+Mont,HSV,PSV,Mont,Dodavka,Mont+Dodavka,0)</f>
        <v>0</v>
      </c>
      <c r="H25" s="153"/>
      <c r="I25" s="154">
        <f>E25+F25*G25/100</f>
        <v>0</v>
      </c>
      <c r="BA25">
        <v>0</v>
      </c>
    </row>
    <row r="26" spans="1:53" ht="12.75">
      <c r="A26" s="67" t="s">
        <v>214</v>
      </c>
      <c r="B26" s="58"/>
      <c r="C26" s="58"/>
      <c r="D26" s="149"/>
      <c r="E26" s="150"/>
      <c r="F26" s="151"/>
      <c r="G26" s="152">
        <f>CHOOSE(BA26+1,HSV+PSV,HSV+PSV+Mont,HSV+PSV+Dodavka+Mont,HSV,PSV,Mont,Dodavka,Mont+Dodavka,0)</f>
        <v>0</v>
      </c>
      <c r="H26" s="153"/>
      <c r="I26" s="154">
        <f>E26+F26*G26/100</f>
        <v>0</v>
      </c>
      <c r="BA26">
        <v>0</v>
      </c>
    </row>
    <row r="27" spans="1:53" ht="12.75">
      <c r="A27" s="67" t="s">
        <v>215</v>
      </c>
      <c r="B27" s="58"/>
      <c r="C27" s="58"/>
      <c r="D27" s="149"/>
      <c r="E27" s="150"/>
      <c r="F27" s="151"/>
      <c r="G27" s="152">
        <f>CHOOSE(BA27+1,HSV+PSV,HSV+PSV+Mont,HSV+PSV+Dodavka+Mont,HSV,PSV,Mont,Dodavka,Mont+Dodavka,0)</f>
        <v>0</v>
      </c>
      <c r="H27" s="153"/>
      <c r="I27" s="154">
        <f>E27+F27*G27/100</f>
        <v>0</v>
      </c>
      <c r="BA27">
        <v>0</v>
      </c>
    </row>
    <row r="28" spans="1:53" ht="12.75">
      <c r="A28" s="67" t="s">
        <v>216</v>
      </c>
      <c r="B28" s="58"/>
      <c r="C28" s="58"/>
      <c r="D28" s="149"/>
      <c r="E28" s="150"/>
      <c r="F28" s="151"/>
      <c r="G28" s="152">
        <f>CHOOSE(BA28+1,HSV+PSV,HSV+PSV+Mont,HSV+PSV+Dodavka+Mont,HSV,PSV,Mont,Dodavka,Mont+Dodavka,0)</f>
        <v>0</v>
      </c>
      <c r="H28" s="153"/>
      <c r="I28" s="154">
        <f>E28+F28*G28/100</f>
        <v>0</v>
      </c>
      <c r="BA28">
        <v>1</v>
      </c>
    </row>
    <row r="29" spans="1:53" ht="12.75">
      <c r="A29" s="67" t="s">
        <v>217</v>
      </c>
      <c r="B29" s="58"/>
      <c r="C29" s="58"/>
      <c r="D29" s="149"/>
      <c r="E29" s="150"/>
      <c r="F29" s="151"/>
      <c r="G29" s="152">
        <f>CHOOSE(BA29+1,HSV+PSV,HSV+PSV+Mont,HSV+PSV+Dodavka+Mont,HSV,PSV,Mont,Dodavka,Mont+Dodavka,0)</f>
        <v>0</v>
      </c>
      <c r="H29" s="153"/>
      <c r="I29" s="154">
        <f>E29+F29*G29/100</f>
        <v>0</v>
      </c>
      <c r="BA29">
        <v>2</v>
      </c>
    </row>
    <row r="30" spans="1:53" ht="12.75">
      <c r="A30" s="67" t="s">
        <v>218</v>
      </c>
      <c r="B30" s="58"/>
      <c r="C30" s="58"/>
      <c r="D30" s="149"/>
      <c r="E30" s="150"/>
      <c r="F30" s="151"/>
      <c r="G30" s="152">
        <f>CHOOSE(BA30+1,HSV+PSV,HSV+PSV+Mont,HSV+PSV+Dodavka+Mont,HSV,PSV,Mont,Dodavka,Mont+Dodavka,0)</f>
        <v>0</v>
      </c>
      <c r="H30" s="153"/>
      <c r="I30" s="154">
        <f>E30+F30*G30/100</f>
        <v>0</v>
      </c>
      <c r="BA30">
        <v>2</v>
      </c>
    </row>
    <row r="31" spans="1:9" ht="13.5" thickBot="1">
      <c r="A31" s="155"/>
      <c r="B31" s="156" t="s">
        <v>63</v>
      </c>
      <c r="C31" s="157"/>
      <c r="D31" s="158"/>
      <c r="E31" s="159"/>
      <c r="F31" s="160"/>
      <c r="G31" s="160"/>
      <c r="H31" s="161">
        <f>SUM(I24:I30)</f>
        <v>0</v>
      </c>
      <c r="I31" s="162"/>
    </row>
    <row r="33" spans="2:9" ht="12.75">
      <c r="B33" s="141"/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  <row r="79" spans="6:9" ht="12.75">
      <c r="F79" s="163"/>
      <c r="G79" s="164"/>
      <c r="H79" s="164"/>
      <c r="I79" s="165"/>
    </row>
    <row r="80" spans="6:9" ht="12.75">
      <c r="F80" s="163"/>
      <c r="G80" s="164"/>
      <c r="H80" s="164"/>
      <c r="I80" s="165"/>
    </row>
    <row r="81" spans="6:9" ht="12.75">
      <c r="F81" s="163"/>
      <c r="G81" s="164"/>
      <c r="H81" s="164"/>
      <c r="I81" s="165"/>
    </row>
    <row r="82" spans="6:9" ht="12.75">
      <c r="F82" s="163"/>
      <c r="G82" s="164"/>
      <c r="H82" s="164"/>
      <c r="I82" s="165"/>
    </row>
  </sheetData>
  <sheetProtection/>
  <mergeCells count="4">
    <mergeCell ref="A1:B1"/>
    <mergeCell ref="A2:B2"/>
    <mergeCell ref="G2:I2"/>
    <mergeCell ref="H31:I3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70"/>
  <sheetViews>
    <sheetView showGridLines="0" showZeros="0" zoomScalePageLayoutView="0" workbookViewId="0" topLeftCell="A1">
      <selection activeCell="A97" sqref="A97:IV99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1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77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Z 13-184 Opravy objektů MU 2014</v>
      </c>
      <c r="D3" s="172"/>
      <c r="E3" s="173" t="s">
        <v>64</v>
      </c>
      <c r="F3" s="174" t="str">
        <f>Rekapitulace!H1</f>
        <v>v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2_9 PdF - OPRAVA STŘECHY</v>
      </c>
      <c r="D4" s="177"/>
      <c r="E4" s="178" t="str">
        <f>Rekapitulace!G2</f>
        <v>PD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84</v>
      </c>
      <c r="C7" s="190" t="s">
        <v>85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86</v>
      </c>
      <c r="C8" s="198" t="s">
        <v>87</v>
      </c>
      <c r="D8" s="199" t="s">
        <v>88</v>
      </c>
      <c r="E8" s="200">
        <v>75</v>
      </c>
      <c r="F8" s="200">
        <v>0</v>
      </c>
      <c r="G8" s="201">
        <f>E8*F8</f>
        <v>0</v>
      </c>
      <c r="O8" s="195">
        <v>2</v>
      </c>
      <c r="AA8" s="167">
        <v>12</v>
      </c>
      <c r="AB8" s="167">
        <v>0</v>
      </c>
      <c r="AC8" s="167">
        <v>32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12</v>
      </c>
      <c r="CB8" s="202">
        <v>0</v>
      </c>
      <c r="CZ8" s="167">
        <v>0.00024</v>
      </c>
    </row>
    <row r="9" spans="1:15" ht="12.75">
      <c r="A9" s="203"/>
      <c r="B9" s="205"/>
      <c r="C9" s="206" t="s">
        <v>89</v>
      </c>
      <c r="D9" s="207"/>
      <c r="E9" s="208">
        <v>75</v>
      </c>
      <c r="F9" s="209"/>
      <c r="G9" s="210"/>
      <c r="M9" s="204" t="s">
        <v>89</v>
      </c>
      <c r="O9" s="195"/>
    </row>
    <row r="10" spans="1:57" ht="12.75">
      <c r="A10" s="211"/>
      <c r="B10" s="212" t="s">
        <v>75</v>
      </c>
      <c r="C10" s="213" t="str">
        <f>CONCATENATE(B7," ",C7)</f>
        <v>9 Ostatní konstrukce, bourání</v>
      </c>
      <c r="D10" s="214"/>
      <c r="E10" s="215"/>
      <c r="F10" s="216"/>
      <c r="G10" s="217">
        <f>SUM(G7:G9)</f>
        <v>0</v>
      </c>
      <c r="O10" s="195">
        <v>4</v>
      </c>
      <c r="BA10" s="218">
        <f>SUM(BA7:BA9)</f>
        <v>0</v>
      </c>
      <c r="BB10" s="218">
        <f>SUM(BB7:BB9)</f>
        <v>0</v>
      </c>
      <c r="BC10" s="218">
        <f>SUM(BC7:BC9)</f>
        <v>0</v>
      </c>
      <c r="BD10" s="218">
        <f>SUM(BD7:BD9)</f>
        <v>0</v>
      </c>
      <c r="BE10" s="218">
        <f>SUM(BE7:BE9)</f>
        <v>0</v>
      </c>
    </row>
    <row r="11" spans="1:15" ht="12.75">
      <c r="A11" s="188" t="s">
        <v>72</v>
      </c>
      <c r="B11" s="189" t="s">
        <v>90</v>
      </c>
      <c r="C11" s="190" t="s">
        <v>91</v>
      </c>
      <c r="D11" s="191"/>
      <c r="E11" s="192"/>
      <c r="F11" s="192"/>
      <c r="G11" s="193"/>
      <c r="H11" s="194"/>
      <c r="I11" s="194"/>
      <c r="O11" s="195">
        <v>1</v>
      </c>
    </row>
    <row r="12" spans="1:104" ht="12.75">
      <c r="A12" s="196">
        <v>2</v>
      </c>
      <c r="B12" s="197" t="s">
        <v>92</v>
      </c>
      <c r="C12" s="198" t="s">
        <v>93</v>
      </c>
      <c r="D12" s="199" t="s">
        <v>94</v>
      </c>
      <c r="E12" s="200">
        <v>45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1</v>
      </c>
      <c r="AC12" s="167">
        <v>1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</v>
      </c>
      <c r="CB12" s="202">
        <v>1</v>
      </c>
      <c r="CZ12" s="167">
        <v>0</v>
      </c>
    </row>
    <row r="13" spans="1:15" ht="12.75">
      <c r="A13" s="203"/>
      <c r="B13" s="205"/>
      <c r="C13" s="206" t="s">
        <v>95</v>
      </c>
      <c r="D13" s="207"/>
      <c r="E13" s="208">
        <v>45</v>
      </c>
      <c r="F13" s="209"/>
      <c r="G13" s="210"/>
      <c r="M13" s="204">
        <v>45</v>
      </c>
      <c r="O13" s="195"/>
    </row>
    <row r="14" spans="1:104" ht="12.75">
      <c r="A14" s="196">
        <v>3</v>
      </c>
      <c r="B14" s="197" t="s">
        <v>96</v>
      </c>
      <c r="C14" s="198" t="s">
        <v>97</v>
      </c>
      <c r="D14" s="199" t="s">
        <v>98</v>
      </c>
      <c r="E14" s="200">
        <v>16</v>
      </c>
      <c r="F14" s="200">
        <v>0</v>
      </c>
      <c r="G14" s="201">
        <f>E14*F14</f>
        <v>0</v>
      </c>
      <c r="O14" s="195">
        <v>2</v>
      </c>
      <c r="AA14" s="167">
        <v>1</v>
      </c>
      <c r="AB14" s="167">
        <v>1</v>
      </c>
      <c r="AC14" s="167">
        <v>1</v>
      </c>
      <c r="AZ14" s="167">
        <v>1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1</v>
      </c>
      <c r="CB14" s="202">
        <v>1</v>
      </c>
      <c r="CZ14" s="167">
        <v>0</v>
      </c>
    </row>
    <row r="15" spans="1:15" ht="12.75">
      <c r="A15" s="203"/>
      <c r="B15" s="205"/>
      <c r="C15" s="206" t="s">
        <v>99</v>
      </c>
      <c r="D15" s="207"/>
      <c r="E15" s="208">
        <v>16</v>
      </c>
      <c r="F15" s="209"/>
      <c r="G15" s="210"/>
      <c r="M15" s="204" t="s">
        <v>99</v>
      </c>
      <c r="O15" s="195"/>
    </row>
    <row r="16" spans="1:57" ht="12.75">
      <c r="A16" s="211"/>
      <c r="B16" s="212" t="s">
        <v>75</v>
      </c>
      <c r="C16" s="213" t="str">
        <f>CONCATENATE(B11," ",C11)</f>
        <v>94 Lešení a stavební výtahy</v>
      </c>
      <c r="D16" s="214"/>
      <c r="E16" s="215"/>
      <c r="F16" s="216"/>
      <c r="G16" s="217">
        <f>SUM(G11:G15)</f>
        <v>0</v>
      </c>
      <c r="O16" s="195">
        <v>4</v>
      </c>
      <c r="BA16" s="218">
        <f>SUM(BA11:BA15)</f>
        <v>0</v>
      </c>
      <c r="BB16" s="218">
        <f>SUM(BB11:BB15)</f>
        <v>0</v>
      </c>
      <c r="BC16" s="218">
        <f>SUM(BC11:BC15)</f>
        <v>0</v>
      </c>
      <c r="BD16" s="218">
        <f>SUM(BD11:BD15)</f>
        <v>0</v>
      </c>
      <c r="BE16" s="218">
        <f>SUM(BE11:BE15)</f>
        <v>0</v>
      </c>
    </row>
    <row r="17" spans="1:15" ht="12.75">
      <c r="A17" s="188" t="s">
        <v>72</v>
      </c>
      <c r="B17" s="189" t="s">
        <v>100</v>
      </c>
      <c r="C17" s="190" t="s">
        <v>101</v>
      </c>
      <c r="D17" s="191"/>
      <c r="E17" s="192"/>
      <c r="F17" s="192"/>
      <c r="G17" s="193"/>
      <c r="H17" s="194"/>
      <c r="I17" s="194"/>
      <c r="O17" s="195">
        <v>1</v>
      </c>
    </row>
    <row r="18" spans="1:104" ht="12.75">
      <c r="A18" s="196">
        <v>4</v>
      </c>
      <c r="B18" s="197" t="s">
        <v>102</v>
      </c>
      <c r="C18" s="198" t="s">
        <v>103</v>
      </c>
      <c r="D18" s="199" t="s">
        <v>88</v>
      </c>
      <c r="E18" s="200">
        <v>340</v>
      </c>
      <c r="F18" s="200">
        <v>0</v>
      </c>
      <c r="G18" s="201">
        <f>E18*F18</f>
        <v>0</v>
      </c>
      <c r="O18" s="195">
        <v>2</v>
      </c>
      <c r="AA18" s="167">
        <v>1</v>
      </c>
      <c r="AB18" s="167">
        <v>1</v>
      </c>
      <c r="AC18" s="167">
        <v>1</v>
      </c>
      <c r="AZ18" s="167">
        <v>1</v>
      </c>
      <c r="BA18" s="167">
        <f>IF(AZ18=1,G18,0)</f>
        <v>0</v>
      </c>
      <c r="BB18" s="167">
        <f>IF(AZ18=2,G18,0)</f>
        <v>0</v>
      </c>
      <c r="BC18" s="167">
        <f>IF(AZ18=3,G18,0)</f>
        <v>0</v>
      </c>
      <c r="BD18" s="167">
        <f>IF(AZ18=4,G18,0)</f>
        <v>0</v>
      </c>
      <c r="BE18" s="167">
        <f>IF(AZ18=5,G18,0)</f>
        <v>0</v>
      </c>
      <c r="CA18" s="202">
        <v>1</v>
      </c>
      <c r="CB18" s="202">
        <v>1</v>
      </c>
      <c r="CZ18" s="167">
        <v>0</v>
      </c>
    </row>
    <row r="19" spans="1:15" ht="12.75">
      <c r="A19" s="203"/>
      <c r="B19" s="205"/>
      <c r="C19" s="206" t="s">
        <v>104</v>
      </c>
      <c r="D19" s="207"/>
      <c r="E19" s="208">
        <v>340</v>
      </c>
      <c r="F19" s="209"/>
      <c r="G19" s="210"/>
      <c r="M19" s="204">
        <v>340</v>
      </c>
      <c r="O19" s="195"/>
    </row>
    <row r="20" spans="1:57" ht="12.75">
      <c r="A20" s="211"/>
      <c r="B20" s="212" t="s">
        <v>75</v>
      </c>
      <c r="C20" s="213" t="str">
        <f>CONCATENATE(B17," ",C17)</f>
        <v>95 Dokončovací konstrukce na pozemních stavbách</v>
      </c>
      <c r="D20" s="214"/>
      <c r="E20" s="215"/>
      <c r="F20" s="216"/>
      <c r="G20" s="217">
        <f>SUM(G17:G19)</f>
        <v>0</v>
      </c>
      <c r="O20" s="195">
        <v>4</v>
      </c>
      <c r="BA20" s="218">
        <f>SUM(BA17:BA19)</f>
        <v>0</v>
      </c>
      <c r="BB20" s="218">
        <f>SUM(BB17:BB19)</f>
        <v>0</v>
      </c>
      <c r="BC20" s="218">
        <f>SUM(BC17:BC19)</f>
        <v>0</v>
      </c>
      <c r="BD20" s="218">
        <f>SUM(BD17:BD19)</f>
        <v>0</v>
      </c>
      <c r="BE20" s="218">
        <f>SUM(BE17:BE19)</f>
        <v>0</v>
      </c>
    </row>
    <row r="21" spans="1:15" ht="12.75">
      <c r="A21" s="188" t="s">
        <v>72</v>
      </c>
      <c r="B21" s="189" t="s">
        <v>105</v>
      </c>
      <c r="C21" s="190" t="s">
        <v>106</v>
      </c>
      <c r="D21" s="191"/>
      <c r="E21" s="192"/>
      <c r="F21" s="192"/>
      <c r="G21" s="193"/>
      <c r="H21" s="194"/>
      <c r="I21" s="194"/>
      <c r="O21" s="195">
        <v>1</v>
      </c>
    </row>
    <row r="22" spans="1:104" ht="12.75">
      <c r="A22" s="196">
        <v>5</v>
      </c>
      <c r="B22" s="197" t="s">
        <v>107</v>
      </c>
      <c r="C22" s="198" t="s">
        <v>108</v>
      </c>
      <c r="D22" s="199" t="s">
        <v>88</v>
      </c>
      <c r="E22" s="200">
        <v>16.2</v>
      </c>
      <c r="F22" s="200">
        <v>0</v>
      </c>
      <c r="G22" s="201">
        <f>E22*F22</f>
        <v>0</v>
      </c>
      <c r="O22" s="195">
        <v>2</v>
      </c>
      <c r="AA22" s="167">
        <v>1</v>
      </c>
      <c r="AB22" s="167">
        <v>1</v>
      </c>
      <c r="AC22" s="167">
        <v>1</v>
      </c>
      <c r="AZ22" s="167">
        <v>1</v>
      </c>
      <c r="BA22" s="167">
        <f>IF(AZ22=1,G22,0)</f>
        <v>0</v>
      </c>
      <c r="BB22" s="167">
        <f>IF(AZ22=2,G22,0)</f>
        <v>0</v>
      </c>
      <c r="BC22" s="167">
        <f>IF(AZ22=3,G22,0)</f>
        <v>0</v>
      </c>
      <c r="BD22" s="167">
        <f>IF(AZ22=4,G22,0)</f>
        <v>0</v>
      </c>
      <c r="BE22" s="167">
        <f>IF(AZ22=5,G22,0)</f>
        <v>0</v>
      </c>
      <c r="CA22" s="202">
        <v>1</v>
      </c>
      <c r="CB22" s="202">
        <v>1</v>
      </c>
      <c r="CZ22" s="167">
        <v>0</v>
      </c>
    </row>
    <row r="23" spans="1:15" ht="12.75">
      <c r="A23" s="203"/>
      <c r="B23" s="205"/>
      <c r="C23" s="206" t="s">
        <v>109</v>
      </c>
      <c r="D23" s="207"/>
      <c r="E23" s="208">
        <v>16.2</v>
      </c>
      <c r="F23" s="209"/>
      <c r="G23" s="210"/>
      <c r="M23" s="204" t="s">
        <v>109</v>
      </c>
      <c r="O23" s="195"/>
    </row>
    <row r="24" spans="1:104" ht="12.75">
      <c r="A24" s="196">
        <v>6</v>
      </c>
      <c r="B24" s="197" t="s">
        <v>110</v>
      </c>
      <c r="C24" s="198" t="s">
        <v>111</v>
      </c>
      <c r="D24" s="199" t="s">
        <v>88</v>
      </c>
      <c r="E24" s="200">
        <v>468</v>
      </c>
      <c r="F24" s="200">
        <v>0</v>
      </c>
      <c r="G24" s="201">
        <f>E24*F24</f>
        <v>0</v>
      </c>
      <c r="O24" s="195">
        <v>2</v>
      </c>
      <c r="AA24" s="167">
        <v>12</v>
      </c>
      <c r="AB24" s="167">
        <v>0</v>
      </c>
      <c r="AC24" s="167">
        <v>9</v>
      </c>
      <c r="AZ24" s="167">
        <v>1</v>
      </c>
      <c r="BA24" s="167">
        <f>IF(AZ24=1,G24,0)</f>
        <v>0</v>
      </c>
      <c r="BB24" s="167">
        <f>IF(AZ24=2,G24,0)</f>
        <v>0</v>
      </c>
      <c r="BC24" s="167">
        <f>IF(AZ24=3,G24,0)</f>
        <v>0</v>
      </c>
      <c r="BD24" s="167">
        <f>IF(AZ24=4,G24,0)</f>
        <v>0</v>
      </c>
      <c r="BE24" s="167">
        <f>IF(AZ24=5,G24,0)</f>
        <v>0</v>
      </c>
      <c r="CA24" s="202">
        <v>12</v>
      </c>
      <c r="CB24" s="202">
        <v>0</v>
      </c>
      <c r="CZ24" s="167">
        <v>0</v>
      </c>
    </row>
    <row r="25" spans="1:15" ht="12.75">
      <c r="A25" s="203"/>
      <c r="B25" s="205"/>
      <c r="C25" s="206" t="s">
        <v>112</v>
      </c>
      <c r="D25" s="207"/>
      <c r="E25" s="208">
        <v>468</v>
      </c>
      <c r="F25" s="209"/>
      <c r="G25" s="210"/>
      <c r="M25" s="204">
        <v>468</v>
      </c>
      <c r="O25" s="195"/>
    </row>
    <row r="26" spans="1:104" ht="12.75">
      <c r="A26" s="196">
        <v>7</v>
      </c>
      <c r="B26" s="197" t="s">
        <v>113</v>
      </c>
      <c r="C26" s="198" t="s">
        <v>114</v>
      </c>
      <c r="D26" s="199" t="s">
        <v>115</v>
      </c>
      <c r="E26" s="200">
        <v>40.878</v>
      </c>
      <c r="F26" s="200">
        <v>0</v>
      </c>
      <c r="G26" s="201">
        <f>E26*F26</f>
        <v>0</v>
      </c>
      <c r="O26" s="195">
        <v>2</v>
      </c>
      <c r="AA26" s="167">
        <v>8</v>
      </c>
      <c r="AB26" s="167">
        <v>0</v>
      </c>
      <c r="AC26" s="167">
        <v>3</v>
      </c>
      <c r="AZ26" s="167">
        <v>1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8</v>
      </c>
      <c r="CB26" s="202">
        <v>0</v>
      </c>
      <c r="CZ26" s="167">
        <v>0</v>
      </c>
    </row>
    <row r="27" spans="1:104" ht="12.75">
      <c r="A27" s="196">
        <v>8</v>
      </c>
      <c r="B27" s="197" t="s">
        <v>116</v>
      </c>
      <c r="C27" s="198" t="s">
        <v>117</v>
      </c>
      <c r="D27" s="199" t="s">
        <v>115</v>
      </c>
      <c r="E27" s="200">
        <v>245.268</v>
      </c>
      <c r="F27" s="200">
        <v>0</v>
      </c>
      <c r="G27" s="201">
        <f>E27*F27</f>
        <v>0</v>
      </c>
      <c r="O27" s="195">
        <v>2</v>
      </c>
      <c r="AA27" s="167">
        <v>8</v>
      </c>
      <c r="AB27" s="167">
        <v>0</v>
      </c>
      <c r="AC27" s="167">
        <v>3</v>
      </c>
      <c r="AZ27" s="167">
        <v>1</v>
      </c>
      <c r="BA27" s="167">
        <f>IF(AZ27=1,G27,0)</f>
        <v>0</v>
      </c>
      <c r="BB27" s="167">
        <f>IF(AZ27=2,G27,0)</f>
        <v>0</v>
      </c>
      <c r="BC27" s="167">
        <f>IF(AZ27=3,G27,0)</f>
        <v>0</v>
      </c>
      <c r="BD27" s="167">
        <f>IF(AZ27=4,G27,0)</f>
        <v>0</v>
      </c>
      <c r="BE27" s="167">
        <f>IF(AZ27=5,G27,0)</f>
        <v>0</v>
      </c>
      <c r="CA27" s="202">
        <v>8</v>
      </c>
      <c r="CB27" s="202">
        <v>0</v>
      </c>
      <c r="CZ27" s="167">
        <v>0</v>
      </c>
    </row>
    <row r="28" spans="1:104" ht="12.75">
      <c r="A28" s="196">
        <v>9</v>
      </c>
      <c r="B28" s="197" t="s">
        <v>118</v>
      </c>
      <c r="C28" s="198" t="s">
        <v>119</v>
      </c>
      <c r="D28" s="199" t="s">
        <v>115</v>
      </c>
      <c r="E28" s="200">
        <v>40.878</v>
      </c>
      <c r="F28" s="200">
        <v>0</v>
      </c>
      <c r="G28" s="201">
        <f>E28*F28</f>
        <v>0</v>
      </c>
      <c r="O28" s="195">
        <v>2</v>
      </c>
      <c r="AA28" s="167">
        <v>8</v>
      </c>
      <c r="AB28" s="167">
        <v>0</v>
      </c>
      <c r="AC28" s="167">
        <v>3</v>
      </c>
      <c r="AZ28" s="167">
        <v>1</v>
      </c>
      <c r="BA28" s="167">
        <f>IF(AZ28=1,G28,0)</f>
        <v>0</v>
      </c>
      <c r="BB28" s="167">
        <f>IF(AZ28=2,G28,0)</f>
        <v>0</v>
      </c>
      <c r="BC28" s="167">
        <f>IF(AZ28=3,G28,0)</f>
        <v>0</v>
      </c>
      <c r="BD28" s="167">
        <f>IF(AZ28=4,G28,0)</f>
        <v>0</v>
      </c>
      <c r="BE28" s="167">
        <f>IF(AZ28=5,G28,0)</f>
        <v>0</v>
      </c>
      <c r="CA28" s="202">
        <v>8</v>
      </c>
      <c r="CB28" s="202">
        <v>0</v>
      </c>
      <c r="CZ28" s="167">
        <v>0</v>
      </c>
    </row>
    <row r="29" spans="1:104" ht="12.75">
      <c r="A29" s="196">
        <v>10</v>
      </c>
      <c r="B29" s="197" t="s">
        <v>120</v>
      </c>
      <c r="C29" s="198" t="s">
        <v>121</v>
      </c>
      <c r="D29" s="199" t="s">
        <v>115</v>
      </c>
      <c r="E29" s="200">
        <v>245.268</v>
      </c>
      <c r="F29" s="200">
        <v>0</v>
      </c>
      <c r="G29" s="201">
        <f>E29*F29</f>
        <v>0</v>
      </c>
      <c r="O29" s="195">
        <v>2</v>
      </c>
      <c r="AA29" s="167">
        <v>8</v>
      </c>
      <c r="AB29" s="167">
        <v>0</v>
      </c>
      <c r="AC29" s="167">
        <v>3</v>
      </c>
      <c r="AZ29" s="167">
        <v>1</v>
      </c>
      <c r="BA29" s="167">
        <f>IF(AZ29=1,G29,0)</f>
        <v>0</v>
      </c>
      <c r="BB29" s="167">
        <f>IF(AZ29=2,G29,0)</f>
        <v>0</v>
      </c>
      <c r="BC29" s="167">
        <f>IF(AZ29=3,G29,0)</f>
        <v>0</v>
      </c>
      <c r="BD29" s="167">
        <f>IF(AZ29=4,G29,0)</f>
        <v>0</v>
      </c>
      <c r="BE29" s="167">
        <f>IF(AZ29=5,G29,0)</f>
        <v>0</v>
      </c>
      <c r="CA29" s="202">
        <v>8</v>
      </c>
      <c r="CB29" s="202">
        <v>0</v>
      </c>
      <c r="CZ29" s="167">
        <v>0</v>
      </c>
    </row>
    <row r="30" spans="1:104" ht="12.75">
      <c r="A30" s="196">
        <v>11</v>
      </c>
      <c r="B30" s="197" t="s">
        <v>122</v>
      </c>
      <c r="C30" s="198" t="s">
        <v>123</v>
      </c>
      <c r="D30" s="199" t="s">
        <v>115</v>
      </c>
      <c r="E30" s="200">
        <v>40.878</v>
      </c>
      <c r="F30" s="200">
        <v>0</v>
      </c>
      <c r="G30" s="201">
        <f>E30*F30</f>
        <v>0</v>
      </c>
      <c r="O30" s="195">
        <v>2</v>
      </c>
      <c r="AA30" s="167">
        <v>8</v>
      </c>
      <c r="AB30" s="167">
        <v>0</v>
      </c>
      <c r="AC30" s="167">
        <v>3</v>
      </c>
      <c r="AZ30" s="167">
        <v>1</v>
      </c>
      <c r="BA30" s="167">
        <f>IF(AZ30=1,G30,0)</f>
        <v>0</v>
      </c>
      <c r="BB30" s="167">
        <f>IF(AZ30=2,G30,0)</f>
        <v>0</v>
      </c>
      <c r="BC30" s="167">
        <f>IF(AZ30=3,G30,0)</f>
        <v>0</v>
      </c>
      <c r="BD30" s="167">
        <f>IF(AZ30=4,G30,0)</f>
        <v>0</v>
      </c>
      <c r="BE30" s="167">
        <f>IF(AZ30=5,G30,0)</f>
        <v>0</v>
      </c>
      <c r="CA30" s="202">
        <v>8</v>
      </c>
      <c r="CB30" s="202">
        <v>0</v>
      </c>
      <c r="CZ30" s="167">
        <v>0</v>
      </c>
    </row>
    <row r="31" spans="1:104" ht="12.75">
      <c r="A31" s="196">
        <v>12</v>
      </c>
      <c r="B31" s="197" t="s">
        <v>124</v>
      </c>
      <c r="C31" s="198" t="s">
        <v>125</v>
      </c>
      <c r="D31" s="199" t="s">
        <v>115</v>
      </c>
      <c r="E31" s="200">
        <v>204.39</v>
      </c>
      <c r="F31" s="200">
        <v>0</v>
      </c>
      <c r="G31" s="201">
        <f>E31*F31</f>
        <v>0</v>
      </c>
      <c r="O31" s="195">
        <v>2</v>
      </c>
      <c r="AA31" s="167">
        <v>8</v>
      </c>
      <c r="AB31" s="167">
        <v>0</v>
      </c>
      <c r="AC31" s="167">
        <v>3</v>
      </c>
      <c r="AZ31" s="167">
        <v>1</v>
      </c>
      <c r="BA31" s="167">
        <f>IF(AZ31=1,G31,0)</f>
        <v>0</v>
      </c>
      <c r="BB31" s="167">
        <f>IF(AZ31=2,G31,0)</f>
        <v>0</v>
      </c>
      <c r="BC31" s="167">
        <f>IF(AZ31=3,G31,0)</f>
        <v>0</v>
      </c>
      <c r="BD31" s="167">
        <f>IF(AZ31=4,G31,0)</f>
        <v>0</v>
      </c>
      <c r="BE31" s="167">
        <f>IF(AZ31=5,G31,0)</f>
        <v>0</v>
      </c>
      <c r="CA31" s="202">
        <v>8</v>
      </c>
      <c r="CB31" s="202">
        <v>0</v>
      </c>
      <c r="CZ31" s="167">
        <v>0</v>
      </c>
    </row>
    <row r="32" spans="1:104" ht="12.75">
      <c r="A32" s="196">
        <v>13</v>
      </c>
      <c r="B32" s="197" t="s">
        <v>126</v>
      </c>
      <c r="C32" s="198" t="s">
        <v>127</v>
      </c>
      <c r="D32" s="199" t="s">
        <v>115</v>
      </c>
      <c r="E32" s="200">
        <v>40.878</v>
      </c>
      <c r="F32" s="200">
        <v>0</v>
      </c>
      <c r="G32" s="201">
        <f>E32*F32</f>
        <v>0</v>
      </c>
      <c r="O32" s="195">
        <v>2</v>
      </c>
      <c r="AA32" s="167">
        <v>8</v>
      </c>
      <c r="AB32" s="167">
        <v>0</v>
      </c>
      <c r="AC32" s="167">
        <v>3</v>
      </c>
      <c r="AZ32" s="167">
        <v>1</v>
      </c>
      <c r="BA32" s="167">
        <f>IF(AZ32=1,G32,0)</f>
        <v>0</v>
      </c>
      <c r="BB32" s="167">
        <f>IF(AZ32=2,G32,0)</f>
        <v>0</v>
      </c>
      <c r="BC32" s="167">
        <f>IF(AZ32=3,G32,0)</f>
        <v>0</v>
      </c>
      <c r="BD32" s="167">
        <f>IF(AZ32=4,G32,0)</f>
        <v>0</v>
      </c>
      <c r="BE32" s="167">
        <f>IF(AZ32=5,G32,0)</f>
        <v>0</v>
      </c>
      <c r="CA32" s="202">
        <v>8</v>
      </c>
      <c r="CB32" s="202">
        <v>0</v>
      </c>
      <c r="CZ32" s="167">
        <v>0</v>
      </c>
    </row>
    <row r="33" spans="1:104" ht="12.75">
      <c r="A33" s="196">
        <v>14</v>
      </c>
      <c r="B33" s="197" t="s">
        <v>128</v>
      </c>
      <c r="C33" s="198" t="s">
        <v>129</v>
      </c>
      <c r="D33" s="199" t="s">
        <v>115</v>
      </c>
      <c r="E33" s="200">
        <v>40.878</v>
      </c>
      <c r="F33" s="200">
        <v>0</v>
      </c>
      <c r="G33" s="201">
        <f>E33*F33</f>
        <v>0</v>
      </c>
      <c r="O33" s="195">
        <v>2</v>
      </c>
      <c r="AA33" s="167">
        <v>8</v>
      </c>
      <c r="AB33" s="167">
        <v>1</v>
      </c>
      <c r="AC33" s="167">
        <v>3</v>
      </c>
      <c r="AZ33" s="167">
        <v>1</v>
      </c>
      <c r="BA33" s="167">
        <f>IF(AZ33=1,G33,0)</f>
        <v>0</v>
      </c>
      <c r="BB33" s="167">
        <f>IF(AZ33=2,G33,0)</f>
        <v>0</v>
      </c>
      <c r="BC33" s="167">
        <f>IF(AZ33=3,G33,0)</f>
        <v>0</v>
      </c>
      <c r="BD33" s="167">
        <f>IF(AZ33=4,G33,0)</f>
        <v>0</v>
      </c>
      <c r="BE33" s="167">
        <f>IF(AZ33=5,G33,0)</f>
        <v>0</v>
      </c>
      <c r="CA33" s="202">
        <v>8</v>
      </c>
      <c r="CB33" s="202">
        <v>1</v>
      </c>
      <c r="CZ33" s="167">
        <v>0</v>
      </c>
    </row>
    <row r="34" spans="1:57" ht="12.75">
      <c r="A34" s="211"/>
      <c r="B34" s="212" t="s">
        <v>75</v>
      </c>
      <c r="C34" s="213" t="str">
        <f>CONCATENATE(B21," ",C21)</f>
        <v>96 Bourání konstrukcí</v>
      </c>
      <c r="D34" s="214"/>
      <c r="E34" s="215"/>
      <c r="F34" s="216"/>
      <c r="G34" s="217">
        <f>SUM(G21:G33)</f>
        <v>0</v>
      </c>
      <c r="O34" s="195">
        <v>4</v>
      </c>
      <c r="BA34" s="218">
        <f>SUM(BA21:BA33)</f>
        <v>0</v>
      </c>
      <c r="BB34" s="218">
        <f>SUM(BB21:BB33)</f>
        <v>0</v>
      </c>
      <c r="BC34" s="218">
        <f>SUM(BC21:BC33)</f>
        <v>0</v>
      </c>
      <c r="BD34" s="218">
        <f>SUM(BD21:BD33)</f>
        <v>0</v>
      </c>
      <c r="BE34" s="218">
        <f>SUM(BE21:BE33)</f>
        <v>0</v>
      </c>
    </row>
    <row r="35" spans="1:15" ht="12.75">
      <c r="A35" s="188" t="s">
        <v>72</v>
      </c>
      <c r="B35" s="189" t="s">
        <v>130</v>
      </c>
      <c r="C35" s="190" t="s">
        <v>131</v>
      </c>
      <c r="D35" s="191"/>
      <c r="E35" s="192"/>
      <c r="F35" s="192"/>
      <c r="G35" s="193"/>
      <c r="H35" s="194"/>
      <c r="I35" s="194"/>
      <c r="O35" s="195">
        <v>1</v>
      </c>
    </row>
    <row r="36" spans="1:104" ht="22.5">
      <c r="A36" s="196">
        <v>15</v>
      </c>
      <c r="B36" s="197" t="s">
        <v>132</v>
      </c>
      <c r="C36" s="198" t="s">
        <v>133</v>
      </c>
      <c r="D36" s="199" t="s">
        <v>98</v>
      </c>
      <c r="E36" s="200">
        <v>48</v>
      </c>
      <c r="F36" s="200">
        <v>0</v>
      </c>
      <c r="G36" s="201">
        <f>E36*F36</f>
        <v>0</v>
      </c>
      <c r="O36" s="195">
        <v>2</v>
      </c>
      <c r="AA36" s="167">
        <v>12</v>
      </c>
      <c r="AB36" s="167">
        <v>0</v>
      </c>
      <c r="AC36" s="167">
        <v>33</v>
      </c>
      <c r="AZ36" s="167">
        <v>2</v>
      </c>
      <c r="BA36" s="167">
        <f>IF(AZ36=1,G36,0)</f>
        <v>0</v>
      </c>
      <c r="BB36" s="167">
        <f>IF(AZ36=2,G36,0)</f>
        <v>0</v>
      </c>
      <c r="BC36" s="167">
        <f>IF(AZ36=3,G36,0)</f>
        <v>0</v>
      </c>
      <c r="BD36" s="167">
        <f>IF(AZ36=4,G36,0)</f>
        <v>0</v>
      </c>
      <c r="BE36" s="167">
        <f>IF(AZ36=5,G36,0)</f>
        <v>0</v>
      </c>
      <c r="CA36" s="202">
        <v>12</v>
      </c>
      <c r="CB36" s="202">
        <v>0</v>
      </c>
      <c r="CZ36" s="167">
        <v>0</v>
      </c>
    </row>
    <row r="37" spans="1:15" ht="12.75">
      <c r="A37" s="203"/>
      <c r="B37" s="205"/>
      <c r="C37" s="206" t="s">
        <v>134</v>
      </c>
      <c r="D37" s="207"/>
      <c r="E37" s="208">
        <v>48</v>
      </c>
      <c r="F37" s="209"/>
      <c r="G37" s="210"/>
      <c r="M37" s="204" t="s">
        <v>134</v>
      </c>
      <c r="O37" s="195"/>
    </row>
    <row r="38" spans="1:57" ht="12.75">
      <c r="A38" s="211"/>
      <c r="B38" s="212" t="s">
        <v>75</v>
      </c>
      <c r="C38" s="213" t="str">
        <f>CONCATENATE(B35," ",C35)</f>
        <v>000 Vedlejší náklady</v>
      </c>
      <c r="D38" s="214"/>
      <c r="E38" s="215"/>
      <c r="F38" s="216"/>
      <c r="G38" s="217">
        <f>SUM(G35:G37)</f>
        <v>0</v>
      </c>
      <c r="O38" s="195">
        <v>4</v>
      </c>
      <c r="BA38" s="218">
        <f>SUM(BA35:BA37)</f>
        <v>0</v>
      </c>
      <c r="BB38" s="218">
        <f>SUM(BB35:BB37)</f>
        <v>0</v>
      </c>
      <c r="BC38" s="218">
        <f>SUM(BC35:BC37)</f>
        <v>0</v>
      </c>
      <c r="BD38" s="218">
        <f>SUM(BD35:BD37)</f>
        <v>0</v>
      </c>
      <c r="BE38" s="218">
        <f>SUM(BE35:BE37)</f>
        <v>0</v>
      </c>
    </row>
    <row r="39" spans="1:15" ht="12.75">
      <c r="A39" s="188" t="s">
        <v>72</v>
      </c>
      <c r="B39" s="189" t="s">
        <v>135</v>
      </c>
      <c r="C39" s="190" t="s">
        <v>136</v>
      </c>
      <c r="D39" s="191"/>
      <c r="E39" s="192"/>
      <c r="F39" s="192"/>
      <c r="G39" s="193"/>
      <c r="H39" s="194"/>
      <c r="I39" s="194"/>
      <c r="O39" s="195">
        <v>1</v>
      </c>
    </row>
    <row r="40" spans="1:104" ht="22.5">
      <c r="A40" s="196">
        <v>16</v>
      </c>
      <c r="B40" s="197" t="s">
        <v>137</v>
      </c>
      <c r="C40" s="198" t="s">
        <v>138</v>
      </c>
      <c r="D40" s="199" t="s">
        <v>88</v>
      </c>
      <c r="E40" s="200">
        <v>468</v>
      </c>
      <c r="F40" s="200">
        <v>0</v>
      </c>
      <c r="G40" s="201">
        <f>E40*F40</f>
        <v>0</v>
      </c>
      <c r="O40" s="195">
        <v>2</v>
      </c>
      <c r="AA40" s="167">
        <v>1</v>
      </c>
      <c r="AB40" s="167">
        <v>7</v>
      </c>
      <c r="AC40" s="167">
        <v>7</v>
      </c>
      <c r="AZ40" s="167">
        <v>2</v>
      </c>
      <c r="BA40" s="167">
        <f>IF(AZ40=1,G40,0)</f>
        <v>0</v>
      </c>
      <c r="BB40" s="167">
        <f>IF(AZ40=2,G40,0)</f>
        <v>0</v>
      </c>
      <c r="BC40" s="167">
        <f>IF(AZ40=3,G40,0)</f>
        <v>0</v>
      </c>
      <c r="BD40" s="167">
        <f>IF(AZ40=4,G40,0)</f>
        <v>0</v>
      </c>
      <c r="BE40" s="167">
        <f>IF(AZ40=5,G40,0)</f>
        <v>0</v>
      </c>
      <c r="CA40" s="202">
        <v>1</v>
      </c>
      <c r="CB40" s="202">
        <v>7</v>
      </c>
      <c r="CZ40" s="167">
        <v>0.00091</v>
      </c>
    </row>
    <row r="41" spans="1:15" ht="12.75">
      <c r="A41" s="203"/>
      <c r="B41" s="205"/>
      <c r="C41" s="206" t="s">
        <v>112</v>
      </c>
      <c r="D41" s="207"/>
      <c r="E41" s="208">
        <v>468</v>
      </c>
      <c r="F41" s="209"/>
      <c r="G41" s="210"/>
      <c r="M41" s="204">
        <v>468</v>
      </c>
      <c r="O41" s="195"/>
    </row>
    <row r="42" spans="1:104" ht="22.5">
      <c r="A42" s="196">
        <v>17</v>
      </c>
      <c r="B42" s="197" t="s">
        <v>139</v>
      </c>
      <c r="C42" s="198" t="s">
        <v>140</v>
      </c>
      <c r="D42" s="199" t="s">
        <v>88</v>
      </c>
      <c r="E42" s="200">
        <v>468</v>
      </c>
      <c r="F42" s="200">
        <v>0</v>
      </c>
      <c r="G42" s="201">
        <f>E42*F42</f>
        <v>0</v>
      </c>
      <c r="O42" s="195">
        <v>2</v>
      </c>
      <c r="AA42" s="167">
        <v>12</v>
      </c>
      <c r="AB42" s="167">
        <v>0</v>
      </c>
      <c r="AC42" s="167">
        <v>37</v>
      </c>
      <c r="AZ42" s="167">
        <v>2</v>
      </c>
      <c r="BA42" s="167">
        <f>IF(AZ42=1,G42,0)</f>
        <v>0</v>
      </c>
      <c r="BB42" s="167">
        <f>IF(AZ42=2,G42,0)</f>
        <v>0</v>
      </c>
      <c r="BC42" s="167">
        <f>IF(AZ42=3,G42,0)</f>
        <v>0</v>
      </c>
      <c r="BD42" s="167">
        <f>IF(AZ42=4,G42,0)</f>
        <v>0</v>
      </c>
      <c r="BE42" s="167">
        <f>IF(AZ42=5,G42,0)</f>
        <v>0</v>
      </c>
      <c r="CA42" s="202">
        <v>12</v>
      </c>
      <c r="CB42" s="202">
        <v>0</v>
      </c>
      <c r="CZ42" s="167">
        <v>0.00403</v>
      </c>
    </row>
    <row r="43" spans="1:15" ht="12.75">
      <c r="A43" s="203"/>
      <c r="B43" s="205"/>
      <c r="C43" s="206" t="s">
        <v>112</v>
      </c>
      <c r="D43" s="207"/>
      <c r="E43" s="208">
        <v>468</v>
      </c>
      <c r="F43" s="209"/>
      <c r="G43" s="210"/>
      <c r="M43" s="204">
        <v>468</v>
      </c>
      <c r="O43" s="195"/>
    </row>
    <row r="44" spans="1:104" ht="12.75">
      <c r="A44" s="196">
        <v>18</v>
      </c>
      <c r="B44" s="197" t="s">
        <v>141</v>
      </c>
      <c r="C44" s="198" t="s">
        <v>142</v>
      </c>
      <c r="D44" s="199" t="s">
        <v>143</v>
      </c>
      <c r="E44" s="200">
        <v>3</v>
      </c>
      <c r="F44" s="200">
        <v>0</v>
      </c>
      <c r="G44" s="201">
        <f>E44*F44</f>
        <v>0</v>
      </c>
      <c r="O44" s="195">
        <v>2</v>
      </c>
      <c r="AA44" s="167">
        <v>12</v>
      </c>
      <c r="AB44" s="167">
        <v>0</v>
      </c>
      <c r="AC44" s="167">
        <v>41</v>
      </c>
      <c r="AZ44" s="167">
        <v>2</v>
      </c>
      <c r="BA44" s="167">
        <f>IF(AZ44=1,G44,0)</f>
        <v>0</v>
      </c>
      <c r="BB44" s="167">
        <f>IF(AZ44=2,G44,0)</f>
        <v>0</v>
      </c>
      <c r="BC44" s="167">
        <f>IF(AZ44=3,G44,0)</f>
        <v>0</v>
      </c>
      <c r="BD44" s="167">
        <f>IF(AZ44=4,G44,0)</f>
        <v>0</v>
      </c>
      <c r="BE44" s="167">
        <f>IF(AZ44=5,G44,0)</f>
        <v>0</v>
      </c>
      <c r="CA44" s="202">
        <v>12</v>
      </c>
      <c r="CB44" s="202">
        <v>0</v>
      </c>
      <c r="CZ44" s="167">
        <v>0.00704</v>
      </c>
    </row>
    <row r="45" spans="1:15" ht="12.75">
      <c r="A45" s="203"/>
      <c r="B45" s="205"/>
      <c r="C45" s="206" t="s">
        <v>144</v>
      </c>
      <c r="D45" s="207"/>
      <c r="E45" s="208">
        <v>3</v>
      </c>
      <c r="F45" s="209"/>
      <c r="G45" s="210"/>
      <c r="M45" s="204">
        <v>3</v>
      </c>
      <c r="O45" s="195"/>
    </row>
    <row r="46" spans="1:104" ht="12.75">
      <c r="A46" s="196">
        <v>19</v>
      </c>
      <c r="B46" s="197" t="s">
        <v>145</v>
      </c>
      <c r="C46" s="198" t="s">
        <v>146</v>
      </c>
      <c r="D46" s="199" t="s">
        <v>61</v>
      </c>
      <c r="E46" s="200"/>
      <c r="F46" s="200">
        <v>0</v>
      </c>
      <c r="G46" s="201">
        <f>E46*F46</f>
        <v>0</v>
      </c>
      <c r="O46" s="195">
        <v>2</v>
      </c>
      <c r="AA46" s="167">
        <v>7</v>
      </c>
      <c r="AB46" s="167">
        <v>1002</v>
      </c>
      <c r="AC46" s="167">
        <v>5</v>
      </c>
      <c r="AZ46" s="167">
        <v>2</v>
      </c>
      <c r="BA46" s="167">
        <f>IF(AZ46=1,G46,0)</f>
        <v>0</v>
      </c>
      <c r="BB46" s="167">
        <f>IF(AZ46=2,G46,0)</f>
        <v>0</v>
      </c>
      <c r="BC46" s="167">
        <f>IF(AZ46=3,G46,0)</f>
        <v>0</v>
      </c>
      <c r="BD46" s="167">
        <f>IF(AZ46=4,G46,0)</f>
        <v>0</v>
      </c>
      <c r="BE46" s="167">
        <f>IF(AZ46=5,G46,0)</f>
        <v>0</v>
      </c>
      <c r="CA46" s="202">
        <v>7</v>
      </c>
      <c r="CB46" s="202">
        <v>1002</v>
      </c>
      <c r="CZ46" s="167">
        <v>0</v>
      </c>
    </row>
    <row r="47" spans="1:57" ht="12.75">
      <c r="A47" s="211"/>
      <c r="B47" s="212" t="s">
        <v>75</v>
      </c>
      <c r="C47" s="213" t="str">
        <f>CONCATENATE(B39," ",C39)</f>
        <v>762 Konstrukce tesařské</v>
      </c>
      <c r="D47" s="214"/>
      <c r="E47" s="215"/>
      <c r="F47" s="216"/>
      <c r="G47" s="217">
        <f>SUM(G39:G46)</f>
        <v>0</v>
      </c>
      <c r="O47" s="195">
        <v>4</v>
      </c>
      <c r="BA47" s="218">
        <f>SUM(BA39:BA46)</f>
        <v>0</v>
      </c>
      <c r="BB47" s="218">
        <f>SUM(BB39:BB46)</f>
        <v>0</v>
      </c>
      <c r="BC47" s="218">
        <f>SUM(BC39:BC46)</f>
        <v>0</v>
      </c>
      <c r="BD47" s="218">
        <f>SUM(BD39:BD46)</f>
        <v>0</v>
      </c>
      <c r="BE47" s="218">
        <f>SUM(BE39:BE46)</f>
        <v>0</v>
      </c>
    </row>
    <row r="48" spans="1:15" ht="12.75">
      <c r="A48" s="188" t="s">
        <v>72</v>
      </c>
      <c r="B48" s="189" t="s">
        <v>147</v>
      </c>
      <c r="C48" s="190" t="s">
        <v>148</v>
      </c>
      <c r="D48" s="191"/>
      <c r="E48" s="192"/>
      <c r="F48" s="192"/>
      <c r="G48" s="193"/>
      <c r="H48" s="194"/>
      <c r="I48" s="194"/>
      <c r="O48" s="195">
        <v>1</v>
      </c>
    </row>
    <row r="49" spans="1:104" ht="12.75">
      <c r="A49" s="196">
        <v>20</v>
      </c>
      <c r="B49" s="197" t="s">
        <v>149</v>
      </c>
      <c r="C49" s="198" t="s">
        <v>150</v>
      </c>
      <c r="D49" s="199" t="s">
        <v>88</v>
      </c>
      <c r="E49" s="200">
        <v>468</v>
      </c>
      <c r="F49" s="200">
        <v>0</v>
      </c>
      <c r="G49" s="201">
        <f>E49*F49</f>
        <v>0</v>
      </c>
      <c r="O49" s="195">
        <v>2</v>
      </c>
      <c r="AA49" s="167">
        <v>1</v>
      </c>
      <c r="AB49" s="167">
        <v>7</v>
      </c>
      <c r="AC49" s="167">
        <v>7</v>
      </c>
      <c r="AZ49" s="167">
        <v>2</v>
      </c>
      <c r="BA49" s="167">
        <f>IF(AZ49=1,G49,0)</f>
        <v>0</v>
      </c>
      <c r="BB49" s="167">
        <f>IF(AZ49=2,G49,0)</f>
        <v>0</v>
      </c>
      <c r="BC49" s="167">
        <f>IF(AZ49=3,G49,0)</f>
        <v>0</v>
      </c>
      <c r="BD49" s="167">
        <f>IF(AZ49=4,G49,0)</f>
        <v>0</v>
      </c>
      <c r="BE49" s="167">
        <f>IF(AZ49=5,G49,0)</f>
        <v>0</v>
      </c>
      <c r="CA49" s="202">
        <v>1</v>
      </c>
      <c r="CB49" s="202">
        <v>7</v>
      </c>
      <c r="CZ49" s="167">
        <v>0.00016</v>
      </c>
    </row>
    <row r="50" spans="1:15" ht="12.75">
      <c r="A50" s="203"/>
      <c r="B50" s="205"/>
      <c r="C50" s="206" t="s">
        <v>112</v>
      </c>
      <c r="D50" s="207"/>
      <c r="E50" s="208">
        <v>468</v>
      </c>
      <c r="F50" s="209"/>
      <c r="G50" s="210"/>
      <c r="M50" s="204">
        <v>468</v>
      </c>
      <c r="O50" s="195"/>
    </row>
    <row r="51" spans="1:104" ht="22.5">
      <c r="A51" s="196">
        <v>21</v>
      </c>
      <c r="B51" s="197" t="s">
        <v>151</v>
      </c>
      <c r="C51" s="198" t="s">
        <v>152</v>
      </c>
      <c r="D51" s="199" t="s">
        <v>88</v>
      </c>
      <c r="E51" s="200">
        <v>31.2</v>
      </c>
      <c r="F51" s="200">
        <v>0</v>
      </c>
      <c r="G51" s="201">
        <f>E51*F51</f>
        <v>0</v>
      </c>
      <c r="O51" s="195">
        <v>2</v>
      </c>
      <c r="AA51" s="167">
        <v>2</v>
      </c>
      <c r="AB51" s="167">
        <v>7</v>
      </c>
      <c r="AC51" s="167">
        <v>7</v>
      </c>
      <c r="AZ51" s="167">
        <v>2</v>
      </c>
      <c r="BA51" s="167">
        <f>IF(AZ51=1,G51,0)</f>
        <v>0</v>
      </c>
      <c r="BB51" s="167">
        <f>IF(AZ51=2,G51,0)</f>
        <v>0</v>
      </c>
      <c r="BC51" s="167">
        <f>IF(AZ51=3,G51,0)</f>
        <v>0</v>
      </c>
      <c r="BD51" s="167">
        <f>IF(AZ51=4,G51,0)</f>
        <v>0</v>
      </c>
      <c r="BE51" s="167">
        <f>IF(AZ51=5,G51,0)</f>
        <v>0</v>
      </c>
      <c r="CA51" s="202">
        <v>2</v>
      </c>
      <c r="CB51" s="202">
        <v>7</v>
      </c>
      <c r="CZ51" s="167">
        <v>0.04971</v>
      </c>
    </row>
    <row r="52" spans="1:57" ht="12.75">
      <c r="A52" s="211"/>
      <c r="B52" s="212" t="s">
        <v>75</v>
      </c>
      <c r="C52" s="213" t="str">
        <f>CONCATENATE(B48," ",C48)</f>
        <v>763 Dřevostavby</v>
      </c>
      <c r="D52" s="214"/>
      <c r="E52" s="215"/>
      <c r="F52" s="216"/>
      <c r="G52" s="217">
        <f>SUM(G48:G51)</f>
        <v>0</v>
      </c>
      <c r="O52" s="195">
        <v>4</v>
      </c>
      <c r="BA52" s="218">
        <f>SUM(BA48:BA51)</f>
        <v>0</v>
      </c>
      <c r="BB52" s="218">
        <f>SUM(BB48:BB51)</f>
        <v>0</v>
      </c>
      <c r="BC52" s="218">
        <f>SUM(BC48:BC51)</f>
        <v>0</v>
      </c>
      <c r="BD52" s="218">
        <f>SUM(BD48:BD51)</f>
        <v>0</v>
      </c>
      <c r="BE52" s="218">
        <f>SUM(BE48:BE51)</f>
        <v>0</v>
      </c>
    </row>
    <row r="53" spans="1:15" ht="12.75">
      <c r="A53" s="188" t="s">
        <v>72</v>
      </c>
      <c r="B53" s="189" t="s">
        <v>153</v>
      </c>
      <c r="C53" s="190" t="s">
        <v>154</v>
      </c>
      <c r="D53" s="191"/>
      <c r="E53" s="192"/>
      <c r="F53" s="192"/>
      <c r="G53" s="193"/>
      <c r="H53" s="194"/>
      <c r="I53" s="194"/>
      <c r="O53" s="195">
        <v>1</v>
      </c>
    </row>
    <row r="54" spans="1:104" ht="12.75">
      <c r="A54" s="196">
        <v>22</v>
      </c>
      <c r="B54" s="197" t="s">
        <v>155</v>
      </c>
      <c r="C54" s="198" t="s">
        <v>156</v>
      </c>
      <c r="D54" s="199" t="s">
        <v>157</v>
      </c>
      <c r="E54" s="200">
        <v>59</v>
      </c>
      <c r="F54" s="200">
        <v>0</v>
      </c>
      <c r="G54" s="201">
        <f>E54*F54</f>
        <v>0</v>
      </c>
      <c r="O54" s="195">
        <v>2</v>
      </c>
      <c r="AA54" s="167">
        <v>1</v>
      </c>
      <c r="AB54" s="167">
        <v>7</v>
      </c>
      <c r="AC54" s="167">
        <v>7</v>
      </c>
      <c r="AZ54" s="167">
        <v>2</v>
      </c>
      <c r="BA54" s="167">
        <f>IF(AZ54=1,G54,0)</f>
        <v>0</v>
      </c>
      <c r="BB54" s="167">
        <f>IF(AZ54=2,G54,0)</f>
        <v>0</v>
      </c>
      <c r="BC54" s="167">
        <f>IF(AZ54=3,G54,0)</f>
        <v>0</v>
      </c>
      <c r="BD54" s="167">
        <f>IF(AZ54=4,G54,0)</f>
        <v>0</v>
      </c>
      <c r="BE54" s="167">
        <f>IF(AZ54=5,G54,0)</f>
        <v>0</v>
      </c>
      <c r="CA54" s="202">
        <v>1</v>
      </c>
      <c r="CB54" s="202">
        <v>7</v>
      </c>
      <c r="CZ54" s="167">
        <v>0</v>
      </c>
    </row>
    <row r="55" spans="1:15" ht="12.75">
      <c r="A55" s="203"/>
      <c r="B55" s="205"/>
      <c r="C55" s="206" t="s">
        <v>158</v>
      </c>
      <c r="D55" s="207"/>
      <c r="E55" s="208">
        <v>59</v>
      </c>
      <c r="F55" s="209"/>
      <c r="G55" s="210"/>
      <c r="M55" s="204">
        <v>59</v>
      </c>
      <c r="O55" s="195"/>
    </row>
    <row r="56" spans="1:104" ht="12.75">
      <c r="A56" s="196">
        <v>23</v>
      </c>
      <c r="B56" s="197" t="s">
        <v>159</v>
      </c>
      <c r="C56" s="198" t="s">
        <v>160</v>
      </c>
      <c r="D56" s="199" t="s">
        <v>157</v>
      </c>
      <c r="E56" s="200">
        <v>59</v>
      </c>
      <c r="F56" s="200">
        <v>0</v>
      </c>
      <c r="G56" s="201">
        <f>E56*F56</f>
        <v>0</v>
      </c>
      <c r="O56" s="195">
        <v>2</v>
      </c>
      <c r="AA56" s="167">
        <v>1</v>
      </c>
      <c r="AB56" s="167">
        <v>7</v>
      </c>
      <c r="AC56" s="167">
        <v>7</v>
      </c>
      <c r="AZ56" s="167">
        <v>2</v>
      </c>
      <c r="BA56" s="167">
        <f>IF(AZ56=1,G56,0)</f>
        <v>0</v>
      </c>
      <c r="BB56" s="167">
        <f>IF(AZ56=2,G56,0)</f>
        <v>0</v>
      </c>
      <c r="BC56" s="167">
        <f>IF(AZ56=3,G56,0)</f>
        <v>0</v>
      </c>
      <c r="BD56" s="167">
        <f>IF(AZ56=4,G56,0)</f>
        <v>0</v>
      </c>
      <c r="BE56" s="167">
        <f>IF(AZ56=5,G56,0)</f>
        <v>0</v>
      </c>
      <c r="CA56" s="202">
        <v>1</v>
      </c>
      <c r="CB56" s="202">
        <v>7</v>
      </c>
      <c r="CZ56" s="167">
        <v>0</v>
      </c>
    </row>
    <row r="57" spans="1:15" ht="12.75">
      <c r="A57" s="203"/>
      <c r="B57" s="205"/>
      <c r="C57" s="206" t="s">
        <v>158</v>
      </c>
      <c r="D57" s="207"/>
      <c r="E57" s="208">
        <v>59</v>
      </c>
      <c r="F57" s="209"/>
      <c r="G57" s="210"/>
      <c r="M57" s="204">
        <v>59</v>
      </c>
      <c r="O57" s="195"/>
    </row>
    <row r="58" spans="1:104" ht="12.75">
      <c r="A58" s="196">
        <v>24</v>
      </c>
      <c r="B58" s="197" t="s">
        <v>161</v>
      </c>
      <c r="C58" s="198" t="s">
        <v>162</v>
      </c>
      <c r="D58" s="199" t="s">
        <v>157</v>
      </c>
      <c r="E58" s="200">
        <v>113</v>
      </c>
      <c r="F58" s="200">
        <v>0</v>
      </c>
      <c r="G58" s="201">
        <f>E58*F58</f>
        <v>0</v>
      </c>
      <c r="O58" s="195">
        <v>2</v>
      </c>
      <c r="AA58" s="167">
        <v>12</v>
      </c>
      <c r="AB58" s="167">
        <v>0</v>
      </c>
      <c r="AC58" s="167">
        <v>46</v>
      </c>
      <c r="AZ58" s="167">
        <v>2</v>
      </c>
      <c r="BA58" s="167">
        <f>IF(AZ58=1,G58,0)</f>
        <v>0</v>
      </c>
      <c r="BB58" s="167">
        <f>IF(AZ58=2,G58,0)</f>
        <v>0</v>
      </c>
      <c r="BC58" s="167">
        <f>IF(AZ58=3,G58,0)</f>
        <v>0</v>
      </c>
      <c r="BD58" s="167">
        <f>IF(AZ58=4,G58,0)</f>
        <v>0</v>
      </c>
      <c r="BE58" s="167">
        <f>IF(AZ58=5,G58,0)</f>
        <v>0</v>
      </c>
      <c r="CA58" s="202">
        <v>12</v>
      </c>
      <c r="CB58" s="202">
        <v>0</v>
      </c>
      <c r="CZ58" s="167">
        <v>0.00158</v>
      </c>
    </row>
    <row r="59" spans="1:15" ht="12.75">
      <c r="A59" s="203"/>
      <c r="B59" s="205"/>
      <c r="C59" s="206" t="s">
        <v>163</v>
      </c>
      <c r="D59" s="207"/>
      <c r="E59" s="208">
        <v>113</v>
      </c>
      <c r="F59" s="209"/>
      <c r="G59" s="210"/>
      <c r="M59" s="204">
        <v>113</v>
      </c>
      <c r="O59" s="195"/>
    </row>
    <row r="60" spans="1:104" ht="22.5">
      <c r="A60" s="196">
        <v>25</v>
      </c>
      <c r="B60" s="197" t="s">
        <v>164</v>
      </c>
      <c r="C60" s="198" t="s">
        <v>165</v>
      </c>
      <c r="D60" s="199" t="s">
        <v>157</v>
      </c>
      <c r="E60" s="200">
        <v>59</v>
      </c>
      <c r="F60" s="200">
        <v>0</v>
      </c>
      <c r="G60" s="201">
        <f>E60*F60</f>
        <v>0</v>
      </c>
      <c r="O60" s="195">
        <v>2</v>
      </c>
      <c r="AA60" s="167">
        <v>12</v>
      </c>
      <c r="AB60" s="167">
        <v>0</v>
      </c>
      <c r="AC60" s="167">
        <v>15</v>
      </c>
      <c r="AZ60" s="167">
        <v>2</v>
      </c>
      <c r="BA60" s="167">
        <f>IF(AZ60=1,G60,0)</f>
        <v>0</v>
      </c>
      <c r="BB60" s="167">
        <f>IF(AZ60=2,G60,0)</f>
        <v>0</v>
      </c>
      <c r="BC60" s="167">
        <f>IF(AZ60=3,G60,0)</f>
        <v>0</v>
      </c>
      <c r="BD60" s="167">
        <f>IF(AZ60=4,G60,0)</f>
        <v>0</v>
      </c>
      <c r="BE60" s="167">
        <f>IF(AZ60=5,G60,0)</f>
        <v>0</v>
      </c>
      <c r="CA60" s="202">
        <v>12</v>
      </c>
      <c r="CB60" s="202">
        <v>0</v>
      </c>
      <c r="CZ60" s="167">
        <v>0.00266</v>
      </c>
    </row>
    <row r="61" spans="1:15" ht="12.75">
      <c r="A61" s="203"/>
      <c r="B61" s="205"/>
      <c r="C61" s="206" t="s">
        <v>158</v>
      </c>
      <c r="D61" s="207"/>
      <c r="E61" s="208">
        <v>59</v>
      </c>
      <c r="F61" s="209"/>
      <c r="G61" s="210"/>
      <c r="M61" s="204">
        <v>59</v>
      </c>
      <c r="O61" s="195"/>
    </row>
    <row r="62" spans="1:104" ht="22.5">
      <c r="A62" s="196">
        <v>26</v>
      </c>
      <c r="B62" s="197" t="s">
        <v>166</v>
      </c>
      <c r="C62" s="198" t="s">
        <v>167</v>
      </c>
      <c r="D62" s="199" t="s">
        <v>157</v>
      </c>
      <c r="E62" s="200">
        <v>18</v>
      </c>
      <c r="F62" s="200">
        <v>0</v>
      </c>
      <c r="G62" s="201">
        <f>E62*F62</f>
        <v>0</v>
      </c>
      <c r="O62" s="195">
        <v>2</v>
      </c>
      <c r="AA62" s="167">
        <v>12</v>
      </c>
      <c r="AB62" s="167">
        <v>0</v>
      </c>
      <c r="AC62" s="167">
        <v>44</v>
      </c>
      <c r="AZ62" s="167">
        <v>2</v>
      </c>
      <c r="BA62" s="167">
        <f>IF(AZ62=1,G62,0)</f>
        <v>0</v>
      </c>
      <c r="BB62" s="167">
        <f>IF(AZ62=2,G62,0)</f>
        <v>0</v>
      </c>
      <c r="BC62" s="167">
        <f>IF(AZ62=3,G62,0)</f>
        <v>0</v>
      </c>
      <c r="BD62" s="167">
        <f>IF(AZ62=4,G62,0)</f>
        <v>0</v>
      </c>
      <c r="BE62" s="167">
        <f>IF(AZ62=5,G62,0)</f>
        <v>0</v>
      </c>
      <c r="CA62" s="202">
        <v>12</v>
      </c>
      <c r="CB62" s="202">
        <v>0</v>
      </c>
      <c r="CZ62" s="167">
        <v>0.00266</v>
      </c>
    </row>
    <row r="63" spans="1:15" ht="12.75">
      <c r="A63" s="203"/>
      <c r="B63" s="205"/>
      <c r="C63" s="206" t="s">
        <v>168</v>
      </c>
      <c r="D63" s="207"/>
      <c r="E63" s="208">
        <v>18</v>
      </c>
      <c r="F63" s="209"/>
      <c r="G63" s="210"/>
      <c r="M63" s="204" t="s">
        <v>168</v>
      </c>
      <c r="O63" s="195"/>
    </row>
    <row r="64" spans="1:104" ht="22.5">
      <c r="A64" s="196">
        <v>27</v>
      </c>
      <c r="B64" s="197" t="s">
        <v>169</v>
      </c>
      <c r="C64" s="198" t="s">
        <v>170</v>
      </c>
      <c r="D64" s="199" t="s">
        <v>157</v>
      </c>
      <c r="E64" s="200">
        <v>18</v>
      </c>
      <c r="F64" s="200">
        <v>0</v>
      </c>
      <c r="G64" s="201">
        <f>E64*F64</f>
        <v>0</v>
      </c>
      <c r="O64" s="195">
        <v>2</v>
      </c>
      <c r="AA64" s="167">
        <v>12</v>
      </c>
      <c r="AB64" s="167">
        <v>0</v>
      </c>
      <c r="AC64" s="167">
        <v>51</v>
      </c>
      <c r="AZ64" s="167">
        <v>2</v>
      </c>
      <c r="BA64" s="167">
        <f>IF(AZ64=1,G64,0)</f>
        <v>0</v>
      </c>
      <c r="BB64" s="167">
        <f>IF(AZ64=2,G64,0)</f>
        <v>0</v>
      </c>
      <c r="BC64" s="167">
        <f>IF(AZ64=3,G64,0)</f>
        <v>0</v>
      </c>
      <c r="BD64" s="167">
        <f>IF(AZ64=4,G64,0)</f>
        <v>0</v>
      </c>
      <c r="BE64" s="167">
        <f>IF(AZ64=5,G64,0)</f>
        <v>0</v>
      </c>
      <c r="CA64" s="202">
        <v>12</v>
      </c>
      <c r="CB64" s="202">
        <v>0</v>
      </c>
      <c r="CZ64" s="167">
        <v>0.00266</v>
      </c>
    </row>
    <row r="65" spans="1:15" ht="12.75">
      <c r="A65" s="203"/>
      <c r="B65" s="205"/>
      <c r="C65" s="206" t="s">
        <v>168</v>
      </c>
      <c r="D65" s="207"/>
      <c r="E65" s="208">
        <v>18</v>
      </c>
      <c r="F65" s="209"/>
      <c r="G65" s="210"/>
      <c r="M65" s="204" t="s">
        <v>168</v>
      </c>
      <c r="O65" s="195"/>
    </row>
    <row r="66" spans="1:104" ht="12.75">
      <c r="A66" s="196">
        <v>28</v>
      </c>
      <c r="B66" s="197" t="s">
        <v>171</v>
      </c>
      <c r="C66" s="198" t="s">
        <v>172</v>
      </c>
      <c r="D66" s="199" t="s">
        <v>157</v>
      </c>
      <c r="E66" s="200">
        <v>18</v>
      </c>
      <c r="F66" s="200">
        <v>0</v>
      </c>
      <c r="G66" s="201">
        <f>E66*F66</f>
        <v>0</v>
      </c>
      <c r="O66" s="195">
        <v>2</v>
      </c>
      <c r="AA66" s="167">
        <v>12</v>
      </c>
      <c r="AB66" s="167">
        <v>0</v>
      </c>
      <c r="AC66" s="167">
        <v>43</v>
      </c>
      <c r="AZ66" s="167">
        <v>2</v>
      </c>
      <c r="BA66" s="167">
        <f>IF(AZ66=1,G66,0)</f>
        <v>0</v>
      </c>
      <c r="BB66" s="167">
        <f>IF(AZ66=2,G66,0)</f>
        <v>0</v>
      </c>
      <c r="BC66" s="167">
        <f>IF(AZ66=3,G66,0)</f>
        <v>0</v>
      </c>
      <c r="BD66" s="167">
        <f>IF(AZ66=4,G66,0)</f>
        <v>0</v>
      </c>
      <c r="BE66" s="167">
        <f>IF(AZ66=5,G66,0)</f>
        <v>0</v>
      </c>
      <c r="CA66" s="202">
        <v>12</v>
      </c>
      <c r="CB66" s="202">
        <v>0</v>
      </c>
      <c r="CZ66" s="167">
        <v>0</v>
      </c>
    </row>
    <row r="67" spans="1:15" ht="12.75">
      <c r="A67" s="203"/>
      <c r="B67" s="205"/>
      <c r="C67" s="206" t="s">
        <v>168</v>
      </c>
      <c r="D67" s="207"/>
      <c r="E67" s="208">
        <v>18</v>
      </c>
      <c r="F67" s="209"/>
      <c r="G67" s="210"/>
      <c r="M67" s="204" t="s">
        <v>168</v>
      </c>
      <c r="O67" s="195"/>
    </row>
    <row r="68" spans="1:104" ht="12.75">
      <c r="A68" s="196">
        <v>29</v>
      </c>
      <c r="B68" s="197" t="s">
        <v>173</v>
      </c>
      <c r="C68" s="198" t="s">
        <v>174</v>
      </c>
      <c r="D68" s="199" t="s">
        <v>143</v>
      </c>
      <c r="E68" s="200">
        <v>4</v>
      </c>
      <c r="F68" s="200">
        <v>0</v>
      </c>
      <c r="G68" s="201">
        <f>E68*F68</f>
        <v>0</v>
      </c>
      <c r="O68" s="195">
        <v>2</v>
      </c>
      <c r="AA68" s="167">
        <v>12</v>
      </c>
      <c r="AB68" s="167">
        <v>0</v>
      </c>
      <c r="AC68" s="167">
        <v>45</v>
      </c>
      <c r="AZ68" s="167">
        <v>2</v>
      </c>
      <c r="BA68" s="167">
        <f>IF(AZ68=1,G68,0)</f>
        <v>0</v>
      </c>
      <c r="BB68" s="167">
        <f>IF(AZ68=2,G68,0)</f>
        <v>0</v>
      </c>
      <c r="BC68" s="167">
        <f>IF(AZ68=3,G68,0)</f>
        <v>0</v>
      </c>
      <c r="BD68" s="167">
        <f>IF(AZ68=4,G68,0)</f>
        <v>0</v>
      </c>
      <c r="BE68" s="167">
        <f>IF(AZ68=5,G68,0)</f>
        <v>0</v>
      </c>
      <c r="CA68" s="202">
        <v>12</v>
      </c>
      <c r="CB68" s="202">
        <v>0</v>
      </c>
      <c r="CZ68" s="167">
        <v>0.00146</v>
      </c>
    </row>
    <row r="69" spans="1:15" ht="12.75">
      <c r="A69" s="203"/>
      <c r="B69" s="205"/>
      <c r="C69" s="206" t="s">
        <v>175</v>
      </c>
      <c r="D69" s="207"/>
      <c r="E69" s="208">
        <v>4</v>
      </c>
      <c r="F69" s="209"/>
      <c r="G69" s="210"/>
      <c r="M69" s="204">
        <v>4</v>
      </c>
      <c r="O69" s="195"/>
    </row>
    <row r="70" spans="1:104" ht="12.75">
      <c r="A70" s="196">
        <v>30</v>
      </c>
      <c r="B70" s="197" t="s">
        <v>176</v>
      </c>
      <c r="C70" s="198" t="s">
        <v>177</v>
      </c>
      <c r="D70" s="199" t="s">
        <v>143</v>
      </c>
      <c r="E70" s="200">
        <v>11</v>
      </c>
      <c r="F70" s="200">
        <v>0</v>
      </c>
      <c r="G70" s="201">
        <f>E70*F70</f>
        <v>0</v>
      </c>
      <c r="O70" s="195">
        <v>2</v>
      </c>
      <c r="AA70" s="167">
        <v>12</v>
      </c>
      <c r="AB70" s="167">
        <v>0</v>
      </c>
      <c r="AC70" s="167">
        <v>40</v>
      </c>
      <c r="AZ70" s="167">
        <v>2</v>
      </c>
      <c r="BA70" s="167">
        <f>IF(AZ70=1,G70,0)</f>
        <v>0</v>
      </c>
      <c r="BB70" s="167">
        <f>IF(AZ70=2,G70,0)</f>
        <v>0</v>
      </c>
      <c r="BC70" s="167">
        <f>IF(AZ70=3,G70,0)</f>
        <v>0</v>
      </c>
      <c r="BD70" s="167">
        <f>IF(AZ70=4,G70,0)</f>
        <v>0</v>
      </c>
      <c r="BE70" s="167">
        <f>IF(AZ70=5,G70,0)</f>
        <v>0</v>
      </c>
      <c r="CA70" s="202">
        <v>12</v>
      </c>
      <c r="CB70" s="202">
        <v>0</v>
      </c>
      <c r="CZ70" s="167">
        <v>0.00312</v>
      </c>
    </row>
    <row r="71" spans="1:15" ht="12.75">
      <c r="A71" s="203"/>
      <c r="B71" s="205"/>
      <c r="C71" s="206" t="s">
        <v>178</v>
      </c>
      <c r="D71" s="207"/>
      <c r="E71" s="208">
        <v>11</v>
      </c>
      <c r="F71" s="209"/>
      <c r="G71" s="210"/>
      <c r="M71" s="204" t="s">
        <v>178</v>
      </c>
      <c r="O71" s="195"/>
    </row>
    <row r="72" spans="1:104" ht="12.75">
      <c r="A72" s="196">
        <v>31</v>
      </c>
      <c r="B72" s="197" t="s">
        <v>179</v>
      </c>
      <c r="C72" s="198" t="s">
        <v>180</v>
      </c>
      <c r="D72" s="199" t="s">
        <v>115</v>
      </c>
      <c r="E72" s="200">
        <v>0.4714</v>
      </c>
      <c r="F72" s="200">
        <v>0</v>
      </c>
      <c r="G72" s="201">
        <f>E72*F72</f>
        <v>0</v>
      </c>
      <c r="O72" s="195">
        <v>2</v>
      </c>
      <c r="AA72" s="167">
        <v>7</v>
      </c>
      <c r="AB72" s="167">
        <v>1001</v>
      </c>
      <c r="AC72" s="167">
        <v>5</v>
      </c>
      <c r="AZ72" s="167">
        <v>2</v>
      </c>
      <c r="BA72" s="167">
        <f>IF(AZ72=1,G72,0)</f>
        <v>0</v>
      </c>
      <c r="BB72" s="167">
        <f>IF(AZ72=2,G72,0)</f>
        <v>0</v>
      </c>
      <c r="BC72" s="167">
        <f>IF(AZ72=3,G72,0)</f>
        <v>0</v>
      </c>
      <c r="BD72" s="167">
        <f>IF(AZ72=4,G72,0)</f>
        <v>0</v>
      </c>
      <c r="BE72" s="167">
        <f>IF(AZ72=5,G72,0)</f>
        <v>0</v>
      </c>
      <c r="CA72" s="202">
        <v>7</v>
      </c>
      <c r="CB72" s="202">
        <v>1001</v>
      </c>
      <c r="CZ72" s="167">
        <v>0</v>
      </c>
    </row>
    <row r="73" spans="1:57" ht="12.75">
      <c r="A73" s="211"/>
      <c r="B73" s="212" t="s">
        <v>75</v>
      </c>
      <c r="C73" s="213" t="str">
        <f>CONCATENATE(B53," ",C53)</f>
        <v>764 Konstrukce klempířské</v>
      </c>
      <c r="D73" s="214"/>
      <c r="E73" s="215"/>
      <c r="F73" s="216"/>
      <c r="G73" s="217">
        <f>SUM(G53:G72)</f>
        <v>0</v>
      </c>
      <c r="O73" s="195">
        <v>4</v>
      </c>
      <c r="BA73" s="218">
        <f>SUM(BA53:BA72)</f>
        <v>0</v>
      </c>
      <c r="BB73" s="218">
        <f>SUM(BB53:BB72)</f>
        <v>0</v>
      </c>
      <c r="BC73" s="218">
        <f>SUM(BC53:BC72)</f>
        <v>0</v>
      </c>
      <c r="BD73" s="218">
        <f>SUM(BD53:BD72)</f>
        <v>0</v>
      </c>
      <c r="BE73" s="218">
        <f>SUM(BE53:BE72)</f>
        <v>0</v>
      </c>
    </row>
    <row r="74" spans="1:15" ht="12.75">
      <c r="A74" s="188" t="s">
        <v>72</v>
      </c>
      <c r="B74" s="189" t="s">
        <v>181</v>
      </c>
      <c r="C74" s="190" t="s">
        <v>182</v>
      </c>
      <c r="D74" s="191"/>
      <c r="E74" s="192"/>
      <c r="F74" s="192"/>
      <c r="G74" s="193"/>
      <c r="H74" s="194"/>
      <c r="I74" s="194"/>
      <c r="O74" s="195">
        <v>1</v>
      </c>
    </row>
    <row r="75" spans="1:104" ht="12.75">
      <c r="A75" s="196">
        <v>32</v>
      </c>
      <c r="B75" s="197" t="s">
        <v>183</v>
      </c>
      <c r="C75" s="198" t="s">
        <v>184</v>
      </c>
      <c r="D75" s="199" t="s">
        <v>157</v>
      </c>
      <c r="E75" s="200">
        <v>28.5</v>
      </c>
      <c r="F75" s="200">
        <v>0</v>
      </c>
      <c r="G75" s="201">
        <f>E75*F75</f>
        <v>0</v>
      </c>
      <c r="O75" s="195">
        <v>2</v>
      </c>
      <c r="AA75" s="167">
        <v>1</v>
      </c>
      <c r="AB75" s="167">
        <v>7</v>
      </c>
      <c r="AC75" s="167">
        <v>7</v>
      </c>
      <c r="AZ75" s="167">
        <v>2</v>
      </c>
      <c r="BA75" s="167">
        <f>IF(AZ75=1,G75,0)</f>
        <v>0</v>
      </c>
      <c r="BB75" s="167">
        <f>IF(AZ75=2,G75,0)</f>
        <v>0</v>
      </c>
      <c r="BC75" s="167">
        <f>IF(AZ75=3,G75,0)</f>
        <v>0</v>
      </c>
      <c r="BD75" s="167">
        <f>IF(AZ75=4,G75,0)</f>
        <v>0</v>
      </c>
      <c r="BE75" s="167">
        <f>IF(AZ75=5,G75,0)</f>
        <v>0</v>
      </c>
      <c r="CA75" s="202">
        <v>1</v>
      </c>
      <c r="CB75" s="202">
        <v>7</v>
      </c>
      <c r="CZ75" s="167">
        <v>0</v>
      </c>
    </row>
    <row r="76" spans="1:15" ht="12.75">
      <c r="A76" s="203"/>
      <c r="B76" s="205"/>
      <c r="C76" s="206" t="s">
        <v>185</v>
      </c>
      <c r="D76" s="207"/>
      <c r="E76" s="208">
        <v>28.5</v>
      </c>
      <c r="F76" s="209"/>
      <c r="G76" s="210"/>
      <c r="M76" s="231">
        <v>285000</v>
      </c>
      <c r="O76" s="195"/>
    </row>
    <row r="77" spans="1:104" ht="22.5">
      <c r="A77" s="196">
        <v>33</v>
      </c>
      <c r="B77" s="197" t="s">
        <v>186</v>
      </c>
      <c r="C77" s="198" t="s">
        <v>187</v>
      </c>
      <c r="D77" s="199" t="s">
        <v>88</v>
      </c>
      <c r="E77" s="200">
        <v>468</v>
      </c>
      <c r="F77" s="200">
        <v>0</v>
      </c>
      <c r="G77" s="201">
        <f>E77*F77</f>
        <v>0</v>
      </c>
      <c r="O77" s="195">
        <v>2</v>
      </c>
      <c r="AA77" s="167">
        <v>1</v>
      </c>
      <c r="AB77" s="167">
        <v>7</v>
      </c>
      <c r="AC77" s="167">
        <v>7</v>
      </c>
      <c r="AZ77" s="167">
        <v>2</v>
      </c>
      <c r="BA77" s="167">
        <f>IF(AZ77=1,G77,0)</f>
        <v>0</v>
      </c>
      <c r="BB77" s="167">
        <f>IF(AZ77=2,G77,0)</f>
        <v>0</v>
      </c>
      <c r="BC77" s="167">
        <f>IF(AZ77=3,G77,0)</f>
        <v>0</v>
      </c>
      <c r="BD77" s="167">
        <f>IF(AZ77=4,G77,0)</f>
        <v>0</v>
      </c>
      <c r="BE77" s="167">
        <f>IF(AZ77=5,G77,0)</f>
        <v>0</v>
      </c>
      <c r="CA77" s="202">
        <v>1</v>
      </c>
      <c r="CB77" s="202">
        <v>7</v>
      </c>
      <c r="CZ77" s="167">
        <v>0.04517</v>
      </c>
    </row>
    <row r="78" spans="1:15" ht="12.75">
      <c r="A78" s="203"/>
      <c r="B78" s="205"/>
      <c r="C78" s="206" t="s">
        <v>112</v>
      </c>
      <c r="D78" s="207"/>
      <c r="E78" s="208">
        <v>468</v>
      </c>
      <c r="F78" s="209"/>
      <c r="G78" s="210"/>
      <c r="M78" s="204">
        <v>468</v>
      </c>
      <c r="O78" s="195"/>
    </row>
    <row r="79" spans="1:104" ht="22.5">
      <c r="A79" s="196">
        <v>34</v>
      </c>
      <c r="B79" s="197" t="s">
        <v>188</v>
      </c>
      <c r="C79" s="198" t="s">
        <v>189</v>
      </c>
      <c r="D79" s="199" t="s">
        <v>157</v>
      </c>
      <c r="E79" s="200">
        <v>28.5</v>
      </c>
      <c r="F79" s="200">
        <v>0</v>
      </c>
      <c r="G79" s="201">
        <f>E79*F79</f>
        <v>0</v>
      </c>
      <c r="O79" s="195">
        <v>2</v>
      </c>
      <c r="AA79" s="167">
        <v>1</v>
      </c>
      <c r="AB79" s="167">
        <v>7</v>
      </c>
      <c r="AC79" s="167">
        <v>7</v>
      </c>
      <c r="AZ79" s="167">
        <v>2</v>
      </c>
      <c r="BA79" s="167">
        <f>IF(AZ79=1,G79,0)</f>
        <v>0</v>
      </c>
      <c r="BB79" s="167">
        <f>IF(AZ79=2,G79,0)</f>
        <v>0</v>
      </c>
      <c r="BC79" s="167">
        <f>IF(AZ79=3,G79,0)</f>
        <v>0</v>
      </c>
      <c r="BD79" s="167">
        <f>IF(AZ79=4,G79,0)</f>
        <v>0</v>
      </c>
      <c r="BE79" s="167">
        <f>IF(AZ79=5,G79,0)</f>
        <v>0</v>
      </c>
      <c r="CA79" s="202">
        <v>1</v>
      </c>
      <c r="CB79" s="202">
        <v>7</v>
      </c>
      <c r="CZ79" s="167">
        <v>0.00851</v>
      </c>
    </row>
    <row r="80" spans="1:104" ht="12.75">
      <c r="A80" s="196">
        <v>35</v>
      </c>
      <c r="B80" s="197" t="s">
        <v>190</v>
      </c>
      <c r="C80" s="198" t="s">
        <v>191</v>
      </c>
      <c r="D80" s="199" t="s">
        <v>115</v>
      </c>
      <c r="E80" s="200">
        <v>21.382095</v>
      </c>
      <c r="F80" s="200">
        <v>0</v>
      </c>
      <c r="G80" s="201">
        <f>E80*F80</f>
        <v>0</v>
      </c>
      <c r="O80" s="195">
        <v>2</v>
      </c>
      <c r="AA80" s="167">
        <v>7</v>
      </c>
      <c r="AB80" s="167">
        <v>1001</v>
      </c>
      <c r="AC80" s="167">
        <v>5</v>
      </c>
      <c r="AZ80" s="167">
        <v>2</v>
      </c>
      <c r="BA80" s="167">
        <f>IF(AZ80=1,G80,0)</f>
        <v>0</v>
      </c>
      <c r="BB80" s="167">
        <f>IF(AZ80=2,G80,0)</f>
        <v>0</v>
      </c>
      <c r="BC80" s="167">
        <f>IF(AZ80=3,G80,0)</f>
        <v>0</v>
      </c>
      <c r="BD80" s="167">
        <f>IF(AZ80=4,G80,0)</f>
        <v>0</v>
      </c>
      <c r="BE80" s="167">
        <f>IF(AZ80=5,G80,0)</f>
        <v>0</v>
      </c>
      <c r="CA80" s="202">
        <v>7</v>
      </c>
      <c r="CB80" s="202">
        <v>1001</v>
      </c>
      <c r="CZ80" s="167">
        <v>0</v>
      </c>
    </row>
    <row r="81" spans="1:57" ht="12.75">
      <c r="A81" s="211"/>
      <c r="B81" s="212" t="s">
        <v>75</v>
      </c>
      <c r="C81" s="213" t="str">
        <f>CONCATENATE(B74," ",C74)</f>
        <v>765 Krytiny tvrdé</v>
      </c>
      <c r="D81" s="214"/>
      <c r="E81" s="215"/>
      <c r="F81" s="216"/>
      <c r="G81" s="217">
        <f>SUM(G74:G80)</f>
        <v>0</v>
      </c>
      <c r="O81" s="195">
        <v>4</v>
      </c>
      <c r="BA81" s="218">
        <f>SUM(BA74:BA80)</f>
        <v>0</v>
      </c>
      <c r="BB81" s="218">
        <f>SUM(BB74:BB80)</f>
        <v>0</v>
      </c>
      <c r="BC81" s="218">
        <f>SUM(BC74:BC80)</f>
        <v>0</v>
      </c>
      <c r="BD81" s="218">
        <f>SUM(BD74:BD80)</f>
        <v>0</v>
      </c>
      <c r="BE81" s="218">
        <f>SUM(BE74:BE80)</f>
        <v>0</v>
      </c>
    </row>
    <row r="82" spans="1:15" ht="12.75">
      <c r="A82" s="188" t="s">
        <v>72</v>
      </c>
      <c r="B82" s="189" t="s">
        <v>192</v>
      </c>
      <c r="C82" s="190" t="s">
        <v>193</v>
      </c>
      <c r="D82" s="191"/>
      <c r="E82" s="192"/>
      <c r="F82" s="192"/>
      <c r="G82" s="193"/>
      <c r="H82" s="194"/>
      <c r="I82" s="194"/>
      <c r="O82" s="195">
        <v>1</v>
      </c>
    </row>
    <row r="83" spans="1:104" ht="12.75">
      <c r="A83" s="196">
        <v>36</v>
      </c>
      <c r="B83" s="197" t="s">
        <v>194</v>
      </c>
      <c r="C83" s="198" t="s">
        <v>195</v>
      </c>
      <c r="D83" s="199" t="s">
        <v>88</v>
      </c>
      <c r="E83" s="200">
        <v>53.1</v>
      </c>
      <c r="F83" s="200">
        <v>0</v>
      </c>
      <c r="G83" s="201">
        <f>E83*F83</f>
        <v>0</v>
      </c>
      <c r="O83" s="195">
        <v>2</v>
      </c>
      <c r="AA83" s="167">
        <v>12</v>
      </c>
      <c r="AB83" s="167">
        <v>0</v>
      </c>
      <c r="AC83" s="167">
        <v>20</v>
      </c>
      <c r="AZ83" s="167">
        <v>2</v>
      </c>
      <c r="BA83" s="167">
        <f>IF(AZ83=1,G83,0)</f>
        <v>0</v>
      </c>
      <c r="BB83" s="167">
        <f>IF(AZ83=2,G83,0)</f>
        <v>0</v>
      </c>
      <c r="BC83" s="167">
        <f>IF(AZ83=3,G83,0)</f>
        <v>0</v>
      </c>
      <c r="BD83" s="167">
        <f>IF(AZ83=4,G83,0)</f>
        <v>0</v>
      </c>
      <c r="BE83" s="167">
        <f>IF(AZ83=5,G83,0)</f>
        <v>0</v>
      </c>
      <c r="CA83" s="202">
        <v>12</v>
      </c>
      <c r="CB83" s="202">
        <v>0</v>
      </c>
      <c r="CZ83" s="167">
        <v>0.00022</v>
      </c>
    </row>
    <row r="84" spans="1:15" ht="12.75">
      <c r="A84" s="203"/>
      <c r="B84" s="205"/>
      <c r="C84" s="206" t="s">
        <v>196</v>
      </c>
      <c r="D84" s="207"/>
      <c r="E84" s="208">
        <v>53.1</v>
      </c>
      <c r="F84" s="209"/>
      <c r="G84" s="210"/>
      <c r="M84" s="204" t="s">
        <v>196</v>
      </c>
      <c r="O84" s="195"/>
    </row>
    <row r="85" spans="1:104" ht="22.5">
      <c r="A85" s="196">
        <v>37</v>
      </c>
      <c r="B85" s="197" t="s">
        <v>197</v>
      </c>
      <c r="C85" s="198" t="s">
        <v>198</v>
      </c>
      <c r="D85" s="199" t="s">
        <v>88</v>
      </c>
      <c r="E85" s="200">
        <v>53.1</v>
      </c>
      <c r="F85" s="200">
        <v>0</v>
      </c>
      <c r="G85" s="201">
        <f>E85*F85</f>
        <v>0</v>
      </c>
      <c r="O85" s="195">
        <v>2</v>
      </c>
      <c r="AA85" s="167">
        <v>12</v>
      </c>
      <c r="AB85" s="167">
        <v>0</v>
      </c>
      <c r="AC85" s="167">
        <v>22</v>
      </c>
      <c r="AZ85" s="167">
        <v>2</v>
      </c>
      <c r="BA85" s="167">
        <f>IF(AZ85=1,G85,0)</f>
        <v>0</v>
      </c>
      <c r="BB85" s="167">
        <f>IF(AZ85=2,G85,0)</f>
        <v>0</v>
      </c>
      <c r="BC85" s="167">
        <f>IF(AZ85=3,G85,0)</f>
        <v>0</v>
      </c>
      <c r="BD85" s="167">
        <f>IF(AZ85=4,G85,0)</f>
        <v>0</v>
      </c>
      <c r="BE85" s="167">
        <f>IF(AZ85=5,G85,0)</f>
        <v>0</v>
      </c>
      <c r="CA85" s="202">
        <v>12</v>
      </c>
      <c r="CB85" s="202">
        <v>0</v>
      </c>
      <c r="CZ85" s="167">
        <v>0.00043</v>
      </c>
    </row>
    <row r="86" spans="1:15" ht="12.75">
      <c r="A86" s="203"/>
      <c r="B86" s="205"/>
      <c r="C86" s="206" t="s">
        <v>199</v>
      </c>
      <c r="D86" s="207"/>
      <c r="E86" s="208">
        <v>53.1</v>
      </c>
      <c r="F86" s="209"/>
      <c r="G86" s="210"/>
      <c r="M86" s="204" t="s">
        <v>199</v>
      </c>
      <c r="O86" s="195"/>
    </row>
    <row r="87" spans="1:57" ht="12.75">
      <c r="A87" s="211"/>
      <c r="B87" s="212" t="s">
        <v>75</v>
      </c>
      <c r="C87" s="213" t="str">
        <f>CONCATENATE(B82," ",C82)</f>
        <v>783 Nátěry</v>
      </c>
      <c r="D87" s="214"/>
      <c r="E87" s="215"/>
      <c r="F87" s="216"/>
      <c r="G87" s="217">
        <f>SUM(G82:G86)</f>
        <v>0</v>
      </c>
      <c r="O87" s="195">
        <v>4</v>
      </c>
      <c r="BA87" s="218">
        <f>SUM(BA82:BA86)</f>
        <v>0</v>
      </c>
      <c r="BB87" s="218">
        <f>SUM(BB82:BB86)</f>
        <v>0</v>
      </c>
      <c r="BC87" s="218">
        <f>SUM(BC82:BC86)</f>
        <v>0</v>
      </c>
      <c r="BD87" s="218">
        <f>SUM(BD82:BD86)</f>
        <v>0</v>
      </c>
      <c r="BE87" s="218">
        <f>SUM(BE82:BE86)</f>
        <v>0</v>
      </c>
    </row>
    <row r="88" spans="1:15" ht="12.75">
      <c r="A88" s="188" t="s">
        <v>72</v>
      </c>
      <c r="B88" s="189" t="s">
        <v>200</v>
      </c>
      <c r="C88" s="190" t="s">
        <v>201</v>
      </c>
      <c r="D88" s="191"/>
      <c r="E88" s="192"/>
      <c r="F88" s="192"/>
      <c r="G88" s="193"/>
      <c r="H88" s="194"/>
      <c r="I88" s="194"/>
      <c r="O88" s="195">
        <v>1</v>
      </c>
    </row>
    <row r="89" spans="1:104" ht="22.5">
      <c r="A89" s="196">
        <v>38</v>
      </c>
      <c r="B89" s="197" t="s">
        <v>202</v>
      </c>
      <c r="C89" s="198" t="s">
        <v>203</v>
      </c>
      <c r="D89" s="199" t="s">
        <v>204</v>
      </c>
      <c r="E89" s="200">
        <v>1</v>
      </c>
      <c r="F89" s="200">
        <v>0</v>
      </c>
      <c r="G89" s="201">
        <f>E89*F89</f>
        <v>0</v>
      </c>
      <c r="O89" s="195">
        <v>2</v>
      </c>
      <c r="AA89" s="167">
        <v>12</v>
      </c>
      <c r="AB89" s="167">
        <v>0</v>
      </c>
      <c r="AC89" s="167">
        <v>50</v>
      </c>
      <c r="AZ89" s="167">
        <v>2</v>
      </c>
      <c r="BA89" s="167">
        <f>IF(AZ89=1,G89,0)</f>
        <v>0</v>
      </c>
      <c r="BB89" s="167">
        <f>IF(AZ89=2,G89,0)</f>
        <v>0</v>
      </c>
      <c r="BC89" s="167">
        <f>IF(AZ89=3,G89,0)</f>
        <v>0</v>
      </c>
      <c r="BD89" s="167">
        <f>IF(AZ89=4,G89,0)</f>
        <v>0</v>
      </c>
      <c r="BE89" s="167">
        <f>IF(AZ89=5,G89,0)</f>
        <v>0</v>
      </c>
      <c r="CA89" s="202">
        <v>12</v>
      </c>
      <c r="CB89" s="202">
        <v>0</v>
      </c>
      <c r="CZ89" s="167">
        <v>0</v>
      </c>
    </row>
    <row r="90" spans="1:15" ht="12.75">
      <c r="A90" s="203"/>
      <c r="B90" s="205"/>
      <c r="C90" s="206" t="s">
        <v>73</v>
      </c>
      <c r="D90" s="207"/>
      <c r="E90" s="208">
        <v>1</v>
      </c>
      <c r="F90" s="209"/>
      <c r="G90" s="210"/>
      <c r="M90" s="204">
        <v>1</v>
      </c>
      <c r="O90" s="195"/>
    </row>
    <row r="91" spans="1:104" ht="22.5">
      <c r="A91" s="196">
        <v>39</v>
      </c>
      <c r="B91" s="197" t="s">
        <v>205</v>
      </c>
      <c r="C91" s="198" t="s">
        <v>206</v>
      </c>
      <c r="D91" s="199" t="s">
        <v>74</v>
      </c>
      <c r="E91" s="200">
        <v>1</v>
      </c>
      <c r="F91" s="200">
        <v>0</v>
      </c>
      <c r="G91" s="201">
        <f>E91*F91</f>
        <v>0</v>
      </c>
      <c r="O91" s="195">
        <v>2</v>
      </c>
      <c r="AA91" s="167">
        <v>12</v>
      </c>
      <c r="AB91" s="167">
        <v>0</v>
      </c>
      <c r="AC91" s="167">
        <v>52</v>
      </c>
      <c r="AZ91" s="167">
        <v>2</v>
      </c>
      <c r="BA91" s="167">
        <f>IF(AZ91=1,G91,0)</f>
        <v>0</v>
      </c>
      <c r="BB91" s="167">
        <f>IF(AZ91=2,G91,0)</f>
        <v>0</v>
      </c>
      <c r="BC91" s="167">
        <f>IF(AZ91=3,G91,0)</f>
        <v>0</v>
      </c>
      <c r="BD91" s="167">
        <f>IF(AZ91=4,G91,0)</f>
        <v>0</v>
      </c>
      <c r="BE91" s="167">
        <f>IF(AZ91=5,G91,0)</f>
        <v>0</v>
      </c>
      <c r="CA91" s="202">
        <v>12</v>
      </c>
      <c r="CB91" s="202">
        <v>0</v>
      </c>
      <c r="CZ91" s="167">
        <v>0</v>
      </c>
    </row>
    <row r="92" spans="1:15" ht="12.75">
      <c r="A92" s="203"/>
      <c r="B92" s="205"/>
      <c r="C92" s="206" t="s">
        <v>73</v>
      </c>
      <c r="D92" s="207"/>
      <c r="E92" s="208">
        <v>1</v>
      </c>
      <c r="F92" s="209"/>
      <c r="G92" s="210"/>
      <c r="M92" s="204">
        <v>1</v>
      </c>
      <c r="O92" s="195"/>
    </row>
    <row r="93" spans="1:57" ht="12.75">
      <c r="A93" s="211"/>
      <c r="B93" s="212" t="s">
        <v>75</v>
      </c>
      <c r="C93" s="213" t="str">
        <f>CONCATENATE(B88," ",C88)</f>
        <v>799 Ostatní</v>
      </c>
      <c r="D93" s="214"/>
      <c r="E93" s="215"/>
      <c r="F93" s="216"/>
      <c r="G93" s="217">
        <f>SUM(G88:G92)</f>
        <v>0</v>
      </c>
      <c r="O93" s="195">
        <v>4</v>
      </c>
      <c r="BA93" s="218">
        <f>SUM(BA88:BA92)</f>
        <v>0</v>
      </c>
      <c r="BB93" s="218">
        <f>SUM(BB88:BB92)</f>
        <v>0</v>
      </c>
      <c r="BC93" s="218">
        <f>SUM(BC88:BC92)</f>
        <v>0</v>
      </c>
      <c r="BD93" s="218">
        <f>SUM(BD88:BD92)</f>
        <v>0</v>
      </c>
      <c r="BE93" s="218">
        <f>SUM(BE88:BE92)</f>
        <v>0</v>
      </c>
    </row>
    <row r="94" spans="1:15" ht="12.75">
      <c r="A94" s="188" t="s">
        <v>72</v>
      </c>
      <c r="B94" s="189" t="s">
        <v>207</v>
      </c>
      <c r="C94" s="190" t="s">
        <v>208</v>
      </c>
      <c r="D94" s="191"/>
      <c r="E94" s="192"/>
      <c r="F94" s="192"/>
      <c r="G94" s="193"/>
      <c r="H94" s="194"/>
      <c r="I94" s="194"/>
      <c r="O94" s="195">
        <v>1</v>
      </c>
    </row>
    <row r="95" spans="1:104" ht="12.75">
      <c r="A95" s="196">
        <v>40</v>
      </c>
      <c r="B95" s="197" t="s">
        <v>209</v>
      </c>
      <c r="C95" s="198" t="s">
        <v>210</v>
      </c>
      <c r="D95" s="199" t="s">
        <v>211</v>
      </c>
      <c r="E95" s="200">
        <v>1</v>
      </c>
      <c r="F95" s="200">
        <v>0</v>
      </c>
      <c r="G95" s="201">
        <f>E95*F95</f>
        <v>0</v>
      </c>
      <c r="O95" s="195">
        <v>2</v>
      </c>
      <c r="AA95" s="167">
        <v>12</v>
      </c>
      <c r="AB95" s="167">
        <v>0</v>
      </c>
      <c r="AC95" s="167">
        <v>19</v>
      </c>
      <c r="AZ95" s="167">
        <v>4</v>
      </c>
      <c r="BA95" s="167">
        <f>IF(AZ95=1,G95,0)</f>
        <v>0</v>
      </c>
      <c r="BB95" s="167">
        <f>IF(AZ95=2,G95,0)</f>
        <v>0</v>
      </c>
      <c r="BC95" s="167">
        <f>IF(AZ95=3,G95,0)</f>
        <v>0</v>
      </c>
      <c r="BD95" s="167">
        <f>IF(AZ95=4,G95,0)</f>
        <v>0</v>
      </c>
      <c r="BE95" s="167">
        <f>IF(AZ95=5,G95,0)</f>
        <v>0</v>
      </c>
      <c r="CA95" s="202">
        <v>12</v>
      </c>
      <c r="CB95" s="202">
        <v>0</v>
      </c>
      <c r="CZ95" s="167">
        <v>0.29943</v>
      </c>
    </row>
    <row r="96" spans="1:15" ht="12.75">
      <c r="A96" s="203"/>
      <c r="B96" s="205"/>
      <c r="C96" s="206" t="s">
        <v>73</v>
      </c>
      <c r="D96" s="207"/>
      <c r="E96" s="208">
        <v>1</v>
      </c>
      <c r="F96" s="209"/>
      <c r="G96" s="210"/>
      <c r="M96" s="204">
        <v>1</v>
      </c>
      <c r="O96" s="195"/>
    </row>
    <row r="97" spans="1:57" ht="12.75">
      <c r="A97" s="211"/>
      <c r="B97" s="212" t="s">
        <v>75</v>
      </c>
      <c r="C97" s="213" t="str">
        <f>CONCATENATE(B94," ",C94)</f>
        <v>M21 Elektromontáže</v>
      </c>
      <c r="D97" s="214"/>
      <c r="E97" s="215"/>
      <c r="F97" s="216"/>
      <c r="G97" s="217">
        <f>SUM(G94:G96)</f>
        <v>0</v>
      </c>
      <c r="O97" s="195">
        <v>4</v>
      </c>
      <c r="BA97" s="218">
        <f>SUM(BA94:BA96)</f>
        <v>0</v>
      </c>
      <c r="BB97" s="218">
        <f>SUM(BB94:BB96)</f>
        <v>0</v>
      </c>
      <c r="BC97" s="218">
        <f>SUM(BC94:BC96)</f>
        <v>0</v>
      </c>
      <c r="BD97" s="218">
        <f>SUM(BD94:BD96)</f>
        <v>0</v>
      </c>
      <c r="BE97" s="218">
        <f>SUM(BE94:BE96)</f>
        <v>0</v>
      </c>
    </row>
    <row r="98" ht="12.75">
      <c r="E98" s="167"/>
    </row>
    <row r="99" ht="12.75">
      <c r="E99" s="167"/>
    </row>
    <row r="100" ht="12.75">
      <c r="E100" s="167"/>
    </row>
    <row r="101" ht="12.75">
      <c r="E101" s="167"/>
    </row>
    <row r="102" ht="12.75">
      <c r="E102" s="167"/>
    </row>
    <row r="103" ht="12.75">
      <c r="E103" s="167"/>
    </row>
    <row r="104" ht="12.75">
      <c r="E104" s="167"/>
    </row>
    <row r="105" ht="12.75">
      <c r="E105" s="167"/>
    </row>
    <row r="106" ht="12.75">
      <c r="E106" s="167"/>
    </row>
    <row r="107" ht="12.75">
      <c r="E107" s="167"/>
    </row>
    <row r="108" ht="12.75">
      <c r="E108" s="167"/>
    </row>
    <row r="109" ht="12.75">
      <c r="E109" s="167"/>
    </row>
    <row r="110" ht="12.75">
      <c r="E110" s="167"/>
    </row>
    <row r="111" ht="12.75">
      <c r="E111" s="167"/>
    </row>
    <row r="112" ht="12.75">
      <c r="E112" s="167"/>
    </row>
    <row r="113" ht="12.75">
      <c r="E113" s="167"/>
    </row>
    <row r="114" ht="12.75">
      <c r="E114" s="167"/>
    </row>
    <row r="115" ht="12.75">
      <c r="E115" s="167"/>
    </row>
    <row r="116" ht="12.75">
      <c r="E116" s="167"/>
    </row>
    <row r="117" ht="12.75">
      <c r="E117" s="167"/>
    </row>
    <row r="118" ht="12.75">
      <c r="E118" s="167"/>
    </row>
    <row r="119" ht="12.75">
      <c r="E119" s="167"/>
    </row>
    <row r="120" ht="12.75">
      <c r="E120" s="167"/>
    </row>
    <row r="121" spans="1:7" ht="12.75">
      <c r="A121" s="219"/>
      <c r="B121" s="219"/>
      <c r="C121" s="219"/>
      <c r="D121" s="219"/>
      <c r="E121" s="219"/>
      <c r="F121" s="219"/>
      <c r="G121" s="219"/>
    </row>
    <row r="122" spans="1:7" ht="12.75">
      <c r="A122" s="219"/>
      <c r="B122" s="219"/>
      <c r="C122" s="219"/>
      <c r="D122" s="219"/>
      <c r="E122" s="219"/>
      <c r="F122" s="219"/>
      <c r="G122" s="219"/>
    </row>
    <row r="123" spans="1:7" ht="12.75">
      <c r="A123" s="219"/>
      <c r="B123" s="219"/>
      <c r="C123" s="219"/>
      <c r="D123" s="219"/>
      <c r="E123" s="219"/>
      <c r="F123" s="219"/>
      <c r="G123" s="219"/>
    </row>
    <row r="124" spans="1:7" ht="12.75">
      <c r="A124" s="219"/>
      <c r="B124" s="219"/>
      <c r="C124" s="219"/>
      <c r="D124" s="219"/>
      <c r="E124" s="219"/>
      <c r="F124" s="219"/>
      <c r="G124" s="219"/>
    </row>
    <row r="125" ht="12.75">
      <c r="E125" s="167"/>
    </row>
    <row r="126" ht="12.75">
      <c r="E126" s="167"/>
    </row>
    <row r="127" ht="12.75">
      <c r="E127" s="167"/>
    </row>
    <row r="128" ht="12.75">
      <c r="E128" s="167"/>
    </row>
    <row r="129" ht="12.75">
      <c r="E129" s="167"/>
    </row>
    <row r="130" ht="12.75">
      <c r="E130" s="167"/>
    </row>
    <row r="131" ht="12.75">
      <c r="E131" s="167"/>
    </row>
    <row r="132" ht="12.75">
      <c r="E132" s="167"/>
    </row>
    <row r="133" ht="12.75">
      <c r="E133" s="167"/>
    </row>
    <row r="134" ht="12.75">
      <c r="E134" s="167"/>
    </row>
    <row r="135" ht="12.75">
      <c r="E135" s="167"/>
    </row>
    <row r="136" ht="12.75">
      <c r="E136" s="167"/>
    </row>
    <row r="137" ht="12.75">
      <c r="E137" s="167"/>
    </row>
    <row r="138" ht="12.75">
      <c r="E138" s="167"/>
    </row>
    <row r="139" ht="12.75">
      <c r="E139" s="167"/>
    </row>
    <row r="140" ht="12.75">
      <c r="E140" s="167"/>
    </row>
    <row r="141" ht="12.75">
      <c r="E141" s="167"/>
    </row>
    <row r="142" ht="12.75">
      <c r="E142" s="167"/>
    </row>
    <row r="143" ht="12.75">
      <c r="E143" s="167"/>
    </row>
    <row r="144" ht="12.75">
      <c r="E144" s="167"/>
    </row>
    <row r="145" ht="12.75">
      <c r="E145" s="167"/>
    </row>
    <row r="146" ht="12.75">
      <c r="E146" s="167"/>
    </row>
    <row r="147" ht="12.75">
      <c r="E147" s="167"/>
    </row>
    <row r="148" ht="12.75">
      <c r="E148" s="167"/>
    </row>
    <row r="149" ht="12.75">
      <c r="E149" s="167"/>
    </row>
    <row r="150" ht="12.75">
      <c r="E150" s="167"/>
    </row>
    <row r="151" ht="12.75">
      <c r="E151" s="167"/>
    </row>
    <row r="152" ht="12.75">
      <c r="E152" s="167"/>
    </row>
    <row r="153" ht="12.75">
      <c r="E153" s="167"/>
    </row>
    <row r="154" ht="12.75">
      <c r="E154" s="167"/>
    </row>
    <row r="155" ht="12.75">
      <c r="E155" s="167"/>
    </row>
    <row r="156" spans="1:2" ht="12.75">
      <c r="A156" s="220"/>
      <c r="B156" s="220"/>
    </row>
    <row r="157" spans="1:7" ht="12.75">
      <c r="A157" s="219"/>
      <c r="B157" s="219"/>
      <c r="C157" s="222"/>
      <c r="D157" s="222"/>
      <c r="E157" s="223"/>
      <c r="F157" s="222"/>
      <c r="G157" s="224"/>
    </row>
    <row r="158" spans="1:7" ht="12.75">
      <c r="A158" s="225"/>
      <c r="B158" s="225"/>
      <c r="C158" s="219"/>
      <c r="D158" s="219"/>
      <c r="E158" s="226"/>
      <c r="F158" s="219"/>
      <c r="G158" s="219"/>
    </row>
    <row r="159" spans="1:7" ht="12.75">
      <c r="A159" s="219"/>
      <c r="B159" s="219"/>
      <c r="C159" s="219"/>
      <c r="D159" s="219"/>
      <c r="E159" s="226"/>
      <c r="F159" s="219"/>
      <c r="G159" s="219"/>
    </row>
    <row r="160" spans="1:7" ht="12.75">
      <c r="A160" s="219"/>
      <c r="B160" s="219"/>
      <c r="C160" s="219"/>
      <c r="D160" s="219"/>
      <c r="E160" s="226"/>
      <c r="F160" s="219"/>
      <c r="G160" s="219"/>
    </row>
    <row r="161" spans="1:7" ht="12.75">
      <c r="A161" s="219"/>
      <c r="B161" s="219"/>
      <c r="C161" s="219"/>
      <c r="D161" s="219"/>
      <c r="E161" s="226"/>
      <c r="F161" s="219"/>
      <c r="G161" s="219"/>
    </row>
    <row r="162" spans="1:7" ht="12.75">
      <c r="A162" s="219"/>
      <c r="B162" s="219"/>
      <c r="C162" s="219"/>
      <c r="D162" s="219"/>
      <c r="E162" s="226"/>
      <c r="F162" s="219"/>
      <c r="G162" s="219"/>
    </row>
    <row r="163" spans="1:7" ht="12.75">
      <c r="A163" s="219"/>
      <c r="B163" s="219"/>
      <c r="C163" s="219"/>
      <c r="D163" s="219"/>
      <c r="E163" s="226"/>
      <c r="F163" s="219"/>
      <c r="G163" s="219"/>
    </row>
    <row r="164" spans="1:7" ht="12.75">
      <c r="A164" s="219"/>
      <c r="B164" s="219"/>
      <c r="C164" s="219"/>
      <c r="D164" s="219"/>
      <c r="E164" s="226"/>
      <c r="F164" s="219"/>
      <c r="G164" s="219"/>
    </row>
    <row r="165" spans="1:7" ht="12.75">
      <c r="A165" s="219"/>
      <c r="B165" s="219"/>
      <c r="C165" s="219"/>
      <c r="D165" s="219"/>
      <c r="E165" s="226"/>
      <c r="F165" s="219"/>
      <c r="G165" s="219"/>
    </row>
    <row r="166" spans="1:7" ht="12.75">
      <c r="A166" s="219"/>
      <c r="B166" s="219"/>
      <c r="C166" s="219"/>
      <c r="D166" s="219"/>
      <c r="E166" s="226"/>
      <c r="F166" s="219"/>
      <c r="G166" s="219"/>
    </row>
    <row r="167" spans="1:7" ht="12.75">
      <c r="A167" s="219"/>
      <c r="B167" s="219"/>
      <c r="C167" s="219"/>
      <c r="D167" s="219"/>
      <c r="E167" s="226"/>
      <c r="F167" s="219"/>
      <c r="G167" s="219"/>
    </row>
    <row r="168" spans="1:7" ht="12.75">
      <c r="A168" s="219"/>
      <c r="B168" s="219"/>
      <c r="C168" s="219"/>
      <c r="D168" s="219"/>
      <c r="E168" s="226"/>
      <c r="F168" s="219"/>
      <c r="G168" s="219"/>
    </row>
    <row r="169" spans="1:7" ht="12.75">
      <c r="A169" s="219"/>
      <c r="B169" s="219"/>
      <c r="C169" s="219"/>
      <c r="D169" s="219"/>
      <c r="E169" s="226"/>
      <c r="F169" s="219"/>
      <c r="G169" s="219"/>
    </row>
    <row r="170" spans="1:7" ht="12.75">
      <c r="A170" s="219"/>
      <c r="B170" s="219"/>
      <c r="C170" s="219"/>
      <c r="D170" s="219"/>
      <c r="E170" s="226"/>
      <c r="F170" s="219"/>
      <c r="G170" s="219"/>
    </row>
  </sheetData>
  <sheetProtection/>
  <mergeCells count="31">
    <mergeCell ref="C96:D96"/>
    <mergeCell ref="C84:D84"/>
    <mergeCell ref="C86:D86"/>
    <mergeCell ref="C90:D90"/>
    <mergeCell ref="C92:D92"/>
    <mergeCell ref="C67:D67"/>
    <mergeCell ref="C69:D69"/>
    <mergeCell ref="C71:D71"/>
    <mergeCell ref="C76:D76"/>
    <mergeCell ref="C78:D78"/>
    <mergeCell ref="C50:D50"/>
    <mergeCell ref="C55:D55"/>
    <mergeCell ref="C57:D57"/>
    <mergeCell ref="C59:D59"/>
    <mergeCell ref="C61:D61"/>
    <mergeCell ref="C63:D63"/>
    <mergeCell ref="C65:D65"/>
    <mergeCell ref="C41:D41"/>
    <mergeCell ref="C43:D43"/>
    <mergeCell ref="C45:D45"/>
    <mergeCell ref="C23:D23"/>
    <mergeCell ref="C25:D25"/>
    <mergeCell ref="C37:D37"/>
    <mergeCell ref="C13:D13"/>
    <mergeCell ref="C15:D15"/>
    <mergeCell ref="C19:D19"/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ERDING,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Janoušek Václav</dc:creator>
  <cp:keywords/>
  <dc:description/>
  <cp:lastModifiedBy>Janoušek Václav</cp:lastModifiedBy>
  <dcterms:created xsi:type="dcterms:W3CDTF">2014-02-26T08:30:01Z</dcterms:created>
  <dcterms:modified xsi:type="dcterms:W3CDTF">2014-02-26T08:30:23Z</dcterms:modified>
  <cp:category/>
  <cp:version/>
  <cp:contentType/>
  <cp:contentStatus/>
</cp:coreProperties>
</file>