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<sst xmlns="http://schemas.openxmlformats.org/spreadsheetml/2006/main" count="423" uniqueCount="172">
  <si>
    <t>Kategorie: KN 003-2014 - Kancelářský nábytek, sběr do: 12.05.2014, dodání od: 10.06.2014, vygenerováno: 05.06.2014 07:54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</si>
  <si>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</si>
  <si>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</si>
  <si>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</si>
  <si>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</si>
  <si>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</si>
  <si>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</si>
  <si>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</si>
  <si>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</si>
  <si>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</si>
  <si>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</si>
  <si>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</si>
  <si>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</si>
  <si>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</si>
  <si>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</si>
  <si>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</si>
  <si>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</si>
  <si>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</si>
  <si>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</si>
  <si>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</si>
  <si>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</si>
  <si>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</si>
  <si>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</si>
  <si>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</si>
  <si>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</si>
  <si>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</si>
  <si>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</si>
  <si>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</si>
  <si>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</si>
  <si>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</si>
  <si>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</si>
  <si>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</si>
  <si>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</si>
  <si>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</si>
  <si>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</si>
  <si>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</si>
  <si>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</si>
  <si>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</si>
  <si>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</si>
  <si>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</si>
  <si>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39112000-0</t>
  </si>
  <si>
    <t>39112000-0-1</t>
  </si>
  <si>
    <t>Židle kancelářská I</t>
  </si>
  <si>
    <t>Čalouněná kancelářská židle s vysokým opěrákem, textilní potah, otočná, kolečka s měkčeným povrchem, synchronní mechanismus s min. 4 polohami blokace, egonomická,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</si>
  <si>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černá, ev. modrá</t>
  </si>
  <si>
    <t>ks</t>
  </si>
  <si>
    <t>S</t>
  </si>
  <si>
    <t>Centrum ERNIE</t>
  </si>
  <si>
    <t>FF, Grohova 7, budova C</t>
  </si>
  <si>
    <t>Arna Nováka 1/1, 60200 Brno</t>
  </si>
  <si>
    <t>bud. C/01030</t>
  </si>
  <si>
    <t>Karolyiová Alžběta Mgr.</t>
  </si>
  <si>
    <t>217202@mail.muni.cz</t>
  </si>
  <si>
    <t>0037</t>
  </si>
  <si>
    <t>211615</t>
  </si>
  <si>
    <t/>
  </si>
  <si>
    <t>1195</t>
  </si>
  <si>
    <t>0000</t>
  </si>
  <si>
    <t>OBJ/2156/0015/14</t>
  </si>
  <si>
    <t>39122100-4</t>
  </si>
  <si>
    <t>39122100-4-2</t>
  </si>
  <si>
    <t>Skříň dvéřová policová</t>
  </si>
  <si>
    <t>Obecná položka, konkrétní specifikace (barva, materiál, rozměr, ...) se uvádí do předepsané šablony.</t>
  </si>
  <si>
    <t>Rozměr: šířka:  65 - 75 cm, hloubka:  30 - 35 cm, výška: 75 - 80 cm Materiál: dřevotříska Barva: dub/buk Další požadavky: dvě police (výška každé min. 30 cm)</t>
  </si>
  <si>
    <t>Celkem za objednávku</t>
  </si>
  <si>
    <t>39112000-0-5</t>
  </si>
  <si>
    <t>Židle kancelářská V</t>
  </si>
  <si>
    <t>Čalouněná kancelářská židle, textilní potah, otočná, kolečka s měkčeným povrchem, ergonomická, nastavitelná výška sedu, polohovatelný opěrák ve svislém a horizontálním směru a sedák, nosnost min. 100 kg.</t>
  </si>
  <si>
    <t>Barva: modrá</t>
  </si>
  <si>
    <t>Odd.CJV na FF a FSS</t>
  </si>
  <si>
    <t>FF, Veveří 28, budova K</t>
  </si>
  <si>
    <t>Veveří 470/28, 60200 Brno</t>
  </si>
  <si>
    <t>bud. K/104</t>
  </si>
  <si>
    <t>Plíšková Dana Mgr.</t>
  </si>
  <si>
    <t>145364@mail.muni.cz</t>
  </si>
  <si>
    <t>Dovoz možný pouze po telefonické domluvě na 549 49 6162 nebo 549 49 1917</t>
  </si>
  <si>
    <t>9396</t>
  </si>
  <si>
    <t>219396</t>
  </si>
  <si>
    <t>1111</t>
  </si>
  <si>
    <t>OBJ/2196/0001/14</t>
  </si>
  <si>
    <t>39112000-0-4</t>
  </si>
  <si>
    <t>Židle kancelářská IV</t>
  </si>
  <si>
    <t>Čalouněná kancelářská židle s prodyšným opěrákem, textilní potah, otočná, kolečka s měkčeným povrchem, synchronní mechanismus s nastavením síly protiváhy, ergonomická, s ručními područkami, nastavitelná výška sedu, nosnost min. 100 kg.</t>
  </si>
  <si>
    <t>Barva: černá</t>
  </si>
  <si>
    <t>A</t>
  </si>
  <si>
    <t>Ústav pedagogických věd</t>
  </si>
  <si>
    <t>FF, Veveří 26, budova L</t>
  </si>
  <si>
    <t>Veveří 468/26, 60200 Brno</t>
  </si>
  <si>
    <t>Klusáková Ivana</t>
  </si>
  <si>
    <t>2192@mail.muni.cz</t>
  </si>
  <si>
    <t>9140</t>
  </si>
  <si>
    <t>211400</t>
  </si>
  <si>
    <t>OBJ/2114/0058/14</t>
  </si>
  <si>
    <t>nábytek</t>
  </si>
  <si>
    <t>39122100-4-3</t>
  </si>
  <si>
    <t>Skříň dvéřová s nikou</t>
  </si>
  <si>
    <t>Rozměr: šířka:  80 cm, hloubka: 40 cm, výška: 185 cm Materiál: buk Barva: buk Další požadavky: celkem 4 police, dole plné dveře, mezitím nika, nahoře prosklené dveře.</t>
  </si>
  <si>
    <t>Ústav jazykovědy a baltistiky</t>
  </si>
  <si>
    <t>FF, Úvoz 33, budova U1</t>
  </si>
  <si>
    <t>Úvoz 244/33, 60200 Brno</t>
  </si>
  <si>
    <t>bud. U1/102</t>
  </si>
  <si>
    <t>Čelková Lucie</t>
  </si>
  <si>
    <t>133480@mail.muni.cz</t>
  </si>
  <si>
    <t>9150</t>
  </si>
  <si>
    <t>211500</t>
  </si>
  <si>
    <t>OBJ/2115/0035/14</t>
  </si>
  <si>
    <t>39121000-6</t>
  </si>
  <si>
    <t>39121000-6-1</t>
  </si>
  <si>
    <t>Stůl</t>
  </si>
  <si>
    <t>Rozměr: šířka: 80 cm, hloubka: 80 cm, výška:  cm Materiál: buk Barva: buk Pracovní deska o síle:  cm ukončená ABS hranou Další požadavky:</t>
  </si>
  <si>
    <t>Rozměr: šířka:  80 cm, hloubka: 40 cm, výška: 185 cm Materiál: buk Barva: buk Další požadavky: celkem 4 police, dole plné dveře, nad dveřmi otevřené police.</t>
  </si>
  <si>
    <t>39136000-4</t>
  </si>
  <si>
    <t>39136000-4-1</t>
  </si>
  <si>
    <t>Věšák</t>
  </si>
  <si>
    <t>Dřevěný samostojný věšák na oblečení, se středovou tyčí a min. 6 rameny.</t>
  </si>
  <si>
    <t>Barva: buk</t>
  </si>
  <si>
    <t>Rozměr: kulatý konferenční stolek, průměr 30-50 cm. Materiál: ořech Barva: ořech Pracovní deska o síle:  cm ukončená ABS hranou Další požadavky:</t>
  </si>
  <si>
    <t>bud. U1/138</t>
  </si>
  <si>
    <t>Barva:černá</t>
  </si>
  <si>
    <t>Kat.laboratorních metod</t>
  </si>
  <si>
    <t>LF, FN Brno, Jihlavská 20, pavilon CH</t>
  </si>
  <si>
    <t>Jihlavská 340/20, 62500 Brno</t>
  </si>
  <si>
    <t>pav. CH/5079</t>
  </si>
  <si>
    <t>Křípalová Iva</t>
  </si>
  <si>
    <t>108462@mail.muni.cz</t>
  </si>
  <si>
    <t>110616</t>
  </si>
  <si>
    <t>0001</t>
  </si>
  <si>
    <t>OBJ/1175/0014/14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</si>
  <si>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</si>
  <si>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</si>
  <si>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</si>
  <si>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Kat.optometrie a ortoptiky</t>
  </si>
  <si>
    <t>RMU, Komenského nám. 2</t>
  </si>
  <si>
    <t>Komenského nám. 220/2, 66243 Brno</t>
  </si>
  <si>
    <t>Petruželková Anna</t>
  </si>
  <si>
    <t>63393@mail.muni.cz</t>
  </si>
  <si>
    <t>110615</t>
  </si>
  <si>
    <t>OBJ/1185/0012/14</t>
  </si>
  <si>
    <t>OBJ/1185/0013/14</t>
  </si>
  <si>
    <t>Biologický ústav</t>
  </si>
  <si>
    <t>UKB, Kamenice 5, budova A6</t>
  </si>
  <si>
    <t>Kamenice 753/5, 62500 Brno</t>
  </si>
  <si>
    <t>bud. A6/208</t>
  </si>
  <si>
    <t>Ledahudcová Debora</t>
  </si>
  <si>
    <t>204115@mail.muni.cz</t>
  </si>
  <si>
    <t>1150</t>
  </si>
  <si>
    <t>110513</t>
  </si>
  <si>
    <t>OBJ/1113/0369/14</t>
  </si>
  <si>
    <t>Nábytek červen 2014</t>
  </si>
  <si>
    <t>Barva: černá, potah síťovaný</t>
  </si>
  <si>
    <t>Ústřední knihovna</t>
  </si>
  <si>
    <t>FF, Arna Nováka 1, budova F</t>
  </si>
  <si>
    <t>bud. F/02002</t>
  </si>
  <si>
    <t>Kunc Martin Mgr.</t>
  </si>
  <si>
    <t>57620@mail.muni.cz</t>
  </si>
  <si>
    <t>9840</t>
  </si>
  <si>
    <t>219840</t>
  </si>
  <si>
    <t>OBJ/2184/0019/14</t>
  </si>
  <si>
    <t>Rozměr: šířka: 60 cm, hloubka: 40 - 50 cm, výška: 110  cm Materiál: DTD dýha Barva: šedá Další požadavky: stavitelné nožky</t>
  </si>
  <si>
    <t>Kancelářská klekačka z masivního dřeva nebo kovu, možnost změny sklonu minimálně ve 3 pozicích, naklápěcí mechanismus s aretací polohy, ergonomické sedadlo, nosnost 110 kg, potah černý</t>
  </si>
  <si>
    <t>I. patologicko-anatomický ústav</t>
  </si>
  <si>
    <t>LF, FNUSA, Pekařská 53, pavilon H</t>
  </si>
  <si>
    <t>Pekařská 664/53, 65691 Brno</t>
  </si>
  <si>
    <t>pav. H/2.18</t>
  </si>
  <si>
    <t>Holušová Iva Mgr.</t>
  </si>
  <si>
    <t>112017@mail.muni.cz</t>
  </si>
  <si>
    <t>110112</t>
  </si>
  <si>
    <t>OBJ/1155/0001/14</t>
  </si>
  <si>
    <t>Celkem</t>
  </si>
  <si>
    <t>Jednotková cena bez DPH v Kč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</si>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</sst>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2.8515625" style="0" customWidth="1"/>
    <col min="6" max="6" width="20.57421875" style="0" customWidth="1"/>
    <col min="7" max="7" width="52.7109375" style="0" customWidth="1"/>
    <col min="8" max="8" width="38.7109375" style="0" customWidth="1"/>
    <col min="9" max="9" width="23.421875" style="0" hidden="1" customWidth="1"/>
    <col min="10" max="10" width="7.00390625" style="0" hidden="1" customWidth="1"/>
    <col min="11" max="11" width="4.7109375" style="0" customWidth="1"/>
    <col min="12" max="12" width="4.421875" style="0" customWidth="1"/>
    <col min="13" max="13" width="14.00390625" style="0" hidden="1" customWidth="1"/>
    <col min="14" max="14" width="13.7109375" style="0" customWidth="1"/>
    <col min="15" max="15" width="22.00390625" style="0" customWidth="1"/>
    <col min="16" max="16" width="25.140625" style="0" customWidth="1"/>
    <col min="17" max="17" width="3.8515625" style="0" customWidth="1"/>
    <col min="18" max="18" width="12.00390625" style="0" bestFit="1" customWidth="1"/>
    <col min="19" max="19" width="10.57421875" style="0" hidden="1" customWidth="1"/>
    <col min="20" max="20" width="20.8515625" style="0" bestFit="1" customWidth="1"/>
    <col min="21" max="21" width="19.421875" style="0" customWidth="1"/>
    <col min="22" max="22" width="10.00390625" style="0" bestFit="1" customWidth="1"/>
    <col min="23" max="23" width="20.7109375" style="0" customWidth="1"/>
    <col min="24" max="24" width="6.2812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4.140625" style="0" customWidth="1"/>
    <col min="32" max="32" width="7.421875" style="0" customWidth="1"/>
    <col min="33" max="34" width="10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99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9" t="s">
        <v>16</v>
      </c>
      <c r="L5" s="29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9" t="s">
        <v>22</v>
      </c>
      <c r="R5" s="29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169</v>
      </c>
      <c r="AE5" s="29" t="s">
        <v>36</v>
      </c>
      <c r="AF5" s="29" t="s">
        <v>37</v>
      </c>
      <c r="AG5" s="2" t="s">
        <v>170</v>
      </c>
      <c r="AH5" s="2" t="s">
        <v>171</v>
      </c>
    </row>
    <row r="6" spans="1:34" ht="94.5" customHeight="1">
      <c r="A6" s="3">
        <v>46515</v>
      </c>
      <c r="B6" s="4"/>
      <c r="C6" s="3">
        <v>128595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</v>
      </c>
      <c r="K6" s="6">
        <v>1</v>
      </c>
      <c r="L6" s="7" t="s">
        <v>46</v>
      </c>
      <c r="M6" s="4">
        <v>211615</v>
      </c>
      <c r="N6" s="4" t="s">
        <v>47</v>
      </c>
      <c r="O6" s="4" t="s">
        <v>48</v>
      </c>
      <c r="P6" s="4" t="s">
        <v>49</v>
      </c>
      <c r="Q6" s="4">
        <v>1</v>
      </c>
      <c r="R6" s="4" t="s">
        <v>50</v>
      </c>
      <c r="S6" s="4">
        <v>217202</v>
      </c>
      <c r="T6" s="4" t="s">
        <v>51</v>
      </c>
      <c r="U6" s="4" t="s">
        <v>52</v>
      </c>
      <c r="V6" s="4">
        <v>549494431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3200</v>
      </c>
      <c r="AE6" s="6">
        <v>21</v>
      </c>
      <c r="AF6" s="9">
        <v>672</v>
      </c>
      <c r="AG6" s="10">
        <f>ROUND($K$6*$AD$6,2)</f>
        <v>3200</v>
      </c>
      <c r="AH6" s="10">
        <f>ROUND($K$6*($AD$6+$AF$6),2)</f>
        <v>3872</v>
      </c>
    </row>
    <row r="7" spans="1:34" ht="51">
      <c r="A7" s="3">
        <v>46515</v>
      </c>
      <c r="B7" s="4"/>
      <c r="C7" s="3">
        <v>128596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45</v>
      </c>
      <c r="J7" s="5">
        <v>1</v>
      </c>
      <c r="K7" s="6">
        <v>1</v>
      </c>
      <c r="L7" s="7" t="s">
        <v>46</v>
      </c>
      <c r="M7" s="4">
        <v>211615</v>
      </c>
      <c r="N7" s="4" t="s">
        <v>47</v>
      </c>
      <c r="O7" s="4" t="s">
        <v>48</v>
      </c>
      <c r="P7" s="4" t="s">
        <v>49</v>
      </c>
      <c r="Q7" s="4">
        <v>1</v>
      </c>
      <c r="R7" s="4" t="s">
        <v>50</v>
      </c>
      <c r="S7" s="4">
        <v>217202</v>
      </c>
      <c r="T7" s="4" t="s">
        <v>51</v>
      </c>
      <c r="U7" s="4" t="s">
        <v>52</v>
      </c>
      <c r="V7" s="4">
        <v>549494431</v>
      </c>
      <c r="W7" s="4"/>
      <c r="X7" s="8" t="s">
        <v>53</v>
      </c>
      <c r="Y7" s="8" t="s">
        <v>54</v>
      </c>
      <c r="Z7" s="8" t="s">
        <v>55</v>
      </c>
      <c r="AA7" s="8" t="s">
        <v>56</v>
      </c>
      <c r="AB7" s="8" t="s">
        <v>57</v>
      </c>
      <c r="AC7" s="7" t="s">
        <v>58</v>
      </c>
      <c r="AD7" s="9">
        <v>1600</v>
      </c>
      <c r="AE7" s="6">
        <v>21</v>
      </c>
      <c r="AF7" s="9">
        <v>336</v>
      </c>
      <c r="AG7" s="10">
        <f>ROUND($K$7*$AD$7,2)</f>
        <v>1600</v>
      </c>
      <c r="AH7" s="10">
        <f>ROUND($K$7*($AD$7+$AF$7),2)</f>
        <v>1936</v>
      </c>
    </row>
    <row r="8" spans="1:34" ht="12.75">
      <c r="A8" s="26"/>
      <c r="B8" s="26"/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6" t="s">
        <v>64</v>
      </c>
      <c r="AF8" s="26"/>
      <c r="AG8" s="12">
        <f>SUM($AG$6:$AG$7)</f>
        <v>4800</v>
      </c>
      <c r="AH8" s="12">
        <f>SUM($AH$6:$AH$7)</f>
        <v>5808</v>
      </c>
    </row>
    <row r="9" spans="1:3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51">
      <c r="A10" s="3">
        <v>46545</v>
      </c>
      <c r="B10" s="4"/>
      <c r="C10" s="3">
        <v>129687</v>
      </c>
      <c r="D10" s="4" t="s">
        <v>40</v>
      </c>
      <c r="E10" s="4" t="s">
        <v>65</v>
      </c>
      <c r="F10" s="4" t="s">
        <v>66</v>
      </c>
      <c r="G10" s="4" t="s">
        <v>67</v>
      </c>
      <c r="H10" s="4" t="s">
        <v>68</v>
      </c>
      <c r="I10" s="4" t="s">
        <v>45</v>
      </c>
      <c r="J10" s="5">
        <v>2</v>
      </c>
      <c r="K10" s="6">
        <v>2</v>
      </c>
      <c r="L10" s="7" t="s">
        <v>46</v>
      </c>
      <c r="M10" s="4">
        <v>219396</v>
      </c>
      <c r="N10" s="4" t="s">
        <v>69</v>
      </c>
      <c r="O10" s="4" t="s">
        <v>70</v>
      </c>
      <c r="P10" s="4" t="s">
        <v>71</v>
      </c>
      <c r="Q10" s="4">
        <v>1</v>
      </c>
      <c r="R10" s="4" t="s">
        <v>72</v>
      </c>
      <c r="S10" s="4">
        <v>145364</v>
      </c>
      <c r="T10" s="4" t="s">
        <v>73</v>
      </c>
      <c r="U10" s="4" t="s">
        <v>74</v>
      </c>
      <c r="V10" s="4">
        <v>549491917</v>
      </c>
      <c r="W10" s="4" t="s">
        <v>75</v>
      </c>
      <c r="X10" s="8" t="s">
        <v>76</v>
      </c>
      <c r="Y10" s="8" t="s">
        <v>77</v>
      </c>
      <c r="Z10" s="8" t="s">
        <v>55</v>
      </c>
      <c r="AA10" s="8" t="s">
        <v>78</v>
      </c>
      <c r="AB10" s="8" t="s">
        <v>55</v>
      </c>
      <c r="AC10" s="7" t="s">
        <v>79</v>
      </c>
      <c r="AD10" s="9">
        <v>950</v>
      </c>
      <c r="AE10" s="6">
        <v>21</v>
      </c>
      <c r="AF10" s="9">
        <v>199.5</v>
      </c>
      <c r="AG10" s="10">
        <f>ROUND($K$10*$AD$10,2)</f>
        <v>1900</v>
      </c>
      <c r="AH10" s="10">
        <f>ROUND($K$10*($AD$10+$AF$10),2)</f>
        <v>2299</v>
      </c>
    </row>
    <row r="11" spans="1:34" ht="12.75">
      <c r="A11" s="26"/>
      <c r="B11" s="26"/>
      <c r="C11" s="2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6" t="s">
        <v>64</v>
      </c>
      <c r="AF11" s="26"/>
      <c r="AG11" s="12">
        <f>SUM($AG$10:$AG$10)</f>
        <v>1900</v>
      </c>
      <c r="AH11" s="12">
        <f>SUM($AH$10:$AH$10)</f>
        <v>2299</v>
      </c>
    </row>
    <row r="12" spans="1:34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63.75">
      <c r="A13" s="3">
        <v>46570</v>
      </c>
      <c r="B13" s="4"/>
      <c r="C13" s="3">
        <v>128744</v>
      </c>
      <c r="D13" s="4" t="s">
        <v>40</v>
      </c>
      <c r="E13" s="4" t="s">
        <v>80</v>
      </c>
      <c r="F13" s="4" t="s">
        <v>81</v>
      </c>
      <c r="G13" s="4" t="s">
        <v>82</v>
      </c>
      <c r="H13" s="4" t="s">
        <v>83</v>
      </c>
      <c r="I13" s="4" t="s">
        <v>45</v>
      </c>
      <c r="J13" s="5">
        <v>1</v>
      </c>
      <c r="K13" s="6">
        <v>1</v>
      </c>
      <c r="L13" s="7" t="s">
        <v>84</v>
      </c>
      <c r="M13" s="4">
        <v>211400</v>
      </c>
      <c r="N13" s="4" t="s">
        <v>85</v>
      </c>
      <c r="O13" s="4" t="s">
        <v>86</v>
      </c>
      <c r="P13" s="4" t="s">
        <v>87</v>
      </c>
      <c r="Q13" s="4">
        <v>2</v>
      </c>
      <c r="R13" s="4" t="s">
        <v>55</v>
      </c>
      <c r="S13" s="4">
        <v>2192</v>
      </c>
      <c r="T13" s="4" t="s">
        <v>88</v>
      </c>
      <c r="U13" s="4" t="s">
        <v>89</v>
      </c>
      <c r="V13" s="4">
        <v>549494076</v>
      </c>
      <c r="W13" s="4"/>
      <c r="X13" s="8" t="s">
        <v>90</v>
      </c>
      <c r="Y13" s="8" t="s">
        <v>91</v>
      </c>
      <c r="Z13" s="8" t="s">
        <v>55</v>
      </c>
      <c r="AA13" s="8" t="s">
        <v>78</v>
      </c>
      <c r="AB13" s="8" t="s">
        <v>55</v>
      </c>
      <c r="AC13" s="7" t="s">
        <v>92</v>
      </c>
      <c r="AD13" s="9">
        <v>1700</v>
      </c>
      <c r="AE13" s="6">
        <v>21</v>
      </c>
      <c r="AF13" s="9">
        <v>357</v>
      </c>
      <c r="AG13" s="10">
        <f>ROUND($K$13*$AD$13,2)</f>
        <v>1700</v>
      </c>
      <c r="AH13" s="10">
        <f>ROUND($K$13*($AD$13+$AF$13),2)</f>
        <v>2057</v>
      </c>
    </row>
    <row r="14" spans="1:34" ht="12.75">
      <c r="A14" s="26"/>
      <c r="B14" s="26"/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6" t="s">
        <v>64</v>
      </c>
      <c r="AF14" s="26"/>
      <c r="AG14" s="12">
        <f>SUM($AG$13:$AG$13)</f>
        <v>1700</v>
      </c>
      <c r="AH14" s="12">
        <f>SUM($AH$13:$AH$13)</f>
        <v>2057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56.25" customHeight="1">
      <c r="A16" s="3">
        <v>46585</v>
      </c>
      <c r="B16" s="4" t="s">
        <v>93</v>
      </c>
      <c r="C16" s="3">
        <v>128935</v>
      </c>
      <c r="D16" s="4" t="s">
        <v>59</v>
      </c>
      <c r="E16" s="4" t="s">
        <v>94</v>
      </c>
      <c r="F16" s="4" t="s">
        <v>95</v>
      </c>
      <c r="G16" s="4" t="s">
        <v>62</v>
      </c>
      <c r="H16" s="4" t="s">
        <v>96</v>
      </c>
      <c r="I16" s="4" t="s">
        <v>45</v>
      </c>
      <c r="J16" s="5">
        <v>2</v>
      </c>
      <c r="K16" s="6">
        <v>2</v>
      </c>
      <c r="L16" s="7" t="s">
        <v>46</v>
      </c>
      <c r="M16" s="4">
        <v>211500</v>
      </c>
      <c r="N16" s="4" t="s">
        <v>97</v>
      </c>
      <c r="O16" s="4" t="s">
        <v>98</v>
      </c>
      <c r="P16" s="4" t="s">
        <v>99</v>
      </c>
      <c r="Q16" s="4">
        <v>1</v>
      </c>
      <c r="R16" s="4" t="s">
        <v>100</v>
      </c>
      <c r="S16" s="4">
        <v>133480</v>
      </c>
      <c r="T16" s="4" t="s">
        <v>101</v>
      </c>
      <c r="U16" s="4" t="s">
        <v>102</v>
      </c>
      <c r="V16" s="4">
        <v>549496819</v>
      </c>
      <c r="W16" s="4"/>
      <c r="X16" s="8" t="s">
        <v>103</v>
      </c>
      <c r="Y16" s="8" t="s">
        <v>104</v>
      </c>
      <c r="Z16" s="8" t="s">
        <v>55</v>
      </c>
      <c r="AA16" s="8" t="s">
        <v>78</v>
      </c>
      <c r="AB16" s="8" t="s">
        <v>55</v>
      </c>
      <c r="AC16" s="7" t="s">
        <v>105</v>
      </c>
      <c r="AD16" s="9">
        <v>2850</v>
      </c>
      <c r="AE16" s="6">
        <v>21</v>
      </c>
      <c r="AF16" s="9">
        <v>598.5</v>
      </c>
      <c r="AG16" s="10">
        <f>ROUND($K$16*$AD$16,2)</f>
        <v>5700</v>
      </c>
      <c r="AH16" s="10">
        <f>ROUND($K$16*($AD$16+$AF$16),2)</f>
        <v>6897</v>
      </c>
    </row>
    <row r="17" spans="1:34" ht="60" customHeight="1">
      <c r="A17" s="3">
        <v>46585</v>
      </c>
      <c r="B17" s="4" t="s">
        <v>93</v>
      </c>
      <c r="C17" s="3">
        <v>128936</v>
      </c>
      <c r="D17" s="4" t="s">
        <v>106</v>
      </c>
      <c r="E17" s="4" t="s">
        <v>107</v>
      </c>
      <c r="F17" s="4" t="s">
        <v>108</v>
      </c>
      <c r="G17" s="4" t="s">
        <v>62</v>
      </c>
      <c r="H17" s="4" t="s">
        <v>109</v>
      </c>
      <c r="I17" s="4" t="s">
        <v>45</v>
      </c>
      <c r="J17" s="5">
        <v>1</v>
      </c>
      <c r="K17" s="6">
        <v>1</v>
      </c>
      <c r="L17" s="7" t="s">
        <v>46</v>
      </c>
      <c r="M17" s="4">
        <v>211500</v>
      </c>
      <c r="N17" s="4" t="s">
        <v>97</v>
      </c>
      <c r="O17" s="4" t="s">
        <v>98</v>
      </c>
      <c r="P17" s="4" t="s">
        <v>99</v>
      </c>
      <c r="Q17" s="4">
        <v>1</v>
      </c>
      <c r="R17" s="4" t="s">
        <v>100</v>
      </c>
      <c r="S17" s="4">
        <v>133480</v>
      </c>
      <c r="T17" s="4" t="s">
        <v>101</v>
      </c>
      <c r="U17" s="4" t="s">
        <v>102</v>
      </c>
      <c r="V17" s="4">
        <v>549496819</v>
      </c>
      <c r="W17" s="4"/>
      <c r="X17" s="8" t="s">
        <v>103</v>
      </c>
      <c r="Y17" s="8" t="s">
        <v>104</v>
      </c>
      <c r="Z17" s="8" t="s">
        <v>55</v>
      </c>
      <c r="AA17" s="8" t="s">
        <v>78</v>
      </c>
      <c r="AB17" s="8" t="s">
        <v>55</v>
      </c>
      <c r="AC17" s="7" t="s">
        <v>105</v>
      </c>
      <c r="AD17" s="9">
        <v>1000</v>
      </c>
      <c r="AE17" s="6">
        <v>21</v>
      </c>
      <c r="AF17" s="9">
        <v>210</v>
      </c>
      <c r="AG17" s="10">
        <f>ROUND($K$17*$AD$17,2)</f>
        <v>1000</v>
      </c>
      <c r="AH17" s="10">
        <f>ROUND($K$17*($AD$17+$AF$17),2)</f>
        <v>1210</v>
      </c>
    </row>
    <row r="18" spans="1:34" ht="59.25" customHeight="1">
      <c r="A18" s="3">
        <v>46585</v>
      </c>
      <c r="B18" s="4" t="s">
        <v>93</v>
      </c>
      <c r="C18" s="3">
        <v>128937</v>
      </c>
      <c r="D18" s="4" t="s">
        <v>59</v>
      </c>
      <c r="E18" s="4" t="s">
        <v>94</v>
      </c>
      <c r="F18" s="4" t="s">
        <v>95</v>
      </c>
      <c r="G18" s="4" t="s">
        <v>62</v>
      </c>
      <c r="H18" s="4" t="s">
        <v>110</v>
      </c>
      <c r="I18" s="4" t="s">
        <v>45</v>
      </c>
      <c r="J18" s="5">
        <v>5</v>
      </c>
      <c r="K18" s="6">
        <v>5</v>
      </c>
      <c r="L18" s="7" t="s">
        <v>46</v>
      </c>
      <c r="M18" s="4">
        <v>211500</v>
      </c>
      <c r="N18" s="4" t="s">
        <v>97</v>
      </c>
      <c r="O18" s="4" t="s">
        <v>98</v>
      </c>
      <c r="P18" s="4" t="s">
        <v>99</v>
      </c>
      <c r="Q18" s="4">
        <v>1</v>
      </c>
      <c r="R18" s="4" t="s">
        <v>100</v>
      </c>
      <c r="S18" s="4">
        <v>133480</v>
      </c>
      <c r="T18" s="4" t="s">
        <v>101</v>
      </c>
      <c r="U18" s="4" t="s">
        <v>102</v>
      </c>
      <c r="V18" s="4">
        <v>549496819</v>
      </c>
      <c r="W18" s="4"/>
      <c r="X18" s="8" t="s">
        <v>103</v>
      </c>
      <c r="Y18" s="8" t="s">
        <v>104</v>
      </c>
      <c r="Z18" s="8" t="s">
        <v>55</v>
      </c>
      <c r="AA18" s="8" t="s">
        <v>78</v>
      </c>
      <c r="AB18" s="8" t="s">
        <v>55</v>
      </c>
      <c r="AC18" s="7" t="s">
        <v>105</v>
      </c>
      <c r="AD18" s="9">
        <v>2100</v>
      </c>
      <c r="AE18" s="6">
        <v>21</v>
      </c>
      <c r="AF18" s="9">
        <v>441</v>
      </c>
      <c r="AG18" s="10">
        <f>ROUND($K$18*$AD$18,2)</f>
        <v>10500</v>
      </c>
      <c r="AH18" s="10">
        <f>ROUND($K$18*($AD$18+$AF$18),2)</f>
        <v>12705</v>
      </c>
    </row>
    <row r="19" spans="1:34" ht="38.25">
      <c r="A19" s="3">
        <v>46585</v>
      </c>
      <c r="B19" s="4" t="s">
        <v>93</v>
      </c>
      <c r="C19" s="3">
        <v>128952</v>
      </c>
      <c r="D19" s="4" t="s">
        <v>111</v>
      </c>
      <c r="E19" s="4" t="s">
        <v>112</v>
      </c>
      <c r="F19" s="4" t="s">
        <v>113</v>
      </c>
      <c r="G19" s="4" t="s">
        <v>114</v>
      </c>
      <c r="H19" s="4" t="s">
        <v>115</v>
      </c>
      <c r="I19" s="4" t="s">
        <v>45</v>
      </c>
      <c r="J19" s="5">
        <v>1</v>
      </c>
      <c r="K19" s="6">
        <v>1</v>
      </c>
      <c r="L19" s="7" t="s">
        <v>46</v>
      </c>
      <c r="M19" s="4">
        <v>211500</v>
      </c>
      <c r="N19" s="4" t="s">
        <v>97</v>
      </c>
      <c r="O19" s="4" t="s">
        <v>98</v>
      </c>
      <c r="P19" s="4" t="s">
        <v>99</v>
      </c>
      <c r="Q19" s="4">
        <v>1</v>
      </c>
      <c r="R19" s="4" t="s">
        <v>100</v>
      </c>
      <c r="S19" s="4">
        <v>133480</v>
      </c>
      <c r="T19" s="4" t="s">
        <v>101</v>
      </c>
      <c r="U19" s="4" t="s">
        <v>102</v>
      </c>
      <c r="V19" s="4">
        <v>549496819</v>
      </c>
      <c r="W19" s="4"/>
      <c r="X19" s="8" t="s">
        <v>103</v>
      </c>
      <c r="Y19" s="8" t="s">
        <v>104</v>
      </c>
      <c r="Z19" s="8" t="s">
        <v>55</v>
      </c>
      <c r="AA19" s="8" t="s">
        <v>78</v>
      </c>
      <c r="AB19" s="8" t="s">
        <v>55</v>
      </c>
      <c r="AC19" s="7" t="s">
        <v>105</v>
      </c>
      <c r="AD19" s="9">
        <v>800</v>
      </c>
      <c r="AE19" s="6">
        <v>21</v>
      </c>
      <c r="AF19" s="9">
        <v>168</v>
      </c>
      <c r="AG19" s="10">
        <f>ROUND($K$19*$AD$19,2)</f>
        <v>800</v>
      </c>
      <c r="AH19" s="10">
        <f>ROUND($K$19*($AD$19+$AF$19),2)</f>
        <v>968</v>
      </c>
    </row>
    <row r="20" spans="1:34" ht="63.75" customHeight="1">
      <c r="A20" s="3">
        <v>46585</v>
      </c>
      <c r="B20" s="4" t="s">
        <v>93</v>
      </c>
      <c r="C20" s="3">
        <v>128954</v>
      </c>
      <c r="D20" s="4" t="s">
        <v>106</v>
      </c>
      <c r="E20" s="4" t="s">
        <v>107</v>
      </c>
      <c r="F20" s="4" t="s">
        <v>108</v>
      </c>
      <c r="G20" s="4" t="s">
        <v>62</v>
      </c>
      <c r="H20" s="4" t="s">
        <v>116</v>
      </c>
      <c r="I20" s="4" t="s">
        <v>45</v>
      </c>
      <c r="J20" s="5">
        <v>1</v>
      </c>
      <c r="K20" s="6">
        <v>1</v>
      </c>
      <c r="L20" s="7" t="s">
        <v>46</v>
      </c>
      <c r="M20" s="4">
        <v>211500</v>
      </c>
      <c r="N20" s="4" t="s">
        <v>97</v>
      </c>
      <c r="O20" s="4" t="s">
        <v>98</v>
      </c>
      <c r="P20" s="4" t="s">
        <v>99</v>
      </c>
      <c r="Q20" s="4">
        <v>1</v>
      </c>
      <c r="R20" s="4" t="s">
        <v>117</v>
      </c>
      <c r="S20" s="4">
        <v>133480</v>
      </c>
      <c r="T20" s="4" t="s">
        <v>101</v>
      </c>
      <c r="U20" s="4" t="s">
        <v>102</v>
      </c>
      <c r="V20" s="4">
        <v>549496819</v>
      </c>
      <c r="W20" s="4"/>
      <c r="X20" s="8" t="s">
        <v>103</v>
      </c>
      <c r="Y20" s="8" t="s">
        <v>104</v>
      </c>
      <c r="Z20" s="8" t="s">
        <v>55</v>
      </c>
      <c r="AA20" s="8" t="s">
        <v>78</v>
      </c>
      <c r="AB20" s="8" t="s">
        <v>55</v>
      </c>
      <c r="AC20" s="7" t="s">
        <v>105</v>
      </c>
      <c r="AD20" s="9">
        <v>1650</v>
      </c>
      <c r="AE20" s="6">
        <v>21</v>
      </c>
      <c r="AF20" s="9">
        <v>346.5</v>
      </c>
      <c r="AG20" s="10">
        <f>ROUND($K$20*$AD$20,2)</f>
        <v>1650</v>
      </c>
      <c r="AH20" s="10">
        <f>ROUND($K$20*($AD$20+$AF$20),2)</f>
        <v>1996.5</v>
      </c>
    </row>
    <row r="21" spans="1:34" ht="12.75">
      <c r="A21" s="26"/>
      <c r="B21" s="26"/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6" t="s">
        <v>64</v>
      </c>
      <c r="AF21" s="26"/>
      <c r="AG21" s="12">
        <f>SUM($AG$16:$AG$20)</f>
        <v>19650</v>
      </c>
      <c r="AH21" s="12">
        <f>SUM($AH$16:$AH$20)</f>
        <v>23776.5</v>
      </c>
    </row>
    <row r="22" spans="1:3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63.75">
      <c r="A23" s="3">
        <v>46602</v>
      </c>
      <c r="B23" s="4"/>
      <c r="C23" s="3">
        <v>128905</v>
      </c>
      <c r="D23" s="4" t="s">
        <v>40</v>
      </c>
      <c r="E23" s="4" t="s">
        <v>80</v>
      </c>
      <c r="F23" s="4" t="s">
        <v>81</v>
      </c>
      <c r="G23" s="4" t="s">
        <v>82</v>
      </c>
      <c r="H23" s="4" t="s">
        <v>118</v>
      </c>
      <c r="I23" s="4" t="s">
        <v>45</v>
      </c>
      <c r="J23" s="5">
        <v>1</v>
      </c>
      <c r="K23" s="6">
        <v>1</v>
      </c>
      <c r="L23" s="7" t="s">
        <v>84</v>
      </c>
      <c r="M23" s="4">
        <v>110616</v>
      </c>
      <c r="N23" s="4" t="s">
        <v>119</v>
      </c>
      <c r="O23" s="4" t="s">
        <v>120</v>
      </c>
      <c r="P23" s="4" t="s">
        <v>121</v>
      </c>
      <c r="Q23" s="4">
        <v>5</v>
      </c>
      <c r="R23" s="4" t="s">
        <v>122</v>
      </c>
      <c r="S23" s="4">
        <v>108462</v>
      </c>
      <c r="T23" s="4" t="s">
        <v>123</v>
      </c>
      <c r="U23" s="4" t="s">
        <v>124</v>
      </c>
      <c r="V23" s="4">
        <v>532233165</v>
      </c>
      <c r="W23" s="4"/>
      <c r="X23" s="8" t="s">
        <v>78</v>
      </c>
      <c r="Y23" s="8" t="s">
        <v>125</v>
      </c>
      <c r="Z23" s="8" t="s">
        <v>55</v>
      </c>
      <c r="AA23" s="8" t="s">
        <v>78</v>
      </c>
      <c r="AB23" s="8" t="s">
        <v>126</v>
      </c>
      <c r="AC23" s="7" t="s">
        <v>127</v>
      </c>
      <c r="AD23" s="9">
        <v>1700</v>
      </c>
      <c r="AE23" s="6">
        <v>21</v>
      </c>
      <c r="AF23" s="9">
        <v>357</v>
      </c>
      <c r="AG23" s="10">
        <f>ROUND($K$23*$AD$23,2)</f>
        <v>1700</v>
      </c>
      <c r="AH23" s="10">
        <f>ROUND($K$23*($AD$23+$AF$23),2)</f>
        <v>2057</v>
      </c>
    </row>
    <row r="24" spans="1:34" ht="12.75">
      <c r="A24" s="26"/>
      <c r="B24" s="26"/>
      <c r="C24" s="2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 t="s">
        <v>64</v>
      </c>
      <c r="AF24" s="26"/>
      <c r="AG24" s="12">
        <f>SUM($AG$23:$AG$23)</f>
        <v>1700</v>
      </c>
      <c r="AH24" s="12">
        <f>SUM($AH$23:$AH$23)</f>
        <v>2057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02">
      <c r="A26" s="14">
        <v>46699</v>
      </c>
      <c r="B26" s="15"/>
      <c r="C26" s="14">
        <v>129534</v>
      </c>
      <c r="D26" s="15" t="s">
        <v>40</v>
      </c>
      <c r="E26" s="15" t="s">
        <v>128</v>
      </c>
      <c r="F26" s="15" t="s">
        <v>129</v>
      </c>
      <c r="G26" s="15" t="s">
        <v>130</v>
      </c>
      <c r="H26" s="15" t="s">
        <v>83</v>
      </c>
      <c r="I26" s="15" t="s">
        <v>45</v>
      </c>
      <c r="J26" s="16">
        <v>2</v>
      </c>
      <c r="K26" s="16">
        <v>1</v>
      </c>
      <c r="L26" s="15" t="s">
        <v>84</v>
      </c>
      <c r="M26" s="15">
        <v>110615</v>
      </c>
      <c r="N26" s="15" t="s">
        <v>131</v>
      </c>
      <c r="O26" s="15" t="s">
        <v>132</v>
      </c>
      <c r="P26" s="15" t="s">
        <v>133</v>
      </c>
      <c r="Q26" s="15">
        <v>2</v>
      </c>
      <c r="R26" s="15">
        <v>147</v>
      </c>
      <c r="S26" s="15">
        <v>63393</v>
      </c>
      <c r="T26" s="15" t="s">
        <v>134</v>
      </c>
      <c r="U26" s="15" t="s">
        <v>135</v>
      </c>
      <c r="V26" s="15">
        <v>543182844</v>
      </c>
      <c r="W26" s="15"/>
      <c r="X26" s="17" t="s">
        <v>78</v>
      </c>
      <c r="Y26" s="17" t="s">
        <v>136</v>
      </c>
      <c r="Z26" s="17" t="s">
        <v>55</v>
      </c>
      <c r="AA26" s="17" t="s">
        <v>78</v>
      </c>
      <c r="AB26" s="17" t="s">
        <v>126</v>
      </c>
      <c r="AC26" s="17" t="s">
        <v>137</v>
      </c>
      <c r="AD26" s="18">
        <v>2200</v>
      </c>
      <c r="AE26" s="16">
        <v>21</v>
      </c>
      <c r="AF26" s="18">
        <v>462</v>
      </c>
      <c r="AG26" s="18">
        <f>ROUND($K$26*$AD$26,2)</f>
        <v>2200</v>
      </c>
      <c r="AH26" s="18">
        <f>ROUND($K$26*($AD$26+$AF$26),2)</f>
        <v>2662</v>
      </c>
    </row>
    <row r="27" spans="1:34" ht="12.75">
      <c r="A27" s="26"/>
      <c r="B27" s="26"/>
      <c r="C27" s="2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6" t="s">
        <v>64</v>
      </c>
      <c r="AF27" s="26"/>
      <c r="AG27" s="12">
        <f>SUM($AG$26:$AG$26)</f>
        <v>2200</v>
      </c>
      <c r="AH27" s="12">
        <f>SUM($AH$26:$AH$26)</f>
        <v>2662</v>
      </c>
    </row>
    <row r="28" spans="1:3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02">
      <c r="A29" s="3">
        <v>46722</v>
      </c>
      <c r="B29" s="4"/>
      <c r="C29" s="3">
        <v>129562</v>
      </c>
      <c r="D29" s="4" t="s">
        <v>40</v>
      </c>
      <c r="E29" s="4" t="s">
        <v>128</v>
      </c>
      <c r="F29" s="4" t="s">
        <v>129</v>
      </c>
      <c r="G29" s="4" t="s">
        <v>130</v>
      </c>
      <c r="H29" s="4" t="s">
        <v>83</v>
      </c>
      <c r="I29" s="4" t="s">
        <v>45</v>
      </c>
      <c r="J29" s="5">
        <v>1</v>
      </c>
      <c r="K29" s="6">
        <v>1</v>
      </c>
      <c r="L29" s="7" t="s">
        <v>84</v>
      </c>
      <c r="M29" s="4">
        <v>110615</v>
      </c>
      <c r="N29" s="4" t="s">
        <v>131</v>
      </c>
      <c r="O29" s="4" t="s">
        <v>132</v>
      </c>
      <c r="P29" s="4" t="s">
        <v>133</v>
      </c>
      <c r="Q29" s="4">
        <v>2</v>
      </c>
      <c r="R29" s="4">
        <v>147</v>
      </c>
      <c r="S29" s="4">
        <v>63393</v>
      </c>
      <c r="T29" s="4" t="s">
        <v>134</v>
      </c>
      <c r="U29" s="4" t="s">
        <v>135</v>
      </c>
      <c r="V29" s="4">
        <v>543182844</v>
      </c>
      <c r="W29" s="4"/>
      <c r="X29" s="8" t="s">
        <v>78</v>
      </c>
      <c r="Y29" s="8" t="s">
        <v>136</v>
      </c>
      <c r="Z29" s="8" t="s">
        <v>55</v>
      </c>
      <c r="AA29" s="8" t="s">
        <v>78</v>
      </c>
      <c r="AB29" s="8" t="s">
        <v>126</v>
      </c>
      <c r="AC29" s="7" t="s">
        <v>138</v>
      </c>
      <c r="AD29" s="9">
        <v>2200</v>
      </c>
      <c r="AE29" s="6">
        <v>21</v>
      </c>
      <c r="AF29" s="9">
        <v>462</v>
      </c>
      <c r="AG29" s="10">
        <f>ROUND($K$29*$AD$29,2)</f>
        <v>2200</v>
      </c>
      <c r="AH29" s="10">
        <f>ROUND($K$29*($AD$29+$AF$29),2)</f>
        <v>2662</v>
      </c>
    </row>
    <row r="30" spans="1:34" ht="12.75">
      <c r="A30" s="26"/>
      <c r="B30" s="26"/>
      <c r="C30" s="2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 t="s">
        <v>64</v>
      </c>
      <c r="AF30" s="26"/>
      <c r="AG30" s="12">
        <f>SUM($AG$29:$AG$29)</f>
        <v>2200</v>
      </c>
      <c r="AH30" s="12">
        <f>SUM($AH$29:$AH$29)</f>
        <v>2662</v>
      </c>
    </row>
    <row r="31" spans="1:3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02">
      <c r="A32" s="3">
        <v>46804</v>
      </c>
      <c r="B32" s="4"/>
      <c r="C32" s="3">
        <v>129684</v>
      </c>
      <c r="D32" s="4" t="s">
        <v>40</v>
      </c>
      <c r="E32" s="4" t="s">
        <v>128</v>
      </c>
      <c r="F32" s="4" t="s">
        <v>129</v>
      </c>
      <c r="G32" s="4" t="s">
        <v>130</v>
      </c>
      <c r="H32" s="4" t="s">
        <v>83</v>
      </c>
      <c r="I32" s="4" t="s">
        <v>45</v>
      </c>
      <c r="J32" s="5">
        <v>2</v>
      </c>
      <c r="K32" s="6">
        <v>2</v>
      </c>
      <c r="L32" s="7" t="s">
        <v>84</v>
      </c>
      <c r="M32" s="4">
        <v>110513</v>
      </c>
      <c r="N32" s="4" t="s">
        <v>139</v>
      </c>
      <c r="O32" s="4" t="s">
        <v>140</v>
      </c>
      <c r="P32" s="4" t="s">
        <v>141</v>
      </c>
      <c r="Q32" s="4">
        <v>2</v>
      </c>
      <c r="R32" s="4" t="s">
        <v>142</v>
      </c>
      <c r="S32" s="4">
        <v>204115</v>
      </c>
      <c r="T32" s="4" t="s">
        <v>143</v>
      </c>
      <c r="U32" s="4" t="s">
        <v>144</v>
      </c>
      <c r="V32" s="4">
        <v>549491330</v>
      </c>
      <c r="W32" s="4"/>
      <c r="X32" s="8" t="s">
        <v>145</v>
      </c>
      <c r="Y32" s="8" t="s">
        <v>146</v>
      </c>
      <c r="Z32" s="8" t="s">
        <v>55</v>
      </c>
      <c r="AA32" s="8" t="s">
        <v>78</v>
      </c>
      <c r="AB32" s="8" t="s">
        <v>126</v>
      </c>
      <c r="AC32" s="7" t="s">
        <v>147</v>
      </c>
      <c r="AD32" s="9">
        <v>2200</v>
      </c>
      <c r="AE32" s="6">
        <v>21</v>
      </c>
      <c r="AF32" s="9">
        <v>462</v>
      </c>
      <c r="AG32" s="10">
        <f>ROUND($K$32*$AD$32,2)</f>
        <v>4400</v>
      </c>
      <c r="AH32" s="10">
        <f>ROUND($K$32*($AD$32+$AF$32),2)</f>
        <v>5324</v>
      </c>
    </row>
    <row r="33" spans="1:34" ht="12.75">
      <c r="A33" s="26"/>
      <c r="B33" s="26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 t="s">
        <v>64</v>
      </c>
      <c r="AF33" s="26"/>
      <c r="AG33" s="12">
        <f>SUM($AG$32:$AG$32)</f>
        <v>4400</v>
      </c>
      <c r="AH33" s="12">
        <f>SUM($AH$32:$AH$32)</f>
        <v>5324</v>
      </c>
    </row>
    <row r="34" spans="1:3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02">
      <c r="A35" s="3">
        <v>46819</v>
      </c>
      <c r="B35" s="4" t="s">
        <v>148</v>
      </c>
      <c r="C35" s="3">
        <v>129683</v>
      </c>
      <c r="D35" s="4" t="s">
        <v>40</v>
      </c>
      <c r="E35" s="4" t="s">
        <v>128</v>
      </c>
      <c r="F35" s="4" t="s">
        <v>129</v>
      </c>
      <c r="G35" s="4" t="s">
        <v>130</v>
      </c>
      <c r="H35" s="4" t="s">
        <v>149</v>
      </c>
      <c r="I35" s="4" t="s">
        <v>45</v>
      </c>
      <c r="J35" s="5">
        <v>1</v>
      </c>
      <c r="K35" s="6">
        <v>1</v>
      </c>
      <c r="L35" s="7" t="s">
        <v>46</v>
      </c>
      <c r="M35" s="4">
        <v>219840</v>
      </c>
      <c r="N35" s="4" t="s">
        <v>150</v>
      </c>
      <c r="O35" s="4" t="s">
        <v>151</v>
      </c>
      <c r="P35" s="4" t="s">
        <v>49</v>
      </c>
      <c r="Q35" s="4">
        <v>2</v>
      </c>
      <c r="R35" s="4" t="s">
        <v>152</v>
      </c>
      <c r="S35" s="4">
        <v>57620</v>
      </c>
      <c r="T35" s="4" t="s">
        <v>153</v>
      </c>
      <c r="U35" s="4" t="s">
        <v>154</v>
      </c>
      <c r="V35" s="4">
        <v>549493832</v>
      </c>
      <c r="W35" s="4"/>
      <c r="X35" s="8" t="s">
        <v>155</v>
      </c>
      <c r="Y35" s="8" t="s">
        <v>156</v>
      </c>
      <c r="Z35" s="8" t="s">
        <v>55</v>
      </c>
      <c r="AA35" s="8" t="s">
        <v>78</v>
      </c>
      <c r="AB35" s="8" t="s">
        <v>155</v>
      </c>
      <c r="AC35" s="7" t="s">
        <v>157</v>
      </c>
      <c r="AD35" s="9">
        <v>2200</v>
      </c>
      <c r="AE35" s="6">
        <v>21</v>
      </c>
      <c r="AF35" s="9">
        <v>462</v>
      </c>
      <c r="AG35" s="10">
        <f>ROUND($K$35*$AD$35,2)</f>
        <v>2200</v>
      </c>
      <c r="AH35" s="10">
        <f>ROUND($K$35*($AD$35+$AF$35),2)</f>
        <v>2662</v>
      </c>
    </row>
    <row r="36" spans="1:34" ht="47.25" customHeight="1">
      <c r="A36" s="3">
        <v>46819</v>
      </c>
      <c r="B36" s="4" t="s">
        <v>148</v>
      </c>
      <c r="C36" s="3">
        <v>129689</v>
      </c>
      <c r="D36" s="4" t="s">
        <v>59</v>
      </c>
      <c r="E36" s="4" t="s">
        <v>60</v>
      </c>
      <c r="F36" s="4" t="s">
        <v>61</v>
      </c>
      <c r="G36" s="4" t="s">
        <v>62</v>
      </c>
      <c r="H36" s="4" t="s">
        <v>158</v>
      </c>
      <c r="I36" s="4" t="s">
        <v>45</v>
      </c>
      <c r="J36" s="5">
        <v>1</v>
      </c>
      <c r="K36" s="6">
        <v>1</v>
      </c>
      <c r="L36" s="7" t="s">
        <v>46</v>
      </c>
      <c r="M36" s="4">
        <v>219840</v>
      </c>
      <c r="N36" s="4" t="s">
        <v>150</v>
      </c>
      <c r="O36" s="4" t="s">
        <v>151</v>
      </c>
      <c r="P36" s="4" t="s">
        <v>49</v>
      </c>
      <c r="Q36" s="4">
        <v>2</v>
      </c>
      <c r="R36" s="4" t="s">
        <v>152</v>
      </c>
      <c r="S36" s="4">
        <v>57620</v>
      </c>
      <c r="T36" s="4" t="s">
        <v>153</v>
      </c>
      <c r="U36" s="4" t="s">
        <v>154</v>
      </c>
      <c r="V36" s="4">
        <v>549493832</v>
      </c>
      <c r="W36" s="4"/>
      <c r="X36" s="8" t="s">
        <v>155</v>
      </c>
      <c r="Y36" s="8" t="s">
        <v>156</v>
      </c>
      <c r="Z36" s="8" t="s">
        <v>55</v>
      </c>
      <c r="AA36" s="8" t="s">
        <v>78</v>
      </c>
      <c r="AB36" s="8" t="s">
        <v>155</v>
      </c>
      <c r="AC36" s="7" t="s">
        <v>157</v>
      </c>
      <c r="AD36" s="9">
        <v>2400</v>
      </c>
      <c r="AE36" s="6">
        <v>21</v>
      </c>
      <c r="AF36" s="9">
        <v>504</v>
      </c>
      <c r="AG36" s="10">
        <f>ROUND($K$36*$AD$36,2)</f>
        <v>2400</v>
      </c>
      <c r="AH36" s="10">
        <f>ROUND($K$36*($AD$36+$AF$36),2)</f>
        <v>2904</v>
      </c>
    </row>
    <row r="37" spans="1:34" ht="89.25">
      <c r="A37" s="3">
        <v>46819</v>
      </c>
      <c r="B37" s="4" t="s">
        <v>148</v>
      </c>
      <c r="C37" s="3">
        <v>129690</v>
      </c>
      <c r="D37" s="4" t="s">
        <v>40</v>
      </c>
      <c r="E37" s="4" t="s">
        <v>41</v>
      </c>
      <c r="F37" s="4" t="s">
        <v>42</v>
      </c>
      <c r="G37" s="4" t="s">
        <v>43</v>
      </c>
      <c r="H37" s="4" t="s">
        <v>159</v>
      </c>
      <c r="I37" s="4" t="s">
        <v>45</v>
      </c>
      <c r="J37" s="5">
        <v>1</v>
      </c>
      <c r="K37" s="6">
        <v>1</v>
      </c>
      <c r="L37" s="7" t="s">
        <v>46</v>
      </c>
      <c r="M37" s="4">
        <v>219840</v>
      </c>
      <c r="N37" s="4" t="s">
        <v>150</v>
      </c>
      <c r="O37" s="4" t="s">
        <v>151</v>
      </c>
      <c r="P37" s="4" t="s">
        <v>49</v>
      </c>
      <c r="Q37" s="4">
        <v>2</v>
      </c>
      <c r="R37" s="4" t="s">
        <v>152</v>
      </c>
      <c r="S37" s="4">
        <v>57620</v>
      </c>
      <c r="T37" s="4" t="s">
        <v>153</v>
      </c>
      <c r="U37" s="4" t="s">
        <v>154</v>
      </c>
      <c r="V37" s="4">
        <v>549493832</v>
      </c>
      <c r="W37" s="4"/>
      <c r="X37" s="8" t="s">
        <v>155</v>
      </c>
      <c r="Y37" s="8" t="s">
        <v>156</v>
      </c>
      <c r="Z37" s="8" t="s">
        <v>55</v>
      </c>
      <c r="AA37" s="8" t="s">
        <v>78</v>
      </c>
      <c r="AB37" s="8" t="s">
        <v>155</v>
      </c>
      <c r="AC37" s="7" t="s">
        <v>157</v>
      </c>
      <c r="AD37" s="9">
        <v>3200</v>
      </c>
      <c r="AE37" s="6">
        <v>21</v>
      </c>
      <c r="AF37" s="9">
        <v>672</v>
      </c>
      <c r="AG37" s="10">
        <f>ROUND($K$37*$AD$37,2)</f>
        <v>3200</v>
      </c>
      <c r="AH37" s="10">
        <f>ROUND($K$37*($AD$37+$AF$37),2)</f>
        <v>3872</v>
      </c>
    </row>
    <row r="38" spans="1:34" ht="12.75">
      <c r="A38" s="26"/>
      <c r="B38" s="26"/>
      <c r="C38" s="2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 t="s">
        <v>64</v>
      </c>
      <c r="AF38" s="26"/>
      <c r="AG38" s="12">
        <f>SUM($AG$35:$AG$37)</f>
        <v>7800</v>
      </c>
      <c r="AH38" s="12">
        <f>SUM($AH$35:$AH$37)</f>
        <v>9438</v>
      </c>
    </row>
    <row r="39" spans="1:3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89.25">
      <c r="A40" s="3">
        <v>46841</v>
      </c>
      <c r="B40" s="4"/>
      <c r="C40" s="3">
        <v>129700</v>
      </c>
      <c r="D40" s="4" t="s">
        <v>40</v>
      </c>
      <c r="E40" s="4" t="s">
        <v>41</v>
      </c>
      <c r="F40" s="4" t="s">
        <v>42</v>
      </c>
      <c r="G40" s="4" t="s">
        <v>43</v>
      </c>
      <c r="H40" s="4" t="s">
        <v>83</v>
      </c>
      <c r="I40" s="4" t="s">
        <v>45</v>
      </c>
      <c r="J40" s="5">
        <v>1</v>
      </c>
      <c r="K40" s="6">
        <v>1</v>
      </c>
      <c r="L40" s="7" t="s">
        <v>84</v>
      </c>
      <c r="M40" s="4">
        <v>110112</v>
      </c>
      <c r="N40" s="4" t="s">
        <v>160</v>
      </c>
      <c r="O40" s="4" t="s">
        <v>161</v>
      </c>
      <c r="P40" s="4" t="s">
        <v>162</v>
      </c>
      <c r="Q40" s="4">
        <v>2</v>
      </c>
      <c r="R40" s="4" t="s">
        <v>163</v>
      </c>
      <c r="S40" s="4">
        <v>112017</v>
      </c>
      <c r="T40" s="4" t="s">
        <v>164</v>
      </c>
      <c r="U40" s="4" t="s">
        <v>165</v>
      </c>
      <c r="V40" s="4">
        <v>543183219</v>
      </c>
      <c r="W40" s="4"/>
      <c r="X40" s="8" t="s">
        <v>78</v>
      </c>
      <c r="Y40" s="8" t="s">
        <v>166</v>
      </c>
      <c r="Z40" s="8" t="s">
        <v>55</v>
      </c>
      <c r="AA40" s="8" t="s">
        <v>78</v>
      </c>
      <c r="AB40" s="8" t="s">
        <v>126</v>
      </c>
      <c r="AC40" s="7" t="s">
        <v>167</v>
      </c>
      <c r="AD40" s="9">
        <v>3200</v>
      </c>
      <c r="AE40" s="6">
        <v>21</v>
      </c>
      <c r="AF40" s="9">
        <v>672</v>
      </c>
      <c r="AG40" s="10">
        <f>ROUND($K$40*$AD$40,2)</f>
        <v>3200</v>
      </c>
      <c r="AH40" s="10">
        <f>ROUND($K$40*($AD$40+$AF$40),2)</f>
        <v>3872</v>
      </c>
    </row>
    <row r="41" spans="1:34" ht="13.5" customHeight="1">
      <c r="A41" s="26"/>
      <c r="B41" s="26"/>
      <c r="C41" s="2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 t="s">
        <v>64</v>
      </c>
      <c r="AF41" s="26"/>
      <c r="AG41" s="12">
        <f>SUM($AG$40:$AG$40)</f>
        <v>3200</v>
      </c>
      <c r="AH41" s="12">
        <f>SUM($AH$40:$AH$40)</f>
        <v>3872</v>
      </c>
    </row>
    <row r="42" spans="1:3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 t="s">
        <v>168</v>
      </c>
      <c r="AF43" s="28"/>
      <c r="AG43" s="19">
        <f>(0)+SUM($AG$8,$AG$11,$AG$14,$AG$21,$AG$24,$AG$27,$AG$30,$AG$33,$AG$38,$AG$41)</f>
        <v>49550</v>
      </c>
      <c r="AH43" s="19">
        <f>(0)+SUM($AH$8,$AH$11,$AH$14,$AH$21,$AH$24,$AH$27,$AH$30,$AH$33,$AH$38,$AH$41)</f>
        <v>59955.5</v>
      </c>
    </row>
    <row r="44" spans="1:3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</sheetData>
  <sheetProtection/>
  <mergeCells count="32">
    <mergeCell ref="A41:C41"/>
    <mergeCell ref="AE41:AF41"/>
    <mergeCell ref="A43:AD43"/>
    <mergeCell ref="AE43:AF43"/>
    <mergeCell ref="A30:C30"/>
    <mergeCell ref="AE30:AF30"/>
    <mergeCell ref="A33:C33"/>
    <mergeCell ref="AE33:AF33"/>
    <mergeCell ref="A38:C38"/>
    <mergeCell ref="AE38:AF38"/>
    <mergeCell ref="A21:C21"/>
    <mergeCell ref="AE21:AF21"/>
    <mergeCell ref="A24:C24"/>
    <mergeCell ref="AE24:AF24"/>
    <mergeCell ref="A27:C27"/>
    <mergeCell ref="AE27:AF27"/>
    <mergeCell ref="A8:C8"/>
    <mergeCell ref="AE8:AF8"/>
    <mergeCell ref="A11:C11"/>
    <mergeCell ref="AE11:AF11"/>
    <mergeCell ref="A14:C14"/>
    <mergeCell ref="AE14:AF14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2014-06-05T09:57:40Z</cp:lastPrinted>
  <dcterms:modified xsi:type="dcterms:W3CDTF">2014-06-05T09:58:26Z</dcterms:modified>
  <cp:category/>
  <cp:version/>
  <cp:contentType/>
  <cp:contentStatus/>
</cp:coreProperties>
</file>