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20" windowWidth="18540" windowHeight="115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Položky!$A$1:$G$123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calcMode="manual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BE122" i="3"/>
  <c r="BD122" i="3"/>
  <c r="BC122" i="3"/>
  <c r="BB122" i="3"/>
  <c r="G122" i="3"/>
  <c r="BA122" i="3" s="1"/>
  <c r="BE121" i="3"/>
  <c r="BD121" i="3"/>
  <c r="BC121" i="3"/>
  <c r="BB121" i="3"/>
  <c r="G121" i="3"/>
  <c r="BA121" i="3" s="1"/>
  <c r="BE120" i="3"/>
  <c r="BD120" i="3"/>
  <c r="BC120" i="3"/>
  <c r="BB120" i="3"/>
  <c r="G120" i="3"/>
  <c r="BA120" i="3" s="1"/>
  <c r="BE119" i="3"/>
  <c r="BD119" i="3"/>
  <c r="BC119" i="3"/>
  <c r="BB119" i="3"/>
  <c r="G119" i="3"/>
  <c r="BA119" i="3" s="1"/>
  <c r="BE118" i="3"/>
  <c r="BE123" i="3" s="1"/>
  <c r="I14" i="2" s="1"/>
  <c r="BD118" i="3"/>
  <c r="BC118" i="3"/>
  <c r="BB118" i="3"/>
  <c r="G118" i="3"/>
  <c r="BA118" i="3" s="1"/>
  <c r="B14" i="2"/>
  <c r="A14" i="2"/>
  <c r="C123" i="3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B112" i="3"/>
  <c r="BA112" i="3"/>
  <c r="G112" i="3"/>
  <c r="BE111" i="3"/>
  <c r="BD111" i="3"/>
  <c r="BC111" i="3"/>
  <c r="BA111" i="3"/>
  <c r="G111" i="3"/>
  <c r="BB111" i="3" s="1"/>
  <c r="BE110" i="3"/>
  <c r="BD110" i="3"/>
  <c r="BC110" i="3"/>
  <c r="BB110" i="3"/>
  <c r="BA110" i="3"/>
  <c r="G110" i="3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B106" i="3"/>
  <c r="BA106" i="3"/>
  <c r="G106" i="3"/>
  <c r="BE105" i="3"/>
  <c r="BD105" i="3"/>
  <c r="BC105" i="3"/>
  <c r="BA105" i="3"/>
  <c r="G105" i="3"/>
  <c r="BB105" i="3" s="1"/>
  <c r="BE104" i="3"/>
  <c r="BD104" i="3"/>
  <c r="BC104" i="3"/>
  <c r="BB104" i="3"/>
  <c r="BA104" i="3"/>
  <c r="G104" i="3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B96" i="3"/>
  <c r="BA96" i="3"/>
  <c r="G96" i="3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B90" i="3"/>
  <c r="BA90" i="3"/>
  <c r="G90" i="3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13" i="2"/>
  <c r="A13" i="2"/>
  <c r="BA116" i="3"/>
  <c r="E13" i="2" s="1"/>
  <c r="C116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C81" i="3" s="1"/>
  <c r="G12" i="2" s="1"/>
  <c r="BA64" i="3"/>
  <c r="G64" i="3"/>
  <c r="BB64" i="3" s="1"/>
  <c r="BE63" i="3"/>
  <c r="BD63" i="3"/>
  <c r="BC63" i="3"/>
  <c r="BA63" i="3"/>
  <c r="G63" i="3"/>
  <c r="B12" i="2"/>
  <c r="A12" i="2"/>
  <c r="C81" i="3"/>
  <c r="BE60" i="3"/>
  <c r="BD60" i="3"/>
  <c r="BC60" i="3"/>
  <c r="BB60" i="3"/>
  <c r="BA60" i="3"/>
  <c r="G60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11" i="2"/>
  <c r="A11" i="2"/>
  <c r="C61" i="3"/>
  <c r="BE45" i="3"/>
  <c r="BD45" i="3"/>
  <c r="BC45" i="3"/>
  <c r="BB45" i="3"/>
  <c r="BB46" i="3" s="1"/>
  <c r="F10" i="2" s="1"/>
  <c r="G45" i="3"/>
  <c r="G46" i="3" s="1"/>
  <c r="B10" i="2"/>
  <c r="A10" i="2"/>
  <c r="BE46" i="3"/>
  <c r="I10" i="2" s="1"/>
  <c r="BD46" i="3"/>
  <c r="H10" i="2" s="1"/>
  <c r="BC46" i="3"/>
  <c r="G10" i="2" s="1"/>
  <c r="C46" i="3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8" i="3"/>
  <c r="BE43" i="3" s="1"/>
  <c r="I9" i="2" s="1"/>
  <c r="BD38" i="3"/>
  <c r="BC38" i="3"/>
  <c r="BB38" i="3"/>
  <c r="G38" i="3"/>
  <c r="BA38" i="3" s="1"/>
  <c r="BE37" i="3"/>
  <c r="BD37" i="3"/>
  <c r="BC37" i="3"/>
  <c r="BB37" i="3"/>
  <c r="BB43" i="3" s="1"/>
  <c r="F9" i="2" s="1"/>
  <c r="G37" i="3"/>
  <c r="BA37" i="3" s="1"/>
  <c r="B9" i="2"/>
  <c r="A9" i="2"/>
  <c r="C43" i="3"/>
  <c r="BE28" i="3"/>
  <c r="BD28" i="3"/>
  <c r="BC28" i="3"/>
  <c r="BB28" i="3"/>
  <c r="BB35" i="3" s="1"/>
  <c r="F8" i="2" s="1"/>
  <c r="G28" i="3"/>
  <c r="G35" i="3" s="1"/>
  <c r="B8" i="2"/>
  <c r="A8" i="2"/>
  <c r="BE35" i="3"/>
  <c r="I8" i="2" s="1"/>
  <c r="BD35" i="3"/>
  <c r="H8" i="2" s="1"/>
  <c r="BC35" i="3"/>
  <c r="G8" i="2" s="1"/>
  <c r="C35" i="3"/>
  <c r="BE25" i="3"/>
  <c r="BD25" i="3"/>
  <c r="BC25" i="3"/>
  <c r="BB25" i="3"/>
  <c r="G25" i="3"/>
  <c r="BA25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C26" i="3" s="1"/>
  <c r="G7" i="2" s="1"/>
  <c r="BB15" i="3"/>
  <c r="G15" i="3"/>
  <c r="BA15" i="3" s="1"/>
  <c r="BE8" i="3"/>
  <c r="BE26" i="3" s="1"/>
  <c r="I7" i="2" s="1"/>
  <c r="BD8" i="3"/>
  <c r="BC8" i="3"/>
  <c r="BB8" i="3"/>
  <c r="G8" i="3"/>
  <c r="B7" i="2"/>
  <c r="A7" i="2"/>
  <c r="C2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43" i="3" l="1"/>
  <c r="G9" i="2" s="1"/>
  <c r="BA61" i="3"/>
  <c r="E11" i="2" s="1"/>
  <c r="BA123" i="3"/>
  <c r="E14" i="2" s="1"/>
  <c r="BE61" i="3"/>
  <c r="I11" i="2" s="1"/>
  <c r="BB123" i="3"/>
  <c r="F14" i="2" s="1"/>
  <c r="BC61" i="3"/>
  <c r="G11" i="2" s="1"/>
  <c r="G15" i="2" s="1"/>
  <c r="C18" i="1" s="1"/>
  <c r="G116" i="3"/>
  <c r="BC123" i="3"/>
  <c r="G14" i="2" s="1"/>
  <c r="BD26" i="3"/>
  <c r="H7" i="2" s="1"/>
  <c r="BD61" i="3"/>
  <c r="H11" i="2" s="1"/>
  <c r="BD81" i="3"/>
  <c r="H12" i="2" s="1"/>
  <c r="BD123" i="3"/>
  <c r="H14" i="2" s="1"/>
  <c r="G61" i="3"/>
  <c r="G81" i="3"/>
  <c r="BB26" i="3"/>
  <c r="F7" i="2" s="1"/>
  <c r="BE81" i="3"/>
  <c r="I12" i="2" s="1"/>
  <c r="BC116" i="3"/>
  <c r="G13" i="2" s="1"/>
  <c r="BD116" i="3"/>
  <c r="H13" i="2" s="1"/>
  <c r="G26" i="3"/>
  <c r="BD43" i="3"/>
  <c r="H9" i="2" s="1"/>
  <c r="BA81" i="3"/>
  <c r="E12" i="2" s="1"/>
  <c r="BE116" i="3"/>
  <c r="I13" i="2" s="1"/>
  <c r="I15" i="2"/>
  <c r="C21" i="1" s="1"/>
  <c r="BA43" i="3"/>
  <c r="E9" i="2" s="1"/>
  <c r="BA8" i="3"/>
  <c r="BA26" i="3" s="1"/>
  <c r="E7" i="2" s="1"/>
  <c r="BB51" i="3"/>
  <c r="BB61" i="3" s="1"/>
  <c r="F11" i="2" s="1"/>
  <c r="BA28" i="3"/>
  <c r="BA35" i="3" s="1"/>
  <c r="E8" i="2" s="1"/>
  <c r="BA45" i="3"/>
  <c r="BA46" i="3" s="1"/>
  <c r="E10" i="2" s="1"/>
  <c r="G123" i="3"/>
  <c r="G43" i="3"/>
  <c r="BB63" i="3"/>
  <c r="BB81" i="3" s="1"/>
  <c r="F12" i="2" s="1"/>
  <c r="BB83" i="3"/>
  <c r="BB116" i="3" s="1"/>
  <c r="F13" i="2" s="1"/>
  <c r="F15" i="2" l="1"/>
  <c r="C16" i="1" s="1"/>
  <c r="H15" i="2"/>
  <c r="C17" i="1" s="1"/>
  <c r="E15" i="2"/>
  <c r="G23" i="2" l="1"/>
  <c r="I23" i="2" s="1"/>
  <c r="G18" i="1" s="1"/>
  <c r="G21" i="2"/>
  <c r="I21" i="2" s="1"/>
  <c r="G16" i="1" s="1"/>
  <c r="C15" i="1"/>
  <c r="C19" i="1" s="1"/>
  <c r="C22" i="1" s="1"/>
  <c r="G24" i="2"/>
  <c r="I24" i="2" s="1"/>
  <c r="G19" i="1" s="1"/>
  <c r="G22" i="2"/>
  <c r="I22" i="2" s="1"/>
  <c r="G17" i="1" s="1"/>
  <c r="G20" i="2"/>
  <c r="I20" i="2" s="1"/>
  <c r="H25" i="2" l="1"/>
  <c r="G23" i="1" s="1"/>
  <c r="C23" i="1" s="1"/>
  <c r="F30" i="1" s="1"/>
  <c r="G15" i="1"/>
  <c r="G22" i="1" l="1"/>
  <c r="F31" i="1"/>
  <c r="F34" i="1" s="1"/>
</calcChain>
</file>

<file path=xl/sharedStrings.xml><?xml version="1.0" encoding="utf-8"?>
<sst xmlns="http://schemas.openxmlformats.org/spreadsheetml/2006/main" count="424" uniqueCount="293">
  <si>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</si>
  <si>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</si>
  <si>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</si>
  <si>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</si>
  <si>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</si>
  <si>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</si>
  <si>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</si>
  <si>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</si>
  <si>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</si>
  <si>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</si>
  <si>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</si>
  <si>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</si>
  <si>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</si>
  <si>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</si>
  <si>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</si>
  <si>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</si>
  <si>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</si>
  <si>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</si>
  <si>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</si>
  <si>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</si>
  <si>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</si>
  <si>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</si>
  <si>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</si>
  <si>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</si>
  <si>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</si>
  <si>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</si>
  <si>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</si>
  <si>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</si>
  <si>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</si>
  <si>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</si>
  <si>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</si>
  <si>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</si>
  <si>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</si>
  <si>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</si>
  <si>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</si>
  <si>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</si>
  <si>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</si>
  <si>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</si>
  <si>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</si>
  <si>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</si>
  <si>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</si>
  <si>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</si>
  <si>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</si>
  <si>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</si>
  <si>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</si>
  <si>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</si>
  <si>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</si>
  <si>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</si>
  <si>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</si>
  <si>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</si>
  <si>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</si>
  <si>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</si>
  <si>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</si>
  <si>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</si>
  <si>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</si>
  <si>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</si>
  <si>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</si>
  <si>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</si>
  <si>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</si>
  <si>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</si>
  <si>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</si>
  <si>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</si>
  <si>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</si>
  <si>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</si>
  <si>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</si>
  <si>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</si>
  <si>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</si>
  <si>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</si>
  <si>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</si>
  <si>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</si>
  <si>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</si>
  <si>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</si>
  <si>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</si>
  <si>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</si>
  <si>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</si>
  <si>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</si>
  <si>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</si>
  <si>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</si>
  <si>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</si>
  <si>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20079241-4</t>
  </si>
  <si>
    <t>REKONSTRUKCE ZÁZEMÍ MENZY MORAVSKÉ NÁMĚSTÍ</t>
  </si>
  <si>
    <t>D.1.4.3</t>
  </si>
  <si>
    <t>ZDRAVOTECHNICKÉ INSTALACE</t>
  </si>
  <si>
    <t>139711101R00</t>
  </si>
  <si>
    <t xml:space="preserve">Vykopávka v uzavřených prostorách v hor.1-4 </t>
  </si>
  <si>
    <t>m3</t>
  </si>
  <si>
    <t>4,10*0,60*0,30</t>
  </si>
  <si>
    <t>6,00*0,60*0,30</t>
  </si>
  <si>
    <t>3,00*0,60*0,30</t>
  </si>
  <si>
    <t>3,20*0,60*0,30</t>
  </si>
  <si>
    <t>1,50*0,60*0,30</t>
  </si>
  <si>
    <t>2,50*0,60*0,30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</si>
  <si>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</si>
  <si>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</si>
  <si>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</si>
  <si>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</si>
  <si>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174101102R00</t>
  </si>
  <si>
    <t xml:space="preserve">Zásyp v uzavřených prostorách se zhutněním </t>
  </si>
  <si>
    <t>175101101R00</t>
  </si>
  <si>
    <t xml:space="preserve">Obsyp potrubí bez prohození sypaniny </t>
  </si>
  <si>
    <t>4,10*0,60*0,20</t>
  </si>
  <si>
    <t>6,00*0,60*0,20</t>
  </si>
  <si>
    <t>3,00*0,60*0,20</t>
  </si>
  <si>
    <t>3,20*0,60*0,20</t>
  </si>
  <si>
    <t>1,50*0,60*0,20</t>
  </si>
  <si>
    <t>2,50*0,60*0,20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</si>
  <si>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</si>
  <si>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</si>
  <si>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</si>
  <si>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</si>
  <si>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</si>
  <si>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</si>
  <si>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4,10*0,60*0,10</t>
  </si>
  <si>
    <t>6,00*0,60*0,10</t>
  </si>
  <si>
    <t>3,00*0,60*0,10</t>
  </si>
  <si>
    <t>3,20*0,60*0,10</t>
  </si>
  <si>
    <t>1,50*0,60*0,10</t>
  </si>
  <si>
    <t>2,50*0,60*0,10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</si>
  <si>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</si>
  <si>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</si>
  <si>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</si>
  <si>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</si>
  <si>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</si>
  <si>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</si>
  <si>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</si>
  <si>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965043321RT2</t>
  </si>
  <si>
    <t>Bourání podkladů bet., potěr, tl, 10 cm, pl. 1 m2 mazanina tl. 8 - 10 cm s potěrem</t>
  </si>
  <si>
    <t>5,00*0,60*0,10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</si>
  <si>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</si>
  <si>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</si>
  <si>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</si>
  <si>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</si>
  <si>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</si>
  <si>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</si>
  <si>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</si>
  <si>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</si>
  <si>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</si>
  <si>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</si>
  <si>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</si>
  <si>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721140802R00</t>
  </si>
  <si>
    <t xml:space="preserve">Demontáž potrubí litinového DN 100 </t>
  </si>
  <si>
    <t>721171808R00</t>
  </si>
  <si>
    <t xml:space="preserve">Demontáž potrubí z PVC do DN 114 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</si>
  <si>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</si>
  <si>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</si>
  <si>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</si>
  <si>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</si>
  <si>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721176115R00</t>
  </si>
  <si>
    <t xml:space="preserve">Potrubí HT odpadní svislé DN 100 x 2,7 mm </t>
  </si>
  <si>
    <t>721176233R00</t>
  </si>
  <si>
    <t xml:space="preserve">Potrubí KG svodné (ležaté) zavěšené DN 125 x 3,2mm 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</si>
  <si>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</si>
  <si>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</si>
  <si>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</si>
  <si>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</si>
  <si>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</si>
  <si>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721194109R00</t>
  </si>
  <si>
    <t xml:space="preserve">Vyvedení odpadní výpustky D 110 x 2,3 </t>
  </si>
  <si>
    <t>721273150R00</t>
  </si>
  <si>
    <t xml:space="preserve">Hlavice ventilační přivětrávací HL900 </t>
  </si>
  <si>
    <t>721290112R00</t>
  </si>
  <si>
    <t xml:space="preserve">Zkouška těsnosti kanalizace vodou DN 200 </t>
  </si>
  <si>
    <t>721290123R00</t>
  </si>
  <si>
    <t xml:space="preserve">Zkouška těsnosti kanalizace kouřem DN 300 </t>
  </si>
  <si>
    <t>998721202R00</t>
  </si>
  <si>
    <t xml:space="preserve">Přesun hmot pro vnitřní kanalizaci, výšky do 12 m </t>
  </si>
  <si>
    <t>722</t>
  </si>
  <si>
    <t>Vnitřní vodovod</t>
  </si>
  <si>
    <t>722130801R00</t>
  </si>
  <si>
    <t xml:space="preserve">Demontáž potrubí ocelových závitových DN 25 </t>
  </si>
  <si>
    <t>722174310R00</t>
  </si>
  <si>
    <t xml:space="preserve">Potrubí z PP-R 80 PN 20, DN 16(o20mm) </t>
  </si>
  <si>
    <t>722174311R00</t>
  </si>
  <si>
    <t xml:space="preserve">Potrubí z PP-R 80 PN 20, DN 20 (o25mm) </t>
  </si>
  <si>
    <t>722174312R00</t>
  </si>
  <si>
    <t xml:space="preserve">Potrubí z PP-R 80 PN 20, DN 25(o32) </t>
  </si>
  <si>
    <t>722182021R00</t>
  </si>
  <si>
    <t xml:space="preserve">Montáž izolačních skruží na potrubí přímé DN 25 </t>
  </si>
  <si>
    <t>722182024R00</t>
  </si>
  <si>
    <t xml:space="preserve">Montáž izolačních skruží na potrubí přímé DN 40 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</si>
  <si>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</si>
  <si>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</si>
  <si>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</si>
  <si>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</si>
  <si>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</si>
  <si>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</si>
  <si>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</si>
  <si>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</si>
  <si>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</si>
  <si>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</si>
  <si>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</si>
  <si>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PC</t>
  </si>
  <si>
    <t>Krácený rozbor dle vyhlášky 252/2004 Sb. (určený ke kolaudaci)</t>
  </si>
  <si>
    <t>kpl</t>
  </si>
  <si>
    <t>283771350</t>
  </si>
  <si>
    <t>Izolace Tubolit DG 22-13</t>
  </si>
  <si>
    <t>283771352</t>
  </si>
  <si>
    <t>Izolace Tubolit DG 28-13</t>
  </si>
  <si>
    <t>283771354</t>
  </si>
  <si>
    <t>Izolace Tubolit DG 35-13</t>
  </si>
  <si>
    <t>551100011</t>
  </si>
  <si>
    <t>Kohout kulový voda FIV.8363 3/4"</t>
  </si>
  <si>
    <t>551100012</t>
  </si>
  <si>
    <t>Kohout kulový voda FIV.8363 1"</t>
  </si>
  <si>
    <t>998722202R00</t>
  </si>
  <si>
    <t xml:space="preserve">Přesun hmot pro vnitřní vodovod, výšky do 12 m </t>
  </si>
  <si>
    <t>725</t>
  </si>
  <si>
    <t>Zařizovací předměty</t>
  </si>
  <si>
    <t>725110811R00</t>
  </si>
  <si>
    <t xml:space="preserve">Demontáž klozetů splachovacích </t>
  </si>
  <si>
    <t>soubor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</si>
  <si>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</si>
  <si>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</si>
  <si>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</si>
  <si>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</si>
  <si>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</si>
  <si>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</si>
  <si>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</si>
  <si>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</si>
  <si>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725240811R00</t>
  </si>
  <si>
    <t xml:space="preserve">Demontáž sprchových kabin bez výtokových armatur 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</si>
  <si>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</si>
  <si>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</si>
  <si>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</si>
  <si>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</si>
  <si>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725810401R00</t>
  </si>
  <si>
    <t xml:space="preserve">Ventil rohový bez přípoj. trubičky T 66 G 1/2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</si>
  <si>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</si>
  <si>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</si>
  <si>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</si>
  <si>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</si>
  <si>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725829202R00</t>
  </si>
  <si>
    <t>Montáž baterie umyv.a dřezové nástěnné VF</t>
  </si>
  <si>
    <t>725829301R00</t>
  </si>
  <si>
    <t xml:space="preserve">Montáž baterie umyv.a dřezové stojánkové </t>
  </si>
  <si>
    <t>725840850R00</t>
  </si>
  <si>
    <t xml:space="preserve">Demontáž baterie sprch.diferenciální G 3/4x1 </t>
  </si>
  <si>
    <t>725840860R00</t>
  </si>
  <si>
    <t xml:space="preserve">Demontáž ramene sprchy </t>
  </si>
  <si>
    <t>725849200R00</t>
  </si>
  <si>
    <t xml:space="preserve">Montáž baterií sprchových, nastavitelná výška </t>
  </si>
  <si>
    <t>64271102</t>
  </si>
  <si>
    <t>Výlevka závěsná diturvit. plast.mřížka</t>
  </si>
  <si>
    <t>Z 01</t>
  </si>
  <si>
    <t xml:space="preserve">Umyvadlo 55CM </t>
  </si>
  <si>
    <t>Z 03</t>
  </si>
  <si>
    <t xml:space="preserve">Umyvadlová stojánková baterie </t>
  </si>
  <si>
    <t>Z 05</t>
  </si>
  <si>
    <t xml:space="preserve">Urinál se senzorem vč,.instalační sady,sifonu a s. </t>
  </si>
  <si>
    <t>Z 07</t>
  </si>
  <si>
    <t xml:space="preserve">ZDROJ napájení k pisoárům </t>
  </si>
  <si>
    <t>Z 09</t>
  </si>
  <si>
    <t xml:space="preserve">Sprchová vanička keramic. 1200x900*40mm </t>
  </si>
  <si>
    <t>Z 10</t>
  </si>
  <si>
    <t xml:space="preserve">Sprchová vanička keramic. 900x900*40mm </t>
  </si>
  <si>
    <t>Z 11</t>
  </si>
  <si>
    <t xml:space="preserve">Sprchové posuv.dveře š.900 </t>
  </si>
  <si>
    <t>Z 12</t>
  </si>
  <si>
    <t xml:space="preserve">Sprchové posuv.dveře š.1300 </t>
  </si>
  <si>
    <t>Z 13</t>
  </si>
  <si>
    <t xml:space="preserve">Sprchový sifon </t>
  </si>
  <si>
    <t>KPL</t>
  </si>
  <si>
    <t>Z 14</t>
  </si>
  <si>
    <t xml:space="preserve">Sprchová baterie vč.příslušenství </t>
  </si>
  <si>
    <t>Z 15</t>
  </si>
  <si>
    <t xml:space="preserve">Sedátko WC </t>
  </si>
  <si>
    <t>Z 16</t>
  </si>
  <si>
    <t xml:space="preserve">Ovládací tlačítko </t>
  </si>
  <si>
    <t>Z 17</t>
  </si>
  <si>
    <t xml:space="preserve">Závěsný klozet </t>
  </si>
  <si>
    <t>Z 18</t>
  </si>
  <si>
    <t xml:space="preserve">Duofix pro WC, UP 320, h 112 cm 111.300.00.5 </t>
  </si>
  <si>
    <t>Z 20</t>
  </si>
  <si>
    <t>Páková nást.baterie VF</t>
  </si>
  <si>
    <t>998725203R00</t>
  </si>
  <si>
    <t xml:space="preserve">Přesun hmot pro zařizovací předměty, výšky do 24 m 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</si>
  <si>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</si>
  <si>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</si>
  <si>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</si>
  <si>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</si>
  <si>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</si>
  <si>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</si>
  <si>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</si>
  <si>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</si>
  <si>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</si>
  <si>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</si>
  <si>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</si>
  <si>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</si>
  <si>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Ztížené výrobní podmínky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</si>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</sst>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D.1.4.3</v>
      </c>
      <c r="D2" s="5" t="str">
        <f>Rekapitulace!G2</f>
        <v>ZDRAVOTECHNICKÉ INSTALACE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0"/>
      <c r="D8" s="210"/>
      <c r="E8" s="211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0">
        <f>Projektant</f>
        <v>0</v>
      </c>
      <c r="D9" s="210"/>
      <c r="E9" s="211"/>
      <c r="F9" s="13"/>
      <c r="G9" s="34"/>
      <c r="H9" s="35"/>
    </row>
    <row r="10" spans="1:57" x14ac:dyDescent="0.2">
      <c r="A10" s="29" t="s">
        <v>14</v>
      </c>
      <c r="B10" s="13"/>
      <c r="C10" s="210"/>
      <c r="D10" s="210"/>
      <c r="E10" s="210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0"/>
      <c r="D11" s="210"/>
      <c r="E11" s="210"/>
      <c r="F11" s="39" t="s">
        <v>16</v>
      </c>
      <c r="G11" s="40" t="s">
        <v>79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2"/>
      <c r="D12" s="212"/>
      <c r="E12" s="212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Rekapitulace!A20</f>
        <v>Ztížené výrobní podmínky</v>
      </c>
      <c r="E15" s="58"/>
      <c r="F15" s="59"/>
      <c r="G15" s="56">
        <f>Rekapitulace!I20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Rekapitulace!A21</f>
        <v>Zařízení staveniště</v>
      </c>
      <c r="E16" s="60"/>
      <c r="F16" s="61"/>
      <c r="G16" s="56">
        <f>Rekapitulace!I21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Rekapitulace!A22</f>
        <v>Provoz investora</v>
      </c>
      <c r="E17" s="60"/>
      <c r="F17" s="61"/>
      <c r="G17" s="56">
        <f>Rekapitulace!I22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Rekapitulace!A23</f>
        <v>Kompletační činnost (IČD)</v>
      </c>
      <c r="E18" s="60"/>
      <c r="F18" s="61"/>
      <c r="G18" s="56">
        <f>Rekapitulace!I23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Rekapitulace!A24</f>
        <v>Rezerva rozpočtu</v>
      </c>
      <c r="E19" s="60"/>
      <c r="F19" s="61"/>
      <c r="G19" s="56">
        <f>Rekapitulace!I24</f>
        <v>0</v>
      </c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33</v>
      </c>
      <c r="B23" s="21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5">
        <f>C23-F32</f>
        <v>0</v>
      </c>
      <c r="G30" s="206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5">
        <f>ROUND(PRODUCT(F30,C31/100),0)</f>
        <v>0</v>
      </c>
      <c r="G31" s="206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5">
        <v>0</v>
      </c>
      <c r="G32" s="206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5">
        <f>ROUND(PRODUCT(F32,C33/100),0)</f>
        <v>0</v>
      </c>
      <c r="G33" s="206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7">
        <f>ROUND(SUM(F30:F33),0)</f>
        <v>0</v>
      </c>
      <c r="G34" s="208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9"/>
      <c r="C37" s="209"/>
      <c r="D37" s="209"/>
      <c r="E37" s="209"/>
      <c r="F37" s="209"/>
      <c r="G37" s="209"/>
      <c r="H37" t="s">
        <v>5</v>
      </c>
    </row>
    <row r="38" spans="1:8" ht="12.75" customHeight="1" x14ac:dyDescent="0.2">
      <c r="A38" s="96"/>
      <c r="B38" s="209"/>
      <c r="C38" s="209"/>
      <c r="D38" s="209"/>
      <c r="E38" s="209"/>
      <c r="F38" s="209"/>
      <c r="G38" s="209"/>
      <c r="H38" t="s">
        <v>5</v>
      </c>
    </row>
    <row r="39" spans="1:8" x14ac:dyDescent="0.2">
      <c r="A39" s="96"/>
      <c r="B39" s="209"/>
      <c r="C39" s="209"/>
      <c r="D39" s="209"/>
      <c r="E39" s="209"/>
      <c r="F39" s="209"/>
      <c r="G39" s="209"/>
      <c r="H39" t="s">
        <v>5</v>
      </c>
    </row>
    <row r="40" spans="1:8" x14ac:dyDescent="0.2">
      <c r="A40" s="96"/>
      <c r="B40" s="209"/>
      <c r="C40" s="209"/>
      <c r="D40" s="209"/>
      <c r="E40" s="209"/>
      <c r="F40" s="209"/>
      <c r="G40" s="209"/>
      <c r="H40" t="s">
        <v>5</v>
      </c>
    </row>
    <row r="41" spans="1:8" x14ac:dyDescent="0.2">
      <c r="A41" s="96"/>
      <c r="B41" s="209"/>
      <c r="C41" s="209"/>
      <c r="D41" s="209"/>
      <c r="E41" s="209"/>
      <c r="F41" s="209"/>
      <c r="G41" s="209"/>
      <c r="H41" t="s">
        <v>5</v>
      </c>
    </row>
    <row r="42" spans="1:8" x14ac:dyDescent="0.2">
      <c r="A42" s="96"/>
      <c r="B42" s="209"/>
      <c r="C42" s="209"/>
      <c r="D42" s="209"/>
      <c r="E42" s="209"/>
      <c r="F42" s="209"/>
      <c r="G42" s="209"/>
      <c r="H42" t="s">
        <v>5</v>
      </c>
    </row>
    <row r="43" spans="1:8" x14ac:dyDescent="0.2">
      <c r="A43" s="96"/>
      <c r="B43" s="209"/>
      <c r="C43" s="209"/>
      <c r="D43" s="209"/>
      <c r="E43" s="209"/>
      <c r="F43" s="209"/>
      <c r="G43" s="209"/>
      <c r="H43" t="s">
        <v>5</v>
      </c>
    </row>
    <row r="44" spans="1:8" x14ac:dyDescent="0.2">
      <c r="A44" s="96"/>
      <c r="B44" s="209"/>
      <c r="C44" s="209"/>
      <c r="D44" s="209"/>
      <c r="E44" s="209"/>
      <c r="F44" s="209"/>
      <c r="G44" s="209"/>
      <c r="H44" t="s">
        <v>5</v>
      </c>
    </row>
    <row r="45" spans="1:8" ht="0.75" customHeight="1" x14ac:dyDescent="0.2">
      <c r="A45" s="96"/>
      <c r="B45" s="209"/>
      <c r="C45" s="209"/>
      <c r="D45" s="209"/>
      <c r="E45" s="209"/>
      <c r="F45" s="209"/>
      <c r="G45" s="209"/>
      <c r="H45" t="s">
        <v>5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tabSelected="1" workbookViewId="0"/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48</v>
      </c>
      <c r="B1" s="216"/>
      <c r="C1" s="97" t="str">
        <f>CONCATENATE(cislostavby," ",nazevstavby)</f>
        <v>20079241-4 REKONSTRUKCE ZÁZEMÍ MENZY MORAVSKÉ NÁMĚSTÍ</v>
      </c>
      <c r="D1" s="98"/>
      <c r="E1" s="99"/>
      <c r="F1" s="98"/>
      <c r="G1" s="100" t="s">
        <v>49</v>
      </c>
      <c r="H1" s="101" t="s">
        <v>81</v>
      </c>
      <c r="I1" s="102"/>
    </row>
    <row r="2" spans="1:9" ht="13.5" thickBot="1" x14ac:dyDescent="0.25">
      <c r="A2" s="217" t="s">
        <v>50</v>
      </c>
      <c r="B2" s="218"/>
      <c r="C2" s="103" t="str">
        <f>CONCATENATE(cisloobjektu," ",nazevobjektu)</f>
        <v>D.1.4.3 ZDRAVOTECHNICKÉ INSTALACE</v>
      </c>
      <c r="D2" s="104"/>
      <c r="E2" s="105"/>
      <c r="F2" s="104"/>
      <c r="G2" s="219" t="s">
        <v>82</v>
      </c>
      <c r="H2" s="220"/>
      <c r="I2" s="221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Položky!BA26</f>
        <v>0</v>
      </c>
      <c r="F7" s="202">
        <f>Položky!BB26</f>
        <v>0</v>
      </c>
      <c r="G7" s="202">
        <f>Položky!BC26</f>
        <v>0</v>
      </c>
      <c r="H7" s="202">
        <f>Položky!BD26</f>
        <v>0</v>
      </c>
      <c r="I7" s="203">
        <f>Položky!BE26</f>
        <v>0</v>
      </c>
    </row>
    <row r="8" spans="1:9" s="35" customFormat="1" x14ac:dyDescent="0.2">
      <c r="A8" s="200" t="str">
        <f>Položky!B27</f>
        <v>45</v>
      </c>
      <c r="B8" s="115" t="str">
        <f>Položky!C27</f>
        <v>Podkladní a vedlejší konstrukce</v>
      </c>
      <c r="C8" s="66"/>
      <c r="D8" s="116"/>
      <c r="E8" s="201">
        <f>Položky!BA35</f>
        <v>0</v>
      </c>
      <c r="F8" s="202">
        <f>Položky!BB35</f>
        <v>0</v>
      </c>
      <c r="G8" s="202">
        <f>Položky!BC35</f>
        <v>0</v>
      </c>
      <c r="H8" s="202">
        <f>Položky!BD35</f>
        <v>0</v>
      </c>
      <c r="I8" s="203">
        <f>Položky!BE35</f>
        <v>0</v>
      </c>
    </row>
    <row r="9" spans="1:9" s="35" customFormat="1" x14ac:dyDescent="0.2">
      <c r="A9" s="200" t="str">
        <f>Položky!B36</f>
        <v>9</v>
      </c>
      <c r="B9" s="115" t="str">
        <f>Položky!C36</f>
        <v>Ostatní konstrukce, bourání</v>
      </c>
      <c r="C9" s="66"/>
      <c r="D9" s="116"/>
      <c r="E9" s="201">
        <f>Položky!BA43</f>
        <v>0</v>
      </c>
      <c r="F9" s="202">
        <f>Položky!BB43</f>
        <v>0</v>
      </c>
      <c r="G9" s="202">
        <f>Položky!BC43</f>
        <v>0</v>
      </c>
      <c r="H9" s="202">
        <f>Položky!BD43</f>
        <v>0</v>
      </c>
      <c r="I9" s="203">
        <f>Položky!BE43</f>
        <v>0</v>
      </c>
    </row>
    <row r="10" spans="1:9" s="35" customFormat="1" x14ac:dyDescent="0.2">
      <c r="A10" s="200" t="str">
        <f>Položky!B44</f>
        <v>99</v>
      </c>
      <c r="B10" s="115" t="str">
        <f>Položky!C44</f>
        <v>Staveništní přesun hmot</v>
      </c>
      <c r="C10" s="66"/>
      <c r="D10" s="116"/>
      <c r="E10" s="201">
        <f>Položky!BA46</f>
        <v>0</v>
      </c>
      <c r="F10" s="202">
        <f>Položky!BB46</f>
        <v>0</v>
      </c>
      <c r="G10" s="202">
        <f>Položky!BC46</f>
        <v>0</v>
      </c>
      <c r="H10" s="202">
        <f>Položky!BD46</f>
        <v>0</v>
      </c>
      <c r="I10" s="203">
        <f>Položky!BE46</f>
        <v>0</v>
      </c>
    </row>
    <row r="11" spans="1:9" s="35" customFormat="1" x14ac:dyDescent="0.2">
      <c r="A11" s="200" t="str">
        <f>Položky!B47</f>
        <v>721</v>
      </c>
      <c r="B11" s="115" t="str">
        <f>Položky!C47</f>
        <v>Vnitřní kanalizace</v>
      </c>
      <c r="C11" s="66"/>
      <c r="D11" s="116"/>
      <c r="E11" s="201">
        <f>Položky!BA61</f>
        <v>0</v>
      </c>
      <c r="F11" s="202">
        <f>Položky!BB61</f>
        <v>0</v>
      </c>
      <c r="G11" s="202">
        <f>Položky!BC61</f>
        <v>0</v>
      </c>
      <c r="H11" s="202">
        <f>Položky!BD61</f>
        <v>0</v>
      </c>
      <c r="I11" s="203">
        <f>Položky!BE61</f>
        <v>0</v>
      </c>
    </row>
    <row r="12" spans="1:9" s="35" customFormat="1" x14ac:dyDescent="0.2">
      <c r="A12" s="200" t="str">
        <f>Položky!B62</f>
        <v>722</v>
      </c>
      <c r="B12" s="115" t="str">
        <f>Položky!C62</f>
        <v>Vnitřní vodovod</v>
      </c>
      <c r="C12" s="66"/>
      <c r="D12" s="116"/>
      <c r="E12" s="201">
        <f>Položky!BA81</f>
        <v>0</v>
      </c>
      <c r="F12" s="202">
        <f>Položky!BB81</f>
        <v>0</v>
      </c>
      <c r="G12" s="202">
        <f>Položky!BC81</f>
        <v>0</v>
      </c>
      <c r="H12" s="202">
        <f>Položky!BD81</f>
        <v>0</v>
      </c>
      <c r="I12" s="203">
        <f>Položky!BE81</f>
        <v>0</v>
      </c>
    </row>
    <row r="13" spans="1:9" s="35" customFormat="1" x14ac:dyDescent="0.2">
      <c r="A13" s="200" t="str">
        <f>Položky!B82</f>
        <v>725</v>
      </c>
      <c r="B13" s="115" t="str">
        <f>Položky!C82</f>
        <v>Zařizovací předměty</v>
      </c>
      <c r="C13" s="66"/>
      <c r="D13" s="116"/>
      <c r="E13" s="201">
        <f>Položky!BA116</f>
        <v>0</v>
      </c>
      <c r="F13" s="202">
        <f>Položky!BB116</f>
        <v>0</v>
      </c>
      <c r="G13" s="202">
        <f>Položky!BC116</f>
        <v>0</v>
      </c>
      <c r="H13" s="202">
        <f>Položky!BD116</f>
        <v>0</v>
      </c>
      <c r="I13" s="203">
        <f>Položky!BE116</f>
        <v>0</v>
      </c>
    </row>
    <row r="14" spans="1:9" s="35" customFormat="1" ht="13.5" thickBot="1" x14ac:dyDescent="0.25">
      <c r="A14" s="200" t="str">
        <f>Položky!B117</f>
        <v>D96</v>
      </c>
      <c r="B14" s="115" t="str">
        <f>Položky!C117</f>
        <v>Přesuny suti a vybouraných hmot</v>
      </c>
      <c r="C14" s="66"/>
      <c r="D14" s="116"/>
      <c r="E14" s="201">
        <f>Položky!BA123</f>
        <v>0</v>
      </c>
      <c r="F14" s="202">
        <f>Položky!BB123</f>
        <v>0</v>
      </c>
      <c r="G14" s="202">
        <f>Položky!BC123</f>
        <v>0</v>
      </c>
      <c r="H14" s="202">
        <f>Položky!BD123</f>
        <v>0</v>
      </c>
      <c r="I14" s="203">
        <f>Položky!BE123</f>
        <v>0</v>
      </c>
    </row>
    <row r="15" spans="1:9" s="123" customFormat="1" ht="13.5" thickBot="1" x14ac:dyDescent="0.25">
      <c r="A15" s="117"/>
      <c r="B15" s="118" t="s">
        <v>57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 x14ac:dyDescent="0.25">
      <c r="A17" s="107" t="s">
        <v>58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5" thickBot="1" x14ac:dyDescent="0.25">
      <c r="A18" s="77"/>
      <c r="B18" s="77"/>
      <c r="C18" s="77"/>
      <c r="D18" s="77"/>
      <c r="E18" s="77"/>
      <c r="F18" s="77"/>
      <c r="G18" s="77"/>
      <c r="H18" s="77"/>
      <c r="I18" s="77"/>
    </row>
    <row r="19" spans="1:57" x14ac:dyDescent="0.2">
      <c r="A19" s="71" t="s">
        <v>59</v>
      </c>
      <c r="B19" s="72"/>
      <c r="C19" s="72"/>
      <c r="D19" s="125"/>
      <c r="E19" s="126" t="s">
        <v>60</v>
      </c>
      <c r="F19" s="127" t="s">
        <v>61</v>
      </c>
      <c r="G19" s="128" t="s">
        <v>62</v>
      </c>
      <c r="H19" s="129"/>
      <c r="I19" s="130" t="s">
        <v>60</v>
      </c>
    </row>
    <row r="20" spans="1:57" x14ac:dyDescent="0.2">
      <c r="A20" s="64" t="s">
        <v>288</v>
      </c>
      <c r="B20" s="55"/>
      <c r="C20" s="55"/>
      <c r="D20" s="131"/>
      <c r="E20" s="132"/>
      <c r="F20" s="133"/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0</v>
      </c>
    </row>
    <row r="21" spans="1:57" x14ac:dyDescent="0.2">
      <c r="A21" s="64" t="s">
        <v>289</v>
      </c>
      <c r="B21" s="55"/>
      <c r="C21" s="55"/>
      <c r="D21" s="131"/>
      <c r="E21" s="132"/>
      <c r="F21" s="133"/>
      <c r="G21" s="134">
        <f>CHOOSE(BA21+1,HSV+PSV,HSV+PSV+Mont,HSV+PSV+Dodavka+Mont,HSV,PSV,Mont,Dodavka,Mont+Dodavka,0)</f>
        <v>0</v>
      </c>
      <c r="H21" s="135"/>
      <c r="I21" s="136">
        <f>E21+F21*G21/100</f>
        <v>0</v>
      </c>
      <c r="BA21">
        <v>1</v>
      </c>
    </row>
    <row r="22" spans="1:57" x14ac:dyDescent="0.2">
      <c r="A22" s="64" t="s">
        <v>290</v>
      </c>
      <c r="B22" s="55"/>
      <c r="C22" s="55"/>
      <c r="D22" s="131"/>
      <c r="E22" s="132"/>
      <c r="F22" s="133"/>
      <c r="G22" s="134">
        <f>CHOOSE(BA22+1,HSV+PSV,HSV+PSV+Mont,HSV+PSV+Dodavka+Mont,HSV,PSV,Mont,Dodavka,Mont+Dodavka,0)</f>
        <v>0</v>
      </c>
      <c r="H22" s="135"/>
      <c r="I22" s="136">
        <f>E22+F22*G22/100</f>
        <v>0</v>
      </c>
      <c r="BA22">
        <v>1</v>
      </c>
    </row>
    <row r="23" spans="1:57" x14ac:dyDescent="0.2">
      <c r="A23" s="64" t="s">
        <v>291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2</v>
      </c>
    </row>
    <row r="24" spans="1:57" x14ac:dyDescent="0.2">
      <c r="A24" s="64" t="s">
        <v>292</v>
      </c>
      <c r="B24" s="55"/>
      <c r="C24" s="55"/>
      <c r="D24" s="131"/>
      <c r="E24" s="132"/>
      <c r="F24" s="133"/>
      <c r="G24" s="134">
        <f>CHOOSE(BA24+1,HSV+PSV,HSV+PSV+Mont,HSV+PSV+Dodavka+Mont,HSV,PSV,Mont,Dodavka,Mont+Dodavka,0)</f>
        <v>0</v>
      </c>
      <c r="H24" s="135"/>
      <c r="I24" s="136">
        <f>E24+F24*G24/100</f>
        <v>0</v>
      </c>
      <c r="BA24">
        <v>2</v>
      </c>
    </row>
    <row r="25" spans="1:57" ht="13.5" thickBot="1" x14ac:dyDescent="0.25">
      <c r="A25" s="137"/>
      <c r="B25" s="138" t="s">
        <v>63</v>
      </c>
      <c r="C25" s="139"/>
      <c r="D25" s="140"/>
      <c r="E25" s="141"/>
      <c r="F25" s="142"/>
      <c r="G25" s="142"/>
      <c r="H25" s="222">
        <f>SUM(I20:I24)</f>
        <v>0</v>
      </c>
      <c r="I25" s="223"/>
    </row>
    <row r="27" spans="1:57" x14ac:dyDescent="0.2">
      <c r="B27" s="123"/>
      <c r="F27" s="143"/>
      <c r="G27" s="144"/>
      <c r="H27" s="144"/>
      <c r="I27" s="145"/>
    </row>
    <row r="28" spans="1:57" x14ac:dyDescent="0.2">
      <c r="F28" s="143"/>
      <c r="G28" s="144"/>
      <c r="H28" s="144"/>
      <c r="I28" s="145"/>
    </row>
    <row r="29" spans="1:57" x14ac:dyDescent="0.2">
      <c r="F29" s="143"/>
      <c r="G29" s="144"/>
      <c r="H29" s="144"/>
      <c r="I29" s="145"/>
    </row>
    <row r="30" spans="1:57" x14ac:dyDescent="0.2">
      <c r="F30" s="143"/>
      <c r="G30" s="144"/>
      <c r="H30" s="144"/>
      <c r="I30" s="145"/>
    </row>
    <row r="31" spans="1:57" x14ac:dyDescent="0.2">
      <c r="F31" s="143"/>
      <c r="G31" s="144"/>
      <c r="H31" s="144"/>
      <c r="I31" s="145"/>
    </row>
    <row r="32" spans="1:57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6"/>
  <sheetViews>
    <sheetView showGridLines="0" showZeros="0" tabSelected="1" zoomScaleNormal="100" workbookViewId="0"/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78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48</v>
      </c>
      <c r="B3" s="216"/>
      <c r="C3" s="97" t="str">
        <f>CONCATENATE(cislostavby," ",nazevstavby)</f>
        <v>20079241-4 REKONSTRUKCE ZÁZEMÍ MENZY MORAVSKÉ NÁMĚSTÍ</v>
      </c>
      <c r="D3" s="151"/>
      <c r="E3" s="152" t="s">
        <v>64</v>
      </c>
      <c r="F3" s="153" t="str">
        <f>Rekapitulace!H1</f>
        <v>D.1.4.3</v>
      </c>
      <c r="G3" s="154"/>
    </row>
    <row r="4" spans="1:104" ht="13.5" thickBot="1" x14ac:dyDescent="0.25">
      <c r="A4" s="227" t="s">
        <v>50</v>
      </c>
      <c r="B4" s="218"/>
      <c r="C4" s="103" t="str">
        <f>CONCATENATE(cisloobjektu," ",nazevobjektu)</f>
        <v>D.1.4.3 ZDRAVOTECHNICKÉ INSTALACE</v>
      </c>
      <c r="D4" s="155"/>
      <c r="E4" s="228" t="str">
        <f>Rekapitulace!G2</f>
        <v>ZDRAVOTECHNICKÉ INSTALACE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83</v>
      </c>
      <c r="C8" s="173" t="s">
        <v>84</v>
      </c>
      <c r="D8" s="174" t="s">
        <v>85</v>
      </c>
      <c r="E8" s="175">
        <v>3.6539999999999999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0"/>
      <c r="C9" s="224" t="s">
        <v>86</v>
      </c>
      <c r="D9" s="225"/>
      <c r="E9" s="181">
        <v>0.73799999999999999</v>
      </c>
      <c r="F9" s="182"/>
      <c r="G9" s="183"/>
      <c r="M9" s="179" t="s">
        <v>86</v>
      </c>
      <c r="O9" s="170"/>
    </row>
    <row r="10" spans="1:104" x14ac:dyDescent="0.2">
      <c r="A10" s="178"/>
      <c r="B10" s="180"/>
      <c r="C10" s="224" t="s">
        <v>87</v>
      </c>
      <c r="D10" s="225"/>
      <c r="E10" s="181">
        <v>1.08</v>
      </c>
      <c r="F10" s="182"/>
      <c r="G10" s="183"/>
      <c r="M10" s="179" t="s">
        <v>87</v>
      </c>
      <c r="O10" s="170"/>
    </row>
    <row r="11" spans="1:104" x14ac:dyDescent="0.2">
      <c r="A11" s="178"/>
      <c r="B11" s="180"/>
      <c r="C11" s="224" t="s">
        <v>88</v>
      </c>
      <c r="D11" s="225"/>
      <c r="E11" s="181">
        <v>0.54</v>
      </c>
      <c r="F11" s="182"/>
      <c r="G11" s="183"/>
      <c r="M11" s="179" t="s">
        <v>88</v>
      </c>
      <c r="O11" s="170"/>
    </row>
    <row r="12" spans="1:104" x14ac:dyDescent="0.2">
      <c r="A12" s="178"/>
      <c r="B12" s="180"/>
      <c r="C12" s="224" t="s">
        <v>89</v>
      </c>
      <c r="D12" s="225"/>
      <c r="E12" s="181">
        <v>0.57599999999999996</v>
      </c>
      <c r="F12" s="182"/>
      <c r="G12" s="183"/>
      <c r="M12" s="179" t="s">
        <v>89</v>
      </c>
      <c r="O12" s="170"/>
    </row>
    <row r="13" spans="1:104" x14ac:dyDescent="0.2">
      <c r="A13" s="178"/>
      <c r="B13" s="180"/>
      <c r="C13" s="224" t="s">
        <v>90</v>
      </c>
      <c r="D13" s="225"/>
      <c r="E13" s="181">
        <v>0.27</v>
      </c>
      <c r="F13" s="182"/>
      <c r="G13" s="183"/>
      <c r="M13" s="179" t="s">
        <v>90</v>
      </c>
      <c r="O13" s="170"/>
    </row>
    <row r="14" spans="1:104" x14ac:dyDescent="0.2">
      <c r="A14" s="178"/>
      <c r="B14" s="180"/>
      <c r="C14" s="224" t="s">
        <v>91</v>
      </c>
      <c r="D14" s="225"/>
      <c r="E14" s="181">
        <v>0.45</v>
      </c>
      <c r="F14" s="182"/>
      <c r="G14" s="183"/>
      <c r="M14" s="179" t="s">
        <v>91</v>
      </c>
      <c r="O14" s="170"/>
    </row>
    <row r="15" spans="1:104" x14ac:dyDescent="0.2">
      <c r="A15" s="171">
        <v>2</v>
      </c>
      <c r="B15" s="172" t="s">
        <v>92</v>
      </c>
      <c r="C15" s="173" t="s">
        <v>93</v>
      </c>
      <c r="D15" s="174" t="s">
        <v>85</v>
      </c>
      <c r="E15" s="175">
        <v>3.66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1">
        <v>3</v>
      </c>
      <c r="B16" s="172" t="s">
        <v>94</v>
      </c>
      <c r="C16" s="173" t="s">
        <v>95</v>
      </c>
      <c r="D16" s="174" t="s">
        <v>85</v>
      </c>
      <c r="E16" s="175">
        <v>3.66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1">
        <v>4</v>
      </c>
      <c r="B17" s="172" t="s">
        <v>96</v>
      </c>
      <c r="C17" s="173" t="s">
        <v>97</v>
      </c>
      <c r="D17" s="174" t="s">
        <v>85</v>
      </c>
      <c r="E17" s="175">
        <v>3.66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 x14ac:dyDescent="0.2">
      <c r="A18" s="171">
        <v>5</v>
      </c>
      <c r="B18" s="172" t="s">
        <v>98</v>
      </c>
      <c r="C18" s="173" t="s">
        <v>99</v>
      </c>
      <c r="D18" s="174" t="s">
        <v>85</v>
      </c>
      <c r="E18" s="175">
        <v>2.4359999999999999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8"/>
      <c r="B19" s="180"/>
      <c r="C19" s="224" t="s">
        <v>100</v>
      </c>
      <c r="D19" s="225"/>
      <c r="E19" s="181">
        <v>0.49199999999999999</v>
      </c>
      <c r="F19" s="182"/>
      <c r="G19" s="183"/>
      <c r="M19" s="179" t="s">
        <v>100</v>
      </c>
      <c r="O19" s="170"/>
    </row>
    <row r="20" spans="1:104" x14ac:dyDescent="0.2">
      <c r="A20" s="178"/>
      <c r="B20" s="180"/>
      <c r="C20" s="224" t="s">
        <v>101</v>
      </c>
      <c r="D20" s="225"/>
      <c r="E20" s="181">
        <v>0.72</v>
      </c>
      <c r="F20" s="182"/>
      <c r="G20" s="183"/>
      <c r="M20" s="179" t="s">
        <v>101</v>
      </c>
      <c r="O20" s="170"/>
    </row>
    <row r="21" spans="1:104" x14ac:dyDescent="0.2">
      <c r="A21" s="178"/>
      <c r="B21" s="180"/>
      <c r="C21" s="224" t="s">
        <v>102</v>
      </c>
      <c r="D21" s="225"/>
      <c r="E21" s="181">
        <v>0.36</v>
      </c>
      <c r="F21" s="182"/>
      <c r="G21" s="183"/>
      <c r="M21" s="179" t="s">
        <v>102</v>
      </c>
      <c r="O21" s="170"/>
    </row>
    <row r="22" spans="1:104" x14ac:dyDescent="0.2">
      <c r="A22" s="178"/>
      <c r="B22" s="180"/>
      <c r="C22" s="224" t="s">
        <v>103</v>
      </c>
      <c r="D22" s="225"/>
      <c r="E22" s="181">
        <v>0.38400000000000001</v>
      </c>
      <c r="F22" s="182"/>
      <c r="G22" s="183"/>
      <c r="M22" s="179" t="s">
        <v>103</v>
      </c>
      <c r="O22" s="170"/>
    </row>
    <row r="23" spans="1:104" x14ac:dyDescent="0.2">
      <c r="A23" s="178"/>
      <c r="B23" s="180"/>
      <c r="C23" s="224" t="s">
        <v>104</v>
      </c>
      <c r="D23" s="225"/>
      <c r="E23" s="181">
        <v>0.18</v>
      </c>
      <c r="F23" s="182"/>
      <c r="G23" s="183"/>
      <c r="M23" s="179" t="s">
        <v>104</v>
      </c>
      <c r="O23" s="170"/>
    </row>
    <row r="24" spans="1:104" x14ac:dyDescent="0.2">
      <c r="A24" s="178"/>
      <c r="B24" s="180"/>
      <c r="C24" s="224" t="s">
        <v>105</v>
      </c>
      <c r="D24" s="225"/>
      <c r="E24" s="181">
        <v>0.3</v>
      </c>
      <c r="F24" s="182"/>
      <c r="G24" s="183"/>
      <c r="M24" s="179" t="s">
        <v>105</v>
      </c>
      <c r="O24" s="170"/>
    </row>
    <row r="25" spans="1:104" x14ac:dyDescent="0.2">
      <c r="A25" s="171">
        <v>6</v>
      </c>
      <c r="B25" s="172" t="s">
        <v>106</v>
      </c>
      <c r="C25" s="173" t="s">
        <v>107</v>
      </c>
      <c r="D25" s="174" t="s">
        <v>85</v>
      </c>
      <c r="E25" s="175">
        <v>2.44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0</v>
      </c>
    </row>
    <row r="26" spans="1:104" x14ac:dyDescent="0.2">
      <c r="A26" s="184"/>
      <c r="B26" s="185" t="s">
        <v>76</v>
      </c>
      <c r="C26" s="186" t="str">
        <f>CONCATENATE(B7," ",C7)</f>
        <v>1 Zemní práce</v>
      </c>
      <c r="D26" s="187"/>
      <c r="E26" s="188"/>
      <c r="F26" s="189"/>
      <c r="G26" s="190">
        <f>SUM(G7:G25)</f>
        <v>0</v>
      </c>
      <c r="O26" s="170">
        <v>4</v>
      </c>
      <c r="BA26" s="191">
        <f>SUM(BA7:BA25)</f>
        <v>0</v>
      </c>
      <c r="BB26" s="191">
        <f>SUM(BB7:BB25)</f>
        <v>0</v>
      </c>
      <c r="BC26" s="191">
        <f>SUM(BC7:BC25)</f>
        <v>0</v>
      </c>
      <c r="BD26" s="191">
        <f>SUM(BD7:BD25)</f>
        <v>0</v>
      </c>
      <c r="BE26" s="191">
        <f>SUM(BE7:BE25)</f>
        <v>0</v>
      </c>
    </row>
    <row r="27" spans="1:104" x14ac:dyDescent="0.2">
      <c r="A27" s="163" t="s">
        <v>72</v>
      </c>
      <c r="B27" s="164" t="s">
        <v>108</v>
      </c>
      <c r="C27" s="165" t="s">
        <v>109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7</v>
      </c>
      <c r="B28" s="172" t="s">
        <v>110</v>
      </c>
      <c r="C28" s="173" t="s">
        <v>111</v>
      </c>
      <c r="D28" s="174" t="s">
        <v>85</v>
      </c>
      <c r="E28" s="175">
        <v>1.218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1.891</v>
      </c>
    </row>
    <row r="29" spans="1:104" x14ac:dyDescent="0.2">
      <c r="A29" s="178"/>
      <c r="B29" s="180"/>
      <c r="C29" s="224" t="s">
        <v>112</v>
      </c>
      <c r="D29" s="225"/>
      <c r="E29" s="181">
        <v>0.246</v>
      </c>
      <c r="F29" s="182"/>
      <c r="G29" s="183"/>
      <c r="M29" s="179" t="s">
        <v>112</v>
      </c>
      <c r="O29" s="170"/>
    </row>
    <row r="30" spans="1:104" x14ac:dyDescent="0.2">
      <c r="A30" s="178"/>
      <c r="B30" s="180"/>
      <c r="C30" s="224" t="s">
        <v>113</v>
      </c>
      <c r="D30" s="225"/>
      <c r="E30" s="181">
        <v>0.36</v>
      </c>
      <c r="F30" s="182"/>
      <c r="G30" s="183"/>
      <c r="M30" s="179" t="s">
        <v>113</v>
      </c>
      <c r="O30" s="170"/>
    </row>
    <row r="31" spans="1:104" x14ac:dyDescent="0.2">
      <c r="A31" s="178"/>
      <c r="B31" s="180"/>
      <c r="C31" s="224" t="s">
        <v>114</v>
      </c>
      <c r="D31" s="225"/>
      <c r="E31" s="181">
        <v>0.18</v>
      </c>
      <c r="F31" s="182"/>
      <c r="G31" s="183"/>
      <c r="M31" s="179" t="s">
        <v>114</v>
      </c>
      <c r="O31" s="170"/>
    </row>
    <row r="32" spans="1:104" x14ac:dyDescent="0.2">
      <c r="A32" s="178"/>
      <c r="B32" s="180"/>
      <c r="C32" s="224" t="s">
        <v>115</v>
      </c>
      <c r="D32" s="225"/>
      <c r="E32" s="181">
        <v>0.192</v>
      </c>
      <c r="F32" s="182"/>
      <c r="G32" s="183"/>
      <c r="M32" s="179" t="s">
        <v>115</v>
      </c>
      <c r="O32" s="170"/>
    </row>
    <row r="33" spans="1:104" x14ac:dyDescent="0.2">
      <c r="A33" s="178"/>
      <c r="B33" s="180"/>
      <c r="C33" s="224" t="s">
        <v>116</v>
      </c>
      <c r="D33" s="225"/>
      <c r="E33" s="181">
        <v>0.09</v>
      </c>
      <c r="F33" s="182"/>
      <c r="G33" s="183"/>
      <c r="M33" s="179" t="s">
        <v>116</v>
      </c>
      <c r="O33" s="170"/>
    </row>
    <row r="34" spans="1:104" x14ac:dyDescent="0.2">
      <c r="A34" s="178"/>
      <c r="B34" s="180"/>
      <c r="C34" s="224" t="s">
        <v>117</v>
      </c>
      <c r="D34" s="225"/>
      <c r="E34" s="181">
        <v>0.15</v>
      </c>
      <c r="F34" s="182"/>
      <c r="G34" s="183"/>
      <c r="M34" s="179" t="s">
        <v>117</v>
      </c>
      <c r="O34" s="170"/>
    </row>
    <row r="35" spans="1:104" x14ac:dyDescent="0.2">
      <c r="A35" s="184"/>
      <c r="B35" s="185" t="s">
        <v>76</v>
      </c>
      <c r="C35" s="186" t="str">
        <f>CONCATENATE(B27," ",C27)</f>
        <v>45 Podkladní a vedlejší konstrukce</v>
      </c>
      <c r="D35" s="187"/>
      <c r="E35" s="188"/>
      <c r="F35" s="189"/>
      <c r="G35" s="190">
        <f>SUM(G27:G34)</f>
        <v>0</v>
      </c>
      <c r="O35" s="170">
        <v>4</v>
      </c>
      <c r="BA35" s="191">
        <f>SUM(BA27:BA34)</f>
        <v>0</v>
      </c>
      <c r="BB35" s="191">
        <f>SUM(BB27:BB34)</f>
        <v>0</v>
      </c>
      <c r="BC35" s="191">
        <f>SUM(BC27:BC34)</f>
        <v>0</v>
      </c>
      <c r="BD35" s="191">
        <f>SUM(BD27:BD34)</f>
        <v>0</v>
      </c>
      <c r="BE35" s="191">
        <f>SUM(BE27:BE34)</f>
        <v>0</v>
      </c>
    </row>
    <row r="36" spans="1:104" x14ac:dyDescent="0.2">
      <c r="A36" s="163" t="s">
        <v>72</v>
      </c>
      <c r="B36" s="164" t="s">
        <v>118</v>
      </c>
      <c r="C36" s="165" t="s">
        <v>119</v>
      </c>
      <c r="D36" s="166"/>
      <c r="E36" s="167"/>
      <c r="F36" s="167"/>
      <c r="G36" s="168"/>
      <c r="H36" s="169"/>
      <c r="I36" s="169"/>
      <c r="O36" s="170">
        <v>1</v>
      </c>
    </row>
    <row r="37" spans="1:104" x14ac:dyDescent="0.2">
      <c r="A37" s="171">
        <v>8</v>
      </c>
      <c r="B37" s="172" t="s">
        <v>120</v>
      </c>
      <c r="C37" s="173" t="s">
        <v>121</v>
      </c>
      <c r="D37" s="174" t="s">
        <v>122</v>
      </c>
      <c r="E37" s="175">
        <v>6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3.7130000000000003E-2</v>
      </c>
    </row>
    <row r="38" spans="1:104" x14ac:dyDescent="0.2">
      <c r="A38" s="171">
        <v>9</v>
      </c>
      <c r="B38" s="172" t="s">
        <v>123</v>
      </c>
      <c r="C38" s="173" t="s">
        <v>124</v>
      </c>
      <c r="D38" s="174" t="s">
        <v>122</v>
      </c>
      <c r="E38" s="175">
        <v>14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0.02</v>
      </c>
    </row>
    <row r="39" spans="1:104" ht="22.5" x14ac:dyDescent="0.2">
      <c r="A39" s="171">
        <v>10</v>
      </c>
      <c r="B39" s="172" t="s">
        <v>125</v>
      </c>
      <c r="C39" s="173" t="s">
        <v>126</v>
      </c>
      <c r="D39" s="174" t="s">
        <v>85</v>
      </c>
      <c r="E39" s="175">
        <v>0.3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 x14ac:dyDescent="0.2">
      <c r="A40" s="178"/>
      <c r="B40" s="180"/>
      <c r="C40" s="224" t="s">
        <v>127</v>
      </c>
      <c r="D40" s="225"/>
      <c r="E40" s="181">
        <v>0.3</v>
      </c>
      <c r="F40" s="182"/>
      <c r="G40" s="183"/>
      <c r="M40" s="179" t="s">
        <v>127</v>
      </c>
      <c r="O40" s="170"/>
    </row>
    <row r="41" spans="1:104" x14ac:dyDescent="0.2">
      <c r="A41" s="171">
        <v>11</v>
      </c>
      <c r="B41" s="172" t="s">
        <v>128</v>
      </c>
      <c r="C41" s="173" t="s">
        <v>129</v>
      </c>
      <c r="D41" s="174" t="s">
        <v>122</v>
      </c>
      <c r="E41" s="175">
        <v>14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1E-3</v>
      </c>
    </row>
    <row r="42" spans="1:104" x14ac:dyDescent="0.2">
      <c r="A42" s="171">
        <v>12</v>
      </c>
      <c r="B42" s="172" t="s">
        <v>130</v>
      </c>
      <c r="C42" s="173" t="s">
        <v>131</v>
      </c>
      <c r="D42" s="174" t="s">
        <v>122</v>
      </c>
      <c r="E42" s="175">
        <v>6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84"/>
      <c r="B43" s="185" t="s">
        <v>76</v>
      </c>
      <c r="C43" s="186" t="str">
        <f>CONCATENATE(B36," ",C36)</f>
        <v>9 Ostatní konstrukce, bourání</v>
      </c>
      <c r="D43" s="187"/>
      <c r="E43" s="188"/>
      <c r="F43" s="189"/>
      <c r="G43" s="190">
        <f>SUM(G36:G42)</f>
        <v>0</v>
      </c>
      <c r="O43" s="170">
        <v>4</v>
      </c>
      <c r="BA43" s="191">
        <f>SUM(BA36:BA42)</f>
        <v>0</v>
      </c>
      <c r="BB43" s="191">
        <f>SUM(BB36:BB42)</f>
        <v>0</v>
      </c>
      <c r="BC43" s="191">
        <f>SUM(BC36:BC42)</f>
        <v>0</v>
      </c>
      <c r="BD43" s="191">
        <f>SUM(BD36:BD42)</f>
        <v>0</v>
      </c>
      <c r="BE43" s="191">
        <f>SUM(BE36:BE42)</f>
        <v>0</v>
      </c>
    </row>
    <row r="44" spans="1:104" x14ac:dyDescent="0.2">
      <c r="A44" s="163" t="s">
        <v>72</v>
      </c>
      <c r="B44" s="164" t="s">
        <v>132</v>
      </c>
      <c r="C44" s="165" t="s">
        <v>133</v>
      </c>
      <c r="D44" s="166"/>
      <c r="E44" s="167"/>
      <c r="F44" s="167"/>
      <c r="G44" s="168"/>
      <c r="H44" s="169"/>
      <c r="I44" s="169"/>
      <c r="O44" s="170">
        <v>1</v>
      </c>
    </row>
    <row r="45" spans="1:104" x14ac:dyDescent="0.2">
      <c r="A45" s="171">
        <v>13</v>
      </c>
      <c r="B45" s="172" t="s">
        <v>134</v>
      </c>
      <c r="C45" s="173" t="s">
        <v>135</v>
      </c>
      <c r="D45" s="174" t="s">
        <v>136</v>
      </c>
      <c r="E45" s="175">
        <v>2.8200180000000001</v>
      </c>
      <c r="F45" s="175">
        <v>0</v>
      </c>
      <c r="G45" s="176">
        <f>E45*F45</f>
        <v>0</v>
      </c>
      <c r="O45" s="170">
        <v>2</v>
      </c>
      <c r="AA45" s="146">
        <v>7</v>
      </c>
      <c r="AB45" s="146">
        <v>1</v>
      </c>
      <c r="AC45" s="146">
        <v>2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7</v>
      </c>
      <c r="CB45" s="177">
        <v>1</v>
      </c>
      <c r="CZ45" s="146">
        <v>0</v>
      </c>
    </row>
    <row r="46" spans="1:104" x14ac:dyDescent="0.2">
      <c r="A46" s="184"/>
      <c r="B46" s="185" t="s">
        <v>76</v>
      </c>
      <c r="C46" s="186" t="str">
        <f>CONCATENATE(B44," ",C44)</f>
        <v>99 Staveništní přesun hmot</v>
      </c>
      <c r="D46" s="187"/>
      <c r="E46" s="188"/>
      <c r="F46" s="189"/>
      <c r="G46" s="190">
        <f>SUM(G44:G45)</f>
        <v>0</v>
      </c>
      <c r="O46" s="170">
        <v>4</v>
      </c>
      <c r="BA46" s="191">
        <f>SUM(BA44:BA45)</f>
        <v>0</v>
      </c>
      <c r="BB46" s="191">
        <f>SUM(BB44:BB45)</f>
        <v>0</v>
      </c>
      <c r="BC46" s="191">
        <f>SUM(BC44:BC45)</f>
        <v>0</v>
      </c>
      <c r="BD46" s="191">
        <f>SUM(BD44:BD45)</f>
        <v>0</v>
      </c>
      <c r="BE46" s="191">
        <f>SUM(BE44:BE45)</f>
        <v>0</v>
      </c>
    </row>
    <row r="47" spans="1:104" x14ac:dyDescent="0.2">
      <c r="A47" s="163" t="s">
        <v>72</v>
      </c>
      <c r="B47" s="164" t="s">
        <v>137</v>
      </c>
      <c r="C47" s="165" t="s">
        <v>138</v>
      </c>
      <c r="D47" s="166"/>
      <c r="E47" s="167"/>
      <c r="F47" s="167"/>
      <c r="G47" s="168"/>
      <c r="H47" s="169"/>
      <c r="I47" s="169"/>
      <c r="O47" s="170">
        <v>1</v>
      </c>
    </row>
    <row r="48" spans="1:104" x14ac:dyDescent="0.2">
      <c r="A48" s="171">
        <v>14</v>
      </c>
      <c r="B48" s="172" t="s">
        <v>139</v>
      </c>
      <c r="C48" s="173" t="s">
        <v>140</v>
      </c>
      <c r="D48" s="174" t="s">
        <v>122</v>
      </c>
      <c r="E48" s="175">
        <v>6</v>
      </c>
      <c r="F48" s="175">
        <v>0</v>
      </c>
      <c r="G48" s="176">
        <f t="shared" ref="G48:G60" si="0">E48*F48</f>
        <v>0</v>
      </c>
      <c r="O48" s="170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 t="shared" ref="BA48:BA60" si="1">IF(AZ48=1,G48,0)</f>
        <v>0</v>
      </c>
      <c r="BB48" s="146">
        <f t="shared" ref="BB48:BB60" si="2">IF(AZ48=2,G48,0)</f>
        <v>0</v>
      </c>
      <c r="BC48" s="146">
        <f t="shared" ref="BC48:BC60" si="3">IF(AZ48=3,G48,0)</f>
        <v>0</v>
      </c>
      <c r="BD48" s="146">
        <f t="shared" ref="BD48:BD60" si="4">IF(AZ48=4,G48,0)</f>
        <v>0</v>
      </c>
      <c r="BE48" s="146">
        <f t="shared" ref="BE48:BE60" si="5">IF(AZ48=5,G48,0)</f>
        <v>0</v>
      </c>
      <c r="CA48" s="177">
        <v>1</v>
      </c>
      <c r="CB48" s="177">
        <v>7</v>
      </c>
      <c r="CZ48" s="146">
        <v>0</v>
      </c>
    </row>
    <row r="49" spans="1:104" x14ac:dyDescent="0.2">
      <c r="A49" s="171">
        <v>15</v>
      </c>
      <c r="B49" s="172" t="s">
        <v>141</v>
      </c>
      <c r="C49" s="173" t="s">
        <v>142</v>
      </c>
      <c r="D49" s="174" t="s">
        <v>122</v>
      </c>
      <c r="E49" s="175">
        <v>8</v>
      </c>
      <c r="F49" s="175">
        <v>0</v>
      </c>
      <c r="G49" s="176">
        <f t="shared" si="0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"/>
        <v>0</v>
      </c>
      <c r="BB49" s="146">
        <f t="shared" si="2"/>
        <v>0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</v>
      </c>
      <c r="CB49" s="177">
        <v>7</v>
      </c>
      <c r="CZ49" s="146">
        <v>0</v>
      </c>
    </row>
    <row r="50" spans="1:104" x14ac:dyDescent="0.2">
      <c r="A50" s="171">
        <v>16</v>
      </c>
      <c r="B50" s="172" t="s">
        <v>143</v>
      </c>
      <c r="C50" s="173" t="s">
        <v>144</v>
      </c>
      <c r="D50" s="174" t="s">
        <v>122</v>
      </c>
      <c r="E50" s="175">
        <v>6</v>
      </c>
      <c r="F50" s="175">
        <v>0</v>
      </c>
      <c r="G50" s="176">
        <f t="shared" si="0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"/>
        <v>0</v>
      </c>
      <c r="BB50" s="146">
        <f t="shared" si="2"/>
        <v>0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</v>
      </c>
      <c r="CB50" s="177">
        <v>7</v>
      </c>
      <c r="CZ50" s="146">
        <v>4.6999999999999999E-4</v>
      </c>
    </row>
    <row r="51" spans="1:104" x14ac:dyDescent="0.2">
      <c r="A51" s="171">
        <v>17</v>
      </c>
      <c r="B51" s="172" t="s">
        <v>145</v>
      </c>
      <c r="C51" s="173" t="s">
        <v>146</v>
      </c>
      <c r="D51" s="174" t="s">
        <v>122</v>
      </c>
      <c r="E51" s="175">
        <v>4</v>
      </c>
      <c r="F51" s="175">
        <v>0</v>
      </c>
      <c r="G51" s="176">
        <f t="shared" si="0"/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"/>
        <v>0</v>
      </c>
      <c r="BB51" s="146">
        <f t="shared" si="2"/>
        <v>0</v>
      </c>
      <c r="BC51" s="146">
        <f t="shared" si="3"/>
        <v>0</v>
      </c>
      <c r="BD51" s="146">
        <f t="shared" si="4"/>
        <v>0</v>
      </c>
      <c r="BE51" s="146">
        <f t="shared" si="5"/>
        <v>0</v>
      </c>
      <c r="CA51" s="177">
        <v>1</v>
      </c>
      <c r="CB51" s="177">
        <v>7</v>
      </c>
      <c r="CZ51" s="146">
        <v>6.9999999999999999E-4</v>
      </c>
    </row>
    <row r="52" spans="1:104" x14ac:dyDescent="0.2">
      <c r="A52" s="171">
        <v>18</v>
      </c>
      <c r="B52" s="172" t="s">
        <v>147</v>
      </c>
      <c r="C52" s="173" t="s">
        <v>148</v>
      </c>
      <c r="D52" s="174" t="s">
        <v>122</v>
      </c>
      <c r="E52" s="175">
        <v>14</v>
      </c>
      <c r="F52" s="175">
        <v>0</v>
      </c>
      <c r="G52" s="176">
        <f t="shared" si="0"/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"/>
        <v>0</v>
      </c>
      <c r="BB52" s="146">
        <f t="shared" si="2"/>
        <v>0</v>
      </c>
      <c r="BC52" s="146">
        <f t="shared" si="3"/>
        <v>0</v>
      </c>
      <c r="BD52" s="146">
        <f t="shared" si="4"/>
        <v>0</v>
      </c>
      <c r="BE52" s="146">
        <f t="shared" si="5"/>
        <v>0</v>
      </c>
      <c r="CA52" s="177">
        <v>1</v>
      </c>
      <c r="CB52" s="177">
        <v>7</v>
      </c>
      <c r="CZ52" s="146">
        <v>1.31E-3</v>
      </c>
    </row>
    <row r="53" spans="1:104" x14ac:dyDescent="0.2">
      <c r="A53" s="171">
        <v>19</v>
      </c>
      <c r="B53" s="172" t="s">
        <v>149</v>
      </c>
      <c r="C53" s="173" t="s">
        <v>150</v>
      </c>
      <c r="D53" s="174" t="s">
        <v>122</v>
      </c>
      <c r="E53" s="175">
        <v>12</v>
      </c>
      <c r="F53" s="175">
        <v>0</v>
      </c>
      <c r="G53" s="176">
        <f t="shared" si="0"/>
        <v>0</v>
      </c>
      <c r="O53" s="170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 t="shared" si="1"/>
        <v>0</v>
      </c>
      <c r="BB53" s="146">
        <f t="shared" si="2"/>
        <v>0</v>
      </c>
      <c r="BC53" s="146">
        <f t="shared" si="3"/>
        <v>0</v>
      </c>
      <c r="BD53" s="146">
        <f t="shared" si="4"/>
        <v>0</v>
      </c>
      <c r="BE53" s="146">
        <f t="shared" si="5"/>
        <v>0</v>
      </c>
      <c r="CA53" s="177">
        <v>1</v>
      </c>
      <c r="CB53" s="177">
        <v>7</v>
      </c>
      <c r="CZ53" s="146">
        <v>2.0400000000000001E-3</v>
      </c>
    </row>
    <row r="54" spans="1:104" x14ac:dyDescent="0.2">
      <c r="A54" s="171">
        <v>20</v>
      </c>
      <c r="B54" s="172" t="s">
        <v>151</v>
      </c>
      <c r="C54" s="173" t="s">
        <v>152</v>
      </c>
      <c r="D54" s="174" t="s">
        <v>153</v>
      </c>
      <c r="E54" s="175">
        <v>4</v>
      </c>
      <c r="F54" s="175">
        <v>0</v>
      </c>
      <c r="G54" s="176">
        <f t="shared" si="0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"/>
        <v>0</v>
      </c>
      <c r="BB54" s="146">
        <f t="shared" si="2"/>
        <v>0</v>
      </c>
      <c r="BC54" s="146">
        <f t="shared" si="3"/>
        <v>0</v>
      </c>
      <c r="BD54" s="146">
        <f t="shared" si="4"/>
        <v>0</v>
      </c>
      <c r="BE54" s="146">
        <f t="shared" si="5"/>
        <v>0</v>
      </c>
      <c r="CA54" s="177">
        <v>1</v>
      </c>
      <c r="CB54" s="177">
        <v>7</v>
      </c>
      <c r="CZ54" s="146">
        <v>0</v>
      </c>
    </row>
    <row r="55" spans="1:104" x14ac:dyDescent="0.2">
      <c r="A55" s="171">
        <v>21</v>
      </c>
      <c r="B55" s="172" t="s">
        <v>154</v>
      </c>
      <c r="C55" s="173" t="s">
        <v>155</v>
      </c>
      <c r="D55" s="174" t="s">
        <v>153</v>
      </c>
      <c r="E55" s="175">
        <v>5</v>
      </c>
      <c r="F55" s="175">
        <v>0</v>
      </c>
      <c r="G55" s="176">
        <f t="shared" si="0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"/>
        <v>0</v>
      </c>
      <c r="BB55" s="146">
        <f t="shared" si="2"/>
        <v>0</v>
      </c>
      <c r="BC55" s="146">
        <f t="shared" si="3"/>
        <v>0</v>
      </c>
      <c r="BD55" s="146">
        <f t="shared" si="4"/>
        <v>0</v>
      </c>
      <c r="BE55" s="146">
        <f t="shared" si="5"/>
        <v>0</v>
      </c>
      <c r="CA55" s="177">
        <v>1</v>
      </c>
      <c r="CB55" s="177">
        <v>7</v>
      </c>
      <c r="CZ55" s="146">
        <v>0</v>
      </c>
    </row>
    <row r="56" spans="1:104" x14ac:dyDescent="0.2">
      <c r="A56" s="171">
        <v>22</v>
      </c>
      <c r="B56" s="172" t="s">
        <v>156</v>
      </c>
      <c r="C56" s="173" t="s">
        <v>157</v>
      </c>
      <c r="D56" s="174" t="s">
        <v>153</v>
      </c>
      <c r="E56" s="175">
        <v>5</v>
      </c>
      <c r="F56" s="175">
        <v>0</v>
      </c>
      <c r="G56" s="176">
        <f t="shared" si="0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"/>
        <v>0</v>
      </c>
      <c r="BB56" s="146">
        <f t="shared" si="2"/>
        <v>0</v>
      </c>
      <c r="BC56" s="146">
        <f t="shared" si="3"/>
        <v>0</v>
      </c>
      <c r="BD56" s="146">
        <f t="shared" si="4"/>
        <v>0</v>
      </c>
      <c r="BE56" s="146">
        <f t="shared" si="5"/>
        <v>0</v>
      </c>
      <c r="CA56" s="177">
        <v>1</v>
      </c>
      <c r="CB56" s="177">
        <v>7</v>
      </c>
      <c r="CZ56" s="146">
        <v>0</v>
      </c>
    </row>
    <row r="57" spans="1:104" x14ac:dyDescent="0.2">
      <c r="A57" s="171">
        <v>23</v>
      </c>
      <c r="B57" s="172" t="s">
        <v>158</v>
      </c>
      <c r="C57" s="173" t="s">
        <v>159</v>
      </c>
      <c r="D57" s="174" t="s">
        <v>153</v>
      </c>
      <c r="E57" s="175">
        <v>2</v>
      </c>
      <c r="F57" s="175">
        <v>0</v>
      </c>
      <c r="G57" s="176">
        <f t="shared" si="0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"/>
        <v>0</v>
      </c>
      <c r="BB57" s="146">
        <f t="shared" si="2"/>
        <v>0</v>
      </c>
      <c r="BC57" s="146">
        <f t="shared" si="3"/>
        <v>0</v>
      </c>
      <c r="BD57" s="146">
        <f t="shared" si="4"/>
        <v>0</v>
      </c>
      <c r="BE57" s="146">
        <f t="shared" si="5"/>
        <v>0</v>
      </c>
      <c r="CA57" s="177">
        <v>1</v>
      </c>
      <c r="CB57" s="177">
        <v>7</v>
      </c>
      <c r="CZ57" s="146">
        <v>4.8999999999999998E-4</v>
      </c>
    </row>
    <row r="58" spans="1:104" x14ac:dyDescent="0.2">
      <c r="A58" s="171">
        <v>24</v>
      </c>
      <c r="B58" s="172" t="s">
        <v>160</v>
      </c>
      <c r="C58" s="173" t="s">
        <v>161</v>
      </c>
      <c r="D58" s="174" t="s">
        <v>122</v>
      </c>
      <c r="E58" s="175">
        <v>24</v>
      </c>
      <c r="F58" s="175">
        <v>0</v>
      </c>
      <c r="G58" s="176">
        <f t="shared" si="0"/>
        <v>0</v>
      </c>
      <c r="O58" s="170">
        <v>2</v>
      </c>
      <c r="AA58" s="146">
        <v>1</v>
      </c>
      <c r="AB58" s="146">
        <v>0</v>
      </c>
      <c r="AC58" s="146">
        <v>0</v>
      </c>
      <c r="AZ58" s="146">
        <v>2</v>
      </c>
      <c r="BA58" s="146">
        <f t="shared" si="1"/>
        <v>0</v>
      </c>
      <c r="BB58" s="146">
        <f t="shared" si="2"/>
        <v>0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1</v>
      </c>
      <c r="CB58" s="177">
        <v>0</v>
      </c>
      <c r="CZ58" s="146">
        <v>0</v>
      </c>
    </row>
    <row r="59" spans="1:104" x14ac:dyDescent="0.2">
      <c r="A59" s="171">
        <v>25</v>
      </c>
      <c r="B59" s="172" t="s">
        <v>162</v>
      </c>
      <c r="C59" s="173" t="s">
        <v>163</v>
      </c>
      <c r="D59" s="174" t="s">
        <v>122</v>
      </c>
      <c r="E59" s="175">
        <v>12</v>
      </c>
      <c r="F59" s="175">
        <v>0</v>
      </c>
      <c r="G59" s="176">
        <f t="shared" si="0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"/>
        <v>0</v>
      </c>
      <c r="BB59" s="146">
        <f t="shared" si="2"/>
        <v>0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1</v>
      </c>
      <c r="CB59" s="177">
        <v>7</v>
      </c>
      <c r="CZ59" s="146">
        <v>0</v>
      </c>
    </row>
    <row r="60" spans="1:104" x14ac:dyDescent="0.2">
      <c r="A60" s="171">
        <v>26</v>
      </c>
      <c r="B60" s="172" t="s">
        <v>164</v>
      </c>
      <c r="C60" s="173" t="s">
        <v>165</v>
      </c>
      <c r="D60" s="174" t="s">
        <v>61</v>
      </c>
      <c r="E60" s="175"/>
      <c r="F60" s="175">
        <v>0</v>
      </c>
      <c r="G60" s="176">
        <f t="shared" si="0"/>
        <v>0</v>
      </c>
      <c r="O60" s="170">
        <v>2</v>
      </c>
      <c r="AA60" s="146">
        <v>7</v>
      </c>
      <c r="AB60" s="146">
        <v>1002</v>
      </c>
      <c r="AC60" s="146">
        <v>5</v>
      </c>
      <c r="AZ60" s="146">
        <v>2</v>
      </c>
      <c r="BA60" s="146">
        <f t="shared" si="1"/>
        <v>0</v>
      </c>
      <c r="BB60" s="146">
        <f t="shared" si="2"/>
        <v>0</v>
      </c>
      <c r="BC60" s="146">
        <f t="shared" si="3"/>
        <v>0</v>
      </c>
      <c r="BD60" s="146">
        <f t="shared" si="4"/>
        <v>0</v>
      </c>
      <c r="BE60" s="146">
        <f t="shared" si="5"/>
        <v>0</v>
      </c>
      <c r="CA60" s="177">
        <v>7</v>
      </c>
      <c r="CB60" s="177">
        <v>1002</v>
      </c>
      <c r="CZ60" s="146">
        <v>0</v>
      </c>
    </row>
    <row r="61" spans="1:104" x14ac:dyDescent="0.2">
      <c r="A61" s="184"/>
      <c r="B61" s="185" t="s">
        <v>76</v>
      </c>
      <c r="C61" s="186" t="str">
        <f>CONCATENATE(B47," ",C47)</f>
        <v>721 Vnitřní kanalizace</v>
      </c>
      <c r="D61" s="187"/>
      <c r="E61" s="188"/>
      <c r="F61" s="189"/>
      <c r="G61" s="190">
        <f>SUM(G47:G60)</f>
        <v>0</v>
      </c>
      <c r="O61" s="170">
        <v>4</v>
      </c>
      <c r="BA61" s="191">
        <f>SUM(BA47:BA60)</f>
        <v>0</v>
      </c>
      <c r="BB61" s="191">
        <f>SUM(BB47:BB60)</f>
        <v>0</v>
      </c>
      <c r="BC61" s="191">
        <f>SUM(BC47:BC60)</f>
        <v>0</v>
      </c>
      <c r="BD61" s="191">
        <f>SUM(BD47:BD60)</f>
        <v>0</v>
      </c>
      <c r="BE61" s="191">
        <f>SUM(BE47:BE60)</f>
        <v>0</v>
      </c>
    </row>
    <row r="62" spans="1:104" x14ac:dyDescent="0.2">
      <c r="A62" s="163" t="s">
        <v>72</v>
      </c>
      <c r="B62" s="164" t="s">
        <v>166</v>
      </c>
      <c r="C62" s="165" t="s">
        <v>167</v>
      </c>
      <c r="D62" s="166"/>
      <c r="E62" s="167"/>
      <c r="F62" s="167"/>
      <c r="G62" s="168"/>
      <c r="H62" s="169"/>
      <c r="I62" s="169"/>
      <c r="O62" s="170">
        <v>1</v>
      </c>
    </row>
    <row r="63" spans="1:104" x14ac:dyDescent="0.2">
      <c r="A63" s="171">
        <v>27</v>
      </c>
      <c r="B63" s="172" t="s">
        <v>168</v>
      </c>
      <c r="C63" s="173" t="s">
        <v>169</v>
      </c>
      <c r="D63" s="174" t="s">
        <v>122</v>
      </c>
      <c r="E63" s="175">
        <v>40</v>
      </c>
      <c r="F63" s="175">
        <v>0</v>
      </c>
      <c r="G63" s="176">
        <f t="shared" ref="G63:G80" si="6">E63*F63</f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ref="BA63:BA80" si="7">IF(AZ63=1,G63,0)</f>
        <v>0</v>
      </c>
      <c r="BB63" s="146">
        <f t="shared" ref="BB63:BB80" si="8">IF(AZ63=2,G63,0)</f>
        <v>0</v>
      </c>
      <c r="BC63" s="146">
        <f t="shared" ref="BC63:BC80" si="9">IF(AZ63=3,G63,0)</f>
        <v>0</v>
      </c>
      <c r="BD63" s="146">
        <f t="shared" ref="BD63:BD80" si="10">IF(AZ63=4,G63,0)</f>
        <v>0</v>
      </c>
      <c r="BE63" s="146">
        <f t="shared" ref="BE63:BE80" si="11">IF(AZ63=5,G63,0)</f>
        <v>0</v>
      </c>
      <c r="CA63" s="177">
        <v>1</v>
      </c>
      <c r="CB63" s="177">
        <v>7</v>
      </c>
      <c r="CZ63" s="146">
        <v>0</v>
      </c>
    </row>
    <row r="64" spans="1:104" x14ac:dyDescent="0.2">
      <c r="A64" s="171">
        <v>28</v>
      </c>
      <c r="B64" s="172" t="s">
        <v>170</v>
      </c>
      <c r="C64" s="173" t="s">
        <v>171</v>
      </c>
      <c r="D64" s="174" t="s">
        <v>122</v>
      </c>
      <c r="E64" s="175">
        <v>72</v>
      </c>
      <c r="F64" s="175">
        <v>0</v>
      </c>
      <c r="G64" s="176">
        <f t="shared" si="6"/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7"/>
        <v>0</v>
      </c>
      <c r="BB64" s="146">
        <f t="shared" si="8"/>
        <v>0</v>
      </c>
      <c r="BC64" s="146">
        <f t="shared" si="9"/>
        <v>0</v>
      </c>
      <c r="BD64" s="146">
        <f t="shared" si="10"/>
        <v>0</v>
      </c>
      <c r="BE64" s="146">
        <f t="shared" si="11"/>
        <v>0</v>
      </c>
      <c r="CA64" s="177">
        <v>1</v>
      </c>
      <c r="CB64" s="177">
        <v>7</v>
      </c>
      <c r="CZ64" s="146">
        <v>3.9500000000000004E-3</v>
      </c>
    </row>
    <row r="65" spans="1:104" x14ac:dyDescent="0.2">
      <c r="A65" s="171">
        <v>29</v>
      </c>
      <c r="B65" s="172" t="s">
        <v>172</v>
      </c>
      <c r="C65" s="173" t="s">
        <v>173</v>
      </c>
      <c r="D65" s="174" t="s">
        <v>122</v>
      </c>
      <c r="E65" s="175">
        <v>36</v>
      </c>
      <c r="F65" s="175">
        <v>0</v>
      </c>
      <c r="G65" s="176">
        <f t="shared" si="6"/>
        <v>0</v>
      </c>
      <c r="O65" s="170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 t="shared" si="7"/>
        <v>0</v>
      </c>
      <c r="BB65" s="146">
        <f t="shared" si="8"/>
        <v>0</v>
      </c>
      <c r="BC65" s="146">
        <f t="shared" si="9"/>
        <v>0</v>
      </c>
      <c r="BD65" s="146">
        <f t="shared" si="10"/>
        <v>0</v>
      </c>
      <c r="BE65" s="146">
        <f t="shared" si="11"/>
        <v>0</v>
      </c>
      <c r="CA65" s="177">
        <v>1</v>
      </c>
      <c r="CB65" s="177">
        <v>7</v>
      </c>
      <c r="CZ65" s="146">
        <v>4.0299999999999997E-3</v>
      </c>
    </row>
    <row r="66" spans="1:104" x14ac:dyDescent="0.2">
      <c r="A66" s="171">
        <v>30</v>
      </c>
      <c r="B66" s="172" t="s">
        <v>174</v>
      </c>
      <c r="C66" s="173" t="s">
        <v>175</v>
      </c>
      <c r="D66" s="174" t="s">
        <v>122</v>
      </c>
      <c r="E66" s="175">
        <v>2</v>
      </c>
      <c r="F66" s="175">
        <v>0</v>
      </c>
      <c r="G66" s="176">
        <f t="shared" si="6"/>
        <v>0</v>
      </c>
      <c r="O66" s="170">
        <v>2</v>
      </c>
      <c r="AA66" s="146">
        <v>1</v>
      </c>
      <c r="AB66" s="146">
        <v>7</v>
      </c>
      <c r="AC66" s="146">
        <v>7</v>
      </c>
      <c r="AZ66" s="146">
        <v>2</v>
      </c>
      <c r="BA66" s="146">
        <f t="shared" si="7"/>
        <v>0</v>
      </c>
      <c r="BB66" s="146">
        <f t="shared" si="8"/>
        <v>0</v>
      </c>
      <c r="BC66" s="146">
        <f t="shared" si="9"/>
        <v>0</v>
      </c>
      <c r="BD66" s="146">
        <f t="shared" si="10"/>
        <v>0</v>
      </c>
      <c r="BE66" s="146">
        <f t="shared" si="11"/>
        <v>0</v>
      </c>
      <c r="CA66" s="177">
        <v>1</v>
      </c>
      <c r="CB66" s="177">
        <v>7</v>
      </c>
      <c r="CZ66" s="146">
        <v>5.2399999999999999E-3</v>
      </c>
    </row>
    <row r="67" spans="1:104" x14ac:dyDescent="0.2">
      <c r="A67" s="171">
        <v>31</v>
      </c>
      <c r="B67" s="172" t="s">
        <v>176</v>
      </c>
      <c r="C67" s="173" t="s">
        <v>177</v>
      </c>
      <c r="D67" s="174" t="s">
        <v>122</v>
      </c>
      <c r="E67" s="175">
        <v>108</v>
      </c>
      <c r="F67" s="175">
        <v>0</v>
      </c>
      <c r="G67" s="176">
        <f t="shared" si="6"/>
        <v>0</v>
      </c>
      <c r="O67" s="170">
        <v>2</v>
      </c>
      <c r="AA67" s="146">
        <v>1</v>
      </c>
      <c r="AB67" s="146">
        <v>7</v>
      </c>
      <c r="AC67" s="146">
        <v>7</v>
      </c>
      <c r="AZ67" s="146">
        <v>2</v>
      </c>
      <c r="BA67" s="146">
        <f t="shared" si="7"/>
        <v>0</v>
      </c>
      <c r="BB67" s="146">
        <f t="shared" si="8"/>
        <v>0</v>
      </c>
      <c r="BC67" s="146">
        <f t="shared" si="9"/>
        <v>0</v>
      </c>
      <c r="BD67" s="146">
        <f t="shared" si="10"/>
        <v>0</v>
      </c>
      <c r="BE67" s="146">
        <f t="shared" si="11"/>
        <v>0</v>
      </c>
      <c r="CA67" s="177">
        <v>1</v>
      </c>
      <c r="CB67" s="177">
        <v>7</v>
      </c>
      <c r="CZ67" s="146">
        <v>0</v>
      </c>
    </row>
    <row r="68" spans="1:104" x14ac:dyDescent="0.2">
      <c r="A68" s="171">
        <v>32</v>
      </c>
      <c r="B68" s="172" t="s">
        <v>178</v>
      </c>
      <c r="C68" s="173" t="s">
        <v>179</v>
      </c>
      <c r="D68" s="174" t="s">
        <v>122</v>
      </c>
      <c r="E68" s="175">
        <v>2</v>
      </c>
      <c r="F68" s="175">
        <v>0</v>
      </c>
      <c r="G68" s="176">
        <f t="shared" si="6"/>
        <v>0</v>
      </c>
      <c r="O68" s="170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 t="shared" si="7"/>
        <v>0</v>
      </c>
      <c r="BB68" s="146">
        <f t="shared" si="8"/>
        <v>0</v>
      </c>
      <c r="BC68" s="146">
        <f t="shared" si="9"/>
        <v>0</v>
      </c>
      <c r="BD68" s="146">
        <f t="shared" si="10"/>
        <v>0</v>
      </c>
      <c r="BE68" s="146">
        <f t="shared" si="11"/>
        <v>0</v>
      </c>
      <c r="CA68" s="177">
        <v>1</v>
      </c>
      <c r="CB68" s="177">
        <v>7</v>
      </c>
      <c r="CZ68" s="146">
        <v>0</v>
      </c>
    </row>
    <row r="69" spans="1:104" x14ac:dyDescent="0.2">
      <c r="A69" s="171">
        <v>33</v>
      </c>
      <c r="B69" s="172" t="s">
        <v>180</v>
      </c>
      <c r="C69" s="173" t="s">
        <v>181</v>
      </c>
      <c r="D69" s="174" t="s">
        <v>153</v>
      </c>
      <c r="E69" s="175">
        <v>4</v>
      </c>
      <c r="F69" s="175">
        <v>0</v>
      </c>
      <c r="G69" s="176">
        <f t="shared" si="6"/>
        <v>0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si="7"/>
        <v>0</v>
      </c>
      <c r="BB69" s="146">
        <f t="shared" si="8"/>
        <v>0</v>
      </c>
      <c r="BC69" s="146">
        <f t="shared" si="9"/>
        <v>0</v>
      </c>
      <c r="BD69" s="146">
        <f t="shared" si="10"/>
        <v>0</v>
      </c>
      <c r="BE69" s="146">
        <f t="shared" si="11"/>
        <v>0</v>
      </c>
      <c r="CA69" s="177">
        <v>1</v>
      </c>
      <c r="CB69" s="177">
        <v>7</v>
      </c>
      <c r="CZ69" s="146">
        <v>0</v>
      </c>
    </row>
    <row r="70" spans="1:104" x14ac:dyDescent="0.2">
      <c r="A70" s="171">
        <v>34</v>
      </c>
      <c r="B70" s="172" t="s">
        <v>182</v>
      </c>
      <c r="C70" s="173" t="s">
        <v>183</v>
      </c>
      <c r="D70" s="174" t="s">
        <v>153</v>
      </c>
      <c r="E70" s="175">
        <v>1</v>
      </c>
      <c r="F70" s="175">
        <v>0</v>
      </c>
      <c r="G70" s="176">
        <f t="shared" si="6"/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7"/>
        <v>0</v>
      </c>
      <c r="BB70" s="146">
        <f t="shared" si="8"/>
        <v>0</v>
      </c>
      <c r="BC70" s="146">
        <f t="shared" si="9"/>
        <v>0</v>
      </c>
      <c r="BD70" s="146">
        <f t="shared" si="10"/>
        <v>0</v>
      </c>
      <c r="BE70" s="146">
        <f t="shared" si="11"/>
        <v>0</v>
      </c>
      <c r="CA70" s="177">
        <v>1</v>
      </c>
      <c r="CB70" s="177">
        <v>7</v>
      </c>
      <c r="CZ70" s="146">
        <v>6.7000000000000002E-4</v>
      </c>
    </row>
    <row r="71" spans="1:104" x14ac:dyDescent="0.2">
      <c r="A71" s="171">
        <v>35</v>
      </c>
      <c r="B71" s="172" t="s">
        <v>184</v>
      </c>
      <c r="C71" s="173" t="s">
        <v>185</v>
      </c>
      <c r="D71" s="174" t="s">
        <v>186</v>
      </c>
      <c r="E71" s="175">
        <v>1</v>
      </c>
      <c r="F71" s="175">
        <v>0</v>
      </c>
      <c r="G71" s="176">
        <f t="shared" si="6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7"/>
        <v>0</v>
      </c>
      <c r="BB71" s="146">
        <f t="shared" si="8"/>
        <v>0</v>
      </c>
      <c r="BC71" s="146">
        <f t="shared" si="9"/>
        <v>0</v>
      </c>
      <c r="BD71" s="146">
        <f t="shared" si="10"/>
        <v>0</v>
      </c>
      <c r="BE71" s="146">
        <f t="shared" si="11"/>
        <v>0</v>
      </c>
      <c r="CA71" s="177">
        <v>1</v>
      </c>
      <c r="CB71" s="177">
        <v>7</v>
      </c>
      <c r="CZ71" s="146">
        <v>1.56E-3</v>
      </c>
    </row>
    <row r="72" spans="1:104" x14ac:dyDescent="0.2">
      <c r="A72" s="171">
        <v>36</v>
      </c>
      <c r="B72" s="172" t="s">
        <v>187</v>
      </c>
      <c r="C72" s="173" t="s">
        <v>188</v>
      </c>
      <c r="D72" s="174" t="s">
        <v>122</v>
      </c>
      <c r="E72" s="175">
        <v>110</v>
      </c>
      <c r="F72" s="175">
        <v>0</v>
      </c>
      <c r="G72" s="176">
        <f t="shared" si="6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7"/>
        <v>0</v>
      </c>
      <c r="BB72" s="146">
        <f t="shared" si="8"/>
        <v>0</v>
      </c>
      <c r="BC72" s="146">
        <f t="shared" si="9"/>
        <v>0</v>
      </c>
      <c r="BD72" s="146">
        <f t="shared" si="10"/>
        <v>0</v>
      </c>
      <c r="BE72" s="146">
        <f t="shared" si="11"/>
        <v>0</v>
      </c>
      <c r="CA72" s="177">
        <v>1</v>
      </c>
      <c r="CB72" s="177">
        <v>7</v>
      </c>
      <c r="CZ72" s="146">
        <v>1.8000000000000001E-4</v>
      </c>
    </row>
    <row r="73" spans="1:104" x14ac:dyDescent="0.2">
      <c r="A73" s="171">
        <v>37</v>
      </c>
      <c r="B73" s="172" t="s">
        <v>189</v>
      </c>
      <c r="C73" s="173" t="s">
        <v>190</v>
      </c>
      <c r="D73" s="174" t="s">
        <v>122</v>
      </c>
      <c r="E73" s="175">
        <v>110</v>
      </c>
      <c r="F73" s="175">
        <v>0</v>
      </c>
      <c r="G73" s="176">
        <f t="shared" si="6"/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1</v>
      </c>
      <c r="CB73" s="177">
        <v>7</v>
      </c>
      <c r="CZ73" s="146">
        <v>1.0000000000000001E-5</v>
      </c>
    </row>
    <row r="74" spans="1:104" ht="22.5" x14ac:dyDescent="0.2">
      <c r="A74" s="171">
        <v>38</v>
      </c>
      <c r="B74" s="172" t="s">
        <v>191</v>
      </c>
      <c r="C74" s="173" t="s">
        <v>192</v>
      </c>
      <c r="D74" s="174" t="s">
        <v>193</v>
      </c>
      <c r="E74" s="175">
        <v>1</v>
      </c>
      <c r="F74" s="175">
        <v>0</v>
      </c>
      <c r="G74" s="176">
        <f t="shared" si="6"/>
        <v>0</v>
      </c>
      <c r="O74" s="170">
        <v>2</v>
      </c>
      <c r="AA74" s="146">
        <v>12</v>
      </c>
      <c r="AB74" s="146">
        <v>0</v>
      </c>
      <c r="AC74" s="146">
        <v>1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12</v>
      </c>
      <c r="CB74" s="177">
        <v>0</v>
      </c>
      <c r="CZ74" s="146">
        <v>0</v>
      </c>
    </row>
    <row r="75" spans="1:104" x14ac:dyDescent="0.2">
      <c r="A75" s="171">
        <v>39</v>
      </c>
      <c r="B75" s="172" t="s">
        <v>194</v>
      </c>
      <c r="C75" s="173" t="s">
        <v>195</v>
      </c>
      <c r="D75" s="174" t="s">
        <v>122</v>
      </c>
      <c r="E75" s="175">
        <v>72</v>
      </c>
      <c r="F75" s="175">
        <v>0</v>
      </c>
      <c r="G75" s="176">
        <f t="shared" si="6"/>
        <v>0</v>
      </c>
      <c r="O75" s="170">
        <v>2</v>
      </c>
      <c r="AA75" s="146">
        <v>3</v>
      </c>
      <c r="AB75" s="146">
        <v>7</v>
      </c>
      <c r="AC75" s="146">
        <v>283771350</v>
      </c>
      <c r="AZ75" s="146">
        <v>2</v>
      </c>
      <c r="BA75" s="146">
        <f t="shared" si="7"/>
        <v>0</v>
      </c>
      <c r="BB75" s="146">
        <f t="shared" si="8"/>
        <v>0</v>
      </c>
      <c r="BC75" s="146">
        <f t="shared" si="9"/>
        <v>0</v>
      </c>
      <c r="BD75" s="146">
        <f t="shared" si="10"/>
        <v>0</v>
      </c>
      <c r="BE75" s="146">
        <f t="shared" si="11"/>
        <v>0</v>
      </c>
      <c r="CA75" s="177">
        <v>3</v>
      </c>
      <c r="CB75" s="177">
        <v>7</v>
      </c>
      <c r="CZ75" s="146">
        <v>0</v>
      </c>
    </row>
    <row r="76" spans="1:104" x14ac:dyDescent="0.2">
      <c r="A76" s="171">
        <v>40</v>
      </c>
      <c r="B76" s="172" t="s">
        <v>196</v>
      </c>
      <c r="C76" s="173" t="s">
        <v>197</v>
      </c>
      <c r="D76" s="174" t="s">
        <v>122</v>
      </c>
      <c r="E76" s="175">
        <v>36</v>
      </c>
      <c r="F76" s="175">
        <v>0</v>
      </c>
      <c r="G76" s="176">
        <f t="shared" si="6"/>
        <v>0</v>
      </c>
      <c r="O76" s="170">
        <v>2</v>
      </c>
      <c r="AA76" s="146">
        <v>3</v>
      </c>
      <c r="AB76" s="146">
        <v>7</v>
      </c>
      <c r="AC76" s="146">
        <v>283771352</v>
      </c>
      <c r="AZ76" s="146">
        <v>2</v>
      </c>
      <c r="BA76" s="146">
        <f t="shared" si="7"/>
        <v>0</v>
      </c>
      <c r="BB76" s="146">
        <f t="shared" si="8"/>
        <v>0</v>
      </c>
      <c r="BC76" s="146">
        <f t="shared" si="9"/>
        <v>0</v>
      </c>
      <c r="BD76" s="146">
        <f t="shared" si="10"/>
        <v>0</v>
      </c>
      <c r="BE76" s="146">
        <f t="shared" si="11"/>
        <v>0</v>
      </c>
      <c r="CA76" s="177">
        <v>3</v>
      </c>
      <c r="CB76" s="177">
        <v>7</v>
      </c>
      <c r="CZ76" s="146">
        <v>0</v>
      </c>
    </row>
    <row r="77" spans="1:104" x14ac:dyDescent="0.2">
      <c r="A77" s="171">
        <v>41</v>
      </c>
      <c r="B77" s="172" t="s">
        <v>198</v>
      </c>
      <c r="C77" s="173" t="s">
        <v>199</v>
      </c>
      <c r="D77" s="174" t="s">
        <v>122</v>
      </c>
      <c r="E77" s="175">
        <v>2</v>
      </c>
      <c r="F77" s="175">
        <v>0</v>
      </c>
      <c r="G77" s="176">
        <f t="shared" si="6"/>
        <v>0</v>
      </c>
      <c r="O77" s="170">
        <v>2</v>
      </c>
      <c r="AA77" s="146">
        <v>3</v>
      </c>
      <c r="AB77" s="146">
        <v>10</v>
      </c>
      <c r="AC77" s="146">
        <v>283771354</v>
      </c>
      <c r="AZ77" s="146">
        <v>2</v>
      </c>
      <c r="BA77" s="146">
        <f t="shared" si="7"/>
        <v>0</v>
      </c>
      <c r="BB77" s="146">
        <f t="shared" si="8"/>
        <v>0</v>
      </c>
      <c r="BC77" s="146">
        <f t="shared" si="9"/>
        <v>0</v>
      </c>
      <c r="BD77" s="146">
        <f t="shared" si="10"/>
        <v>0</v>
      </c>
      <c r="BE77" s="146">
        <f t="shared" si="11"/>
        <v>0</v>
      </c>
      <c r="CA77" s="177">
        <v>3</v>
      </c>
      <c r="CB77" s="177">
        <v>10</v>
      </c>
      <c r="CZ77" s="146">
        <v>0</v>
      </c>
    </row>
    <row r="78" spans="1:104" x14ac:dyDescent="0.2">
      <c r="A78" s="171">
        <v>42</v>
      </c>
      <c r="B78" s="172" t="s">
        <v>200</v>
      </c>
      <c r="C78" s="173" t="s">
        <v>201</v>
      </c>
      <c r="D78" s="174" t="s">
        <v>153</v>
      </c>
      <c r="E78" s="175">
        <v>1</v>
      </c>
      <c r="F78" s="175">
        <v>0</v>
      </c>
      <c r="G78" s="176">
        <f t="shared" si="6"/>
        <v>0</v>
      </c>
      <c r="O78" s="170">
        <v>2</v>
      </c>
      <c r="AA78" s="146">
        <v>3</v>
      </c>
      <c r="AB78" s="146">
        <v>7</v>
      </c>
      <c r="AC78" s="146">
        <v>551100011</v>
      </c>
      <c r="AZ78" s="146">
        <v>2</v>
      </c>
      <c r="BA78" s="146">
        <f t="shared" si="7"/>
        <v>0</v>
      </c>
      <c r="BB78" s="146">
        <f t="shared" si="8"/>
        <v>0</v>
      </c>
      <c r="BC78" s="146">
        <f t="shared" si="9"/>
        <v>0</v>
      </c>
      <c r="BD78" s="146">
        <f t="shared" si="10"/>
        <v>0</v>
      </c>
      <c r="BE78" s="146">
        <f t="shared" si="11"/>
        <v>0</v>
      </c>
      <c r="CA78" s="177">
        <v>3</v>
      </c>
      <c r="CB78" s="177">
        <v>7</v>
      </c>
      <c r="CZ78" s="146">
        <v>2.0000000000000001E-4</v>
      </c>
    </row>
    <row r="79" spans="1:104" x14ac:dyDescent="0.2">
      <c r="A79" s="171">
        <v>43</v>
      </c>
      <c r="B79" s="172" t="s">
        <v>202</v>
      </c>
      <c r="C79" s="173" t="s">
        <v>203</v>
      </c>
      <c r="D79" s="174" t="s">
        <v>153</v>
      </c>
      <c r="E79" s="175">
        <v>2</v>
      </c>
      <c r="F79" s="175">
        <v>0</v>
      </c>
      <c r="G79" s="176">
        <f t="shared" si="6"/>
        <v>0</v>
      </c>
      <c r="O79" s="170">
        <v>2</v>
      </c>
      <c r="AA79" s="146">
        <v>3</v>
      </c>
      <c r="AB79" s="146">
        <v>7</v>
      </c>
      <c r="AC79" s="146">
        <v>551100012</v>
      </c>
      <c r="AZ79" s="146">
        <v>2</v>
      </c>
      <c r="BA79" s="146">
        <f t="shared" si="7"/>
        <v>0</v>
      </c>
      <c r="BB79" s="146">
        <f t="shared" si="8"/>
        <v>0</v>
      </c>
      <c r="BC79" s="146">
        <f t="shared" si="9"/>
        <v>0</v>
      </c>
      <c r="BD79" s="146">
        <f t="shared" si="10"/>
        <v>0</v>
      </c>
      <c r="BE79" s="146">
        <f t="shared" si="11"/>
        <v>0</v>
      </c>
      <c r="CA79" s="177">
        <v>3</v>
      </c>
      <c r="CB79" s="177">
        <v>7</v>
      </c>
      <c r="CZ79" s="146">
        <v>3.2000000000000003E-4</v>
      </c>
    </row>
    <row r="80" spans="1:104" x14ac:dyDescent="0.2">
      <c r="A80" s="171">
        <v>44</v>
      </c>
      <c r="B80" s="172" t="s">
        <v>204</v>
      </c>
      <c r="C80" s="173" t="s">
        <v>205</v>
      </c>
      <c r="D80" s="174" t="s">
        <v>61</v>
      </c>
      <c r="E80" s="175"/>
      <c r="F80" s="175">
        <v>0</v>
      </c>
      <c r="G80" s="176">
        <f t="shared" si="6"/>
        <v>0</v>
      </c>
      <c r="O80" s="170">
        <v>2</v>
      </c>
      <c r="AA80" s="146">
        <v>7</v>
      </c>
      <c r="AB80" s="146">
        <v>1002</v>
      </c>
      <c r="AC80" s="146">
        <v>5</v>
      </c>
      <c r="AZ80" s="146">
        <v>2</v>
      </c>
      <c r="BA80" s="146">
        <f t="shared" si="7"/>
        <v>0</v>
      </c>
      <c r="BB80" s="146">
        <f t="shared" si="8"/>
        <v>0</v>
      </c>
      <c r="BC80" s="146">
        <f t="shared" si="9"/>
        <v>0</v>
      </c>
      <c r="BD80" s="146">
        <f t="shared" si="10"/>
        <v>0</v>
      </c>
      <c r="BE80" s="146">
        <f t="shared" si="11"/>
        <v>0</v>
      </c>
      <c r="CA80" s="177">
        <v>7</v>
      </c>
      <c r="CB80" s="177">
        <v>1002</v>
      </c>
      <c r="CZ80" s="146">
        <v>0</v>
      </c>
    </row>
    <row r="81" spans="1:104" x14ac:dyDescent="0.2">
      <c r="A81" s="184"/>
      <c r="B81" s="185" t="s">
        <v>76</v>
      </c>
      <c r="C81" s="186" t="str">
        <f>CONCATENATE(B62," ",C62)</f>
        <v>722 Vnitřní vodovod</v>
      </c>
      <c r="D81" s="187"/>
      <c r="E81" s="188"/>
      <c r="F81" s="189"/>
      <c r="G81" s="190">
        <f>SUM(G62:G80)</f>
        <v>0</v>
      </c>
      <c r="O81" s="170">
        <v>4</v>
      </c>
      <c r="BA81" s="191">
        <f>SUM(BA62:BA80)</f>
        <v>0</v>
      </c>
      <c r="BB81" s="191">
        <f>SUM(BB62:BB80)</f>
        <v>0</v>
      </c>
      <c r="BC81" s="191">
        <f>SUM(BC62:BC80)</f>
        <v>0</v>
      </c>
      <c r="BD81" s="191">
        <f>SUM(BD62:BD80)</f>
        <v>0</v>
      </c>
      <c r="BE81" s="191">
        <f>SUM(BE62:BE80)</f>
        <v>0</v>
      </c>
    </row>
    <row r="82" spans="1:104" x14ac:dyDescent="0.2">
      <c r="A82" s="163" t="s">
        <v>72</v>
      </c>
      <c r="B82" s="164" t="s">
        <v>206</v>
      </c>
      <c r="C82" s="165" t="s">
        <v>207</v>
      </c>
      <c r="D82" s="166"/>
      <c r="E82" s="167"/>
      <c r="F82" s="167"/>
      <c r="G82" s="168"/>
      <c r="H82" s="169"/>
      <c r="I82" s="169"/>
      <c r="O82" s="170">
        <v>1</v>
      </c>
    </row>
    <row r="83" spans="1:104" x14ac:dyDescent="0.2">
      <c r="A83" s="171">
        <v>45</v>
      </c>
      <c r="B83" s="172" t="s">
        <v>208</v>
      </c>
      <c r="C83" s="173" t="s">
        <v>209</v>
      </c>
      <c r="D83" s="174" t="s">
        <v>210</v>
      </c>
      <c r="E83" s="175">
        <v>2</v>
      </c>
      <c r="F83" s="175">
        <v>0</v>
      </c>
      <c r="G83" s="176">
        <f t="shared" ref="G83:G115" si="12">E83*F83</f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 t="shared" ref="BA83:BA115" si="13">IF(AZ83=1,G83,0)</f>
        <v>0</v>
      </c>
      <c r="BB83" s="146">
        <f t="shared" ref="BB83:BB115" si="14">IF(AZ83=2,G83,0)</f>
        <v>0</v>
      </c>
      <c r="BC83" s="146">
        <f t="shared" ref="BC83:BC115" si="15">IF(AZ83=3,G83,0)</f>
        <v>0</v>
      </c>
      <c r="BD83" s="146">
        <f t="shared" ref="BD83:BD115" si="16">IF(AZ83=4,G83,0)</f>
        <v>0</v>
      </c>
      <c r="BE83" s="146">
        <f t="shared" ref="BE83:BE115" si="17">IF(AZ83=5,G83,0)</f>
        <v>0</v>
      </c>
      <c r="CA83" s="177">
        <v>1</v>
      </c>
      <c r="CB83" s="177">
        <v>7</v>
      </c>
      <c r="CZ83" s="146">
        <v>0</v>
      </c>
    </row>
    <row r="84" spans="1:104" x14ac:dyDescent="0.2">
      <c r="A84" s="171">
        <v>46</v>
      </c>
      <c r="B84" s="172" t="s">
        <v>211</v>
      </c>
      <c r="C84" s="173" t="s">
        <v>212</v>
      </c>
      <c r="D84" s="174" t="s">
        <v>210</v>
      </c>
      <c r="E84" s="175">
        <v>4</v>
      </c>
      <c r="F84" s="175">
        <v>0</v>
      </c>
      <c r="G84" s="176">
        <f t="shared" si="12"/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 t="shared" si="13"/>
        <v>0</v>
      </c>
      <c r="BB84" s="146">
        <f t="shared" si="14"/>
        <v>0</v>
      </c>
      <c r="BC84" s="146">
        <f t="shared" si="15"/>
        <v>0</v>
      </c>
      <c r="BD84" s="146">
        <f t="shared" si="16"/>
        <v>0</v>
      </c>
      <c r="BE84" s="146">
        <f t="shared" si="17"/>
        <v>0</v>
      </c>
      <c r="CA84" s="177">
        <v>1</v>
      </c>
      <c r="CB84" s="177">
        <v>7</v>
      </c>
      <c r="CZ84" s="146">
        <v>8.8999999999999995E-4</v>
      </c>
    </row>
    <row r="85" spans="1:104" x14ac:dyDescent="0.2">
      <c r="A85" s="171">
        <v>47</v>
      </c>
      <c r="B85" s="172" t="s">
        <v>213</v>
      </c>
      <c r="C85" s="173" t="s">
        <v>214</v>
      </c>
      <c r="D85" s="174" t="s">
        <v>210</v>
      </c>
      <c r="E85" s="175">
        <v>4</v>
      </c>
      <c r="F85" s="175">
        <v>0</v>
      </c>
      <c r="G85" s="176">
        <f t="shared" si="12"/>
        <v>0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 t="shared" si="13"/>
        <v>0</v>
      </c>
      <c r="BB85" s="146">
        <f t="shared" si="14"/>
        <v>0</v>
      </c>
      <c r="BC85" s="146">
        <f t="shared" si="15"/>
        <v>0</v>
      </c>
      <c r="BD85" s="146">
        <f t="shared" si="16"/>
        <v>0</v>
      </c>
      <c r="BE85" s="146">
        <f t="shared" si="17"/>
        <v>0</v>
      </c>
      <c r="CA85" s="177">
        <v>1</v>
      </c>
      <c r="CB85" s="177">
        <v>7</v>
      </c>
      <c r="CZ85" s="146">
        <v>0</v>
      </c>
    </row>
    <row r="86" spans="1:104" x14ac:dyDescent="0.2">
      <c r="A86" s="171">
        <v>48</v>
      </c>
      <c r="B86" s="172" t="s">
        <v>215</v>
      </c>
      <c r="C86" s="173" t="s">
        <v>216</v>
      </c>
      <c r="D86" s="174" t="s">
        <v>210</v>
      </c>
      <c r="E86" s="175">
        <v>3</v>
      </c>
      <c r="F86" s="175">
        <v>0</v>
      </c>
      <c r="G86" s="176">
        <f t="shared" si="12"/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 t="shared" si="13"/>
        <v>0</v>
      </c>
      <c r="BB86" s="146">
        <f t="shared" si="14"/>
        <v>0</v>
      </c>
      <c r="BC86" s="146">
        <f t="shared" si="15"/>
        <v>0</v>
      </c>
      <c r="BD86" s="146">
        <f t="shared" si="16"/>
        <v>0</v>
      </c>
      <c r="BE86" s="146">
        <f t="shared" si="17"/>
        <v>0</v>
      </c>
      <c r="CA86" s="177">
        <v>1</v>
      </c>
      <c r="CB86" s="177">
        <v>7</v>
      </c>
      <c r="CZ86" s="146">
        <v>0</v>
      </c>
    </row>
    <row r="87" spans="1:104" x14ac:dyDescent="0.2">
      <c r="A87" s="171">
        <v>49</v>
      </c>
      <c r="B87" s="172" t="s">
        <v>217</v>
      </c>
      <c r="C87" s="173" t="s">
        <v>218</v>
      </c>
      <c r="D87" s="174" t="s">
        <v>210</v>
      </c>
      <c r="E87" s="175">
        <v>4</v>
      </c>
      <c r="F87" s="175">
        <v>0</v>
      </c>
      <c r="G87" s="176">
        <f t="shared" si="12"/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si="13"/>
        <v>0</v>
      </c>
      <c r="BB87" s="146">
        <f t="shared" si="14"/>
        <v>0</v>
      </c>
      <c r="BC87" s="146">
        <f t="shared" si="15"/>
        <v>0</v>
      </c>
      <c r="BD87" s="146">
        <f t="shared" si="16"/>
        <v>0</v>
      </c>
      <c r="BE87" s="146">
        <f t="shared" si="17"/>
        <v>0</v>
      </c>
      <c r="CA87" s="177">
        <v>1</v>
      </c>
      <c r="CB87" s="177">
        <v>7</v>
      </c>
      <c r="CZ87" s="146">
        <v>1.4E-3</v>
      </c>
    </row>
    <row r="88" spans="1:104" x14ac:dyDescent="0.2">
      <c r="A88" s="171">
        <v>50</v>
      </c>
      <c r="B88" s="172" t="s">
        <v>219</v>
      </c>
      <c r="C88" s="173" t="s">
        <v>220</v>
      </c>
      <c r="D88" s="174" t="s">
        <v>210</v>
      </c>
      <c r="E88" s="175">
        <v>3</v>
      </c>
      <c r="F88" s="175">
        <v>0</v>
      </c>
      <c r="G88" s="176">
        <f t="shared" si="12"/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13"/>
        <v>0</v>
      </c>
      <c r="BB88" s="146">
        <f t="shared" si="14"/>
        <v>0</v>
      </c>
      <c r="BC88" s="146">
        <f t="shared" si="15"/>
        <v>0</v>
      </c>
      <c r="BD88" s="146">
        <f t="shared" si="16"/>
        <v>0</v>
      </c>
      <c r="BE88" s="146">
        <f t="shared" si="17"/>
        <v>0</v>
      </c>
      <c r="CA88" s="177">
        <v>1</v>
      </c>
      <c r="CB88" s="177">
        <v>7</v>
      </c>
      <c r="CZ88" s="146">
        <v>0</v>
      </c>
    </row>
    <row r="89" spans="1:104" x14ac:dyDescent="0.2">
      <c r="A89" s="171">
        <v>51</v>
      </c>
      <c r="B89" s="172" t="s">
        <v>221</v>
      </c>
      <c r="C89" s="173" t="s">
        <v>222</v>
      </c>
      <c r="D89" s="174" t="s">
        <v>210</v>
      </c>
      <c r="E89" s="175">
        <v>1</v>
      </c>
      <c r="F89" s="175">
        <v>0</v>
      </c>
      <c r="G89" s="176">
        <f t="shared" si="12"/>
        <v>0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 t="shared" si="13"/>
        <v>0</v>
      </c>
      <c r="BB89" s="146">
        <f t="shared" si="14"/>
        <v>0</v>
      </c>
      <c r="BC89" s="146">
        <f t="shared" si="15"/>
        <v>0</v>
      </c>
      <c r="BD89" s="146">
        <f t="shared" si="16"/>
        <v>0</v>
      </c>
      <c r="BE89" s="146">
        <f t="shared" si="17"/>
        <v>0</v>
      </c>
      <c r="CA89" s="177">
        <v>1</v>
      </c>
      <c r="CB89" s="177">
        <v>7</v>
      </c>
      <c r="CZ89" s="146">
        <v>0</v>
      </c>
    </row>
    <row r="90" spans="1:104" x14ac:dyDescent="0.2">
      <c r="A90" s="171">
        <v>52</v>
      </c>
      <c r="B90" s="172" t="s">
        <v>223</v>
      </c>
      <c r="C90" s="173" t="s">
        <v>224</v>
      </c>
      <c r="D90" s="174" t="s">
        <v>153</v>
      </c>
      <c r="E90" s="175">
        <v>1</v>
      </c>
      <c r="F90" s="175">
        <v>0</v>
      </c>
      <c r="G90" s="176">
        <f t="shared" si="12"/>
        <v>0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 t="shared" si="13"/>
        <v>0</v>
      </c>
      <c r="BB90" s="146">
        <f t="shared" si="14"/>
        <v>0</v>
      </c>
      <c r="BC90" s="146">
        <f t="shared" si="15"/>
        <v>0</v>
      </c>
      <c r="BD90" s="146">
        <f t="shared" si="16"/>
        <v>0</v>
      </c>
      <c r="BE90" s="146">
        <f t="shared" si="17"/>
        <v>0</v>
      </c>
      <c r="CA90" s="177">
        <v>1</v>
      </c>
      <c r="CB90" s="177">
        <v>7</v>
      </c>
      <c r="CZ90" s="146">
        <v>2.2699999999999999E-3</v>
      </c>
    </row>
    <row r="91" spans="1:104" x14ac:dyDescent="0.2">
      <c r="A91" s="171">
        <v>53</v>
      </c>
      <c r="B91" s="172" t="s">
        <v>225</v>
      </c>
      <c r="C91" s="173" t="s">
        <v>226</v>
      </c>
      <c r="D91" s="174" t="s">
        <v>210</v>
      </c>
      <c r="E91" s="175">
        <v>8</v>
      </c>
      <c r="F91" s="175">
        <v>0</v>
      </c>
      <c r="G91" s="176">
        <f t="shared" si="12"/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 t="shared" si="13"/>
        <v>0</v>
      </c>
      <c r="BB91" s="146">
        <f t="shared" si="14"/>
        <v>0</v>
      </c>
      <c r="BC91" s="146">
        <f t="shared" si="15"/>
        <v>0</v>
      </c>
      <c r="BD91" s="146">
        <f t="shared" si="16"/>
        <v>0</v>
      </c>
      <c r="BE91" s="146">
        <f t="shared" si="17"/>
        <v>0</v>
      </c>
      <c r="CA91" s="177">
        <v>1</v>
      </c>
      <c r="CB91" s="177">
        <v>7</v>
      </c>
      <c r="CZ91" s="146">
        <v>2.4000000000000001E-4</v>
      </c>
    </row>
    <row r="92" spans="1:104" x14ac:dyDescent="0.2">
      <c r="A92" s="171">
        <v>54</v>
      </c>
      <c r="B92" s="172" t="s">
        <v>227</v>
      </c>
      <c r="C92" s="173" t="s">
        <v>228</v>
      </c>
      <c r="D92" s="174" t="s">
        <v>210</v>
      </c>
      <c r="E92" s="175">
        <v>8</v>
      </c>
      <c r="F92" s="175">
        <v>0</v>
      </c>
      <c r="G92" s="176">
        <f t="shared" si="12"/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 t="shared" si="13"/>
        <v>0</v>
      </c>
      <c r="BB92" s="146">
        <f t="shared" si="14"/>
        <v>0</v>
      </c>
      <c r="BC92" s="146">
        <f t="shared" si="15"/>
        <v>0</v>
      </c>
      <c r="BD92" s="146">
        <f t="shared" si="16"/>
        <v>0</v>
      </c>
      <c r="BE92" s="146">
        <f t="shared" si="17"/>
        <v>0</v>
      </c>
      <c r="CA92" s="177">
        <v>1</v>
      </c>
      <c r="CB92" s="177">
        <v>7</v>
      </c>
      <c r="CZ92" s="146">
        <v>8.0000000000000007E-5</v>
      </c>
    </row>
    <row r="93" spans="1:104" x14ac:dyDescent="0.2">
      <c r="A93" s="171">
        <v>55</v>
      </c>
      <c r="B93" s="172" t="s">
        <v>229</v>
      </c>
      <c r="C93" s="173" t="s">
        <v>230</v>
      </c>
      <c r="D93" s="174" t="s">
        <v>210</v>
      </c>
      <c r="E93" s="175">
        <v>1</v>
      </c>
      <c r="F93" s="175">
        <v>0</v>
      </c>
      <c r="G93" s="176">
        <f t="shared" si="12"/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 t="shared" si="13"/>
        <v>0</v>
      </c>
      <c r="BB93" s="146">
        <f t="shared" si="14"/>
        <v>0</v>
      </c>
      <c r="BC93" s="146">
        <f t="shared" si="15"/>
        <v>0</v>
      </c>
      <c r="BD93" s="146">
        <f t="shared" si="16"/>
        <v>0</v>
      </c>
      <c r="BE93" s="146">
        <f t="shared" si="17"/>
        <v>0</v>
      </c>
      <c r="CA93" s="177">
        <v>1</v>
      </c>
      <c r="CB93" s="177">
        <v>7</v>
      </c>
      <c r="CZ93" s="146">
        <v>0</v>
      </c>
    </row>
    <row r="94" spans="1:104" x14ac:dyDescent="0.2">
      <c r="A94" s="171">
        <v>56</v>
      </c>
      <c r="B94" s="172" t="s">
        <v>231</v>
      </c>
      <c r="C94" s="173" t="s">
        <v>232</v>
      </c>
      <c r="D94" s="174" t="s">
        <v>153</v>
      </c>
      <c r="E94" s="175">
        <v>1</v>
      </c>
      <c r="F94" s="175">
        <v>0</v>
      </c>
      <c r="G94" s="176">
        <f t="shared" si="12"/>
        <v>0</v>
      </c>
      <c r="O94" s="170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 t="shared" si="13"/>
        <v>0</v>
      </c>
      <c r="BB94" s="146">
        <f t="shared" si="14"/>
        <v>0</v>
      </c>
      <c r="BC94" s="146">
        <f t="shared" si="15"/>
        <v>0</v>
      </c>
      <c r="BD94" s="146">
        <f t="shared" si="16"/>
        <v>0</v>
      </c>
      <c r="BE94" s="146">
        <f t="shared" si="17"/>
        <v>0</v>
      </c>
      <c r="CA94" s="177">
        <v>1</v>
      </c>
      <c r="CB94" s="177">
        <v>7</v>
      </c>
      <c r="CZ94" s="146">
        <v>2.4000000000000001E-4</v>
      </c>
    </row>
    <row r="95" spans="1:104" x14ac:dyDescent="0.2">
      <c r="A95" s="171">
        <v>57</v>
      </c>
      <c r="B95" s="172" t="s">
        <v>233</v>
      </c>
      <c r="C95" s="173" t="s">
        <v>234</v>
      </c>
      <c r="D95" s="174" t="s">
        <v>153</v>
      </c>
      <c r="E95" s="175">
        <v>3</v>
      </c>
      <c r="F95" s="175">
        <v>0</v>
      </c>
      <c r="G95" s="176">
        <f t="shared" si="12"/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 t="shared" si="13"/>
        <v>0</v>
      </c>
      <c r="BB95" s="146">
        <f t="shared" si="14"/>
        <v>0</v>
      </c>
      <c r="BC95" s="146">
        <f t="shared" si="15"/>
        <v>0</v>
      </c>
      <c r="BD95" s="146">
        <f t="shared" si="16"/>
        <v>0</v>
      </c>
      <c r="BE95" s="146">
        <f t="shared" si="17"/>
        <v>0</v>
      </c>
      <c r="CA95" s="177">
        <v>1</v>
      </c>
      <c r="CB95" s="177">
        <v>7</v>
      </c>
      <c r="CZ95" s="146">
        <v>4.0000000000000003E-5</v>
      </c>
    </row>
    <row r="96" spans="1:104" x14ac:dyDescent="0.2">
      <c r="A96" s="171">
        <v>58</v>
      </c>
      <c r="B96" s="172" t="s">
        <v>235</v>
      </c>
      <c r="C96" s="173" t="s">
        <v>236</v>
      </c>
      <c r="D96" s="174" t="s">
        <v>153</v>
      </c>
      <c r="E96" s="175">
        <v>3</v>
      </c>
      <c r="F96" s="175">
        <v>0</v>
      </c>
      <c r="G96" s="176">
        <f t="shared" si="12"/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 t="shared" si="13"/>
        <v>0</v>
      </c>
      <c r="BB96" s="146">
        <f t="shared" si="14"/>
        <v>0</v>
      </c>
      <c r="BC96" s="146">
        <f t="shared" si="15"/>
        <v>0</v>
      </c>
      <c r="BD96" s="146">
        <f t="shared" si="16"/>
        <v>0</v>
      </c>
      <c r="BE96" s="146">
        <f t="shared" si="17"/>
        <v>0</v>
      </c>
      <c r="CA96" s="177">
        <v>1</v>
      </c>
      <c r="CB96" s="177">
        <v>7</v>
      </c>
      <c r="CZ96" s="146">
        <v>0</v>
      </c>
    </row>
    <row r="97" spans="1:104" x14ac:dyDescent="0.2">
      <c r="A97" s="171">
        <v>59</v>
      </c>
      <c r="B97" s="172" t="s">
        <v>237</v>
      </c>
      <c r="C97" s="173" t="s">
        <v>238</v>
      </c>
      <c r="D97" s="174" t="s">
        <v>153</v>
      </c>
      <c r="E97" s="175">
        <v>3</v>
      </c>
      <c r="F97" s="175">
        <v>0</v>
      </c>
      <c r="G97" s="176">
        <f t="shared" si="12"/>
        <v>0</v>
      </c>
      <c r="O97" s="170">
        <v>2</v>
      </c>
      <c r="AA97" s="146">
        <v>1</v>
      </c>
      <c r="AB97" s="146">
        <v>0</v>
      </c>
      <c r="AC97" s="146">
        <v>0</v>
      </c>
      <c r="AZ97" s="146">
        <v>2</v>
      </c>
      <c r="BA97" s="146">
        <f t="shared" si="13"/>
        <v>0</v>
      </c>
      <c r="BB97" s="146">
        <f t="shared" si="14"/>
        <v>0</v>
      </c>
      <c r="BC97" s="146">
        <f t="shared" si="15"/>
        <v>0</v>
      </c>
      <c r="BD97" s="146">
        <f t="shared" si="16"/>
        <v>0</v>
      </c>
      <c r="BE97" s="146">
        <f t="shared" si="17"/>
        <v>0</v>
      </c>
      <c r="CA97" s="177">
        <v>1</v>
      </c>
      <c r="CB97" s="177">
        <v>0</v>
      </c>
      <c r="CZ97" s="146">
        <v>0</v>
      </c>
    </row>
    <row r="98" spans="1:104" x14ac:dyDescent="0.2">
      <c r="A98" s="171">
        <v>60</v>
      </c>
      <c r="B98" s="172" t="s">
        <v>239</v>
      </c>
      <c r="C98" s="173" t="s">
        <v>240</v>
      </c>
      <c r="D98" s="174" t="s">
        <v>153</v>
      </c>
      <c r="E98" s="175">
        <v>4</v>
      </c>
      <c r="F98" s="175">
        <v>0</v>
      </c>
      <c r="G98" s="176">
        <f t="shared" si="12"/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 t="shared" si="13"/>
        <v>0</v>
      </c>
      <c r="BB98" s="146">
        <f t="shared" si="14"/>
        <v>0</v>
      </c>
      <c r="BC98" s="146">
        <f t="shared" si="15"/>
        <v>0</v>
      </c>
      <c r="BD98" s="146">
        <f t="shared" si="16"/>
        <v>0</v>
      </c>
      <c r="BE98" s="146">
        <f t="shared" si="17"/>
        <v>0</v>
      </c>
      <c r="CA98" s="177">
        <v>1</v>
      </c>
      <c r="CB98" s="177">
        <v>7</v>
      </c>
      <c r="CZ98" s="146">
        <v>1.2999999999999999E-4</v>
      </c>
    </row>
    <row r="99" spans="1:104" x14ac:dyDescent="0.2">
      <c r="A99" s="171">
        <v>61</v>
      </c>
      <c r="B99" s="172" t="s">
        <v>241</v>
      </c>
      <c r="C99" s="173" t="s">
        <v>242</v>
      </c>
      <c r="D99" s="174" t="s">
        <v>153</v>
      </c>
      <c r="E99" s="175">
        <v>1</v>
      </c>
      <c r="F99" s="175">
        <v>0</v>
      </c>
      <c r="G99" s="176">
        <f t="shared" si="12"/>
        <v>0</v>
      </c>
      <c r="O99" s="170">
        <v>2</v>
      </c>
      <c r="AA99" s="146">
        <v>3</v>
      </c>
      <c r="AB99" s="146">
        <v>7</v>
      </c>
      <c r="AC99" s="146">
        <v>64271102</v>
      </c>
      <c r="AZ99" s="146">
        <v>2</v>
      </c>
      <c r="BA99" s="146">
        <f t="shared" si="13"/>
        <v>0</v>
      </c>
      <c r="BB99" s="146">
        <f t="shared" si="14"/>
        <v>0</v>
      </c>
      <c r="BC99" s="146">
        <f t="shared" si="15"/>
        <v>0</v>
      </c>
      <c r="BD99" s="146">
        <f t="shared" si="16"/>
        <v>0</v>
      </c>
      <c r="BE99" s="146">
        <f t="shared" si="17"/>
        <v>0</v>
      </c>
      <c r="CA99" s="177">
        <v>3</v>
      </c>
      <c r="CB99" s="177">
        <v>7</v>
      </c>
      <c r="CZ99" s="146">
        <v>1.4E-2</v>
      </c>
    </row>
    <row r="100" spans="1:104" x14ac:dyDescent="0.2">
      <c r="A100" s="171">
        <v>62</v>
      </c>
      <c r="B100" s="172" t="s">
        <v>243</v>
      </c>
      <c r="C100" s="173" t="s">
        <v>244</v>
      </c>
      <c r="D100" s="174" t="s">
        <v>153</v>
      </c>
      <c r="E100" s="175">
        <v>4</v>
      </c>
      <c r="F100" s="175">
        <v>0</v>
      </c>
      <c r="G100" s="176">
        <f t="shared" si="12"/>
        <v>0</v>
      </c>
      <c r="O100" s="170">
        <v>2</v>
      </c>
      <c r="AA100" s="146">
        <v>12</v>
      </c>
      <c r="AB100" s="146">
        <v>1</v>
      </c>
      <c r="AC100" s="146">
        <v>2</v>
      </c>
      <c r="AZ100" s="146">
        <v>2</v>
      </c>
      <c r="BA100" s="146">
        <f t="shared" si="13"/>
        <v>0</v>
      </c>
      <c r="BB100" s="146">
        <f t="shared" si="14"/>
        <v>0</v>
      </c>
      <c r="BC100" s="146">
        <f t="shared" si="15"/>
        <v>0</v>
      </c>
      <c r="BD100" s="146">
        <f t="shared" si="16"/>
        <v>0</v>
      </c>
      <c r="BE100" s="146">
        <f t="shared" si="17"/>
        <v>0</v>
      </c>
      <c r="CA100" s="177">
        <v>12</v>
      </c>
      <c r="CB100" s="177">
        <v>1</v>
      </c>
      <c r="CZ100" s="146">
        <v>1E-3</v>
      </c>
    </row>
    <row r="101" spans="1:104" x14ac:dyDescent="0.2">
      <c r="A101" s="171">
        <v>63</v>
      </c>
      <c r="B101" s="172" t="s">
        <v>245</v>
      </c>
      <c r="C101" s="173" t="s">
        <v>246</v>
      </c>
      <c r="D101" s="174" t="s">
        <v>153</v>
      </c>
      <c r="E101" s="175">
        <v>4</v>
      </c>
      <c r="F101" s="175">
        <v>0</v>
      </c>
      <c r="G101" s="176">
        <f t="shared" si="12"/>
        <v>0</v>
      </c>
      <c r="O101" s="170">
        <v>2</v>
      </c>
      <c r="AA101" s="146">
        <v>12</v>
      </c>
      <c r="AB101" s="146">
        <v>1</v>
      </c>
      <c r="AC101" s="146">
        <v>3</v>
      </c>
      <c r="AZ101" s="146">
        <v>2</v>
      </c>
      <c r="BA101" s="146">
        <f t="shared" si="13"/>
        <v>0</v>
      </c>
      <c r="BB101" s="146">
        <f t="shared" si="14"/>
        <v>0</v>
      </c>
      <c r="BC101" s="146">
        <f t="shared" si="15"/>
        <v>0</v>
      </c>
      <c r="BD101" s="146">
        <f t="shared" si="16"/>
        <v>0</v>
      </c>
      <c r="BE101" s="146">
        <f t="shared" si="17"/>
        <v>0</v>
      </c>
      <c r="CA101" s="177">
        <v>12</v>
      </c>
      <c r="CB101" s="177">
        <v>1</v>
      </c>
      <c r="CZ101" s="146">
        <v>0</v>
      </c>
    </row>
    <row r="102" spans="1:104" x14ac:dyDescent="0.2">
      <c r="A102" s="171">
        <v>64</v>
      </c>
      <c r="B102" s="172" t="s">
        <v>247</v>
      </c>
      <c r="C102" s="173" t="s">
        <v>248</v>
      </c>
      <c r="D102" s="174" t="s">
        <v>153</v>
      </c>
      <c r="E102" s="175">
        <v>1</v>
      </c>
      <c r="F102" s="175">
        <v>0</v>
      </c>
      <c r="G102" s="176">
        <f t="shared" si="12"/>
        <v>0</v>
      </c>
      <c r="O102" s="170">
        <v>2</v>
      </c>
      <c r="AA102" s="146">
        <v>12</v>
      </c>
      <c r="AB102" s="146">
        <v>1</v>
      </c>
      <c r="AC102" s="146">
        <v>4</v>
      </c>
      <c r="AZ102" s="146">
        <v>2</v>
      </c>
      <c r="BA102" s="146">
        <f t="shared" si="13"/>
        <v>0</v>
      </c>
      <c r="BB102" s="146">
        <f t="shared" si="14"/>
        <v>0</v>
      </c>
      <c r="BC102" s="146">
        <f t="shared" si="15"/>
        <v>0</v>
      </c>
      <c r="BD102" s="146">
        <f t="shared" si="16"/>
        <v>0</v>
      </c>
      <c r="BE102" s="146">
        <f t="shared" si="17"/>
        <v>0</v>
      </c>
      <c r="CA102" s="177">
        <v>12</v>
      </c>
      <c r="CB102" s="177">
        <v>1</v>
      </c>
      <c r="CZ102" s="146">
        <v>0</v>
      </c>
    </row>
    <row r="103" spans="1:104" x14ac:dyDescent="0.2">
      <c r="A103" s="171">
        <v>65</v>
      </c>
      <c r="B103" s="172" t="s">
        <v>249</v>
      </c>
      <c r="C103" s="173" t="s">
        <v>250</v>
      </c>
      <c r="D103" s="174" t="s">
        <v>193</v>
      </c>
      <c r="E103" s="175">
        <v>1</v>
      </c>
      <c r="F103" s="175">
        <v>0</v>
      </c>
      <c r="G103" s="176">
        <f t="shared" si="12"/>
        <v>0</v>
      </c>
      <c r="O103" s="170">
        <v>2</v>
      </c>
      <c r="AA103" s="146">
        <v>12</v>
      </c>
      <c r="AB103" s="146">
        <v>1</v>
      </c>
      <c r="AC103" s="146">
        <v>5</v>
      </c>
      <c r="AZ103" s="146">
        <v>2</v>
      </c>
      <c r="BA103" s="146">
        <f t="shared" si="13"/>
        <v>0</v>
      </c>
      <c r="BB103" s="146">
        <f t="shared" si="14"/>
        <v>0</v>
      </c>
      <c r="BC103" s="146">
        <f t="shared" si="15"/>
        <v>0</v>
      </c>
      <c r="BD103" s="146">
        <f t="shared" si="16"/>
        <v>0</v>
      </c>
      <c r="BE103" s="146">
        <f t="shared" si="17"/>
        <v>0</v>
      </c>
      <c r="CA103" s="177">
        <v>12</v>
      </c>
      <c r="CB103" s="177">
        <v>1</v>
      </c>
      <c r="CZ103" s="146">
        <v>0</v>
      </c>
    </row>
    <row r="104" spans="1:104" x14ac:dyDescent="0.2">
      <c r="A104" s="171">
        <v>66</v>
      </c>
      <c r="B104" s="172" t="s">
        <v>251</v>
      </c>
      <c r="C104" s="173" t="s">
        <v>252</v>
      </c>
      <c r="D104" s="174" t="s">
        <v>153</v>
      </c>
      <c r="E104" s="175">
        <v>2</v>
      </c>
      <c r="F104" s="175">
        <v>0</v>
      </c>
      <c r="G104" s="176">
        <f t="shared" si="12"/>
        <v>0</v>
      </c>
      <c r="O104" s="170">
        <v>2</v>
      </c>
      <c r="AA104" s="146">
        <v>12</v>
      </c>
      <c r="AB104" s="146">
        <v>1</v>
      </c>
      <c r="AC104" s="146">
        <v>89</v>
      </c>
      <c r="AZ104" s="146">
        <v>2</v>
      </c>
      <c r="BA104" s="146">
        <f t="shared" si="13"/>
        <v>0</v>
      </c>
      <c r="BB104" s="146">
        <f t="shared" si="14"/>
        <v>0</v>
      </c>
      <c r="BC104" s="146">
        <f t="shared" si="15"/>
        <v>0</v>
      </c>
      <c r="BD104" s="146">
        <f t="shared" si="16"/>
        <v>0</v>
      </c>
      <c r="BE104" s="146">
        <f t="shared" si="17"/>
        <v>0</v>
      </c>
      <c r="CA104" s="177">
        <v>12</v>
      </c>
      <c r="CB104" s="177">
        <v>1</v>
      </c>
      <c r="CZ104" s="146">
        <v>0</v>
      </c>
    </row>
    <row r="105" spans="1:104" x14ac:dyDescent="0.2">
      <c r="A105" s="171">
        <v>67</v>
      </c>
      <c r="B105" s="172" t="s">
        <v>253</v>
      </c>
      <c r="C105" s="173" t="s">
        <v>254</v>
      </c>
      <c r="D105" s="174" t="s">
        <v>153</v>
      </c>
      <c r="E105" s="175">
        <v>2</v>
      </c>
      <c r="F105" s="175">
        <v>0</v>
      </c>
      <c r="G105" s="176">
        <f t="shared" si="12"/>
        <v>0</v>
      </c>
      <c r="O105" s="170">
        <v>2</v>
      </c>
      <c r="AA105" s="146">
        <v>12</v>
      </c>
      <c r="AB105" s="146">
        <v>1</v>
      </c>
      <c r="AC105" s="146">
        <v>6</v>
      </c>
      <c r="AZ105" s="146">
        <v>2</v>
      </c>
      <c r="BA105" s="146">
        <f t="shared" si="13"/>
        <v>0</v>
      </c>
      <c r="BB105" s="146">
        <f t="shared" si="14"/>
        <v>0</v>
      </c>
      <c r="BC105" s="146">
        <f t="shared" si="15"/>
        <v>0</v>
      </c>
      <c r="BD105" s="146">
        <f t="shared" si="16"/>
        <v>0</v>
      </c>
      <c r="BE105" s="146">
        <f t="shared" si="17"/>
        <v>0</v>
      </c>
      <c r="CA105" s="177">
        <v>12</v>
      </c>
      <c r="CB105" s="177">
        <v>1</v>
      </c>
      <c r="CZ105" s="146">
        <v>0</v>
      </c>
    </row>
    <row r="106" spans="1:104" x14ac:dyDescent="0.2">
      <c r="A106" s="171">
        <v>68</v>
      </c>
      <c r="B106" s="172" t="s">
        <v>255</v>
      </c>
      <c r="C106" s="173" t="s">
        <v>256</v>
      </c>
      <c r="D106" s="174" t="s">
        <v>153</v>
      </c>
      <c r="E106" s="175">
        <v>2</v>
      </c>
      <c r="F106" s="175">
        <v>0</v>
      </c>
      <c r="G106" s="176">
        <f t="shared" si="12"/>
        <v>0</v>
      </c>
      <c r="O106" s="170">
        <v>2</v>
      </c>
      <c r="AA106" s="146">
        <v>12</v>
      </c>
      <c r="AB106" s="146">
        <v>1</v>
      </c>
      <c r="AC106" s="146">
        <v>7</v>
      </c>
      <c r="AZ106" s="146">
        <v>2</v>
      </c>
      <c r="BA106" s="146">
        <f t="shared" si="13"/>
        <v>0</v>
      </c>
      <c r="BB106" s="146">
        <f t="shared" si="14"/>
        <v>0</v>
      </c>
      <c r="BC106" s="146">
        <f t="shared" si="15"/>
        <v>0</v>
      </c>
      <c r="BD106" s="146">
        <f t="shared" si="16"/>
        <v>0</v>
      </c>
      <c r="BE106" s="146">
        <f t="shared" si="17"/>
        <v>0</v>
      </c>
      <c r="CA106" s="177">
        <v>12</v>
      </c>
      <c r="CB106" s="177">
        <v>1</v>
      </c>
      <c r="CZ106" s="146">
        <v>0</v>
      </c>
    </row>
    <row r="107" spans="1:104" x14ac:dyDescent="0.2">
      <c r="A107" s="171">
        <v>69</v>
      </c>
      <c r="B107" s="172" t="s">
        <v>257</v>
      </c>
      <c r="C107" s="173" t="s">
        <v>258</v>
      </c>
      <c r="D107" s="174" t="s">
        <v>153</v>
      </c>
      <c r="E107" s="175">
        <v>2</v>
      </c>
      <c r="F107" s="175">
        <v>0</v>
      </c>
      <c r="G107" s="176">
        <f t="shared" si="12"/>
        <v>0</v>
      </c>
      <c r="O107" s="170">
        <v>2</v>
      </c>
      <c r="AA107" s="146">
        <v>12</v>
      </c>
      <c r="AB107" s="146">
        <v>1</v>
      </c>
      <c r="AC107" s="146">
        <v>90</v>
      </c>
      <c r="AZ107" s="146">
        <v>2</v>
      </c>
      <c r="BA107" s="146">
        <f t="shared" si="13"/>
        <v>0</v>
      </c>
      <c r="BB107" s="146">
        <f t="shared" si="14"/>
        <v>0</v>
      </c>
      <c r="BC107" s="146">
        <f t="shared" si="15"/>
        <v>0</v>
      </c>
      <c r="BD107" s="146">
        <f t="shared" si="16"/>
        <v>0</v>
      </c>
      <c r="BE107" s="146">
        <f t="shared" si="17"/>
        <v>0</v>
      </c>
      <c r="CA107" s="177">
        <v>12</v>
      </c>
      <c r="CB107" s="177">
        <v>1</v>
      </c>
      <c r="CZ107" s="146">
        <v>0</v>
      </c>
    </row>
    <row r="108" spans="1:104" x14ac:dyDescent="0.2">
      <c r="A108" s="171">
        <v>70</v>
      </c>
      <c r="B108" s="172" t="s">
        <v>259</v>
      </c>
      <c r="C108" s="173" t="s">
        <v>260</v>
      </c>
      <c r="D108" s="174" t="s">
        <v>261</v>
      </c>
      <c r="E108" s="175">
        <v>4</v>
      </c>
      <c r="F108" s="175">
        <v>0</v>
      </c>
      <c r="G108" s="176">
        <f t="shared" si="12"/>
        <v>0</v>
      </c>
      <c r="O108" s="170">
        <v>2</v>
      </c>
      <c r="AA108" s="146">
        <v>12</v>
      </c>
      <c r="AB108" s="146">
        <v>1</v>
      </c>
      <c r="AC108" s="146">
        <v>8</v>
      </c>
      <c r="AZ108" s="146">
        <v>2</v>
      </c>
      <c r="BA108" s="146">
        <f t="shared" si="13"/>
        <v>0</v>
      </c>
      <c r="BB108" s="146">
        <f t="shared" si="14"/>
        <v>0</v>
      </c>
      <c r="BC108" s="146">
        <f t="shared" si="15"/>
        <v>0</v>
      </c>
      <c r="BD108" s="146">
        <f t="shared" si="16"/>
        <v>0</v>
      </c>
      <c r="BE108" s="146">
        <f t="shared" si="17"/>
        <v>0</v>
      </c>
      <c r="CA108" s="177">
        <v>12</v>
      </c>
      <c r="CB108" s="177">
        <v>1</v>
      </c>
      <c r="CZ108" s="146">
        <v>0</v>
      </c>
    </row>
    <row r="109" spans="1:104" x14ac:dyDescent="0.2">
      <c r="A109" s="171">
        <v>71</v>
      </c>
      <c r="B109" s="172" t="s">
        <v>262</v>
      </c>
      <c r="C109" s="173" t="s">
        <v>263</v>
      </c>
      <c r="D109" s="174" t="s">
        <v>261</v>
      </c>
      <c r="E109" s="175">
        <v>4</v>
      </c>
      <c r="F109" s="175">
        <v>0</v>
      </c>
      <c r="G109" s="176">
        <f t="shared" si="12"/>
        <v>0</v>
      </c>
      <c r="O109" s="170">
        <v>2</v>
      </c>
      <c r="AA109" s="146">
        <v>12</v>
      </c>
      <c r="AB109" s="146">
        <v>1</v>
      </c>
      <c r="AC109" s="146">
        <v>9</v>
      </c>
      <c r="AZ109" s="146">
        <v>2</v>
      </c>
      <c r="BA109" s="146">
        <f t="shared" si="13"/>
        <v>0</v>
      </c>
      <c r="BB109" s="146">
        <f t="shared" si="14"/>
        <v>0</v>
      </c>
      <c r="BC109" s="146">
        <f t="shared" si="15"/>
        <v>0</v>
      </c>
      <c r="BD109" s="146">
        <f t="shared" si="16"/>
        <v>0</v>
      </c>
      <c r="BE109" s="146">
        <f t="shared" si="17"/>
        <v>0</v>
      </c>
      <c r="CA109" s="177">
        <v>12</v>
      </c>
      <c r="CB109" s="177">
        <v>1</v>
      </c>
      <c r="CZ109" s="146">
        <v>0</v>
      </c>
    </row>
    <row r="110" spans="1:104" x14ac:dyDescent="0.2">
      <c r="A110" s="171">
        <v>72</v>
      </c>
      <c r="B110" s="172" t="s">
        <v>264</v>
      </c>
      <c r="C110" s="173" t="s">
        <v>265</v>
      </c>
      <c r="D110" s="174" t="s">
        <v>153</v>
      </c>
      <c r="E110" s="175">
        <v>4</v>
      </c>
      <c r="F110" s="175">
        <v>0</v>
      </c>
      <c r="G110" s="176">
        <f t="shared" si="12"/>
        <v>0</v>
      </c>
      <c r="O110" s="170">
        <v>2</v>
      </c>
      <c r="AA110" s="146">
        <v>12</v>
      </c>
      <c r="AB110" s="146">
        <v>1</v>
      </c>
      <c r="AC110" s="146">
        <v>10</v>
      </c>
      <c r="AZ110" s="146">
        <v>2</v>
      </c>
      <c r="BA110" s="146">
        <f t="shared" si="13"/>
        <v>0</v>
      </c>
      <c r="BB110" s="146">
        <f t="shared" si="14"/>
        <v>0</v>
      </c>
      <c r="BC110" s="146">
        <f t="shared" si="15"/>
        <v>0</v>
      </c>
      <c r="BD110" s="146">
        <f t="shared" si="16"/>
        <v>0</v>
      </c>
      <c r="BE110" s="146">
        <f t="shared" si="17"/>
        <v>0</v>
      </c>
      <c r="CA110" s="177">
        <v>12</v>
      </c>
      <c r="CB110" s="177">
        <v>1</v>
      </c>
      <c r="CZ110" s="146">
        <v>1E-3</v>
      </c>
    </row>
    <row r="111" spans="1:104" x14ac:dyDescent="0.2">
      <c r="A111" s="171">
        <v>73</v>
      </c>
      <c r="B111" s="172" t="s">
        <v>266</v>
      </c>
      <c r="C111" s="173" t="s">
        <v>267</v>
      </c>
      <c r="D111" s="174" t="s">
        <v>153</v>
      </c>
      <c r="E111" s="175">
        <v>4</v>
      </c>
      <c r="F111" s="175">
        <v>0</v>
      </c>
      <c r="G111" s="176">
        <f t="shared" si="12"/>
        <v>0</v>
      </c>
      <c r="O111" s="170">
        <v>2</v>
      </c>
      <c r="AA111" s="146">
        <v>12</v>
      </c>
      <c r="AB111" s="146">
        <v>1</v>
      </c>
      <c r="AC111" s="146">
        <v>11</v>
      </c>
      <c r="AZ111" s="146">
        <v>2</v>
      </c>
      <c r="BA111" s="146">
        <f t="shared" si="13"/>
        <v>0</v>
      </c>
      <c r="BB111" s="146">
        <f t="shared" si="14"/>
        <v>0</v>
      </c>
      <c r="BC111" s="146">
        <f t="shared" si="15"/>
        <v>0</v>
      </c>
      <c r="BD111" s="146">
        <f t="shared" si="16"/>
        <v>0</v>
      </c>
      <c r="BE111" s="146">
        <f t="shared" si="17"/>
        <v>0</v>
      </c>
      <c r="CA111" s="177">
        <v>12</v>
      </c>
      <c r="CB111" s="177">
        <v>1</v>
      </c>
      <c r="CZ111" s="146">
        <v>1E-3</v>
      </c>
    </row>
    <row r="112" spans="1:104" x14ac:dyDescent="0.2">
      <c r="A112" s="171">
        <v>74</v>
      </c>
      <c r="B112" s="172" t="s">
        <v>268</v>
      </c>
      <c r="C112" s="173" t="s">
        <v>269</v>
      </c>
      <c r="D112" s="174" t="s">
        <v>153</v>
      </c>
      <c r="E112" s="175">
        <v>4</v>
      </c>
      <c r="F112" s="175">
        <v>0</v>
      </c>
      <c r="G112" s="176">
        <f t="shared" si="12"/>
        <v>0</v>
      </c>
      <c r="O112" s="170">
        <v>2</v>
      </c>
      <c r="AA112" s="146">
        <v>12</v>
      </c>
      <c r="AB112" s="146">
        <v>1</v>
      </c>
      <c r="AC112" s="146">
        <v>12</v>
      </c>
      <c r="AZ112" s="146">
        <v>2</v>
      </c>
      <c r="BA112" s="146">
        <f t="shared" si="13"/>
        <v>0</v>
      </c>
      <c r="BB112" s="146">
        <f t="shared" si="14"/>
        <v>0</v>
      </c>
      <c r="BC112" s="146">
        <f t="shared" si="15"/>
        <v>0</v>
      </c>
      <c r="BD112" s="146">
        <f t="shared" si="16"/>
        <v>0</v>
      </c>
      <c r="BE112" s="146">
        <f t="shared" si="17"/>
        <v>0</v>
      </c>
      <c r="CA112" s="177">
        <v>12</v>
      </c>
      <c r="CB112" s="177">
        <v>1</v>
      </c>
      <c r="CZ112" s="146">
        <v>1E-3</v>
      </c>
    </row>
    <row r="113" spans="1:104" x14ac:dyDescent="0.2">
      <c r="A113" s="171">
        <v>75</v>
      </c>
      <c r="B113" s="172" t="s">
        <v>270</v>
      </c>
      <c r="C113" s="173" t="s">
        <v>271</v>
      </c>
      <c r="D113" s="174" t="s">
        <v>153</v>
      </c>
      <c r="E113" s="175">
        <v>4</v>
      </c>
      <c r="F113" s="175">
        <v>0</v>
      </c>
      <c r="G113" s="176">
        <f t="shared" si="12"/>
        <v>0</v>
      </c>
      <c r="O113" s="170">
        <v>2</v>
      </c>
      <c r="AA113" s="146">
        <v>12</v>
      </c>
      <c r="AB113" s="146">
        <v>1</v>
      </c>
      <c r="AC113" s="146">
        <v>13</v>
      </c>
      <c r="AZ113" s="146">
        <v>2</v>
      </c>
      <c r="BA113" s="146">
        <f t="shared" si="13"/>
        <v>0</v>
      </c>
      <c r="BB113" s="146">
        <f t="shared" si="14"/>
        <v>0</v>
      </c>
      <c r="BC113" s="146">
        <f t="shared" si="15"/>
        <v>0</v>
      </c>
      <c r="BD113" s="146">
        <f t="shared" si="16"/>
        <v>0</v>
      </c>
      <c r="BE113" s="146">
        <f t="shared" si="17"/>
        <v>0</v>
      </c>
      <c r="CA113" s="177">
        <v>12</v>
      </c>
      <c r="CB113" s="177">
        <v>1</v>
      </c>
      <c r="CZ113" s="146">
        <v>1E-3</v>
      </c>
    </row>
    <row r="114" spans="1:104" x14ac:dyDescent="0.2">
      <c r="A114" s="171">
        <v>76</v>
      </c>
      <c r="B114" s="172" t="s">
        <v>272</v>
      </c>
      <c r="C114" s="173" t="s">
        <v>273</v>
      </c>
      <c r="D114" s="174" t="s">
        <v>75</v>
      </c>
      <c r="E114" s="175">
        <v>1</v>
      </c>
      <c r="F114" s="175">
        <v>0</v>
      </c>
      <c r="G114" s="176">
        <f t="shared" si="12"/>
        <v>0</v>
      </c>
      <c r="O114" s="170">
        <v>2</v>
      </c>
      <c r="AA114" s="146">
        <v>12</v>
      </c>
      <c r="AB114" s="146">
        <v>1</v>
      </c>
      <c r="AC114" s="146">
        <v>14</v>
      </c>
      <c r="AZ114" s="146">
        <v>2</v>
      </c>
      <c r="BA114" s="146">
        <f t="shared" si="13"/>
        <v>0</v>
      </c>
      <c r="BB114" s="146">
        <f t="shared" si="14"/>
        <v>0</v>
      </c>
      <c r="BC114" s="146">
        <f t="shared" si="15"/>
        <v>0</v>
      </c>
      <c r="BD114" s="146">
        <f t="shared" si="16"/>
        <v>0</v>
      </c>
      <c r="BE114" s="146">
        <f t="shared" si="17"/>
        <v>0</v>
      </c>
      <c r="CA114" s="177">
        <v>12</v>
      </c>
      <c r="CB114" s="177">
        <v>1</v>
      </c>
      <c r="CZ114" s="146">
        <v>1.7940000000000001E-2</v>
      </c>
    </row>
    <row r="115" spans="1:104" x14ac:dyDescent="0.2">
      <c r="A115" s="171">
        <v>77</v>
      </c>
      <c r="B115" s="172" t="s">
        <v>274</v>
      </c>
      <c r="C115" s="173" t="s">
        <v>275</v>
      </c>
      <c r="D115" s="174" t="s">
        <v>61</v>
      </c>
      <c r="E115" s="175"/>
      <c r="F115" s="175">
        <v>0</v>
      </c>
      <c r="G115" s="176">
        <f t="shared" si="12"/>
        <v>0</v>
      </c>
      <c r="O115" s="170">
        <v>2</v>
      </c>
      <c r="AA115" s="146">
        <v>7</v>
      </c>
      <c r="AB115" s="146">
        <v>1002</v>
      </c>
      <c r="AC115" s="146">
        <v>5</v>
      </c>
      <c r="AZ115" s="146">
        <v>2</v>
      </c>
      <c r="BA115" s="146">
        <f t="shared" si="13"/>
        <v>0</v>
      </c>
      <c r="BB115" s="146">
        <f t="shared" si="14"/>
        <v>0</v>
      </c>
      <c r="BC115" s="146">
        <f t="shared" si="15"/>
        <v>0</v>
      </c>
      <c r="BD115" s="146">
        <f t="shared" si="16"/>
        <v>0</v>
      </c>
      <c r="BE115" s="146">
        <f t="shared" si="17"/>
        <v>0</v>
      </c>
      <c r="CA115" s="177">
        <v>7</v>
      </c>
      <c r="CB115" s="177">
        <v>1002</v>
      </c>
      <c r="CZ115" s="146">
        <v>0</v>
      </c>
    </row>
    <row r="116" spans="1:104" x14ac:dyDescent="0.2">
      <c r="A116" s="184"/>
      <c r="B116" s="185" t="s">
        <v>76</v>
      </c>
      <c r="C116" s="186" t="str">
        <f>CONCATENATE(B82," ",C82)</f>
        <v>725 Zařizovací předměty</v>
      </c>
      <c r="D116" s="187"/>
      <c r="E116" s="188"/>
      <c r="F116" s="189"/>
      <c r="G116" s="190">
        <f>SUM(G82:G115)</f>
        <v>0</v>
      </c>
      <c r="O116" s="170">
        <v>4</v>
      </c>
      <c r="BA116" s="191">
        <f>SUM(BA82:BA115)</f>
        <v>0</v>
      </c>
      <c r="BB116" s="191">
        <f>SUM(BB82:BB115)</f>
        <v>0</v>
      </c>
      <c r="BC116" s="191">
        <f>SUM(BC82:BC115)</f>
        <v>0</v>
      </c>
      <c r="BD116" s="191">
        <f>SUM(BD82:BD115)</f>
        <v>0</v>
      </c>
      <c r="BE116" s="191">
        <f>SUM(BE82:BE115)</f>
        <v>0</v>
      </c>
    </row>
    <row r="117" spans="1:104" x14ac:dyDescent="0.2">
      <c r="A117" s="163" t="s">
        <v>72</v>
      </c>
      <c r="B117" s="164" t="s">
        <v>276</v>
      </c>
      <c r="C117" s="165" t="s">
        <v>277</v>
      </c>
      <c r="D117" s="166"/>
      <c r="E117" s="167"/>
      <c r="F117" s="167"/>
      <c r="G117" s="168"/>
      <c r="H117" s="169"/>
      <c r="I117" s="169"/>
      <c r="O117" s="170">
        <v>1</v>
      </c>
    </row>
    <row r="118" spans="1:104" x14ac:dyDescent="0.2">
      <c r="A118" s="171">
        <v>78</v>
      </c>
      <c r="B118" s="172" t="s">
        <v>278</v>
      </c>
      <c r="C118" s="173" t="s">
        <v>279</v>
      </c>
      <c r="D118" s="174" t="s">
        <v>136</v>
      </c>
      <c r="E118" s="175">
        <v>1.7569699999999999</v>
      </c>
      <c r="F118" s="175">
        <v>0</v>
      </c>
      <c r="G118" s="176">
        <f>E118*F118</f>
        <v>0</v>
      </c>
      <c r="O118" s="170">
        <v>2</v>
      </c>
      <c r="AA118" s="146">
        <v>8</v>
      </c>
      <c r="AB118" s="146">
        <v>1</v>
      </c>
      <c r="AC118" s="146">
        <v>3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8</v>
      </c>
      <c r="CB118" s="177">
        <v>1</v>
      </c>
      <c r="CZ118" s="146">
        <v>0</v>
      </c>
    </row>
    <row r="119" spans="1:104" x14ac:dyDescent="0.2">
      <c r="A119" s="171">
        <v>79</v>
      </c>
      <c r="B119" s="172" t="s">
        <v>280</v>
      </c>
      <c r="C119" s="173" t="s">
        <v>281</v>
      </c>
      <c r="D119" s="174" t="s">
        <v>136</v>
      </c>
      <c r="E119" s="175">
        <v>1.7569699999999999</v>
      </c>
      <c r="F119" s="175">
        <v>0</v>
      </c>
      <c r="G119" s="176">
        <f>E119*F119</f>
        <v>0</v>
      </c>
      <c r="O119" s="170">
        <v>2</v>
      </c>
      <c r="AA119" s="146">
        <v>8</v>
      </c>
      <c r="AB119" s="146">
        <v>1</v>
      </c>
      <c r="AC119" s="146">
        <v>3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8</v>
      </c>
      <c r="CB119" s="177">
        <v>1</v>
      </c>
      <c r="CZ119" s="146">
        <v>0</v>
      </c>
    </row>
    <row r="120" spans="1:104" x14ac:dyDescent="0.2">
      <c r="A120" s="171">
        <v>80</v>
      </c>
      <c r="B120" s="172" t="s">
        <v>282</v>
      </c>
      <c r="C120" s="173" t="s">
        <v>283</v>
      </c>
      <c r="D120" s="174" t="s">
        <v>136</v>
      </c>
      <c r="E120" s="175">
        <v>33.382429999999999</v>
      </c>
      <c r="F120" s="175">
        <v>0</v>
      </c>
      <c r="G120" s="176">
        <f>E120*F120</f>
        <v>0</v>
      </c>
      <c r="O120" s="170">
        <v>2</v>
      </c>
      <c r="AA120" s="146">
        <v>8</v>
      </c>
      <c r="AB120" s="146">
        <v>1</v>
      </c>
      <c r="AC120" s="146">
        <v>3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8</v>
      </c>
      <c r="CB120" s="177">
        <v>1</v>
      </c>
      <c r="CZ120" s="146">
        <v>0</v>
      </c>
    </row>
    <row r="121" spans="1:104" x14ac:dyDescent="0.2">
      <c r="A121" s="171">
        <v>81</v>
      </c>
      <c r="B121" s="172" t="s">
        <v>284</v>
      </c>
      <c r="C121" s="173" t="s">
        <v>285</v>
      </c>
      <c r="D121" s="174" t="s">
        <v>136</v>
      </c>
      <c r="E121" s="175">
        <v>1.7569699999999999</v>
      </c>
      <c r="F121" s="175">
        <v>0</v>
      </c>
      <c r="G121" s="176">
        <f>E121*F121</f>
        <v>0</v>
      </c>
      <c r="O121" s="170">
        <v>2</v>
      </c>
      <c r="AA121" s="146">
        <v>8</v>
      </c>
      <c r="AB121" s="146">
        <v>1</v>
      </c>
      <c r="AC121" s="146">
        <v>3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8</v>
      </c>
      <c r="CB121" s="177">
        <v>1</v>
      </c>
      <c r="CZ121" s="146">
        <v>0</v>
      </c>
    </row>
    <row r="122" spans="1:104" x14ac:dyDescent="0.2">
      <c r="A122" s="171">
        <v>82</v>
      </c>
      <c r="B122" s="172" t="s">
        <v>286</v>
      </c>
      <c r="C122" s="173" t="s">
        <v>287</v>
      </c>
      <c r="D122" s="174" t="s">
        <v>136</v>
      </c>
      <c r="E122" s="175">
        <v>1.7569699999999999</v>
      </c>
      <c r="F122" s="175">
        <v>0</v>
      </c>
      <c r="G122" s="176">
        <f>E122*F122</f>
        <v>0</v>
      </c>
      <c r="O122" s="170">
        <v>2</v>
      </c>
      <c r="AA122" s="146">
        <v>8</v>
      </c>
      <c r="AB122" s="146">
        <v>1</v>
      </c>
      <c r="AC122" s="146">
        <v>3</v>
      </c>
      <c r="AZ122" s="146">
        <v>1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8</v>
      </c>
      <c r="CB122" s="177">
        <v>1</v>
      </c>
      <c r="CZ122" s="146">
        <v>0</v>
      </c>
    </row>
    <row r="123" spans="1:104" x14ac:dyDescent="0.2">
      <c r="A123" s="184"/>
      <c r="B123" s="185" t="s">
        <v>76</v>
      </c>
      <c r="C123" s="186" t="str">
        <f>CONCATENATE(B117," ",C117)</f>
        <v>D96 Přesuny suti a vybouraných hmot</v>
      </c>
      <c r="D123" s="187"/>
      <c r="E123" s="188"/>
      <c r="F123" s="189"/>
      <c r="G123" s="190">
        <f>SUM(G117:G122)</f>
        <v>0</v>
      </c>
      <c r="O123" s="170">
        <v>4</v>
      </c>
      <c r="BA123" s="191">
        <f>SUM(BA117:BA122)</f>
        <v>0</v>
      </c>
      <c r="BB123" s="191">
        <f>SUM(BB117:BB122)</f>
        <v>0</v>
      </c>
      <c r="BC123" s="191">
        <f>SUM(BC117:BC122)</f>
        <v>0</v>
      </c>
      <c r="BD123" s="191">
        <f>SUM(BD117:BD122)</f>
        <v>0</v>
      </c>
      <c r="BE123" s="191">
        <f>SUM(BE117:BE122)</f>
        <v>0</v>
      </c>
    </row>
    <row r="124" spans="1:104" x14ac:dyDescent="0.2">
      <c r="E124" s="146"/>
    </row>
    <row r="125" spans="1:104" x14ac:dyDescent="0.2">
      <c r="E125" s="146"/>
    </row>
    <row r="126" spans="1:104" x14ac:dyDescent="0.2">
      <c r="E126" s="146"/>
    </row>
    <row r="127" spans="1:104" x14ac:dyDescent="0.2">
      <c r="E127" s="146"/>
    </row>
    <row r="128" spans="1:104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A147" s="192"/>
      <c r="B147" s="192"/>
      <c r="C147" s="192"/>
      <c r="D147" s="192"/>
      <c r="E147" s="192"/>
      <c r="F147" s="192"/>
      <c r="G147" s="192"/>
    </row>
    <row r="148" spans="1:7" x14ac:dyDescent="0.2">
      <c r="A148" s="192"/>
      <c r="B148" s="192"/>
      <c r="C148" s="192"/>
      <c r="D148" s="192"/>
      <c r="E148" s="192"/>
      <c r="F148" s="192"/>
      <c r="G148" s="192"/>
    </row>
    <row r="149" spans="1:7" x14ac:dyDescent="0.2">
      <c r="A149" s="192"/>
      <c r="B149" s="192"/>
      <c r="C149" s="192"/>
      <c r="D149" s="192"/>
      <c r="E149" s="192"/>
      <c r="F149" s="192"/>
      <c r="G149" s="192"/>
    </row>
    <row r="150" spans="1:7" x14ac:dyDescent="0.2">
      <c r="A150" s="192"/>
      <c r="B150" s="192"/>
      <c r="C150" s="192"/>
      <c r="D150" s="192"/>
      <c r="E150" s="192"/>
      <c r="F150" s="192"/>
      <c r="G150" s="192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E177" s="146"/>
    </row>
    <row r="178" spans="1:7" x14ac:dyDescent="0.2">
      <c r="E178" s="146"/>
    </row>
    <row r="179" spans="1:7" x14ac:dyDescent="0.2">
      <c r="E179" s="146"/>
    </row>
    <row r="180" spans="1:7" x14ac:dyDescent="0.2">
      <c r="E180" s="146"/>
    </row>
    <row r="181" spans="1:7" x14ac:dyDescent="0.2">
      <c r="E181" s="146"/>
    </row>
    <row r="182" spans="1:7" x14ac:dyDescent="0.2">
      <c r="A182" s="193"/>
      <c r="B182" s="193"/>
    </row>
    <row r="183" spans="1:7" x14ac:dyDescent="0.2">
      <c r="A183" s="192"/>
      <c r="B183" s="192"/>
      <c r="C183" s="195"/>
      <c r="D183" s="195"/>
      <c r="E183" s="196"/>
      <c r="F183" s="195"/>
      <c r="G183" s="197"/>
    </row>
    <row r="184" spans="1:7" x14ac:dyDescent="0.2">
      <c r="A184" s="198"/>
      <c r="B184" s="198"/>
      <c r="C184" s="192"/>
      <c r="D184" s="192"/>
      <c r="E184" s="199"/>
      <c r="F184" s="192"/>
      <c r="G184" s="192"/>
    </row>
    <row r="185" spans="1:7" x14ac:dyDescent="0.2">
      <c r="A185" s="192"/>
      <c r="B185" s="192"/>
      <c r="C185" s="192"/>
      <c r="D185" s="192"/>
      <c r="E185" s="199"/>
      <c r="F185" s="192"/>
      <c r="G185" s="192"/>
    </row>
    <row r="186" spans="1:7" x14ac:dyDescent="0.2">
      <c r="A186" s="192"/>
      <c r="B186" s="192"/>
      <c r="C186" s="192"/>
      <c r="D186" s="192"/>
      <c r="E186" s="199"/>
      <c r="F186" s="192"/>
      <c r="G186" s="192"/>
    </row>
    <row r="187" spans="1:7" x14ac:dyDescent="0.2">
      <c r="A187" s="192"/>
      <c r="B187" s="192"/>
      <c r="C187" s="192"/>
      <c r="D187" s="192"/>
      <c r="E187" s="199"/>
      <c r="F187" s="192"/>
      <c r="G187" s="192"/>
    </row>
    <row r="188" spans="1:7" x14ac:dyDescent="0.2">
      <c r="A188" s="192"/>
      <c r="B188" s="192"/>
      <c r="C188" s="192"/>
      <c r="D188" s="192"/>
      <c r="E188" s="199"/>
      <c r="F188" s="192"/>
      <c r="G188" s="192"/>
    </row>
    <row r="189" spans="1:7" x14ac:dyDescent="0.2">
      <c r="A189" s="192"/>
      <c r="B189" s="192"/>
      <c r="C189" s="192"/>
      <c r="D189" s="192"/>
      <c r="E189" s="199"/>
      <c r="F189" s="192"/>
      <c r="G189" s="192"/>
    </row>
    <row r="190" spans="1:7" x14ac:dyDescent="0.2">
      <c r="A190" s="192"/>
      <c r="B190" s="192"/>
      <c r="C190" s="192"/>
      <c r="D190" s="192"/>
      <c r="E190" s="199"/>
      <c r="F190" s="192"/>
      <c r="G190" s="192"/>
    </row>
    <row r="191" spans="1:7" x14ac:dyDescent="0.2">
      <c r="A191" s="192"/>
      <c r="B191" s="192"/>
      <c r="C191" s="192"/>
      <c r="D191" s="192"/>
      <c r="E191" s="199"/>
      <c r="F191" s="192"/>
      <c r="G191" s="192"/>
    </row>
    <row r="192" spans="1:7" x14ac:dyDescent="0.2">
      <c r="A192" s="192"/>
      <c r="B192" s="192"/>
      <c r="C192" s="192"/>
      <c r="D192" s="192"/>
      <c r="E192" s="199"/>
      <c r="F192" s="192"/>
      <c r="G192" s="192"/>
    </row>
    <row r="193" spans="1:7" x14ac:dyDescent="0.2">
      <c r="A193" s="192"/>
      <c r="B193" s="192"/>
      <c r="C193" s="192"/>
      <c r="D193" s="192"/>
      <c r="E193" s="199"/>
      <c r="F193" s="192"/>
      <c r="G193" s="192"/>
    </row>
    <row r="194" spans="1:7" x14ac:dyDescent="0.2">
      <c r="A194" s="192"/>
      <c r="B194" s="192"/>
      <c r="C194" s="192"/>
      <c r="D194" s="192"/>
      <c r="E194" s="199"/>
      <c r="F194" s="192"/>
      <c r="G194" s="192"/>
    </row>
    <row r="195" spans="1:7" x14ac:dyDescent="0.2">
      <c r="A195" s="192"/>
      <c r="B195" s="192"/>
      <c r="C195" s="192"/>
      <c r="D195" s="192"/>
      <c r="E195" s="199"/>
      <c r="F195" s="192"/>
      <c r="G195" s="192"/>
    </row>
    <row r="196" spans="1:7" x14ac:dyDescent="0.2">
      <c r="A196" s="192"/>
      <c r="B196" s="192"/>
      <c r="C196" s="192"/>
      <c r="D196" s="192"/>
      <c r="E196" s="199"/>
      <c r="F196" s="192"/>
      <c r="G196" s="192"/>
    </row>
  </sheetData>
  <mergeCells count="23">
    <mergeCell ref="C22:D22"/>
    <mergeCell ref="A1:G1"/>
    <mergeCell ref="A3:B3"/>
    <mergeCell ref="A4:B4"/>
    <mergeCell ref="E4:G4"/>
    <mergeCell ref="C9:D9"/>
    <mergeCell ref="C10:D10"/>
    <mergeCell ref="C11:D11"/>
    <mergeCell ref="C12:D12"/>
    <mergeCell ref="C13:D13"/>
    <mergeCell ref="C14:D14"/>
    <mergeCell ref="C19:D19"/>
    <mergeCell ref="C20:D20"/>
    <mergeCell ref="C21:D21"/>
    <mergeCell ref="C40:D40"/>
    <mergeCell ref="C23:D23"/>
    <mergeCell ref="C24:D24"/>
    <mergeCell ref="C29:D29"/>
    <mergeCell ref="C30:D30"/>
    <mergeCell ref="C31:D31"/>
    <mergeCell ref="C32:D32"/>
    <mergeCell ref="C33:D33"/>
    <mergeCell ref="C34:D3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hnovackova</cp:lastModifiedBy>
  <cp:lastPrinted>2014-04-30T08:24:37Z</cp:lastPrinted>
  <dcterms:created xsi:type="dcterms:W3CDTF">2014-04-07T12:56:46Z</dcterms:created>
  <dcterms:modified xsi:type="dcterms:W3CDTF">2014-04-30T08:35:26Z</dcterms:modified>
</cp:coreProperties>
</file>