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<sst xmlns="http://schemas.openxmlformats.org/spreadsheetml/2006/main" count="586" uniqueCount="191">
  <si>
    <t xml:space="preserve">
        Kategorie: PP 008-2014 - Propagační předměty, sběr do: 30.09.2014, dodání od: 01.11.2014, vygenerováno: 24.10.2014 09:20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</si>
  <si>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</si>
  <si>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</si>
  <si>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</si>
  <si>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</si>
  <si>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</si>
  <si>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</si>
  <si>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</si>
  <si>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</si>
  <si>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</si>
  <si>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</si>
  <si>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</si>
  <si>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</si>
  <si>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</si>
  <si>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</si>
  <si>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</si>
  <si>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</si>
  <si>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</si>
  <si>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</si>
  <si>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</si>
  <si>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</si>
  <si>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</si>
  <si>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</si>
  <si>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</si>
  <si>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</si>
  <si>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</si>
  <si>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</si>
  <si>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</si>
  <si>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</si>
  <si>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</si>
  <si>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</si>
  <si>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</si>
  <si>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</si>
  <si>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</si>
  <si>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</si>
  <si>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</si>
  <si>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</si>
  <si>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</si>
  <si>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</si>
  <si>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</si>
  <si>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</t>
  </si>
  <si>
    <t>39294100-0-10</t>
  </si>
  <si>
    <t>Banner</t>
  </si>
  <si>
    <t>Obecná položka, konkrétní specifikace (barva, materiál, rozměr, ...) se uvádí do předepsané šablony.</t>
  </si>
  <si>
    <t>REKLAMNÍ POUTAČ A1
- oboustranný venkovní stojan se stabilní základnou na kolečkách (která se může plnit pískem i vodou).
Grafika má být uchycena do zaklapávavcího rámu jenž umožňuje snadnou a rychlou výměnu - plocha grafiky 81x57 cm.</t>
  </si>
  <si>
    <t>ks</t>
  </si>
  <si>
    <t>S</t>
  </si>
  <si>
    <t>Centrum inovace výuky arch. a muzeologie</t>
  </si>
  <si>
    <t>FF, Grohova 7, budova C</t>
  </si>
  <si>
    <t>Arna Nováka 1/1, 60200 Brno</t>
  </si>
  <si>
    <t>bud. C/04014</t>
  </si>
  <si>
    <t xml:space="preserve">Šibíčková Jitka  </t>
  </si>
  <si>
    <t>9111@mail.muni.cz</t>
  </si>
  <si>
    <t>0033</t>
  </si>
  <si>
    <t>212650</t>
  </si>
  <si>
    <t xml:space="preserve">   </t>
  </si>
  <si>
    <t>1195</t>
  </si>
  <si>
    <t xml:space="preserve">      </t>
  </si>
  <si>
    <t>OBJ/2155/0044/14</t>
  </si>
  <si>
    <t>Celkem za objednávku</t>
  </si>
  <si>
    <t>samolepky pro CEITEC</t>
  </si>
  <si>
    <t>39294100-0-11</t>
  </si>
  <si>
    <t>Samolepka</t>
  </si>
  <si>
    <t>Dodání  podkladů: Grafická specifikace dle přiloženého  tiskového PDF;
Rozměr (velikost): 70 x 35 mm; Barevnost: plnobarevné (zelená barva-Pantone 368C, loga EU a OP VaVpI); Materiál: papírová samolepka z nehlazeného papíru  s lesklým povrchem, zalakovat; Technologie: ofsetový  tisk</t>
  </si>
  <si>
    <t>Centrální řídící struktura CEITEC</t>
  </si>
  <si>
    <t>CEITEC, Koliště 13a</t>
  </si>
  <si>
    <t>Koliště 1965/13a, 60200 Brno</t>
  </si>
  <si>
    <t xml:space="preserve">Vyhnánková Pavla Ing. </t>
  </si>
  <si>
    <t>207112@mail.muni.cz</t>
  </si>
  <si>
    <t>Před výrobou musí být zkonzultováno a schváleno zadavatelem. Dodací adresa Koliště 13a, Brno, fakturační adresa Žerotínovo nám. 9, Brno.</t>
  </si>
  <si>
    <t>6101</t>
  </si>
  <si>
    <t>790000</t>
  </si>
  <si>
    <t>915</t>
  </si>
  <si>
    <t>2195</t>
  </si>
  <si>
    <t>0013</t>
  </si>
  <si>
    <t>OBJ/7901/0076/14</t>
  </si>
  <si>
    <t>Dodání  podkladů: Grafická specifikace dle přiloženého  tiskového PDF;
Rozměr (velikost): 210 x 100 mm; Barevnost: plnobarevné (zelená barva-Pantone 368C, loga EU a OP VaVpI); 
Materiál: papírová samolepka z nehlazeného papíru s lesklým povrchem, zalakovat; Technologie: ofsetový  tisk</t>
  </si>
  <si>
    <t>Před výrobou musí být konzultováno a schváleno zadavatelem. Dodací adresa Koliště 13a, fakturační adresa Žerotínovo nám. 9, Brno.</t>
  </si>
  <si>
    <t>FSpS diáře 2015, zak. 1030</t>
  </si>
  <si>
    <t>39294100-0-13</t>
  </si>
  <si>
    <t>Kalendář</t>
  </si>
  <si>
    <t>Fakulta sportovních studií</t>
  </si>
  <si>
    <t>UKB, Kamenice 5, budova A33</t>
  </si>
  <si>
    <t>Kamenice 753/5, 62500 Brno</t>
  </si>
  <si>
    <t>bud. A33/214</t>
  </si>
  <si>
    <t xml:space="preserve">Wlodarczyk Zuzana Mgr. </t>
  </si>
  <si>
    <t>261299@mail.muni.cz</t>
  </si>
  <si>
    <t>1030</t>
  </si>
  <si>
    <t>519916</t>
  </si>
  <si>
    <t>1111</t>
  </si>
  <si>
    <t>6000</t>
  </si>
  <si>
    <t>OBJ/5102/0127/14</t>
  </si>
  <si>
    <t>A Marečková, zak. 3556</t>
  </si>
  <si>
    <t>39294100-0-49</t>
  </si>
  <si>
    <t>Blok - OPVK</t>
  </si>
  <si>
    <t>Blok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</si>
  <si>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UKB, Kamenice 5, budova A34</t>
  </si>
  <si>
    <t>bud. A34/238</t>
  </si>
  <si>
    <t xml:space="preserve">Marečková Alena  </t>
  </si>
  <si>
    <t>106697@mail.muni.cz</t>
  </si>
  <si>
    <t>3556</t>
  </si>
  <si>
    <t>511200</t>
  </si>
  <si>
    <t>1590</t>
  </si>
  <si>
    <t>0000</t>
  </si>
  <si>
    <t>OBJ/5102/0128/14</t>
  </si>
  <si>
    <t>39294100-0-36</t>
  </si>
  <si>
    <t>Taška (papírová/igelitová) - OPVK</t>
  </si>
  <si>
    <t>39294100-0-28</t>
  </si>
  <si>
    <t>Propiska - OPVK</t>
  </si>
  <si>
    <t>39294100-0-22</t>
  </si>
  <si>
    <t>Tričko - OPVK</t>
  </si>
  <si>
    <t>Bavlněné tričko s krátkým rukávem
Dámské: S 10 ks
Barva: tyrkysová
Tričko s potiskem na zadní straně rozšířený horizontální logolink, (nejmenší přípustná velikost základního logolinku 72x14 mm), na pravém rukávu logo fakulty.
Písmo sloganu: Helvetica Neue LT Pro 55 Roman. Použité barvy: bílá - Process Black CV. Počet barev tisku - 1.
Materiál: 100% bavlna
Cena za kus 70,- včetně DPH a potisku 
Poznámka: Vyžadován vzorek ke konečnému odsouhlasení (typu, barvy, materiálu) před tiskem
Technologie tisku: potisk
Gramáž: 150-160 g/m2
Aplikace: jednobarený potisk ? barva bílá</t>
  </si>
  <si>
    <t>Bavlněné tričko s krátkým rukávem
Dámské: M 35 ks
Barva: tyrkysová
Tričko s potiskem na zadní straně rozšířený horizontální logolink, (nejmenší přípustná velikost základního logolinku 72x14 mm), na pravém rukávu logo fakulty.
Písmo sloganu: Helvetica Neue LT Pro 55 Roman. Použité barvy: bílá - Process Black CV. Počet barev tisku - 1.
Materiál: 100% bavlna
Cena za kus 70,- včetně DPH a potisku 
Poznámka: Vyžadován vzorek ke konečnému odsouhlasení (typu, barvy, materiálu) před tiskem
Technologie tisku: potisk
Gramáž: 150-160 g/m2
Aplikace: jednobarený potisk ? barva bílá</t>
  </si>
  <si>
    <t>Bavlněné tričko s krátkým rukávem
Dámské: L 30 ks
Barva: tyrkysová
Tričko s potiskem na zadní straně rozšířený horizontální logolink, (nejmenší přípustná velikost základního logolinku 72x14 mm), na pravém rukávu logo fakulty.
Písmo sloganu: Helvetica Neue LT Pro 55 Roman. Použité barvy: bílá - Process Black CV. Počet barev tisku - 1.
Materiál: 100% bavlna
Cena za kus 70,- včetně DPH a potisku 
Poznámka: Vyžadován vzorek ke konečnému odsouhlasení (typu, barvy, materiálu) před tiskem
Technologie tisku: potisk
Gramáž: 150-160 g/m2
Aplikace: jednobarený potisk ? barva bílá</t>
  </si>
  <si>
    <t>Bavlněné tričko s krátkým rukávem
Pánské: L 15 ks
Barva: tyrkysová
Tričko s potiskem na zadní straně rozšířený horizontální logolink, (nejmenší přípustná velikost základního logolinku 72x14 mm), na pravém rukávu logo fakulty.
Písmo sloganu: Helvetica Neue LT Pro 55 Roman. Použité barvy: bílá - Process Black CV. Počet barev tisku - 1.
Materiál: 100% bavlna
Cena za kus 70,- včetně DPH a potisku 
Poznámka: Vyžadován vzorek ke konečnému odsouhlasení (typu, barvy, materiálu) před tiskem
Technologie tisku: potisk
Gramáž: 150-160 g/m2
Aplikace: jednobarený potisk ? barva bílá</t>
  </si>
  <si>
    <t>Bavlněné tričko s krátkým rukávem
Pánské: XL 10 ks
Barva: tyrkysová
Tričko s potiskem na zadní straně rozšířený horizontální logolink, (nejmenší přípustná velikost základního logolinku 72x14 mm), na pravém rukávu logo fakulty.
Písmo sloganu: Helvetica Neue LT Pro 55 Roman. Použité barvy: bílá - Process Black CV. Počet barev tisku - 1.
Materiál: 100% bavlna
Cena za kus 70,- včetně DPH a potisku 
Poznámka: Vyžadován vzorek ke konečnému odsouhlasení (typu, barvy, materiálu) před tiskem
Technologie tisku: potisk
Gramáž: 150-160 g/m2
Aplikace: jednobarený potisk ? barva bílá</t>
  </si>
  <si>
    <t>39294100-0-21</t>
  </si>
  <si>
    <t>Další textil</t>
  </si>
  <si>
    <t>Sportovní taška o velikosti cca 59 × 30 × 28 cm, boční kapsy na zip na každé straně, otevírání na zip, dvě uši + jedno nastavitelné přes rameno, barva šedo-modrá nebo dle nabídky, rozšířený horizontální logolink, minimální plocha umístění logolinku 72x14 mm. Písmo sloganu: Helvetica Neue LT Pro 55 Roman. Použitá barva: bílá, popřípadě černá dle nabídky barev provedení tašky.</t>
  </si>
  <si>
    <t>propagační předměty pro PrF (deštník, bloky)</t>
  </si>
  <si>
    <t>39294100-0-18</t>
  </si>
  <si>
    <t>Blok </t>
  </si>
  <si>
    <t>formát A4, nahoře lepené, min 50 listů linkovaného papíru, gramáž 90 g/m2 , na obálce text Právnická fakulta, Masarykova univerzita a logo fakulty, popis pouze na deskách, pevná papírová přední a zadní strana, zadní strana z tvrdého papírového podkladu, přední a zadní strana spojeny tak, aby přední strana nebyla odtrhávací, Obal: papír 250g křída mat, barevnost 4/0; plnobarevný potisk včetně fotografie, orientačně dle přiloženého souboru</t>
  </si>
  <si>
    <t>Právnická fakulta</t>
  </si>
  <si>
    <t>PrF, Veveří 70</t>
  </si>
  <si>
    <t>Veveří 158/70, 61180 Brno</t>
  </si>
  <si>
    <t>Redrupová Věra Mgr. B.A.</t>
  </si>
  <si>
    <t>156173@mail.muni.cz</t>
  </si>
  <si>
    <t>Zdrojové soubory a návrh obálky budou dodány následně emailem</t>
  </si>
  <si>
    <t>229916</t>
  </si>
  <si>
    <t>OBJ/2201/0135/14</t>
  </si>
  <si>
    <t>39294100-0-55</t>
  </si>
  <si>
    <t>Deštník</t>
  </si>
  <si>
    <t>průměr 100x90 cm, manuální otvírání, dřevěná rukojeť, černá barva, s logem a textem Právnická fakulta Masarykova univerzita, potisk: dle dodaného vzoru o velikosti min. 20x4 cm v bílé barvě
Potisk: síto</t>
  </si>
  <si>
    <t>Zdrojové soubory budou dodány následně emailem</t>
  </si>
  <si>
    <t>formát A5, nahoře lepené, min 50 listů linkovaného papíru, gramáž 90 g/m2 , na obálce text Právnická fakulta, Masarykova univerzita a logo fakulty, popis pouze na deskách, pevná papírová přední a zadní strana, zadní strana z tvrdého papírového podkladu, přední a zadní strana spojeny tak, aby přední strana nebyla odtrhávací, Obal: papír 250g křída mat, barevnost 4/0; plnobarevný potisk včetně fotografie, orientačně dle přiloženého souboru</t>
  </si>
  <si>
    <t>propag. předměty - 4508</t>
  </si>
  <si>
    <t>39294100-0-4</t>
  </si>
  <si>
    <t>Propiska</t>
  </si>
  <si>
    <t>Celokovová propiska světle modrá s modrou náplní s potiskem na dvou (protilehlých) stranách, 1 barva, rozměry potisknutelné plochy 26x8 mm a 19x8 mm, tiskové podklady dodáme</t>
  </si>
  <si>
    <t>Ústav výpočetní techniky</t>
  </si>
  <si>
    <t>FI, Botanická 68a</t>
  </si>
  <si>
    <t>Botanická 554/68a, 60200 Brno</t>
  </si>
  <si>
    <t xml:space="preserve"> </t>
  </si>
  <si>
    <t xml:space="preserve">Janoušková Jana  </t>
  </si>
  <si>
    <t>2090@mail.muni.cz</t>
  </si>
  <si>
    <t>4508</t>
  </si>
  <si>
    <t>920430</t>
  </si>
  <si>
    <t>OBJ/9201/0594/14</t>
  </si>
  <si>
    <t>39294100-0-42</t>
  </si>
  <si>
    <t>Samolepka - VaVpI</t>
  </si>
  <si>
    <t>Obrázek Samolepka - rozšířený horizontální logolink. Základní písmo: Arial. Použité barvy: Modrá - Reflex Blue, Žlutá - Process yellow, Zelená - Pantone 355, Černá - Process Black CV. Počet barev tisku - 4. Materiál PVC.</t>
  </si>
  <si>
    <t>Samolepka rozměr 70x32 mm papírová, plnobarevný potisk technologií ofset, řez na rubu, dobrá přilnavost na papír. Dle ilustračního foto.</t>
  </si>
  <si>
    <t>39294100-0-31</t>
  </si>
  <si>
    <t>Tužka - VaVpI</t>
  </si>
  <si>
    <t>Tužka s potiskem - zkrácený horizontální logolink. Základní písmo: Arial. Potisk bílý, barva tužky zelená. Tužka s gumou. Grafický podklad dodáme.</t>
  </si>
  <si>
    <t>39294100-0-53</t>
  </si>
  <si>
    <t>Samolepící bloček - VaVpI</t>
  </si>
  <si>
    <t>Lepicí bločky bez obálky, bílé, rozměry 75x75 mm, 50 listů/blok, jednobarevný potisk modrý, tiskové podklady dodáme</t>
  </si>
  <si>
    <t>39294100-0-1</t>
  </si>
  <si>
    <t>Tričko</t>
  </si>
  <si>
    <t>A</t>
  </si>
  <si>
    <t>Interní kardiologická klinika</t>
  </si>
  <si>
    <t>LF, FN Brno, Jihlavská 20, pavilon L</t>
  </si>
  <si>
    <t>Jihlavská 340/20, 62500 Brno</t>
  </si>
  <si>
    <t>pav. L/13184</t>
  </si>
  <si>
    <t xml:space="preserve">Zemanová Hana  </t>
  </si>
  <si>
    <t>248614@mail.muni.cz</t>
  </si>
  <si>
    <t>532232601,532232611</t>
  </si>
  <si>
    <t>2414</t>
  </si>
  <si>
    <t>110211</t>
  </si>
  <si>
    <t>1183</t>
  </si>
  <si>
    <t>0001</t>
  </si>
  <si>
    <t>OBJ/1131/0009/14</t>
  </si>
  <si>
    <t>Celkem</t>
  </si>
  <si>
    <t>Blok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Rozměr 17,7 × 12,7 cm, kroužková vazba na levé straně, počet listů 80, linkovaný, s tvrzenými deskami, logo na obálce, obálka bílá s barevným logolinkem a logem projektu</t>
  </si>
  <si>
    <t>Taška s potiskem - rozšířený horizontální logolink, minimální plocha umístění logolinku 72x14 mm. Písmo sloganu: Helvetica Neue LT Pro 55 Roman. Počet barev tisku - 1.</t>
  </si>
  <si>
    <t>Propiska s potiskem - zkrácený horizontální logolink, minimální plocha umístění logolinku 22,2x6 mm. Písmo sloganu: Helvetica Neue LT Pro 55 Roman. Počet barev tisku - 1.</t>
  </si>
  <si>
    <t>Propiska s potiskem, velikost hrotu 0,5, plastová, barva stříbrná s černým pogumovaným úchopem, náplň modrá. Logoling - zkrácený horizontální logolink, minimální plocha umístění logolinku 22,2x6 mm. Písmo sloganu: Helvetica Neue LT Pro 55 Roman. Použité barvy: bílá.</t>
  </si>
  <si>
    <t>Tričko s potiskem - rozšířený horizontální logolink, minimální plocha umístění logolinku 72x14 mm. Písmo sloganu: Helvetica Neue LT Pro 55 Roman. Počet barev tisku - 1.</t>
  </si>
  <si>
    <r>
      <t xml:space="preserve">provedení: dámský střih (projmutí)
barva: černá
materiál: 100% bavlna, min. 160g/m2
potisk:
1x logo LF MU - bílé, na levém rukávu, velikost cca 7x7 cm, vyšité
1x logo projektu - bílé, na levém prsu, velikost cca 10x10 cm, vyšité 
30 ks ve velikosti: 5x XL, 10xL, 10xM, 5xS
</t>
    </r>
    <r>
      <rPr>
        <b/>
        <sz val="10"/>
        <rFont val="Arial"/>
        <family val="2"/>
      </rPr>
      <t>Max. cena ks vč. DPH: 150 Kč s DPH (tato cena nesmí být překročena)</t>
    </r>
    <r>
      <rPr>
        <sz val="10"/>
        <rFont val="Arial"/>
        <family val="0"/>
      </rPr>
      <t xml:space="preserve">
Max. termín dodání zboží: 4.12. 2014</t>
    </r>
  </si>
  <si>
    <r>
      <t xml:space="preserve">provedení: pánský střich
barva: černá
materiál: 100% bavlna, min. 160g/m2
potisk:
1x logo LF MU - bílé, na levém rukávu, velikost cca 7x7 cm, vyšité
1x logo projektu - bílé, na levém prsu, velikost cca 10x10 cm, vyšité 
30 ks ve velikosti: 5x XL, 10xL, 10xM, 5xS
</t>
    </r>
    <r>
      <rPr>
        <b/>
        <sz val="10"/>
        <rFont val="Arial"/>
        <family val="2"/>
      </rPr>
      <t>Max. cena ks vč. DPH: 150 Kč s DPH (tato cena nesmí být překročena)</t>
    </r>
    <r>
      <rPr>
        <sz val="10"/>
        <rFont val="Arial"/>
        <family val="0"/>
      </rPr>
      <t xml:space="preserve">
Max. termín dodání zboží: 4.12. 2014</t>
    </r>
  </si>
  <si>
    <t>Tužka s potiskem - zkrácený horizontální logolink. Základní písmo: Arial. Počet barev tisku - 1.</t>
  </si>
  <si>
    <t>Samolepící bloček s potiskem - zkrácený horizontální logolink. Základní písmo: Arial. Počet barev tisku - 1.</t>
  </si>
  <si>
    <t>Softshellová bunda
Dámská:8 ks
Poznámka: Vyžadován vzorek ke konečnému odsouhlasení (typu, barvy, materiálu) před tiskem.
Barva: dle nabídky
Popis:Softshellová bunda - 100% nylon, vodní sloupec min. 5000 mm, prodyšnost min. 5000 g/m2 s potiskem (výšivkou) na levém rukávu - rozšířený horizontální logolink, (nejmenší přípustná velikost základního logolinku 72x14 mm), písmo sloganu: Helvetica Neue LT Pro 55 Roman. Použité barvy: bílá.
Dámská celorozepínací softshellová sportovní bunda se stojáčkem a kapucí, s kapsami na zip. Postavu podtrhující (kopírující) střih - dámský střih (neakceptujeme unisex). Vnější materiál 100% nylon, vodní sloupec min. 5000 mm, prodyšnost min. 5000 g/m2. Na rukávech stahování na suchý zip.Technologie tisku: výšivka (tisk dle dohody)</t>
  </si>
  <si>
    <t>Softshellová bunda
Pánská: 8 ks
Poznámka: Vyžadován vzorek ke konečnému odsouhlasení (typu, barvy, materiálu) před tiskem.
Barva: dle nabídky
Popis:Softshellová bunda - 100% nylon, vodní sloupec min. 5000 mm, prodyšnost min. 5000 g/m2 s potiskem (výšivkou) na levém rukávu - rozšířený horizontální logolink, (nejmenší přípustná velikost základního logolinku 72x14 mm), písmo sloganu: Helvetica Neue LT Pro 55 Roman. Použité barvy: bílá.
Pánská celorozepínací softshellová sportovní bunda se stojáčkem a kapucí, s kapsami na zip. Postavu podtrhující (kopírující) střih - pánský střih (neakceptujeme unisex). Vnější materiál 100% nylon, vodní sloupec min. 5000 mm, prodyšnost min. 5000 g/m2. Na rukávech stahování na suchý zip.Technologie tisku: výšivka (tisk dle dohody)</t>
  </si>
  <si>
    <t>Igelitová taška OP VK s potiskem - rozšířený horizontální logolink, minimální plocha umístění logolinku 72x14 mm. Písmo sloganu: Helvetica Neue LT Pro 55 Roman. Použité barvy: bílá. Rozměr min. 40 x 46 cm s navařenými uchy, barva modrá.</t>
  </si>
  <si>
    <t>Jednotková cena bez DPH v Kč</t>
  </si>
  <si>
    <t>Celková cena za položku (bez DPH) v Kč</t>
  </si>
  <si>
    <t>Dodání podkladů:ano
Specifikace diář A5: 55 kusů
- pro snadnou orientaci opatřen záložkovou stužkou a odtrhovacími rohy
- materiál desek: pevné desky, matný vzhled
- barva desek tyrkysovo-modrá, všechny diáře v dodávce stejné, barva a design stejný jako současně objednáván diár A6
- na přední straně desek vyražen rok 2015 a logo FSpS (raznice dodá objednatel)
- druh vazby: pevná šitá V8
- materiál vnitřku: bílý ofset
- přes dvojstránku celkem 6 sloupců
- v pěti sloupcích dny PONDĚLÍ - PÁTEK vč. čísla aktuálního data (např. "11 Pondělí")
- v šestém půleném sloupci pod sebou SOBOTA a NEDĚLE vč. čísla aktuálního data (např. "10 Neděle")
- v dolní části dvojstránky prostor pro poznámky (cca 3 cm)
- na dvojstránce nahoře uveden název měsíce (např. "ŘÍJEN") a řadové číslo týdne (např. 41. týden)
- označení svátků a významných dní
- s uvedením křestních jmen svátků (např. "Aleš")</t>
  </si>
  <si>
    <t>Dodání podkladů:ano
Specifikace diář A6: 65ks
- pro snadnou orientaci opatřen záložkovou stužkou a odtrhovacími rohy
- pevné desky,  matný vzhled, na přední straně desek vyražen rok 2015 a logo FSpS (raznice dodá objednatel)
- barva desek- tyrkysovo-modrá, barva a design stejný jako současně objednáván diář A5
- druh vazby: pevná šitá V8
- materiál vnitřku: bílý ofset
- přes dvojstránku celkem 3 řádky
- v prvním řádku na začátku a na konci označení dne (tzn. že na levé stránce vlevo nahoře bude označení č. aktuálního data - např. "11" spolu s názvem dne "PONDĚLÍ" a na pravé stránce vpravo nahoře bude označení č. aktuálního data - např. "14" s názvem dne "ČTVRTEK") 
- v druhém řádku obdobně jako v prvním, jen název dne na levé stránce "ÚTERÝ" a na pravé stránce "PÁTEK"
- na třetím řádku na pravé stránce "STŘEDA" a na levé půlené vedle sebe "SOBOTA" a 
- označení svátků a významných dní, uvedení řadového čísla týdne
- s uvedením křestních jmén svátků (např. "Aleš")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</si>
</sst>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4.8515625" style="0" customWidth="1"/>
    <col min="6" max="6" width="29.140625" style="0" bestFit="1" customWidth="1"/>
    <col min="7" max="7" width="49.140625" style="0" customWidth="1"/>
    <col min="8" max="8" width="48.28125" style="0" customWidth="1"/>
    <col min="9" max="9" width="3.28125" style="0" bestFit="1" customWidth="1"/>
    <col min="10" max="10" width="7.00390625" style="0" hidden="1" customWidth="1"/>
    <col min="11" max="11" width="6.140625" style="0" customWidth="1"/>
    <col min="12" max="12" width="3.28125" style="0" bestFit="1" customWidth="1"/>
    <col min="13" max="13" width="14.00390625" style="0" hidden="1" customWidth="1"/>
    <col min="14" max="14" width="26.8515625" style="0" bestFit="1" customWidth="1"/>
    <col min="15" max="15" width="31.28125" style="0" bestFit="1" customWidth="1"/>
    <col min="16" max="16" width="27.57421875" style="0" bestFit="1" customWidth="1"/>
    <col min="17" max="17" width="4.28125" style="0" customWidth="1"/>
    <col min="18" max="18" width="12.00390625" style="0" bestFit="1" customWidth="1"/>
    <col min="19" max="19" width="10.57421875" style="0" hidden="1" customWidth="1"/>
    <col min="20" max="20" width="23.00390625" style="0" bestFit="1" customWidth="1"/>
    <col min="21" max="21" width="19.7109375" style="0" bestFit="1" customWidth="1"/>
    <col min="22" max="22" width="18.8515625" style="0" bestFit="1" customWidth="1"/>
    <col min="23" max="23" width="31.57421875" style="0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5.8515625" style="0" customWidth="1"/>
    <col min="28" max="28" width="14.00390625" style="0" hidden="1" customWidth="1"/>
    <col min="29" max="29" width="17.28125" style="0" customWidth="1"/>
    <col min="30" max="30" width="22.140625" style="0" bestFit="1" customWidth="1"/>
    <col min="31" max="31" width="10.140625" style="0" bestFit="1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1"/>
    </row>
    <row r="5" spans="1:31" ht="109.5" customHeight="1">
      <c r="A5" s="27" t="s">
        <v>6</v>
      </c>
      <c r="B5" s="27" t="s">
        <v>7</v>
      </c>
      <c r="C5" s="27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7" t="s">
        <v>14</v>
      </c>
      <c r="J5" s="2" t="s">
        <v>15</v>
      </c>
      <c r="K5" s="27" t="s">
        <v>16</v>
      </c>
      <c r="L5" s="27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7" t="s">
        <v>22</v>
      </c>
      <c r="R5" s="27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" t="s">
        <v>33</v>
      </c>
      <c r="AC5" s="2" t="s">
        <v>34</v>
      </c>
      <c r="AD5" s="2" t="s">
        <v>187</v>
      </c>
      <c r="AE5" s="2" t="s">
        <v>188</v>
      </c>
    </row>
    <row r="6" spans="1:31" ht="76.5">
      <c r="A6" s="3">
        <v>48183</v>
      </c>
      <c r="B6" s="4"/>
      <c r="C6" s="3">
        <v>135395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</v>
      </c>
      <c r="K6" s="6">
        <v>1</v>
      </c>
      <c r="L6" s="7" t="s">
        <v>46</v>
      </c>
      <c r="M6" s="4">
        <v>212650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9111</v>
      </c>
      <c r="T6" s="4" t="s">
        <v>51</v>
      </c>
      <c r="U6" s="4" t="s">
        <v>52</v>
      </c>
      <c r="V6" s="4">
        <v>549494986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4548</v>
      </c>
      <c r="AE6" s="10">
        <f>ROUND($K$6*$AD$6,2)</f>
        <v>4548</v>
      </c>
    </row>
    <row r="7" spans="1:31" ht="12.75">
      <c r="A7" s="26"/>
      <c r="B7" s="26"/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9" t="s">
        <v>59</v>
      </c>
      <c r="AE7" s="12">
        <f>SUM($AE$6:$AE$6)</f>
        <v>4548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89.25">
      <c r="A9" s="3">
        <v>48905</v>
      </c>
      <c r="B9" s="4" t="s">
        <v>60</v>
      </c>
      <c r="C9" s="3">
        <v>138291</v>
      </c>
      <c r="D9" s="4" t="s">
        <v>40</v>
      </c>
      <c r="E9" s="4" t="s">
        <v>61</v>
      </c>
      <c r="F9" s="4" t="s">
        <v>62</v>
      </c>
      <c r="G9" s="4" t="s">
        <v>43</v>
      </c>
      <c r="H9" s="4" t="s">
        <v>63</v>
      </c>
      <c r="I9" s="4" t="s">
        <v>45</v>
      </c>
      <c r="J9" s="5">
        <v>7000</v>
      </c>
      <c r="K9" s="6">
        <v>7000</v>
      </c>
      <c r="L9" s="7" t="s">
        <v>46</v>
      </c>
      <c r="M9" s="4">
        <v>790000</v>
      </c>
      <c r="N9" s="4" t="s">
        <v>64</v>
      </c>
      <c r="O9" s="4" t="s">
        <v>65</v>
      </c>
      <c r="P9" s="4" t="s">
        <v>66</v>
      </c>
      <c r="Q9" s="4">
        <v>5</v>
      </c>
      <c r="R9" s="4">
        <v>402</v>
      </c>
      <c r="S9" s="4">
        <v>207112</v>
      </c>
      <c r="T9" s="4" t="s">
        <v>67</v>
      </c>
      <c r="U9" s="4" t="s">
        <v>68</v>
      </c>
      <c r="V9" s="4">
        <v>549494461</v>
      </c>
      <c r="W9" s="4" t="s">
        <v>69</v>
      </c>
      <c r="X9" s="8" t="s">
        <v>70</v>
      </c>
      <c r="Y9" s="8" t="s">
        <v>71</v>
      </c>
      <c r="Z9" s="8" t="s">
        <v>72</v>
      </c>
      <c r="AA9" s="8" t="s">
        <v>73</v>
      </c>
      <c r="AB9" s="8" t="s">
        <v>74</v>
      </c>
      <c r="AC9" s="7" t="s">
        <v>75</v>
      </c>
      <c r="AD9" s="9">
        <v>1.1</v>
      </c>
      <c r="AE9" s="10">
        <f>ROUND($K$9*$AD$9,2)</f>
        <v>7700</v>
      </c>
    </row>
    <row r="10" spans="1:31" ht="102">
      <c r="A10" s="3">
        <v>48905</v>
      </c>
      <c r="B10" s="4" t="s">
        <v>60</v>
      </c>
      <c r="C10" s="3">
        <v>138292</v>
      </c>
      <c r="D10" s="4" t="s">
        <v>40</v>
      </c>
      <c r="E10" s="4" t="s">
        <v>61</v>
      </c>
      <c r="F10" s="4" t="s">
        <v>62</v>
      </c>
      <c r="G10" s="4" t="s">
        <v>43</v>
      </c>
      <c r="H10" s="4" t="s">
        <v>76</v>
      </c>
      <c r="I10" s="4" t="s">
        <v>45</v>
      </c>
      <c r="J10" s="5">
        <v>700</v>
      </c>
      <c r="K10" s="6">
        <v>700</v>
      </c>
      <c r="L10" s="7" t="s">
        <v>46</v>
      </c>
      <c r="M10" s="4">
        <v>790000</v>
      </c>
      <c r="N10" s="4" t="s">
        <v>64</v>
      </c>
      <c r="O10" s="4" t="s">
        <v>65</v>
      </c>
      <c r="P10" s="4" t="s">
        <v>66</v>
      </c>
      <c r="Q10" s="4">
        <v>5</v>
      </c>
      <c r="R10" s="4">
        <v>402</v>
      </c>
      <c r="S10" s="4">
        <v>207112</v>
      </c>
      <c r="T10" s="4" t="s">
        <v>67</v>
      </c>
      <c r="U10" s="4" t="s">
        <v>68</v>
      </c>
      <c r="V10" s="4">
        <v>549494461</v>
      </c>
      <c r="W10" s="4" t="s">
        <v>77</v>
      </c>
      <c r="X10" s="8" t="s">
        <v>70</v>
      </c>
      <c r="Y10" s="8" t="s">
        <v>71</v>
      </c>
      <c r="Z10" s="8" t="s">
        <v>72</v>
      </c>
      <c r="AA10" s="8" t="s">
        <v>73</v>
      </c>
      <c r="AB10" s="8" t="s">
        <v>74</v>
      </c>
      <c r="AC10" s="7" t="s">
        <v>75</v>
      </c>
      <c r="AD10" s="9">
        <v>8.6</v>
      </c>
      <c r="AE10" s="10">
        <f>ROUND($K$10*$AD$10,2)</f>
        <v>6020</v>
      </c>
    </row>
    <row r="11" spans="1:31" ht="12.75">
      <c r="A11" s="26"/>
      <c r="B11" s="26"/>
      <c r="C11" s="2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9" t="s">
        <v>59</v>
      </c>
      <c r="AE11" s="12">
        <f>SUM($AE$9:$AE$10)</f>
        <v>13720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315" customHeight="1">
      <c r="A13" s="3">
        <v>49027</v>
      </c>
      <c r="B13" s="4" t="s">
        <v>78</v>
      </c>
      <c r="C13" s="3">
        <v>138733</v>
      </c>
      <c r="D13" s="4" t="s">
        <v>40</v>
      </c>
      <c r="E13" s="4" t="s">
        <v>79</v>
      </c>
      <c r="F13" s="4" t="s">
        <v>80</v>
      </c>
      <c r="G13" s="4" t="s">
        <v>43</v>
      </c>
      <c r="H13" s="15" t="s">
        <v>189</v>
      </c>
      <c r="I13" s="4" t="s">
        <v>45</v>
      </c>
      <c r="J13" s="5">
        <v>55</v>
      </c>
      <c r="K13" s="6">
        <v>55</v>
      </c>
      <c r="L13" s="7" t="s">
        <v>46</v>
      </c>
      <c r="M13" s="4">
        <v>510000</v>
      </c>
      <c r="N13" s="4" t="s">
        <v>81</v>
      </c>
      <c r="O13" s="4" t="s">
        <v>82</v>
      </c>
      <c r="P13" s="4" t="s">
        <v>83</v>
      </c>
      <c r="Q13" s="4">
        <v>2</v>
      </c>
      <c r="R13" s="4" t="s">
        <v>84</v>
      </c>
      <c r="S13" s="4">
        <v>261299</v>
      </c>
      <c r="T13" s="4" t="s">
        <v>85</v>
      </c>
      <c r="U13" s="4" t="s">
        <v>86</v>
      </c>
      <c r="V13" s="4">
        <v>549496217</v>
      </c>
      <c r="W13" s="4"/>
      <c r="X13" s="8" t="s">
        <v>87</v>
      </c>
      <c r="Y13" s="8" t="s">
        <v>88</v>
      </c>
      <c r="Z13" s="8" t="s">
        <v>55</v>
      </c>
      <c r="AA13" s="8" t="s">
        <v>89</v>
      </c>
      <c r="AB13" s="8" t="s">
        <v>90</v>
      </c>
      <c r="AC13" s="7" t="s">
        <v>91</v>
      </c>
      <c r="AD13" s="9">
        <v>89.3</v>
      </c>
      <c r="AE13" s="10">
        <f>ROUND($K$13*$AD$13,2)</f>
        <v>4911.5</v>
      </c>
    </row>
    <row r="14" spans="1:31" ht="318.75">
      <c r="A14" s="3">
        <v>49027</v>
      </c>
      <c r="B14" s="4" t="s">
        <v>78</v>
      </c>
      <c r="C14" s="3">
        <v>138734</v>
      </c>
      <c r="D14" s="4" t="s">
        <v>40</v>
      </c>
      <c r="E14" s="4" t="s">
        <v>79</v>
      </c>
      <c r="F14" s="4" t="s">
        <v>80</v>
      </c>
      <c r="G14" s="4" t="s">
        <v>43</v>
      </c>
      <c r="H14" s="15" t="s">
        <v>190</v>
      </c>
      <c r="I14" s="4" t="s">
        <v>45</v>
      </c>
      <c r="J14" s="5">
        <v>65</v>
      </c>
      <c r="K14" s="6">
        <v>65</v>
      </c>
      <c r="L14" s="7" t="s">
        <v>46</v>
      </c>
      <c r="M14" s="4">
        <v>510000</v>
      </c>
      <c r="N14" s="4" t="s">
        <v>81</v>
      </c>
      <c r="O14" s="4" t="s">
        <v>82</v>
      </c>
      <c r="P14" s="4" t="s">
        <v>83</v>
      </c>
      <c r="Q14" s="4">
        <v>2</v>
      </c>
      <c r="R14" s="4" t="s">
        <v>84</v>
      </c>
      <c r="S14" s="4">
        <v>261299</v>
      </c>
      <c r="T14" s="4" t="s">
        <v>85</v>
      </c>
      <c r="U14" s="4" t="s">
        <v>86</v>
      </c>
      <c r="V14" s="4">
        <v>549496217</v>
      </c>
      <c r="W14" s="4"/>
      <c r="X14" s="8" t="s">
        <v>87</v>
      </c>
      <c r="Y14" s="8" t="s">
        <v>88</v>
      </c>
      <c r="Z14" s="8" t="s">
        <v>55</v>
      </c>
      <c r="AA14" s="8" t="s">
        <v>89</v>
      </c>
      <c r="AB14" s="8" t="s">
        <v>90</v>
      </c>
      <c r="AC14" s="7" t="s">
        <v>91</v>
      </c>
      <c r="AD14" s="9">
        <v>63.5</v>
      </c>
      <c r="AE14" s="10">
        <f>ROUND($K$14*$AD$14,2)</f>
        <v>4127.5</v>
      </c>
    </row>
    <row r="15" spans="1:31" ht="12.75">
      <c r="A15" s="26"/>
      <c r="B15" s="26"/>
      <c r="C15" s="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9" t="s">
        <v>59</v>
      </c>
      <c r="AE15" s="12">
        <f>SUM($AE$13:$AE$14)</f>
        <v>9039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6.75" customHeight="1">
      <c r="A17" s="3">
        <v>49206</v>
      </c>
      <c r="B17" s="4" t="s">
        <v>92</v>
      </c>
      <c r="C17" s="3">
        <v>139600</v>
      </c>
      <c r="D17" s="4" t="s">
        <v>40</v>
      </c>
      <c r="E17" s="4" t="s">
        <v>93</v>
      </c>
      <c r="F17" s="4" t="s">
        <v>94</v>
      </c>
      <c r="G17" s="4" t="s">
        <v>95</v>
      </c>
      <c r="H17" s="15" t="s">
        <v>175</v>
      </c>
      <c r="I17" s="4" t="s">
        <v>45</v>
      </c>
      <c r="J17" s="5">
        <v>100</v>
      </c>
      <c r="K17" s="6">
        <v>100</v>
      </c>
      <c r="L17" s="7" t="s">
        <v>46</v>
      </c>
      <c r="M17" s="4">
        <v>510000</v>
      </c>
      <c r="N17" s="4" t="s">
        <v>81</v>
      </c>
      <c r="O17" s="4" t="s">
        <v>96</v>
      </c>
      <c r="P17" s="4" t="s">
        <v>83</v>
      </c>
      <c r="Q17" s="4">
        <v>2</v>
      </c>
      <c r="R17" s="4" t="s">
        <v>97</v>
      </c>
      <c r="S17" s="4">
        <v>106697</v>
      </c>
      <c r="T17" s="4" t="s">
        <v>98</v>
      </c>
      <c r="U17" s="4" t="s">
        <v>99</v>
      </c>
      <c r="V17" s="4">
        <v>549493808</v>
      </c>
      <c r="W17" s="4"/>
      <c r="X17" s="8" t="s">
        <v>100</v>
      </c>
      <c r="Y17" s="8" t="s">
        <v>101</v>
      </c>
      <c r="Z17" s="8" t="s">
        <v>55</v>
      </c>
      <c r="AA17" s="8" t="s">
        <v>102</v>
      </c>
      <c r="AB17" s="8" t="s">
        <v>103</v>
      </c>
      <c r="AC17" s="7" t="s">
        <v>104</v>
      </c>
      <c r="AD17" s="9">
        <v>34.5</v>
      </c>
      <c r="AE17" s="10">
        <f>ROUND($K$17*$AD$17,2)</f>
        <v>3450</v>
      </c>
    </row>
    <row r="18" spans="1:31" ht="74.25" customHeight="1">
      <c r="A18" s="3">
        <v>49206</v>
      </c>
      <c r="B18" s="4" t="s">
        <v>92</v>
      </c>
      <c r="C18" s="3">
        <v>139601</v>
      </c>
      <c r="D18" s="4" t="s">
        <v>40</v>
      </c>
      <c r="E18" s="4" t="s">
        <v>105</v>
      </c>
      <c r="F18" s="4" t="s">
        <v>106</v>
      </c>
      <c r="G18" s="15" t="s">
        <v>176</v>
      </c>
      <c r="H18" s="15" t="s">
        <v>186</v>
      </c>
      <c r="I18" s="4" t="s">
        <v>45</v>
      </c>
      <c r="J18" s="5">
        <v>100</v>
      </c>
      <c r="K18" s="6">
        <v>100</v>
      </c>
      <c r="L18" s="7" t="s">
        <v>46</v>
      </c>
      <c r="M18" s="4">
        <v>510000</v>
      </c>
      <c r="N18" s="4" t="s">
        <v>81</v>
      </c>
      <c r="O18" s="4" t="s">
        <v>96</v>
      </c>
      <c r="P18" s="4" t="s">
        <v>83</v>
      </c>
      <c r="Q18" s="4">
        <v>2</v>
      </c>
      <c r="R18" s="4" t="s">
        <v>97</v>
      </c>
      <c r="S18" s="4">
        <v>106697</v>
      </c>
      <c r="T18" s="4" t="s">
        <v>98</v>
      </c>
      <c r="U18" s="4" t="s">
        <v>99</v>
      </c>
      <c r="V18" s="4">
        <v>549493808</v>
      </c>
      <c r="W18" s="4"/>
      <c r="X18" s="8" t="s">
        <v>100</v>
      </c>
      <c r="Y18" s="8" t="s">
        <v>101</v>
      </c>
      <c r="Z18" s="8" t="s">
        <v>55</v>
      </c>
      <c r="AA18" s="8" t="s">
        <v>102</v>
      </c>
      <c r="AB18" s="8" t="s">
        <v>103</v>
      </c>
      <c r="AC18" s="7" t="s">
        <v>104</v>
      </c>
      <c r="AD18" s="9">
        <v>12</v>
      </c>
      <c r="AE18" s="10">
        <f>ROUND($K$18*$AD$18,2)</f>
        <v>1200</v>
      </c>
    </row>
    <row r="19" spans="1:31" ht="76.5">
      <c r="A19" s="3">
        <v>49206</v>
      </c>
      <c r="B19" s="4" t="s">
        <v>92</v>
      </c>
      <c r="C19" s="3">
        <v>139602</v>
      </c>
      <c r="D19" s="4" t="s">
        <v>40</v>
      </c>
      <c r="E19" s="4" t="s">
        <v>107</v>
      </c>
      <c r="F19" s="4" t="s">
        <v>108</v>
      </c>
      <c r="G19" s="15" t="s">
        <v>177</v>
      </c>
      <c r="H19" s="15" t="s">
        <v>178</v>
      </c>
      <c r="I19" s="4" t="s">
        <v>45</v>
      </c>
      <c r="J19" s="5">
        <v>100</v>
      </c>
      <c r="K19" s="6">
        <v>100</v>
      </c>
      <c r="L19" s="7" t="s">
        <v>46</v>
      </c>
      <c r="M19" s="4">
        <v>510000</v>
      </c>
      <c r="N19" s="4" t="s">
        <v>81</v>
      </c>
      <c r="O19" s="4" t="s">
        <v>96</v>
      </c>
      <c r="P19" s="4" t="s">
        <v>83</v>
      </c>
      <c r="Q19" s="4">
        <v>2</v>
      </c>
      <c r="R19" s="4" t="s">
        <v>97</v>
      </c>
      <c r="S19" s="4">
        <v>106697</v>
      </c>
      <c r="T19" s="4" t="s">
        <v>98</v>
      </c>
      <c r="U19" s="4" t="s">
        <v>99</v>
      </c>
      <c r="V19" s="4">
        <v>549493808</v>
      </c>
      <c r="W19" s="4"/>
      <c r="X19" s="8" t="s">
        <v>100</v>
      </c>
      <c r="Y19" s="8" t="s">
        <v>101</v>
      </c>
      <c r="Z19" s="8" t="s">
        <v>55</v>
      </c>
      <c r="AA19" s="8" t="s">
        <v>102</v>
      </c>
      <c r="AB19" s="8" t="s">
        <v>103</v>
      </c>
      <c r="AC19" s="7" t="s">
        <v>104</v>
      </c>
      <c r="AD19" s="9">
        <v>9.9</v>
      </c>
      <c r="AE19" s="10">
        <f>ROUND($K$19*$AD$19,2)</f>
        <v>990</v>
      </c>
    </row>
    <row r="20" spans="1:31" ht="216.75">
      <c r="A20" s="3">
        <v>49206</v>
      </c>
      <c r="B20" s="4" t="s">
        <v>92</v>
      </c>
      <c r="C20" s="3">
        <v>139619</v>
      </c>
      <c r="D20" s="4" t="s">
        <v>40</v>
      </c>
      <c r="E20" s="4" t="s">
        <v>109</v>
      </c>
      <c r="F20" s="4" t="s">
        <v>110</v>
      </c>
      <c r="G20" s="15" t="s">
        <v>179</v>
      </c>
      <c r="H20" s="4" t="s">
        <v>111</v>
      </c>
      <c r="I20" s="4" t="s">
        <v>45</v>
      </c>
      <c r="J20" s="5">
        <v>10</v>
      </c>
      <c r="K20" s="6">
        <v>10</v>
      </c>
      <c r="L20" s="7" t="s">
        <v>46</v>
      </c>
      <c r="M20" s="4">
        <v>510000</v>
      </c>
      <c r="N20" s="4" t="s">
        <v>81</v>
      </c>
      <c r="O20" s="4" t="s">
        <v>96</v>
      </c>
      <c r="P20" s="4" t="s">
        <v>83</v>
      </c>
      <c r="Q20" s="4">
        <v>2</v>
      </c>
      <c r="R20" s="4" t="s">
        <v>97</v>
      </c>
      <c r="S20" s="4">
        <v>106697</v>
      </c>
      <c r="T20" s="4" t="s">
        <v>98</v>
      </c>
      <c r="U20" s="4" t="s">
        <v>99</v>
      </c>
      <c r="V20" s="4">
        <v>549493808</v>
      </c>
      <c r="W20" s="4"/>
      <c r="X20" s="8" t="s">
        <v>100</v>
      </c>
      <c r="Y20" s="8" t="s">
        <v>101</v>
      </c>
      <c r="Z20" s="8" t="s">
        <v>55</v>
      </c>
      <c r="AA20" s="8" t="s">
        <v>102</v>
      </c>
      <c r="AB20" s="8" t="s">
        <v>103</v>
      </c>
      <c r="AC20" s="7" t="s">
        <v>104</v>
      </c>
      <c r="AD20" s="9">
        <v>79.4</v>
      </c>
      <c r="AE20" s="10">
        <f>ROUND($K$20*$AD$20,2)</f>
        <v>794</v>
      </c>
    </row>
    <row r="21" spans="1:31" ht="216.75">
      <c r="A21" s="3">
        <v>49206</v>
      </c>
      <c r="B21" s="4" t="s">
        <v>92</v>
      </c>
      <c r="C21" s="3">
        <v>139620</v>
      </c>
      <c r="D21" s="4" t="s">
        <v>40</v>
      </c>
      <c r="E21" s="4" t="s">
        <v>109</v>
      </c>
      <c r="F21" s="4" t="s">
        <v>110</v>
      </c>
      <c r="G21" s="15" t="s">
        <v>179</v>
      </c>
      <c r="H21" s="4" t="s">
        <v>112</v>
      </c>
      <c r="I21" s="4" t="s">
        <v>45</v>
      </c>
      <c r="J21" s="5">
        <v>35</v>
      </c>
      <c r="K21" s="6">
        <v>35</v>
      </c>
      <c r="L21" s="7" t="s">
        <v>46</v>
      </c>
      <c r="M21" s="4">
        <v>510000</v>
      </c>
      <c r="N21" s="4" t="s">
        <v>81</v>
      </c>
      <c r="O21" s="4" t="s">
        <v>96</v>
      </c>
      <c r="P21" s="4" t="s">
        <v>83</v>
      </c>
      <c r="Q21" s="4">
        <v>2</v>
      </c>
      <c r="R21" s="4" t="s">
        <v>97</v>
      </c>
      <c r="S21" s="4">
        <v>106697</v>
      </c>
      <c r="T21" s="4" t="s">
        <v>98</v>
      </c>
      <c r="U21" s="4" t="s">
        <v>99</v>
      </c>
      <c r="V21" s="4">
        <v>549493808</v>
      </c>
      <c r="W21" s="4"/>
      <c r="X21" s="8" t="s">
        <v>100</v>
      </c>
      <c r="Y21" s="8" t="s">
        <v>101</v>
      </c>
      <c r="Z21" s="8" t="s">
        <v>55</v>
      </c>
      <c r="AA21" s="8" t="s">
        <v>102</v>
      </c>
      <c r="AB21" s="8" t="s">
        <v>103</v>
      </c>
      <c r="AC21" s="7" t="s">
        <v>104</v>
      </c>
      <c r="AD21" s="9">
        <v>79.4</v>
      </c>
      <c r="AE21" s="10">
        <f>ROUND($K$21*$AD$21,2)</f>
        <v>2779</v>
      </c>
    </row>
    <row r="22" spans="1:31" ht="216.75">
      <c r="A22" s="3">
        <v>49206</v>
      </c>
      <c r="B22" s="4" t="s">
        <v>92</v>
      </c>
      <c r="C22" s="3">
        <v>139621</v>
      </c>
      <c r="D22" s="4" t="s">
        <v>40</v>
      </c>
      <c r="E22" s="4" t="s">
        <v>109</v>
      </c>
      <c r="F22" s="4" t="s">
        <v>110</v>
      </c>
      <c r="G22" s="15" t="s">
        <v>179</v>
      </c>
      <c r="H22" s="4" t="s">
        <v>113</v>
      </c>
      <c r="I22" s="4" t="s">
        <v>45</v>
      </c>
      <c r="J22" s="5">
        <v>30</v>
      </c>
      <c r="K22" s="6">
        <v>30</v>
      </c>
      <c r="L22" s="7" t="s">
        <v>46</v>
      </c>
      <c r="M22" s="4">
        <v>510000</v>
      </c>
      <c r="N22" s="4" t="s">
        <v>81</v>
      </c>
      <c r="O22" s="4" t="s">
        <v>96</v>
      </c>
      <c r="P22" s="4" t="s">
        <v>83</v>
      </c>
      <c r="Q22" s="4">
        <v>2</v>
      </c>
      <c r="R22" s="4" t="s">
        <v>97</v>
      </c>
      <c r="S22" s="4">
        <v>106697</v>
      </c>
      <c r="T22" s="4" t="s">
        <v>98</v>
      </c>
      <c r="U22" s="4" t="s">
        <v>99</v>
      </c>
      <c r="V22" s="4">
        <v>549493808</v>
      </c>
      <c r="W22" s="4"/>
      <c r="X22" s="8" t="s">
        <v>100</v>
      </c>
      <c r="Y22" s="8" t="s">
        <v>101</v>
      </c>
      <c r="Z22" s="8" t="s">
        <v>55</v>
      </c>
      <c r="AA22" s="8" t="s">
        <v>102</v>
      </c>
      <c r="AB22" s="8" t="s">
        <v>103</v>
      </c>
      <c r="AC22" s="7" t="s">
        <v>104</v>
      </c>
      <c r="AD22" s="9">
        <v>79.4</v>
      </c>
      <c r="AE22" s="10">
        <f>ROUND($K$22*$AD$22,2)</f>
        <v>2382</v>
      </c>
    </row>
    <row r="23" spans="1:31" ht="216.75">
      <c r="A23" s="3">
        <v>49206</v>
      </c>
      <c r="B23" s="4" t="s">
        <v>92</v>
      </c>
      <c r="C23" s="3">
        <v>139622</v>
      </c>
      <c r="D23" s="4" t="s">
        <v>40</v>
      </c>
      <c r="E23" s="4" t="s">
        <v>109</v>
      </c>
      <c r="F23" s="4" t="s">
        <v>110</v>
      </c>
      <c r="G23" s="15" t="s">
        <v>179</v>
      </c>
      <c r="H23" s="4" t="s">
        <v>114</v>
      </c>
      <c r="I23" s="4" t="s">
        <v>45</v>
      </c>
      <c r="J23" s="5">
        <v>15</v>
      </c>
      <c r="K23" s="6">
        <v>15</v>
      </c>
      <c r="L23" s="7" t="s">
        <v>46</v>
      </c>
      <c r="M23" s="4">
        <v>510000</v>
      </c>
      <c r="N23" s="4" t="s">
        <v>81</v>
      </c>
      <c r="O23" s="4" t="s">
        <v>96</v>
      </c>
      <c r="P23" s="4" t="s">
        <v>83</v>
      </c>
      <c r="Q23" s="4">
        <v>2</v>
      </c>
      <c r="R23" s="4" t="s">
        <v>97</v>
      </c>
      <c r="S23" s="4">
        <v>106697</v>
      </c>
      <c r="T23" s="4" t="s">
        <v>98</v>
      </c>
      <c r="U23" s="4" t="s">
        <v>99</v>
      </c>
      <c r="V23" s="4">
        <v>549493808</v>
      </c>
      <c r="W23" s="4"/>
      <c r="X23" s="8" t="s">
        <v>100</v>
      </c>
      <c r="Y23" s="8" t="s">
        <v>101</v>
      </c>
      <c r="Z23" s="8" t="s">
        <v>55</v>
      </c>
      <c r="AA23" s="8" t="s">
        <v>102</v>
      </c>
      <c r="AB23" s="8" t="s">
        <v>103</v>
      </c>
      <c r="AC23" s="7" t="s">
        <v>104</v>
      </c>
      <c r="AD23" s="9">
        <v>79.4</v>
      </c>
      <c r="AE23" s="10">
        <f>ROUND($K$23*$AD$23,2)</f>
        <v>1191</v>
      </c>
    </row>
    <row r="24" spans="1:31" ht="216.75">
      <c r="A24" s="3">
        <v>49206</v>
      </c>
      <c r="B24" s="4" t="s">
        <v>92</v>
      </c>
      <c r="C24" s="3">
        <v>139623</v>
      </c>
      <c r="D24" s="4" t="s">
        <v>40</v>
      </c>
      <c r="E24" s="4" t="s">
        <v>109</v>
      </c>
      <c r="F24" s="4" t="s">
        <v>110</v>
      </c>
      <c r="G24" s="15" t="s">
        <v>179</v>
      </c>
      <c r="H24" s="4" t="s">
        <v>115</v>
      </c>
      <c r="I24" s="4" t="s">
        <v>45</v>
      </c>
      <c r="J24" s="5">
        <v>10</v>
      </c>
      <c r="K24" s="6">
        <v>10</v>
      </c>
      <c r="L24" s="7" t="s">
        <v>46</v>
      </c>
      <c r="M24" s="4">
        <v>510000</v>
      </c>
      <c r="N24" s="4" t="s">
        <v>81</v>
      </c>
      <c r="O24" s="4" t="s">
        <v>96</v>
      </c>
      <c r="P24" s="4" t="s">
        <v>83</v>
      </c>
      <c r="Q24" s="4">
        <v>2</v>
      </c>
      <c r="R24" s="4" t="s">
        <v>97</v>
      </c>
      <c r="S24" s="4">
        <v>106697</v>
      </c>
      <c r="T24" s="4" t="s">
        <v>98</v>
      </c>
      <c r="U24" s="4" t="s">
        <v>99</v>
      </c>
      <c r="V24" s="4">
        <v>549493808</v>
      </c>
      <c r="W24" s="4"/>
      <c r="X24" s="8" t="s">
        <v>100</v>
      </c>
      <c r="Y24" s="8" t="s">
        <v>101</v>
      </c>
      <c r="Z24" s="8" t="s">
        <v>55</v>
      </c>
      <c r="AA24" s="8" t="s">
        <v>102</v>
      </c>
      <c r="AB24" s="8" t="s">
        <v>103</v>
      </c>
      <c r="AC24" s="7" t="s">
        <v>104</v>
      </c>
      <c r="AD24" s="9">
        <v>79.5</v>
      </c>
      <c r="AE24" s="10">
        <f>ROUND($K$24*$AD$24,2)</f>
        <v>795</v>
      </c>
    </row>
    <row r="25" spans="1:31" ht="102">
      <c r="A25" s="3">
        <v>49206</v>
      </c>
      <c r="B25" s="4" t="s">
        <v>92</v>
      </c>
      <c r="C25" s="3">
        <v>139624</v>
      </c>
      <c r="D25" s="4" t="s">
        <v>40</v>
      </c>
      <c r="E25" s="4" t="s">
        <v>116</v>
      </c>
      <c r="F25" s="4" t="s">
        <v>117</v>
      </c>
      <c r="G25" s="4" t="s">
        <v>43</v>
      </c>
      <c r="H25" s="4" t="s">
        <v>118</v>
      </c>
      <c r="I25" s="4" t="s">
        <v>45</v>
      </c>
      <c r="J25" s="5">
        <v>25</v>
      </c>
      <c r="K25" s="6">
        <v>25</v>
      </c>
      <c r="L25" s="7" t="s">
        <v>46</v>
      </c>
      <c r="M25" s="4">
        <v>510000</v>
      </c>
      <c r="N25" s="4" t="s">
        <v>81</v>
      </c>
      <c r="O25" s="4" t="s">
        <v>96</v>
      </c>
      <c r="P25" s="4" t="s">
        <v>83</v>
      </c>
      <c r="Q25" s="4">
        <v>2</v>
      </c>
      <c r="R25" s="4" t="s">
        <v>97</v>
      </c>
      <c r="S25" s="4">
        <v>106697</v>
      </c>
      <c r="T25" s="4" t="s">
        <v>98</v>
      </c>
      <c r="U25" s="4" t="s">
        <v>99</v>
      </c>
      <c r="V25" s="4">
        <v>549493808</v>
      </c>
      <c r="W25" s="4"/>
      <c r="X25" s="8" t="s">
        <v>100</v>
      </c>
      <c r="Y25" s="8" t="s">
        <v>101</v>
      </c>
      <c r="Z25" s="8" t="s">
        <v>55</v>
      </c>
      <c r="AA25" s="8" t="s">
        <v>102</v>
      </c>
      <c r="AB25" s="8" t="s">
        <v>103</v>
      </c>
      <c r="AC25" s="7" t="s">
        <v>104</v>
      </c>
      <c r="AD25" s="9">
        <v>143</v>
      </c>
      <c r="AE25" s="10">
        <f>ROUND($K$25*$AD$25,2)</f>
        <v>3575</v>
      </c>
    </row>
    <row r="26" spans="1:31" ht="237.75" customHeight="1">
      <c r="A26" s="3">
        <v>49206</v>
      </c>
      <c r="B26" s="4" t="s">
        <v>92</v>
      </c>
      <c r="C26" s="3">
        <v>139628</v>
      </c>
      <c r="D26" s="4" t="s">
        <v>40</v>
      </c>
      <c r="E26" s="4" t="s">
        <v>116</v>
      </c>
      <c r="F26" s="4" t="s">
        <v>117</v>
      </c>
      <c r="G26" s="4" t="s">
        <v>43</v>
      </c>
      <c r="H26" s="15" t="s">
        <v>184</v>
      </c>
      <c r="I26" s="4" t="s">
        <v>45</v>
      </c>
      <c r="J26" s="5">
        <v>8</v>
      </c>
      <c r="K26" s="6">
        <v>8</v>
      </c>
      <c r="L26" s="7" t="s">
        <v>46</v>
      </c>
      <c r="M26" s="4">
        <v>510000</v>
      </c>
      <c r="N26" s="4" t="s">
        <v>81</v>
      </c>
      <c r="O26" s="4" t="s">
        <v>96</v>
      </c>
      <c r="P26" s="4" t="s">
        <v>83</v>
      </c>
      <c r="Q26" s="4">
        <v>2</v>
      </c>
      <c r="R26" s="4" t="s">
        <v>97</v>
      </c>
      <c r="S26" s="4">
        <v>106697</v>
      </c>
      <c r="T26" s="4" t="s">
        <v>98</v>
      </c>
      <c r="U26" s="4" t="s">
        <v>99</v>
      </c>
      <c r="V26" s="4">
        <v>549493808</v>
      </c>
      <c r="W26" s="4"/>
      <c r="X26" s="8" t="s">
        <v>100</v>
      </c>
      <c r="Y26" s="8" t="s">
        <v>101</v>
      </c>
      <c r="Z26" s="8" t="s">
        <v>55</v>
      </c>
      <c r="AA26" s="8" t="s">
        <v>102</v>
      </c>
      <c r="AB26" s="8" t="s">
        <v>103</v>
      </c>
      <c r="AC26" s="7" t="s">
        <v>104</v>
      </c>
      <c r="AD26" s="9">
        <v>1359</v>
      </c>
      <c r="AE26" s="10">
        <f>ROUND($K$26*$AD$26,2)</f>
        <v>10872</v>
      </c>
    </row>
    <row r="27" spans="1:31" ht="229.5">
      <c r="A27" s="3">
        <v>49206</v>
      </c>
      <c r="B27" s="4" t="s">
        <v>92</v>
      </c>
      <c r="C27" s="3">
        <v>139629</v>
      </c>
      <c r="D27" s="4" t="s">
        <v>40</v>
      </c>
      <c r="E27" s="4" t="s">
        <v>116</v>
      </c>
      <c r="F27" s="4" t="s">
        <v>117</v>
      </c>
      <c r="G27" s="4" t="s">
        <v>43</v>
      </c>
      <c r="H27" s="15" t="s">
        <v>185</v>
      </c>
      <c r="I27" s="4" t="s">
        <v>45</v>
      </c>
      <c r="J27" s="5">
        <v>5</v>
      </c>
      <c r="K27" s="6">
        <v>5</v>
      </c>
      <c r="L27" s="7" t="s">
        <v>46</v>
      </c>
      <c r="M27" s="4">
        <v>510000</v>
      </c>
      <c r="N27" s="4" t="s">
        <v>81</v>
      </c>
      <c r="O27" s="4" t="s">
        <v>96</v>
      </c>
      <c r="P27" s="4" t="s">
        <v>83</v>
      </c>
      <c r="Q27" s="4">
        <v>2</v>
      </c>
      <c r="R27" s="4" t="s">
        <v>97</v>
      </c>
      <c r="S27" s="4">
        <v>106697</v>
      </c>
      <c r="T27" s="4" t="s">
        <v>98</v>
      </c>
      <c r="U27" s="4" t="s">
        <v>99</v>
      </c>
      <c r="V27" s="4">
        <v>549493808</v>
      </c>
      <c r="W27" s="4"/>
      <c r="X27" s="8" t="s">
        <v>100</v>
      </c>
      <c r="Y27" s="8" t="s">
        <v>101</v>
      </c>
      <c r="Z27" s="8" t="s">
        <v>55</v>
      </c>
      <c r="AA27" s="8" t="s">
        <v>102</v>
      </c>
      <c r="AB27" s="8" t="s">
        <v>103</v>
      </c>
      <c r="AC27" s="7" t="s">
        <v>104</v>
      </c>
      <c r="AD27" s="9">
        <v>1359</v>
      </c>
      <c r="AE27" s="10">
        <f>ROUND($K$27*$AD$27,2)</f>
        <v>6795</v>
      </c>
    </row>
    <row r="28" spans="1:31" ht="12.75">
      <c r="A28" s="26"/>
      <c r="B28" s="26"/>
      <c r="C28" s="2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9" t="s">
        <v>59</v>
      </c>
      <c r="AE28" s="12">
        <f>SUM($AE$17:$AE$27)</f>
        <v>34823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7.5" customHeight="1">
      <c r="A30" s="3">
        <v>49284</v>
      </c>
      <c r="B30" s="4" t="s">
        <v>119</v>
      </c>
      <c r="C30" s="3">
        <v>140152</v>
      </c>
      <c r="D30" s="4" t="s">
        <v>40</v>
      </c>
      <c r="E30" s="4" t="s">
        <v>120</v>
      </c>
      <c r="F30" s="4" t="s">
        <v>121</v>
      </c>
      <c r="G30" s="4" t="s">
        <v>43</v>
      </c>
      <c r="H30" s="4" t="s">
        <v>122</v>
      </c>
      <c r="I30" s="4" t="s">
        <v>45</v>
      </c>
      <c r="J30" s="5">
        <v>500</v>
      </c>
      <c r="K30" s="6">
        <v>500</v>
      </c>
      <c r="L30" s="7" t="s">
        <v>46</v>
      </c>
      <c r="M30" s="4">
        <v>220000</v>
      </c>
      <c r="N30" s="4" t="s">
        <v>123</v>
      </c>
      <c r="O30" s="4" t="s">
        <v>124</v>
      </c>
      <c r="P30" s="4" t="s">
        <v>125</v>
      </c>
      <c r="Q30" s="4">
        <v>2</v>
      </c>
      <c r="R30" s="4">
        <v>125</v>
      </c>
      <c r="S30" s="4">
        <v>156173</v>
      </c>
      <c r="T30" s="4" t="s">
        <v>126</v>
      </c>
      <c r="U30" s="4" t="s">
        <v>127</v>
      </c>
      <c r="V30" s="4">
        <v>549496861</v>
      </c>
      <c r="W30" s="4" t="s">
        <v>128</v>
      </c>
      <c r="X30" s="8" t="s">
        <v>89</v>
      </c>
      <c r="Y30" s="8" t="s">
        <v>129</v>
      </c>
      <c r="Z30" s="8" t="s">
        <v>55</v>
      </c>
      <c r="AA30" s="8" t="s">
        <v>89</v>
      </c>
      <c r="AB30" s="8" t="s">
        <v>103</v>
      </c>
      <c r="AC30" s="7" t="s">
        <v>130</v>
      </c>
      <c r="AD30" s="9">
        <v>26.4</v>
      </c>
      <c r="AE30" s="10">
        <f>ROUND($K$30*$AD$30,2)</f>
        <v>13200</v>
      </c>
    </row>
    <row r="31" spans="1:31" ht="75" customHeight="1">
      <c r="A31" s="3">
        <v>49284</v>
      </c>
      <c r="B31" s="4" t="s">
        <v>119</v>
      </c>
      <c r="C31" s="3">
        <v>140168</v>
      </c>
      <c r="D31" s="4" t="s">
        <v>40</v>
      </c>
      <c r="E31" s="4" t="s">
        <v>131</v>
      </c>
      <c r="F31" s="4" t="s">
        <v>132</v>
      </c>
      <c r="G31" s="4" t="s">
        <v>43</v>
      </c>
      <c r="H31" s="4" t="s">
        <v>133</v>
      </c>
      <c r="I31" s="4" t="s">
        <v>45</v>
      </c>
      <c r="J31" s="5">
        <v>50</v>
      </c>
      <c r="K31" s="6">
        <v>50</v>
      </c>
      <c r="L31" s="7" t="s">
        <v>46</v>
      </c>
      <c r="M31" s="4">
        <v>220000</v>
      </c>
      <c r="N31" s="4" t="s">
        <v>123</v>
      </c>
      <c r="O31" s="4" t="s">
        <v>124</v>
      </c>
      <c r="P31" s="4" t="s">
        <v>125</v>
      </c>
      <c r="Q31" s="4">
        <v>2</v>
      </c>
      <c r="R31" s="4">
        <v>125</v>
      </c>
      <c r="S31" s="4">
        <v>156173</v>
      </c>
      <c r="T31" s="4" t="s">
        <v>126</v>
      </c>
      <c r="U31" s="4" t="s">
        <v>127</v>
      </c>
      <c r="V31" s="4">
        <v>549496861</v>
      </c>
      <c r="W31" s="4" t="s">
        <v>134</v>
      </c>
      <c r="X31" s="8" t="s">
        <v>89</v>
      </c>
      <c r="Y31" s="8" t="s">
        <v>129</v>
      </c>
      <c r="Z31" s="8" t="s">
        <v>55</v>
      </c>
      <c r="AA31" s="8" t="s">
        <v>89</v>
      </c>
      <c r="AB31" s="8" t="s">
        <v>103</v>
      </c>
      <c r="AC31" s="7" t="s">
        <v>130</v>
      </c>
      <c r="AD31" s="9">
        <v>89.6</v>
      </c>
      <c r="AE31" s="10">
        <f>ROUND($K$31*$AD$31,2)</f>
        <v>4480</v>
      </c>
    </row>
    <row r="32" spans="1:31" ht="114.75">
      <c r="A32" s="3">
        <v>49284</v>
      </c>
      <c r="B32" s="4" t="s">
        <v>119</v>
      </c>
      <c r="C32" s="3">
        <v>140178</v>
      </c>
      <c r="D32" s="4" t="s">
        <v>40</v>
      </c>
      <c r="E32" s="4" t="s">
        <v>120</v>
      </c>
      <c r="F32" s="4" t="s">
        <v>121</v>
      </c>
      <c r="G32" s="4" t="s">
        <v>43</v>
      </c>
      <c r="H32" s="4" t="s">
        <v>135</v>
      </c>
      <c r="I32" s="4" t="s">
        <v>45</v>
      </c>
      <c r="J32" s="5">
        <v>500</v>
      </c>
      <c r="K32" s="6">
        <v>500</v>
      </c>
      <c r="L32" s="7" t="s">
        <v>46</v>
      </c>
      <c r="M32" s="4">
        <v>220000</v>
      </c>
      <c r="N32" s="4" t="s">
        <v>123</v>
      </c>
      <c r="O32" s="4" t="s">
        <v>124</v>
      </c>
      <c r="P32" s="4" t="s">
        <v>125</v>
      </c>
      <c r="Q32" s="4">
        <v>2</v>
      </c>
      <c r="R32" s="4">
        <v>125</v>
      </c>
      <c r="S32" s="4">
        <v>156173</v>
      </c>
      <c r="T32" s="4" t="s">
        <v>126</v>
      </c>
      <c r="U32" s="4" t="s">
        <v>127</v>
      </c>
      <c r="V32" s="4">
        <v>549496861</v>
      </c>
      <c r="W32" s="4" t="s">
        <v>128</v>
      </c>
      <c r="X32" s="8" t="s">
        <v>89</v>
      </c>
      <c r="Y32" s="8" t="s">
        <v>129</v>
      </c>
      <c r="Z32" s="8" t="s">
        <v>55</v>
      </c>
      <c r="AA32" s="8" t="s">
        <v>89</v>
      </c>
      <c r="AB32" s="8" t="s">
        <v>103</v>
      </c>
      <c r="AC32" s="7" t="s">
        <v>130</v>
      </c>
      <c r="AD32" s="9">
        <v>18.9</v>
      </c>
      <c r="AE32" s="10">
        <f>ROUND($K$32*$AD$32,2)</f>
        <v>9450</v>
      </c>
    </row>
    <row r="33" spans="1:31" ht="12.75">
      <c r="A33" s="26"/>
      <c r="B33" s="26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9" t="s">
        <v>59</v>
      </c>
      <c r="AE33" s="12">
        <f>SUM($AE$30:$AE$32)</f>
        <v>27130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62.25" customHeight="1">
      <c r="A35" s="3">
        <v>49351</v>
      </c>
      <c r="B35" s="4" t="s">
        <v>136</v>
      </c>
      <c r="C35" s="3">
        <v>141060</v>
      </c>
      <c r="D35" s="4" t="s">
        <v>40</v>
      </c>
      <c r="E35" s="4" t="s">
        <v>137</v>
      </c>
      <c r="F35" s="4" t="s">
        <v>138</v>
      </c>
      <c r="G35" s="4" t="s">
        <v>43</v>
      </c>
      <c r="H35" s="4" t="s">
        <v>139</v>
      </c>
      <c r="I35" s="4" t="s">
        <v>45</v>
      </c>
      <c r="J35" s="5">
        <v>250</v>
      </c>
      <c r="K35" s="6">
        <v>250</v>
      </c>
      <c r="L35" s="7" t="s">
        <v>46</v>
      </c>
      <c r="M35" s="4">
        <v>920000</v>
      </c>
      <c r="N35" s="4" t="s">
        <v>140</v>
      </c>
      <c r="O35" s="4" t="s">
        <v>141</v>
      </c>
      <c r="P35" s="4" t="s">
        <v>142</v>
      </c>
      <c r="Q35" s="4"/>
      <c r="R35" s="4" t="s">
        <v>143</v>
      </c>
      <c r="S35" s="4">
        <v>2090</v>
      </c>
      <c r="T35" s="4" t="s">
        <v>144</v>
      </c>
      <c r="U35" s="4" t="s">
        <v>145</v>
      </c>
      <c r="V35" s="4">
        <v>549494642</v>
      </c>
      <c r="W35" s="4"/>
      <c r="X35" s="8" t="s">
        <v>146</v>
      </c>
      <c r="Y35" s="8" t="s">
        <v>147</v>
      </c>
      <c r="Z35" s="8" t="s">
        <v>55</v>
      </c>
      <c r="AA35" s="8" t="s">
        <v>73</v>
      </c>
      <c r="AB35" s="8" t="s">
        <v>57</v>
      </c>
      <c r="AC35" s="7" t="s">
        <v>148</v>
      </c>
      <c r="AD35" s="9">
        <v>16.7</v>
      </c>
      <c r="AE35" s="10">
        <f>ROUND($K$35*$AD$35,2)</f>
        <v>4175</v>
      </c>
    </row>
    <row r="36" spans="1:31" ht="63.75">
      <c r="A36" s="3">
        <v>49351</v>
      </c>
      <c r="B36" s="4" t="s">
        <v>136</v>
      </c>
      <c r="C36" s="3">
        <v>141063</v>
      </c>
      <c r="D36" s="4" t="s">
        <v>40</v>
      </c>
      <c r="E36" s="4" t="s">
        <v>149</v>
      </c>
      <c r="F36" s="4" t="s">
        <v>150</v>
      </c>
      <c r="G36" s="4" t="s">
        <v>151</v>
      </c>
      <c r="H36" s="4" t="s">
        <v>152</v>
      </c>
      <c r="I36" s="4" t="s">
        <v>45</v>
      </c>
      <c r="J36" s="5">
        <v>1500</v>
      </c>
      <c r="K36" s="6">
        <v>1500</v>
      </c>
      <c r="L36" s="7" t="s">
        <v>46</v>
      </c>
      <c r="M36" s="4">
        <v>920000</v>
      </c>
      <c r="N36" s="4" t="s">
        <v>140</v>
      </c>
      <c r="O36" s="4" t="s">
        <v>141</v>
      </c>
      <c r="P36" s="4" t="s">
        <v>142</v>
      </c>
      <c r="Q36" s="4"/>
      <c r="R36" s="4" t="s">
        <v>143</v>
      </c>
      <c r="S36" s="4">
        <v>2090</v>
      </c>
      <c r="T36" s="4" t="s">
        <v>144</v>
      </c>
      <c r="U36" s="4" t="s">
        <v>145</v>
      </c>
      <c r="V36" s="4">
        <v>549494642</v>
      </c>
      <c r="W36" s="4"/>
      <c r="X36" s="8" t="s">
        <v>146</v>
      </c>
      <c r="Y36" s="8" t="s">
        <v>147</v>
      </c>
      <c r="Z36" s="8" t="s">
        <v>55</v>
      </c>
      <c r="AA36" s="8" t="s">
        <v>73</v>
      </c>
      <c r="AB36" s="8" t="s">
        <v>57</v>
      </c>
      <c r="AC36" s="7" t="s">
        <v>148</v>
      </c>
      <c r="AD36" s="9">
        <v>3.3</v>
      </c>
      <c r="AE36" s="10">
        <f>ROUND($K$36*$AD$36,2)</f>
        <v>4950</v>
      </c>
    </row>
    <row r="37" spans="1:31" ht="47.25" customHeight="1">
      <c r="A37" s="3">
        <v>49351</v>
      </c>
      <c r="B37" s="4" t="s">
        <v>136</v>
      </c>
      <c r="C37" s="3">
        <v>141070</v>
      </c>
      <c r="D37" s="4" t="s">
        <v>40</v>
      </c>
      <c r="E37" s="4" t="s">
        <v>153</v>
      </c>
      <c r="F37" s="4" t="s">
        <v>154</v>
      </c>
      <c r="G37" s="15" t="s">
        <v>182</v>
      </c>
      <c r="H37" s="4" t="s">
        <v>155</v>
      </c>
      <c r="I37" s="4" t="s">
        <v>45</v>
      </c>
      <c r="J37" s="5">
        <v>150</v>
      </c>
      <c r="K37" s="6">
        <v>150</v>
      </c>
      <c r="L37" s="7" t="s">
        <v>46</v>
      </c>
      <c r="M37" s="4">
        <v>920000</v>
      </c>
      <c r="N37" s="4" t="s">
        <v>140</v>
      </c>
      <c r="O37" s="4" t="s">
        <v>141</v>
      </c>
      <c r="P37" s="4" t="s">
        <v>142</v>
      </c>
      <c r="Q37" s="4"/>
      <c r="R37" s="4" t="s">
        <v>143</v>
      </c>
      <c r="S37" s="4">
        <v>2090</v>
      </c>
      <c r="T37" s="4" t="s">
        <v>144</v>
      </c>
      <c r="U37" s="4" t="s">
        <v>145</v>
      </c>
      <c r="V37" s="4">
        <v>549494642</v>
      </c>
      <c r="W37" s="4"/>
      <c r="X37" s="8" t="s">
        <v>146</v>
      </c>
      <c r="Y37" s="8" t="s">
        <v>147</v>
      </c>
      <c r="Z37" s="8" t="s">
        <v>55</v>
      </c>
      <c r="AA37" s="8" t="s">
        <v>73</v>
      </c>
      <c r="AB37" s="8" t="s">
        <v>57</v>
      </c>
      <c r="AC37" s="7" t="s">
        <v>148</v>
      </c>
      <c r="AD37" s="9">
        <v>6.3</v>
      </c>
      <c r="AE37" s="10">
        <f>ROUND($K$37*$AD$37,2)</f>
        <v>945</v>
      </c>
    </row>
    <row r="38" spans="1:31" ht="38.25">
      <c r="A38" s="3">
        <v>49351</v>
      </c>
      <c r="B38" s="4" t="s">
        <v>136</v>
      </c>
      <c r="C38" s="3">
        <v>141071</v>
      </c>
      <c r="D38" s="4" t="s">
        <v>40</v>
      </c>
      <c r="E38" s="4" t="s">
        <v>156</v>
      </c>
      <c r="F38" s="4" t="s">
        <v>157</v>
      </c>
      <c r="G38" s="15" t="s">
        <v>183</v>
      </c>
      <c r="H38" s="4" t="s">
        <v>158</v>
      </c>
      <c r="I38" s="4" t="s">
        <v>45</v>
      </c>
      <c r="J38" s="5">
        <v>300</v>
      </c>
      <c r="K38" s="6">
        <v>300</v>
      </c>
      <c r="L38" s="7" t="s">
        <v>46</v>
      </c>
      <c r="M38" s="4">
        <v>920000</v>
      </c>
      <c r="N38" s="4" t="s">
        <v>140</v>
      </c>
      <c r="O38" s="4" t="s">
        <v>141</v>
      </c>
      <c r="P38" s="4" t="s">
        <v>142</v>
      </c>
      <c r="Q38" s="4"/>
      <c r="R38" s="4" t="s">
        <v>143</v>
      </c>
      <c r="S38" s="4">
        <v>2090</v>
      </c>
      <c r="T38" s="4" t="s">
        <v>144</v>
      </c>
      <c r="U38" s="4" t="s">
        <v>145</v>
      </c>
      <c r="V38" s="4">
        <v>549494642</v>
      </c>
      <c r="W38" s="4"/>
      <c r="X38" s="8" t="s">
        <v>146</v>
      </c>
      <c r="Y38" s="8" t="s">
        <v>147</v>
      </c>
      <c r="Z38" s="8" t="s">
        <v>55</v>
      </c>
      <c r="AA38" s="8" t="s">
        <v>73</v>
      </c>
      <c r="AB38" s="8" t="s">
        <v>57</v>
      </c>
      <c r="AC38" s="7" t="s">
        <v>148</v>
      </c>
      <c r="AD38" s="9">
        <v>25</v>
      </c>
      <c r="AE38" s="10">
        <f>ROUND($K$38*$AD$38,2)</f>
        <v>7500</v>
      </c>
    </row>
    <row r="39" spans="1:31" ht="12.75">
      <c r="A39" s="2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9" t="s">
        <v>59</v>
      </c>
      <c r="AE39" s="12">
        <f>SUM($AE$35:$AE$38)</f>
        <v>17570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65" customHeight="1">
      <c r="A41" s="3">
        <v>49382</v>
      </c>
      <c r="B41" s="4"/>
      <c r="C41" s="3">
        <v>141318</v>
      </c>
      <c r="D41" s="4" t="s">
        <v>40</v>
      </c>
      <c r="E41" s="4" t="s">
        <v>159</v>
      </c>
      <c r="F41" s="4" t="s">
        <v>160</v>
      </c>
      <c r="G41" s="4" t="s">
        <v>43</v>
      </c>
      <c r="H41" s="16" t="s">
        <v>180</v>
      </c>
      <c r="I41" s="4" t="s">
        <v>45</v>
      </c>
      <c r="J41" s="5">
        <v>30</v>
      </c>
      <c r="K41" s="6">
        <v>30</v>
      </c>
      <c r="L41" s="7" t="s">
        <v>161</v>
      </c>
      <c r="M41" s="4">
        <v>110211</v>
      </c>
      <c r="N41" s="4" t="s">
        <v>162</v>
      </c>
      <c r="O41" s="4" t="s">
        <v>163</v>
      </c>
      <c r="P41" s="4" t="s">
        <v>164</v>
      </c>
      <c r="Q41" s="4">
        <v>13</v>
      </c>
      <c r="R41" s="4" t="s">
        <v>165</v>
      </c>
      <c r="S41" s="4">
        <v>248614</v>
      </c>
      <c r="T41" s="4" t="s">
        <v>166</v>
      </c>
      <c r="U41" s="4" t="s">
        <v>167</v>
      </c>
      <c r="V41" s="4" t="s">
        <v>168</v>
      </c>
      <c r="W41" s="4"/>
      <c r="X41" s="8" t="s">
        <v>169</v>
      </c>
      <c r="Y41" s="8" t="s">
        <v>170</v>
      </c>
      <c r="Z41" s="8" t="s">
        <v>55</v>
      </c>
      <c r="AA41" s="8" t="s">
        <v>171</v>
      </c>
      <c r="AB41" s="8" t="s">
        <v>172</v>
      </c>
      <c r="AC41" s="7" t="s">
        <v>173</v>
      </c>
      <c r="AD41" s="9">
        <v>124</v>
      </c>
      <c r="AE41" s="10">
        <f>ROUND($K$41*$AD$41,2)</f>
        <v>3720</v>
      </c>
    </row>
    <row r="42" spans="1:31" ht="153">
      <c r="A42" s="3">
        <v>49382</v>
      </c>
      <c r="B42" s="4"/>
      <c r="C42" s="3">
        <v>141320</v>
      </c>
      <c r="D42" s="4" t="s">
        <v>40</v>
      </c>
      <c r="E42" s="4" t="s">
        <v>159</v>
      </c>
      <c r="F42" s="4" t="s">
        <v>160</v>
      </c>
      <c r="G42" s="4" t="s">
        <v>43</v>
      </c>
      <c r="H42" s="16" t="s">
        <v>181</v>
      </c>
      <c r="I42" s="4" t="s">
        <v>45</v>
      </c>
      <c r="J42" s="5">
        <v>30</v>
      </c>
      <c r="K42" s="6">
        <v>30</v>
      </c>
      <c r="L42" s="7" t="s">
        <v>161</v>
      </c>
      <c r="M42" s="4">
        <v>110211</v>
      </c>
      <c r="N42" s="4" t="s">
        <v>162</v>
      </c>
      <c r="O42" s="4" t="s">
        <v>163</v>
      </c>
      <c r="P42" s="4" t="s">
        <v>164</v>
      </c>
      <c r="Q42" s="4">
        <v>13</v>
      </c>
      <c r="R42" s="4" t="s">
        <v>165</v>
      </c>
      <c r="S42" s="4">
        <v>248614</v>
      </c>
      <c r="T42" s="4" t="s">
        <v>166</v>
      </c>
      <c r="U42" s="4" t="s">
        <v>167</v>
      </c>
      <c r="V42" s="4" t="s">
        <v>168</v>
      </c>
      <c r="W42" s="4"/>
      <c r="X42" s="8" t="s">
        <v>169</v>
      </c>
      <c r="Y42" s="8" t="s">
        <v>170</v>
      </c>
      <c r="Z42" s="8" t="s">
        <v>55</v>
      </c>
      <c r="AA42" s="8" t="s">
        <v>171</v>
      </c>
      <c r="AB42" s="8" t="s">
        <v>172</v>
      </c>
      <c r="AC42" s="7" t="s">
        <v>173</v>
      </c>
      <c r="AD42" s="9">
        <v>120</v>
      </c>
      <c r="AE42" s="10">
        <f>ROUND($K$42*$AD$42,2)</f>
        <v>3600</v>
      </c>
    </row>
    <row r="43" spans="1:31" ht="13.5" customHeight="1">
      <c r="A43" s="26"/>
      <c r="B43" s="26"/>
      <c r="C43" s="2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9" t="s">
        <v>59</v>
      </c>
      <c r="AE43" s="12">
        <f>SUM($AE$41:$AE$42)</f>
        <v>7320</v>
      </c>
    </row>
    <row r="44" spans="1:3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8" t="s">
        <v>174</v>
      </c>
      <c r="AE45" s="14">
        <f>(0)+SUM($AE$7,$AE$11,$AE$15,$AE$28,$AE$33,$AE$39,$AE$43)</f>
        <v>114150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</sheetData>
  <sheetProtection/>
  <mergeCells count="16">
    <mergeCell ref="A43:C43"/>
    <mergeCell ref="A28:C28"/>
    <mergeCell ref="A33:C33"/>
    <mergeCell ref="A39:C39"/>
    <mergeCell ref="A7:C7"/>
    <mergeCell ref="A11:C11"/>
    <mergeCell ref="A15:C15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2014-10-24T08:20:45Z</cp:lastPrinted>
  <dcterms:modified xsi:type="dcterms:W3CDTF">2014-10-24T08:22:34Z</dcterms:modified>
  <cp:category/>
  <cp:version/>
  <cp:contentType/>
  <cp:contentStatus/>
</cp:coreProperties>
</file>