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<sst xmlns="http://schemas.openxmlformats.org/spreadsheetml/2006/main" count="406" uniqueCount="190">
  <si>
    <t xml:space="preserve">
        Kategorie: KN 005-2014 - Kancelářský nábytek, sběr do: 31.10.2014, dodání od: 01.12.2014, vygenerováno: 25.11.2014 07:54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</si>
  <si>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</si>
  <si>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</si>
  <si>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</si>
  <si>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</si>
  <si>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</si>
  <si>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</si>
  <si>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</si>
  <si>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</si>
  <si>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</si>
  <si>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</si>
  <si>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</si>
  <si>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</si>
  <si>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</si>
  <si>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</si>
  <si>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</si>
  <si>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</si>
  <si>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</si>
  <si>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</si>
  <si>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</si>
  <si>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</si>
  <si>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</si>
  <si>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</si>
  <si>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</si>
  <si>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</si>
  <si>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</si>
  <si>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</si>
  <si>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</si>
  <si>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</si>
  <si>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</si>
  <si>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</si>
  <si>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</si>
  <si>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</si>
  <si>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</si>
  <si>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</si>
  <si>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</si>
  <si>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</si>
  <si>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</si>
  <si>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</si>
  <si>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</si>
  <si>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39112000-0</t>
  </si>
  <si>
    <t>39112000-0-2</t>
  </si>
  <si>
    <t>Židle kancelářská II</t>
  </si>
  <si>
    <t>Čalouněná kancelářská židle s prodyšným vysokým opěrákem, textilní potah, otočná, kolečka s měkčeným povrchem, synchronní mechanismus s min. 4 polohami blokace, ergonomická, nastavení síly protiváhy podle hmotnosti, úhlově a výškově nastavitelná čalouněná hlavová opěrka, výškově nastavitelné ruční područky, nastavitelná bederní opěrka, nastavitelná výška sedu, nosnost min. 130 kg.</t>
  </si>
  <si>
    <t>Barva: černá</t>
  </si>
  <si>
    <t>ks</t>
  </si>
  <si>
    <t>S</t>
  </si>
  <si>
    <t>Centrum CEINVE</t>
  </si>
  <si>
    <t>FF, Grohova 7, budova C</t>
  </si>
  <si>
    <t>Arna Nováka 1/1, 60200 Brno</t>
  </si>
  <si>
    <t>bud. C/01030</t>
  </si>
  <si>
    <t xml:space="preserve">Janoušková Zuzana Mgr. </t>
  </si>
  <si>
    <t>109740@mail.muni.cz</t>
  </si>
  <si>
    <t>0028</t>
  </si>
  <si>
    <t>211614</t>
  </si>
  <si>
    <t xml:space="preserve">   </t>
  </si>
  <si>
    <t>1195</t>
  </si>
  <si>
    <t>0000</t>
  </si>
  <si>
    <t>OBJ/2153/0010/14</t>
  </si>
  <si>
    <t>Celkem za objednávku</t>
  </si>
  <si>
    <t>39112000-0-4</t>
  </si>
  <si>
    <t>Židle kancelářská IV</t>
  </si>
  <si>
    <t>Čalouněná kancelářská židle s prodyšným opěrákem, textilní potah, otočná, kolečka s měkčeným povrchem, synchronní mechanismus s nastavením síly protiváhy, ergonomická, s ručními područkami, nastavitelná výška sedu, nosnost min. 100 kg.</t>
  </si>
  <si>
    <t>Barva: Černá</t>
  </si>
  <si>
    <t>A</t>
  </si>
  <si>
    <t>Technicko-provozní oddělení</t>
  </si>
  <si>
    <t>UKB, Kamenice 5, budova A22</t>
  </si>
  <si>
    <t>Kamenice 753/5, 62500 Brno</t>
  </si>
  <si>
    <t xml:space="preserve"> </t>
  </si>
  <si>
    <t xml:space="preserve">Brázdová Jana  </t>
  </si>
  <si>
    <t>27579@mail.muni.cz</t>
  </si>
  <si>
    <t>1111</t>
  </si>
  <si>
    <t>119980</t>
  </si>
  <si>
    <t>5001</t>
  </si>
  <si>
    <t>OBJ/1180/0046/14</t>
  </si>
  <si>
    <t>39112000-0-6</t>
  </si>
  <si>
    <t>Židle jednací</t>
  </si>
  <si>
    <t>Čalouněná jednací židle, textilní potah, s ocelovým rámem oválného průřezu, sedák se spodním plastovým krytem, stohovatelná - 5 ks, nosnost min. 100 kg.</t>
  </si>
  <si>
    <t>Barva: Modrá</t>
  </si>
  <si>
    <t>I. patologicko-anatomický ústav</t>
  </si>
  <si>
    <t>LF, FNUSA, Pekařská 53, pavilon H</t>
  </si>
  <si>
    <t>Pekařská 664/53, 65691 Brno</t>
  </si>
  <si>
    <t>pav. H/2.18</t>
  </si>
  <si>
    <t xml:space="preserve">Holušová Iva Mgr. </t>
  </si>
  <si>
    <t>112017@mail.muni.cz</t>
  </si>
  <si>
    <t>tel. 543183219</t>
  </si>
  <si>
    <t>110112</t>
  </si>
  <si>
    <t>0001</t>
  </si>
  <si>
    <t>OBJ/1155/0003/14</t>
  </si>
  <si>
    <t>židle Ing. Skorkovský</t>
  </si>
  <si>
    <t>Ekonomicko-správní fakulta</t>
  </si>
  <si>
    <t>ESF, Lipová 41a</t>
  </si>
  <si>
    <t>Lipová 507/41a, 60200 Brno</t>
  </si>
  <si>
    <t xml:space="preserve">Mezníková Irma  </t>
  </si>
  <si>
    <t>115744@mail.muni.cz</t>
  </si>
  <si>
    <t>2000</t>
  </si>
  <si>
    <t>562000</t>
  </si>
  <si>
    <t>OBJ/5601/0551/14</t>
  </si>
  <si>
    <t>Kanc.židle</t>
  </si>
  <si>
    <t>Barva:černá</t>
  </si>
  <si>
    <t>Geografický ústav</t>
  </si>
  <si>
    <t>PřF, Kotlářská 2, pavilon 05</t>
  </si>
  <si>
    <t>Kotlářská 267/2, 61137 Brno</t>
  </si>
  <si>
    <t xml:space="preserve">Vaverková Jana  </t>
  </si>
  <si>
    <t>1042@mail.muni.cz</t>
  </si>
  <si>
    <t>315030</t>
  </si>
  <si>
    <t xml:space="preserve">      </t>
  </si>
  <si>
    <t>OBJ/3118/0209/14</t>
  </si>
  <si>
    <t>Nábytek prosinec 2014</t>
  </si>
  <si>
    <t>39121000-6</t>
  </si>
  <si>
    <t>39121000-6-1</t>
  </si>
  <si>
    <t>Stůl</t>
  </si>
  <si>
    <t>Obecná položka, konkrétní specifikace (barva, materiál, rozměr, ...) se uvádí do předepsané šablony.</t>
  </si>
  <si>
    <t>Rozměr: šířka:  120 cm, hloubka: 50 cm, výška: 76-79  cm
Materiál desky DTD lamino světle šedá
Materiál konstrukce: rám a nohy ocel s povrchovou úpravou lak přibližně RAL 7012, ukončené plastovými podlahovými záslepkami
Pracovní deska o síle: minimálně 2 cm ukončená ABS hranou
Další požadavky:</t>
  </si>
  <si>
    <t>Ústřední knihovna</t>
  </si>
  <si>
    <t>FF, Arna Nováka 1, budova F</t>
  </si>
  <si>
    <t>bud. F/02002</t>
  </si>
  <si>
    <t xml:space="preserve">Kunc Martin Mgr. </t>
  </si>
  <si>
    <t>57620@mail.muni.cz</t>
  </si>
  <si>
    <t>9840</t>
  </si>
  <si>
    <t>219840</t>
  </si>
  <si>
    <t>OBJ/2184/0045/14</t>
  </si>
  <si>
    <t>39112000-0-1</t>
  </si>
  <si>
    <t>Židle kancelářská I</t>
  </si>
  <si>
    <t>Čalouněná kancelářská židle s vysokým opěrákem, textilní potah, otočná, kolečka s měkčeným povrchem, synchronní mechanismus s min. 4 polohami blokace, egonomická, nastavení síly protiváhy podle hmotnosti, úhlově a výškově nastavitelná čalouněná hlavová opěrka, výškově nastavitelné ruční područky, nastavitelná bederní opěrka, nastavitelná výška sedu, nosnost min. 130 kg.</t>
  </si>
  <si>
    <t>39112000-0-5</t>
  </si>
  <si>
    <t>Židle kancelářská V</t>
  </si>
  <si>
    <t>Čalouněná kancelářská židle, textilní potah, otočná, kolečka s měkčeným povrchem, ergonomická, nastavitelná výška sedu, polohovatelný opěrák ve svislém a horizontálním směru a sedák, nosnost min. 100 kg.</t>
  </si>
  <si>
    <t>Barva: tmavě šedá/černá</t>
  </si>
  <si>
    <t>Právnická fakulta</t>
  </si>
  <si>
    <t>PrF, Veveří 70</t>
  </si>
  <si>
    <t>Veveří 158/70, 61180 Brno</t>
  </si>
  <si>
    <t xml:space="preserve">Klein Petr Ing. </t>
  </si>
  <si>
    <t>32830@mail.muni.cz</t>
  </si>
  <si>
    <t>prosíme kontaktovat 1 den před dodáním na 733627220</t>
  </si>
  <si>
    <t>229880</t>
  </si>
  <si>
    <t>OBJ/2205/0017/14</t>
  </si>
  <si>
    <t>Stomatologická klinika</t>
  </si>
  <si>
    <t>RMU, Komenského nám. 2</t>
  </si>
  <si>
    <t>Komenského nám. 220/2, 66243 Brno</t>
  </si>
  <si>
    <t xml:space="preserve">Pospíšil Aleš  </t>
  </si>
  <si>
    <t>108400@mail.muni.cz</t>
  </si>
  <si>
    <t>110130</t>
  </si>
  <si>
    <t>OBJ/1190/0050/14</t>
  </si>
  <si>
    <t>Ing. Kuchyňková</t>
  </si>
  <si>
    <t>OBJ/5601/0552/14</t>
  </si>
  <si>
    <t>Židle 4.24</t>
  </si>
  <si>
    <t>39112000-0-3</t>
  </si>
  <si>
    <t>Židle kancelářská III</t>
  </si>
  <si>
    <t>Čalouněná kancelářská židle, textilní potah, otočná, kolečka s měkčeným povrchem, synchronní mechanismus s nastavením síly protiváhy, ergonomická, s ručními poručkami, nastavitelná výška sedu,nosnost min. 100 kg.</t>
  </si>
  <si>
    <t>Barva: modrá</t>
  </si>
  <si>
    <t>Kat.mezinárodních vztahů</t>
  </si>
  <si>
    <t>FSS, Joštova 10</t>
  </si>
  <si>
    <t>Joštova 218/10, 60200 Brno</t>
  </si>
  <si>
    <t>Cídlová Olga  DiS.</t>
  </si>
  <si>
    <t>56659@mail.muni.cz</t>
  </si>
  <si>
    <t>231700</t>
  </si>
  <si>
    <t>OBJ/2302/0200/14</t>
  </si>
  <si>
    <t>ESF - CIKT - židle Kolek</t>
  </si>
  <si>
    <t xml:space="preserve">Horňák Roman  </t>
  </si>
  <si>
    <t>168497@mail.muni.cz</t>
  </si>
  <si>
    <t>Avízo na tel. 603157020</t>
  </si>
  <si>
    <t>9830</t>
  </si>
  <si>
    <t>569830</t>
  </si>
  <si>
    <t>6000</t>
  </si>
  <si>
    <t>OBJ/5603/0190/14</t>
  </si>
  <si>
    <t>Pro odbornou učebnu</t>
  </si>
  <si>
    <t>39112000-0-7</t>
  </si>
  <si>
    <t>Židle jednací s pultíkem</t>
  </si>
  <si>
    <t>Čalouněná jednací židle, textilní potah, s ocelovým rámem oválného průřezu, sedák se spodním plastovým krytem, sklopný psací plastový pultík, který je připevněný na područce, stohovatelná - 5 ks, nosnost min. 100 kg.</t>
  </si>
  <si>
    <t>20 ks židlí dle výše uvedené specifikace.
Barva: Modrá</t>
  </si>
  <si>
    <t>Kat.dentální</t>
  </si>
  <si>
    <t>Roubalíková Lenka doc. MUDr. Ph.D.</t>
  </si>
  <si>
    <t>70061@mail.muni.cz</t>
  </si>
  <si>
    <t>dodat doc. Roubalíkové po předchozím telef. avizu (607 122 064)</t>
  </si>
  <si>
    <t>110617</t>
  </si>
  <si>
    <t>0002</t>
  </si>
  <si>
    <t>OBJ/1176/0004/14</t>
  </si>
  <si>
    <t>Doplnění kancelářského nábytku</t>
  </si>
  <si>
    <t>Stůl pracovní oblouk 2000x780, v=750
Provedení: celé z LTD tl. 18 mm DUB RUSTIKAL SUKATÝ 1758 PR + ABS plastové hrany tl. 2 a 0,5 mm ČERNÝ GRAVÍR. Stůl bude osazen retifikačními prvky pro snadné vyrovnání do sestav. Výška stolu zahrnuje i retifikační podložky.</t>
  </si>
  <si>
    <t>Stř.pro pomoc stud. se spec. nároky</t>
  </si>
  <si>
    <t xml:space="preserve">Válka Ondřej Ing. </t>
  </si>
  <si>
    <t>69812@mail.muni.cz</t>
  </si>
  <si>
    <t>9300</t>
  </si>
  <si>
    <t>840000</t>
  </si>
  <si>
    <t>4760</t>
  </si>
  <si>
    <t>OBJ/8401/0141/14</t>
  </si>
  <si>
    <t>Celkem</t>
  </si>
  <si>
    <t>Jednotková cena bez DPH v Kč</t>
  </si>
  <si>
    <t>Celková cena za položku (bez DPH)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</si>
</sst>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1" fillId="36" borderId="14" xfId="0" applyFont="1" applyFill="1" applyBorder="1" applyAlignment="1">
      <alignment vertical="top"/>
    </xf>
    <xf numFmtId="0" fontId="0" fillId="0" borderId="14" xfId="0" applyBorder="1" applyAlignment="1">
      <alignment/>
    </xf>
    <xf numFmtId="0" fontId="0" fillId="0" borderId="0" xfId="0" applyFont="1" applyAlignment="1">
      <alignment horizontal="left" vertical="top" wrapText="1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tabSelected="1" zoomScalePageLayoutView="0" workbookViewId="0" topLeftCell="I1">
      <pane ySplit="5" topLeftCell="A39" activePane="bottomLeft" state="frozen"/>
      <selection pane="topLeft" activeCell="A1" sqref="A1"/>
      <selection pane="bottomLeft" activeCell="H61" sqref="H61"/>
    </sheetView>
  </sheetViews>
  <sheetFormatPr defaultColWidth="9.140625" defaultRowHeight="12.75"/>
  <cols>
    <col min="1" max="1" width="7.28125" style="0" customWidth="1"/>
    <col min="2" max="2" width="37.421875" style="0" hidden="1" customWidth="1"/>
    <col min="3" max="3" width="8.140625" style="0" customWidth="1"/>
    <col min="4" max="4" width="18.7109375" style="0" hidden="1" customWidth="1"/>
    <col min="5" max="5" width="13.421875" style="0" customWidth="1"/>
    <col min="6" max="6" width="20.7109375" style="0" bestFit="1" customWidth="1"/>
    <col min="7" max="7" width="79.7109375" style="0" customWidth="1"/>
    <col min="8" max="8" width="37.421875" style="0" bestFit="1" customWidth="1"/>
    <col min="9" max="9" width="3.28125" style="0" bestFit="1" customWidth="1"/>
    <col min="10" max="10" width="7.00390625" style="0" hidden="1" customWidth="1"/>
    <col min="11" max="11" width="5.7109375" style="0" bestFit="1" customWidth="1"/>
    <col min="12" max="12" width="3.28125" style="0" bestFit="1" customWidth="1"/>
    <col min="13" max="13" width="14.00390625" style="0" hidden="1" customWidth="1"/>
    <col min="14" max="14" width="19.28125" style="0" customWidth="1"/>
    <col min="15" max="15" width="25.8515625" style="0" customWidth="1"/>
    <col min="16" max="16" width="25.57421875" style="0" customWidth="1"/>
    <col min="17" max="17" width="3.28125" style="0" bestFit="1" customWidth="1"/>
    <col min="18" max="18" width="12.00390625" style="0" bestFit="1" customWidth="1"/>
    <col min="19" max="19" width="10.57421875" style="0" hidden="1" customWidth="1"/>
    <col min="20" max="20" width="21.8515625" style="0" bestFit="1" customWidth="1"/>
    <col min="21" max="21" width="19.7109375" style="0" bestFit="1" customWidth="1"/>
    <col min="22" max="22" width="11.8515625" style="0" bestFit="1" customWidth="1"/>
    <col min="23" max="23" width="22.8515625" style="0" customWidth="1"/>
    <col min="24" max="24" width="5.7109375" style="0" customWidth="1"/>
    <col min="25" max="25" width="10.57421875" style="0" hidden="1" customWidth="1"/>
    <col min="26" max="26" width="12.8515625" style="0" hidden="1" customWidth="1"/>
    <col min="27" max="27" width="5.57421875" style="0" customWidth="1"/>
    <col min="28" max="28" width="14.00390625" style="0" hidden="1" customWidth="1"/>
    <col min="29" max="29" width="16.57421875" style="0" bestFit="1" customWidth="1"/>
    <col min="30" max="30" width="22.140625" style="0" bestFit="1" customWidth="1"/>
    <col min="31" max="31" width="10.7109375" style="0" customWidth="1"/>
  </cols>
  <sheetData>
    <row r="1" spans="1:31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3</v>
      </c>
      <c r="L4" s="23"/>
      <c r="M4" s="24" t="s">
        <v>4</v>
      </c>
      <c r="N4" s="24"/>
      <c r="O4" s="24"/>
      <c r="P4" s="24"/>
      <c r="Q4" s="24"/>
      <c r="R4" s="24"/>
      <c r="S4" s="22"/>
      <c r="T4" s="22"/>
      <c r="U4" s="22"/>
      <c r="V4" s="22"/>
      <c r="W4" s="22"/>
      <c r="X4" s="23" t="s">
        <v>5</v>
      </c>
      <c r="Y4" s="23"/>
      <c r="Z4" s="23"/>
      <c r="AA4" s="23"/>
      <c r="AB4" s="23"/>
      <c r="AC4" s="23" t="s">
        <v>3</v>
      </c>
      <c r="AD4" s="23"/>
      <c r="AE4" s="1"/>
    </row>
    <row r="5" spans="1:31" ht="81.75" customHeight="1">
      <c r="A5" s="26" t="s">
        <v>6</v>
      </c>
      <c r="B5" s="26" t="s">
        <v>7</v>
      </c>
      <c r="C5" s="26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6" t="s">
        <v>14</v>
      </c>
      <c r="J5" s="26" t="s">
        <v>15</v>
      </c>
      <c r="K5" s="26" t="s">
        <v>16</v>
      </c>
      <c r="L5" s="26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6" t="s">
        <v>22</v>
      </c>
      <c r="R5" s="26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6" t="s">
        <v>29</v>
      </c>
      <c r="Y5" s="26" t="s">
        <v>30</v>
      </c>
      <c r="Z5" s="26" t="s">
        <v>31</v>
      </c>
      <c r="AA5" s="26" t="s">
        <v>32</v>
      </c>
      <c r="AB5" s="2" t="s">
        <v>33</v>
      </c>
      <c r="AC5" s="2" t="s">
        <v>34</v>
      </c>
      <c r="AD5" s="2" t="s">
        <v>188</v>
      </c>
      <c r="AE5" s="2" t="s">
        <v>189</v>
      </c>
    </row>
    <row r="6" spans="1:31" ht="63.75">
      <c r="A6" s="3">
        <v>48363</v>
      </c>
      <c r="B6" s="4"/>
      <c r="C6" s="3">
        <v>142159</v>
      </c>
      <c r="D6" s="4" t="s">
        <v>40</v>
      </c>
      <c r="E6" s="4" t="s">
        <v>41</v>
      </c>
      <c r="F6" s="4" t="s">
        <v>42</v>
      </c>
      <c r="G6" s="4" t="s">
        <v>43</v>
      </c>
      <c r="H6" s="4" t="s">
        <v>44</v>
      </c>
      <c r="I6" s="4" t="s">
        <v>45</v>
      </c>
      <c r="J6" s="5">
        <v>2</v>
      </c>
      <c r="K6" s="6">
        <v>2</v>
      </c>
      <c r="L6" s="7" t="s">
        <v>46</v>
      </c>
      <c r="M6" s="4">
        <v>211614</v>
      </c>
      <c r="N6" s="4" t="s">
        <v>47</v>
      </c>
      <c r="O6" s="4" t="s">
        <v>48</v>
      </c>
      <c r="P6" s="4" t="s">
        <v>49</v>
      </c>
      <c r="Q6" s="4">
        <v>1</v>
      </c>
      <c r="R6" s="4" t="s">
        <v>50</v>
      </c>
      <c r="S6" s="4">
        <v>109740</v>
      </c>
      <c r="T6" s="4" t="s">
        <v>51</v>
      </c>
      <c r="U6" s="4" t="s">
        <v>52</v>
      </c>
      <c r="V6" s="4">
        <v>549495052</v>
      </c>
      <c r="W6" s="4"/>
      <c r="X6" s="8" t="s">
        <v>53</v>
      </c>
      <c r="Y6" s="8" t="s">
        <v>54</v>
      </c>
      <c r="Z6" s="8" t="s">
        <v>55</v>
      </c>
      <c r="AA6" s="8" t="s">
        <v>56</v>
      </c>
      <c r="AB6" s="8" t="s">
        <v>57</v>
      </c>
      <c r="AC6" s="7" t="s">
        <v>58</v>
      </c>
      <c r="AD6" s="9">
        <v>2200</v>
      </c>
      <c r="AE6" s="10">
        <f>ROUND($K$6*$AD$6,2)</f>
        <v>4400</v>
      </c>
    </row>
    <row r="7" spans="1:31" ht="12.75">
      <c r="A7" s="25"/>
      <c r="B7" s="25"/>
      <c r="C7" s="2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5" t="s">
        <v>59</v>
      </c>
      <c r="AE7" s="12">
        <f>SUM($AE$6:$AE$6)</f>
        <v>4400</v>
      </c>
    </row>
    <row r="8" spans="1:3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38.25">
      <c r="A9" s="3">
        <v>48366</v>
      </c>
      <c r="B9" s="4"/>
      <c r="C9" s="3">
        <v>135984</v>
      </c>
      <c r="D9" s="4" t="s">
        <v>40</v>
      </c>
      <c r="E9" s="4" t="s">
        <v>60</v>
      </c>
      <c r="F9" s="4" t="s">
        <v>61</v>
      </c>
      <c r="G9" s="4" t="s">
        <v>62</v>
      </c>
      <c r="H9" s="4" t="s">
        <v>63</v>
      </c>
      <c r="I9" s="4" t="s">
        <v>45</v>
      </c>
      <c r="J9" s="5">
        <v>1</v>
      </c>
      <c r="K9" s="6">
        <v>1</v>
      </c>
      <c r="L9" s="7" t="s">
        <v>64</v>
      </c>
      <c r="M9" s="4">
        <v>119980</v>
      </c>
      <c r="N9" s="4" t="s">
        <v>65</v>
      </c>
      <c r="O9" s="4" t="s">
        <v>66</v>
      </c>
      <c r="P9" s="4" t="s">
        <v>67</v>
      </c>
      <c r="Q9" s="4">
        <v>1</v>
      </c>
      <c r="R9" s="4" t="s">
        <v>68</v>
      </c>
      <c r="S9" s="4">
        <v>27579</v>
      </c>
      <c r="T9" s="4" t="s">
        <v>69</v>
      </c>
      <c r="U9" s="4" t="s">
        <v>70</v>
      </c>
      <c r="V9" s="4">
        <v>549493304</v>
      </c>
      <c r="W9" s="4"/>
      <c r="X9" s="8" t="s">
        <v>71</v>
      </c>
      <c r="Y9" s="8" t="s">
        <v>72</v>
      </c>
      <c r="Z9" s="8" t="s">
        <v>55</v>
      </c>
      <c r="AA9" s="8" t="s">
        <v>71</v>
      </c>
      <c r="AB9" s="8" t="s">
        <v>73</v>
      </c>
      <c r="AC9" s="7" t="s">
        <v>74</v>
      </c>
      <c r="AD9" s="9">
        <v>1800</v>
      </c>
      <c r="AE9" s="10">
        <f>ROUND($K$9*$AD$9,2)</f>
        <v>1800</v>
      </c>
    </row>
    <row r="10" spans="1:31" ht="12.75">
      <c r="A10" s="25"/>
      <c r="B10" s="25"/>
      <c r="C10" s="2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5" t="s">
        <v>59</v>
      </c>
      <c r="AE10" s="12">
        <f>SUM($AE$9:$AE$9)</f>
        <v>1800</v>
      </c>
    </row>
    <row r="11" spans="1:3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25.5">
      <c r="A12" s="3">
        <v>48402</v>
      </c>
      <c r="B12" s="4"/>
      <c r="C12" s="3">
        <v>136269</v>
      </c>
      <c r="D12" s="4" t="s">
        <v>40</v>
      </c>
      <c r="E12" s="4" t="s">
        <v>75</v>
      </c>
      <c r="F12" s="4" t="s">
        <v>76</v>
      </c>
      <c r="G12" s="4" t="s">
        <v>77</v>
      </c>
      <c r="H12" s="4" t="s">
        <v>78</v>
      </c>
      <c r="I12" s="4" t="s">
        <v>45</v>
      </c>
      <c r="J12" s="5">
        <v>8</v>
      </c>
      <c r="K12" s="6">
        <v>8</v>
      </c>
      <c r="L12" s="7" t="s">
        <v>64</v>
      </c>
      <c r="M12" s="4">
        <v>110112</v>
      </c>
      <c r="N12" s="4" t="s">
        <v>79</v>
      </c>
      <c r="O12" s="4" t="s">
        <v>80</v>
      </c>
      <c r="P12" s="4" t="s">
        <v>81</v>
      </c>
      <c r="Q12" s="4">
        <v>2</v>
      </c>
      <c r="R12" s="4" t="s">
        <v>82</v>
      </c>
      <c r="S12" s="4">
        <v>112017</v>
      </c>
      <c r="T12" s="4" t="s">
        <v>83</v>
      </c>
      <c r="U12" s="4" t="s">
        <v>84</v>
      </c>
      <c r="V12" s="4">
        <v>543183219</v>
      </c>
      <c r="W12" s="4" t="s">
        <v>85</v>
      </c>
      <c r="X12" s="8" t="s">
        <v>71</v>
      </c>
      <c r="Y12" s="8" t="s">
        <v>86</v>
      </c>
      <c r="Z12" s="8" t="s">
        <v>55</v>
      </c>
      <c r="AA12" s="8" t="s">
        <v>71</v>
      </c>
      <c r="AB12" s="8" t="s">
        <v>87</v>
      </c>
      <c r="AC12" s="7" t="s">
        <v>88</v>
      </c>
      <c r="AD12" s="9">
        <v>400</v>
      </c>
      <c r="AE12" s="10">
        <f>ROUND($K$12*$AD$12,2)</f>
        <v>3200</v>
      </c>
    </row>
    <row r="13" spans="1:31" ht="12.75">
      <c r="A13" s="25"/>
      <c r="B13" s="25"/>
      <c r="C13" s="2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5" t="s">
        <v>59</v>
      </c>
      <c r="AE13" s="12">
        <f>SUM($AE$12:$AE$12)</f>
        <v>3200</v>
      </c>
    </row>
    <row r="14" spans="1:31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ht="63.75">
      <c r="A15" s="3">
        <v>48594</v>
      </c>
      <c r="B15" s="4" t="s">
        <v>89</v>
      </c>
      <c r="C15" s="3">
        <v>137743</v>
      </c>
      <c r="D15" s="4" t="s">
        <v>40</v>
      </c>
      <c r="E15" s="4" t="s">
        <v>41</v>
      </c>
      <c r="F15" s="4" t="s">
        <v>42</v>
      </c>
      <c r="G15" s="4" t="s">
        <v>43</v>
      </c>
      <c r="H15" s="18" t="s">
        <v>44</v>
      </c>
      <c r="I15" s="4" t="s">
        <v>45</v>
      </c>
      <c r="J15" s="5">
        <v>1</v>
      </c>
      <c r="K15" s="6">
        <v>1</v>
      </c>
      <c r="L15" s="7" t="s">
        <v>46</v>
      </c>
      <c r="M15" s="4">
        <v>560000</v>
      </c>
      <c r="N15" s="4" t="s">
        <v>90</v>
      </c>
      <c r="O15" s="4" t="s">
        <v>91</v>
      </c>
      <c r="P15" s="4" t="s">
        <v>92</v>
      </c>
      <c r="Q15" s="4">
        <v>3</v>
      </c>
      <c r="R15" s="4">
        <v>231</v>
      </c>
      <c r="S15" s="4">
        <v>115744</v>
      </c>
      <c r="T15" s="4" t="s">
        <v>93</v>
      </c>
      <c r="U15" s="4" t="s">
        <v>94</v>
      </c>
      <c r="V15" s="4">
        <v>549493053</v>
      </c>
      <c r="W15" s="4"/>
      <c r="X15" s="8" t="s">
        <v>95</v>
      </c>
      <c r="Y15" s="8" t="s">
        <v>96</v>
      </c>
      <c r="Z15" s="8" t="s">
        <v>55</v>
      </c>
      <c r="AA15" s="8" t="s">
        <v>71</v>
      </c>
      <c r="AB15" s="8" t="s">
        <v>57</v>
      </c>
      <c r="AC15" s="7" t="s">
        <v>97</v>
      </c>
      <c r="AD15" s="9">
        <v>2200</v>
      </c>
      <c r="AE15" s="10">
        <f>ROUND($K$15*$AD$15,2)</f>
        <v>2200</v>
      </c>
    </row>
    <row r="16" spans="1:31" ht="13.5" customHeight="1">
      <c r="A16" s="25"/>
      <c r="B16" s="25"/>
      <c r="C16" s="25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5" t="s">
        <v>59</v>
      </c>
      <c r="AE16" s="12">
        <f>SUM($AE$15:$AE$15)</f>
        <v>2200</v>
      </c>
    </row>
    <row r="17" spans="1:31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ht="48" customHeight="1">
      <c r="A18" s="3">
        <v>48760</v>
      </c>
      <c r="B18" s="4" t="s">
        <v>98</v>
      </c>
      <c r="C18" s="3">
        <v>138087</v>
      </c>
      <c r="D18" s="4" t="s">
        <v>40</v>
      </c>
      <c r="E18" s="4" t="s">
        <v>60</v>
      </c>
      <c r="F18" s="4" t="s">
        <v>61</v>
      </c>
      <c r="G18" s="4" t="s">
        <v>62</v>
      </c>
      <c r="H18" s="4" t="s">
        <v>99</v>
      </c>
      <c r="I18" s="4" t="s">
        <v>45</v>
      </c>
      <c r="J18" s="5">
        <v>1</v>
      </c>
      <c r="K18" s="6">
        <v>1</v>
      </c>
      <c r="L18" s="7" t="s">
        <v>46</v>
      </c>
      <c r="M18" s="4">
        <v>315030</v>
      </c>
      <c r="N18" s="4" t="s">
        <v>100</v>
      </c>
      <c r="O18" s="4" t="s">
        <v>101</v>
      </c>
      <c r="P18" s="4" t="s">
        <v>102</v>
      </c>
      <c r="Q18" s="4"/>
      <c r="R18" s="4" t="s">
        <v>68</v>
      </c>
      <c r="S18" s="4">
        <v>1042</v>
      </c>
      <c r="T18" s="4" t="s">
        <v>103</v>
      </c>
      <c r="U18" s="4" t="s">
        <v>104</v>
      </c>
      <c r="V18" s="4">
        <v>549498168</v>
      </c>
      <c r="W18" s="4"/>
      <c r="X18" s="8" t="s">
        <v>71</v>
      </c>
      <c r="Y18" s="8" t="s">
        <v>105</v>
      </c>
      <c r="Z18" s="8" t="s">
        <v>55</v>
      </c>
      <c r="AA18" s="8" t="s">
        <v>71</v>
      </c>
      <c r="AB18" s="8" t="s">
        <v>106</v>
      </c>
      <c r="AC18" s="7" t="s">
        <v>107</v>
      </c>
      <c r="AD18" s="9">
        <v>1800</v>
      </c>
      <c r="AE18" s="10">
        <f>ROUND($K$18*$AD$18,2)</f>
        <v>1800</v>
      </c>
    </row>
    <row r="19" spans="1:31" ht="63.75">
      <c r="A19" s="3">
        <v>48760</v>
      </c>
      <c r="B19" s="4" t="s">
        <v>98</v>
      </c>
      <c r="C19" s="3">
        <v>143242</v>
      </c>
      <c r="D19" s="4" t="s">
        <v>40</v>
      </c>
      <c r="E19" s="4" t="s">
        <v>41</v>
      </c>
      <c r="F19" s="4" t="s">
        <v>42</v>
      </c>
      <c r="G19" s="4" t="s">
        <v>43</v>
      </c>
      <c r="H19" s="4" t="s">
        <v>44</v>
      </c>
      <c r="I19" s="4" t="s">
        <v>45</v>
      </c>
      <c r="J19" s="5">
        <v>3</v>
      </c>
      <c r="K19" s="6">
        <v>3</v>
      </c>
      <c r="L19" s="7" t="s">
        <v>46</v>
      </c>
      <c r="M19" s="4">
        <v>315030</v>
      </c>
      <c r="N19" s="4" t="s">
        <v>100</v>
      </c>
      <c r="O19" s="4" t="s">
        <v>101</v>
      </c>
      <c r="P19" s="4" t="s">
        <v>102</v>
      </c>
      <c r="Q19" s="4"/>
      <c r="R19" s="4" t="s">
        <v>68</v>
      </c>
      <c r="S19" s="4">
        <v>1042</v>
      </c>
      <c r="T19" s="4" t="s">
        <v>103</v>
      </c>
      <c r="U19" s="4" t="s">
        <v>104</v>
      </c>
      <c r="V19" s="4">
        <v>549498168</v>
      </c>
      <c r="W19" s="4"/>
      <c r="X19" s="8" t="s">
        <v>71</v>
      </c>
      <c r="Y19" s="8" t="s">
        <v>105</v>
      </c>
      <c r="Z19" s="8" t="s">
        <v>55</v>
      </c>
      <c r="AA19" s="8" t="s">
        <v>71</v>
      </c>
      <c r="AB19" s="8" t="s">
        <v>106</v>
      </c>
      <c r="AC19" s="7" t="s">
        <v>107</v>
      </c>
      <c r="AD19" s="9">
        <v>2200</v>
      </c>
      <c r="AE19" s="10">
        <f>ROUND($K$19*$AD$19,2)</f>
        <v>6600</v>
      </c>
    </row>
    <row r="20" spans="1:31" ht="13.5" customHeight="1">
      <c r="A20" s="25"/>
      <c r="B20" s="25"/>
      <c r="C20" s="2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5" t="s">
        <v>59</v>
      </c>
      <c r="AE20" s="12">
        <f>SUM($AE$18:$AE$19)</f>
        <v>8400</v>
      </c>
    </row>
    <row r="21" spans="1:31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143.25" customHeight="1">
      <c r="A22" s="3">
        <v>48814</v>
      </c>
      <c r="B22" s="4" t="s">
        <v>108</v>
      </c>
      <c r="C22" s="3">
        <v>138230</v>
      </c>
      <c r="D22" s="4" t="s">
        <v>109</v>
      </c>
      <c r="E22" s="4" t="s">
        <v>110</v>
      </c>
      <c r="F22" s="4" t="s">
        <v>111</v>
      </c>
      <c r="G22" s="4" t="s">
        <v>112</v>
      </c>
      <c r="H22" s="4" t="s">
        <v>113</v>
      </c>
      <c r="I22" s="4" t="s">
        <v>45</v>
      </c>
      <c r="J22" s="5">
        <v>2</v>
      </c>
      <c r="K22" s="6">
        <v>2</v>
      </c>
      <c r="L22" s="7" t="s">
        <v>46</v>
      </c>
      <c r="M22" s="4">
        <v>219840</v>
      </c>
      <c r="N22" s="4" t="s">
        <v>114</v>
      </c>
      <c r="O22" s="4" t="s">
        <v>115</v>
      </c>
      <c r="P22" s="4" t="s">
        <v>49</v>
      </c>
      <c r="Q22" s="4">
        <v>2</v>
      </c>
      <c r="R22" s="4" t="s">
        <v>116</v>
      </c>
      <c r="S22" s="4">
        <v>57620</v>
      </c>
      <c r="T22" s="4" t="s">
        <v>117</v>
      </c>
      <c r="U22" s="4" t="s">
        <v>118</v>
      </c>
      <c r="V22" s="4">
        <v>549493832</v>
      </c>
      <c r="W22" s="4"/>
      <c r="X22" s="8" t="s">
        <v>119</v>
      </c>
      <c r="Y22" s="8" t="s">
        <v>120</v>
      </c>
      <c r="Z22" s="8" t="s">
        <v>55</v>
      </c>
      <c r="AA22" s="8" t="s">
        <v>71</v>
      </c>
      <c r="AB22" s="8" t="s">
        <v>106</v>
      </c>
      <c r="AC22" s="7" t="s">
        <v>121</v>
      </c>
      <c r="AD22" s="9">
        <v>4000</v>
      </c>
      <c r="AE22" s="10">
        <f>ROUND($K$22*$AD$22,2)</f>
        <v>8000</v>
      </c>
    </row>
    <row r="23" spans="1:31" ht="63.75">
      <c r="A23" s="3">
        <v>48814</v>
      </c>
      <c r="B23" s="4" t="s">
        <v>108</v>
      </c>
      <c r="C23" s="3">
        <v>138277</v>
      </c>
      <c r="D23" s="4" t="s">
        <v>40</v>
      </c>
      <c r="E23" s="4" t="s">
        <v>122</v>
      </c>
      <c r="F23" s="4" t="s">
        <v>123</v>
      </c>
      <c r="G23" s="4" t="s">
        <v>124</v>
      </c>
      <c r="H23" s="4" t="s">
        <v>44</v>
      </c>
      <c r="I23" s="4" t="s">
        <v>45</v>
      </c>
      <c r="J23" s="5">
        <v>3</v>
      </c>
      <c r="K23" s="6">
        <v>3</v>
      </c>
      <c r="L23" s="7" t="s">
        <v>46</v>
      </c>
      <c r="M23" s="4">
        <v>219840</v>
      </c>
      <c r="N23" s="4" t="s">
        <v>114</v>
      </c>
      <c r="O23" s="4" t="s">
        <v>115</v>
      </c>
      <c r="P23" s="4" t="s">
        <v>49</v>
      </c>
      <c r="Q23" s="4">
        <v>2</v>
      </c>
      <c r="R23" s="4" t="s">
        <v>116</v>
      </c>
      <c r="S23" s="4">
        <v>57620</v>
      </c>
      <c r="T23" s="4" t="s">
        <v>117</v>
      </c>
      <c r="U23" s="4" t="s">
        <v>118</v>
      </c>
      <c r="V23" s="4">
        <v>549493832</v>
      </c>
      <c r="W23" s="4"/>
      <c r="X23" s="8" t="s">
        <v>119</v>
      </c>
      <c r="Y23" s="8" t="s">
        <v>120</v>
      </c>
      <c r="Z23" s="8" t="s">
        <v>55</v>
      </c>
      <c r="AA23" s="8" t="s">
        <v>71</v>
      </c>
      <c r="AB23" s="8" t="s">
        <v>106</v>
      </c>
      <c r="AC23" s="7" t="s">
        <v>121</v>
      </c>
      <c r="AD23" s="9">
        <v>3100</v>
      </c>
      <c r="AE23" s="10">
        <f>ROUND($K$23*$AD$23,2)</f>
        <v>9300</v>
      </c>
    </row>
    <row r="24" spans="1:31" ht="13.5" customHeight="1">
      <c r="A24" s="25"/>
      <c r="B24" s="25"/>
      <c r="C24" s="25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5" t="s">
        <v>59</v>
      </c>
      <c r="AE24" s="12">
        <f>SUM($AE$22:$AE$23)</f>
        <v>17300</v>
      </c>
    </row>
    <row r="25" spans="1:31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38.25">
      <c r="A26" s="3">
        <v>48822</v>
      </c>
      <c r="B26" s="4"/>
      <c r="C26" s="3">
        <v>138160</v>
      </c>
      <c r="D26" s="4" t="s">
        <v>40</v>
      </c>
      <c r="E26" s="4" t="s">
        <v>125</v>
      </c>
      <c r="F26" s="4" t="s">
        <v>126</v>
      </c>
      <c r="G26" s="4" t="s">
        <v>127</v>
      </c>
      <c r="H26" s="4" t="s">
        <v>128</v>
      </c>
      <c r="I26" s="4" t="s">
        <v>45</v>
      </c>
      <c r="J26" s="5">
        <v>50</v>
      </c>
      <c r="K26" s="6">
        <v>50</v>
      </c>
      <c r="L26" s="7" t="s">
        <v>46</v>
      </c>
      <c r="M26" s="4">
        <v>220000</v>
      </c>
      <c r="N26" s="4" t="s">
        <v>129</v>
      </c>
      <c r="O26" s="4" t="s">
        <v>130</v>
      </c>
      <c r="P26" s="4" t="s">
        <v>131</v>
      </c>
      <c r="Q26" s="4"/>
      <c r="R26" s="4" t="s">
        <v>68</v>
      </c>
      <c r="S26" s="4">
        <v>32830</v>
      </c>
      <c r="T26" s="4" t="s">
        <v>132</v>
      </c>
      <c r="U26" s="4" t="s">
        <v>133</v>
      </c>
      <c r="V26" s="4">
        <v>549491209</v>
      </c>
      <c r="W26" s="4" t="s">
        <v>134</v>
      </c>
      <c r="X26" s="8" t="s">
        <v>71</v>
      </c>
      <c r="Y26" s="8" t="s">
        <v>135</v>
      </c>
      <c r="Z26" s="8" t="s">
        <v>55</v>
      </c>
      <c r="AA26" s="8" t="s">
        <v>71</v>
      </c>
      <c r="AB26" s="8" t="s">
        <v>106</v>
      </c>
      <c r="AC26" s="7" t="s">
        <v>136</v>
      </c>
      <c r="AD26" s="9">
        <v>940</v>
      </c>
      <c r="AE26" s="10">
        <f>ROUND($K$26*$AD$26,2)</f>
        <v>47000</v>
      </c>
    </row>
    <row r="27" spans="1:31" ht="13.5" customHeight="1">
      <c r="A27" s="25"/>
      <c r="B27" s="25"/>
      <c r="C27" s="2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5" t="s">
        <v>59</v>
      </c>
      <c r="AE27" s="12">
        <f>SUM($AE$26:$AE$26)</f>
        <v>47000</v>
      </c>
    </row>
    <row r="28" spans="1:3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38.25">
      <c r="A29" s="3">
        <v>49139</v>
      </c>
      <c r="B29" s="4"/>
      <c r="C29" s="3">
        <v>139252</v>
      </c>
      <c r="D29" s="4" t="s">
        <v>40</v>
      </c>
      <c r="E29" s="4" t="s">
        <v>125</v>
      </c>
      <c r="F29" s="4" t="s">
        <v>126</v>
      </c>
      <c r="G29" s="4" t="s">
        <v>127</v>
      </c>
      <c r="H29" s="4" t="s">
        <v>63</v>
      </c>
      <c r="I29" s="4" t="s">
        <v>45</v>
      </c>
      <c r="J29" s="5">
        <v>30</v>
      </c>
      <c r="K29" s="6">
        <v>30</v>
      </c>
      <c r="L29" s="7" t="s">
        <v>64</v>
      </c>
      <c r="M29" s="4">
        <v>110130</v>
      </c>
      <c r="N29" s="4" t="s">
        <v>137</v>
      </c>
      <c r="O29" s="4" t="s">
        <v>138</v>
      </c>
      <c r="P29" s="4" t="s">
        <v>139</v>
      </c>
      <c r="Q29" s="4">
        <v>3</v>
      </c>
      <c r="R29" s="4">
        <v>231</v>
      </c>
      <c r="S29" s="4">
        <v>108400</v>
      </c>
      <c r="T29" s="4" t="s">
        <v>140</v>
      </c>
      <c r="U29" s="4" t="s">
        <v>141</v>
      </c>
      <c r="V29" s="4"/>
      <c r="W29" s="4"/>
      <c r="X29" s="8" t="s">
        <v>71</v>
      </c>
      <c r="Y29" s="8" t="s">
        <v>142</v>
      </c>
      <c r="Z29" s="8" t="s">
        <v>55</v>
      </c>
      <c r="AA29" s="8" t="s">
        <v>71</v>
      </c>
      <c r="AB29" s="8" t="s">
        <v>87</v>
      </c>
      <c r="AC29" s="7" t="s">
        <v>143</v>
      </c>
      <c r="AD29" s="9">
        <v>940</v>
      </c>
      <c r="AE29" s="10">
        <f>ROUND($K$29*$AD$29,2)</f>
        <v>28200</v>
      </c>
    </row>
    <row r="30" spans="1:31" ht="13.5" customHeight="1">
      <c r="A30" s="25"/>
      <c r="B30" s="25"/>
      <c r="C30" s="25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5" t="s">
        <v>59</v>
      </c>
      <c r="AE30" s="12">
        <f>SUM($AE$29:$AE$29)</f>
        <v>28200</v>
      </c>
    </row>
    <row r="31" spans="1:3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63.75">
      <c r="A32" s="3">
        <v>49153</v>
      </c>
      <c r="B32" s="4" t="s">
        <v>144</v>
      </c>
      <c r="C32" s="3">
        <v>139383</v>
      </c>
      <c r="D32" s="4" t="s">
        <v>40</v>
      </c>
      <c r="E32" s="4" t="s">
        <v>41</v>
      </c>
      <c r="F32" s="4" t="s">
        <v>42</v>
      </c>
      <c r="G32" s="4" t="s">
        <v>43</v>
      </c>
      <c r="H32" s="18" t="s">
        <v>44</v>
      </c>
      <c r="I32" s="4" t="s">
        <v>45</v>
      </c>
      <c r="J32" s="5">
        <v>1</v>
      </c>
      <c r="K32" s="6">
        <v>1</v>
      </c>
      <c r="L32" s="7" t="s">
        <v>46</v>
      </c>
      <c r="M32" s="4">
        <v>560000</v>
      </c>
      <c r="N32" s="4" t="s">
        <v>90</v>
      </c>
      <c r="O32" s="4" t="s">
        <v>91</v>
      </c>
      <c r="P32" s="4" t="s">
        <v>92</v>
      </c>
      <c r="Q32" s="4">
        <v>3</v>
      </c>
      <c r="R32" s="4">
        <v>231</v>
      </c>
      <c r="S32" s="4">
        <v>115744</v>
      </c>
      <c r="T32" s="4" t="s">
        <v>93</v>
      </c>
      <c r="U32" s="4" t="s">
        <v>94</v>
      </c>
      <c r="V32" s="4">
        <v>549493053</v>
      </c>
      <c r="W32" s="4"/>
      <c r="X32" s="8" t="s">
        <v>95</v>
      </c>
      <c r="Y32" s="8" t="s">
        <v>96</v>
      </c>
      <c r="Z32" s="8" t="s">
        <v>55</v>
      </c>
      <c r="AA32" s="8" t="s">
        <v>71</v>
      </c>
      <c r="AB32" s="8" t="s">
        <v>57</v>
      </c>
      <c r="AC32" s="7" t="s">
        <v>145</v>
      </c>
      <c r="AD32" s="9">
        <v>2200</v>
      </c>
      <c r="AE32" s="10">
        <f>ROUND($K$32*$AD$32,2)</f>
        <v>2200</v>
      </c>
    </row>
    <row r="33" spans="1:31" ht="13.5" customHeight="1">
      <c r="A33" s="25"/>
      <c r="B33" s="25"/>
      <c r="C33" s="25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5" t="s">
        <v>59</v>
      </c>
      <c r="AE33" s="12">
        <f>SUM($AE$32:$AE$32)</f>
        <v>2200</v>
      </c>
    </row>
    <row r="34" spans="1:3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38.25">
      <c r="A35" s="3">
        <v>49608</v>
      </c>
      <c r="B35" s="4" t="s">
        <v>146</v>
      </c>
      <c r="C35" s="3">
        <v>141976</v>
      </c>
      <c r="D35" s="4" t="s">
        <v>40</v>
      </c>
      <c r="E35" s="4" t="s">
        <v>147</v>
      </c>
      <c r="F35" s="4" t="s">
        <v>148</v>
      </c>
      <c r="G35" s="4" t="s">
        <v>149</v>
      </c>
      <c r="H35" s="4" t="s">
        <v>150</v>
      </c>
      <c r="I35" s="4" t="s">
        <v>45</v>
      </c>
      <c r="J35" s="5">
        <v>2</v>
      </c>
      <c r="K35" s="6">
        <v>2</v>
      </c>
      <c r="L35" s="7" t="s">
        <v>46</v>
      </c>
      <c r="M35" s="4">
        <v>231700</v>
      </c>
      <c r="N35" s="4" t="s">
        <v>151</v>
      </c>
      <c r="O35" s="4" t="s">
        <v>152</v>
      </c>
      <c r="P35" s="4" t="s">
        <v>153</v>
      </c>
      <c r="Q35" s="4">
        <v>4</v>
      </c>
      <c r="R35" s="4">
        <v>4.44</v>
      </c>
      <c r="S35" s="4">
        <v>56659</v>
      </c>
      <c r="T35" s="4" t="s">
        <v>154</v>
      </c>
      <c r="U35" s="4" t="s">
        <v>155</v>
      </c>
      <c r="V35" s="4">
        <v>549495224</v>
      </c>
      <c r="W35" s="4"/>
      <c r="X35" s="8" t="s">
        <v>71</v>
      </c>
      <c r="Y35" s="8" t="s">
        <v>156</v>
      </c>
      <c r="Z35" s="8" t="s">
        <v>55</v>
      </c>
      <c r="AA35" s="8" t="s">
        <v>71</v>
      </c>
      <c r="AB35" s="8" t="s">
        <v>57</v>
      </c>
      <c r="AC35" s="7" t="s">
        <v>157</v>
      </c>
      <c r="AD35" s="9">
        <v>1600</v>
      </c>
      <c r="AE35" s="10">
        <f>ROUND($K$35*$AD$35,2)</f>
        <v>3200</v>
      </c>
    </row>
    <row r="36" spans="1:31" ht="13.5" customHeight="1">
      <c r="A36" s="25"/>
      <c r="B36" s="25"/>
      <c r="C36" s="25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5" t="s">
        <v>59</v>
      </c>
      <c r="AE36" s="12">
        <f>SUM($AE$35:$AE$35)</f>
        <v>3200</v>
      </c>
    </row>
    <row r="37" spans="1:3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63.75">
      <c r="A38" s="3">
        <v>49791</v>
      </c>
      <c r="B38" s="4" t="s">
        <v>158</v>
      </c>
      <c r="C38" s="3">
        <v>142461</v>
      </c>
      <c r="D38" s="4" t="s">
        <v>40</v>
      </c>
      <c r="E38" s="4" t="s">
        <v>41</v>
      </c>
      <c r="F38" s="4" t="s">
        <v>42</v>
      </c>
      <c r="G38" s="4" t="s">
        <v>43</v>
      </c>
      <c r="H38" s="4" t="s">
        <v>44</v>
      </c>
      <c r="I38" s="4" t="s">
        <v>45</v>
      </c>
      <c r="J38" s="5">
        <v>1</v>
      </c>
      <c r="K38" s="6">
        <v>1</v>
      </c>
      <c r="L38" s="7" t="s">
        <v>46</v>
      </c>
      <c r="M38" s="4">
        <v>560000</v>
      </c>
      <c r="N38" s="4" t="s">
        <v>90</v>
      </c>
      <c r="O38" s="4" t="s">
        <v>91</v>
      </c>
      <c r="P38" s="4" t="s">
        <v>92</v>
      </c>
      <c r="Q38" s="4">
        <v>3</v>
      </c>
      <c r="R38" s="4">
        <v>249</v>
      </c>
      <c r="S38" s="4">
        <v>168497</v>
      </c>
      <c r="T38" s="4" t="s">
        <v>159</v>
      </c>
      <c r="U38" s="4" t="s">
        <v>160</v>
      </c>
      <c r="V38" s="4">
        <v>549494051</v>
      </c>
      <c r="W38" s="4" t="s">
        <v>161</v>
      </c>
      <c r="X38" s="8" t="s">
        <v>162</v>
      </c>
      <c r="Y38" s="8" t="s">
        <v>163</v>
      </c>
      <c r="Z38" s="8" t="s">
        <v>55</v>
      </c>
      <c r="AA38" s="8" t="s">
        <v>71</v>
      </c>
      <c r="AB38" s="8" t="s">
        <v>164</v>
      </c>
      <c r="AC38" s="7" t="s">
        <v>165</v>
      </c>
      <c r="AD38" s="9">
        <v>2200</v>
      </c>
      <c r="AE38" s="10">
        <f>ROUND($K$38*$AD$38,2)</f>
        <v>2200</v>
      </c>
    </row>
    <row r="39" spans="1:31" ht="13.5" customHeight="1">
      <c r="A39" s="25"/>
      <c r="B39" s="25"/>
      <c r="C39" s="25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5" t="s">
        <v>59</v>
      </c>
      <c r="AE39" s="12">
        <f>SUM($AE$38:$AE$38)</f>
        <v>2200</v>
      </c>
    </row>
    <row r="40" spans="1:31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38.25">
      <c r="A41" s="3">
        <v>50000</v>
      </c>
      <c r="B41" s="4" t="s">
        <v>166</v>
      </c>
      <c r="C41" s="3">
        <v>143386</v>
      </c>
      <c r="D41" s="4" t="s">
        <v>40</v>
      </c>
      <c r="E41" s="4" t="s">
        <v>167</v>
      </c>
      <c r="F41" s="4" t="s">
        <v>168</v>
      </c>
      <c r="G41" s="4" t="s">
        <v>169</v>
      </c>
      <c r="H41" s="4" t="s">
        <v>170</v>
      </c>
      <c r="I41" s="4" t="s">
        <v>45</v>
      </c>
      <c r="J41" s="5">
        <v>20</v>
      </c>
      <c r="K41" s="6">
        <v>20</v>
      </c>
      <c r="L41" s="7" t="s">
        <v>64</v>
      </c>
      <c r="M41" s="4">
        <v>110617</v>
      </c>
      <c r="N41" s="4" t="s">
        <v>171</v>
      </c>
      <c r="O41" s="4" t="s">
        <v>138</v>
      </c>
      <c r="P41" s="4" t="s">
        <v>139</v>
      </c>
      <c r="Q41" s="4">
        <v>2</v>
      </c>
      <c r="R41" s="4">
        <v>106</v>
      </c>
      <c r="S41" s="4">
        <v>70061</v>
      </c>
      <c r="T41" s="4" t="s">
        <v>172</v>
      </c>
      <c r="U41" s="4" t="s">
        <v>173</v>
      </c>
      <c r="V41" s="4">
        <v>549494343</v>
      </c>
      <c r="W41" s="4" t="s">
        <v>174</v>
      </c>
      <c r="X41" s="8" t="s">
        <v>71</v>
      </c>
      <c r="Y41" s="8" t="s">
        <v>175</v>
      </c>
      <c r="Z41" s="8" t="s">
        <v>55</v>
      </c>
      <c r="AA41" s="8" t="s">
        <v>71</v>
      </c>
      <c r="AB41" s="8" t="s">
        <v>176</v>
      </c>
      <c r="AC41" s="7" t="s">
        <v>177</v>
      </c>
      <c r="AD41" s="9">
        <v>770</v>
      </c>
      <c r="AE41" s="10">
        <f>ROUND($K$41*$AD$41,2)</f>
        <v>15400</v>
      </c>
    </row>
    <row r="42" spans="1:31" ht="13.5" customHeight="1">
      <c r="A42" s="25"/>
      <c r="B42" s="25"/>
      <c r="C42" s="2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5" t="s">
        <v>59</v>
      </c>
      <c r="AE42" s="12">
        <f>SUM($AE$41:$AE$41)</f>
        <v>15400</v>
      </c>
    </row>
    <row r="43" spans="1:3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103.5" customHeight="1">
      <c r="A44" s="3">
        <v>50069</v>
      </c>
      <c r="B44" s="4" t="s">
        <v>178</v>
      </c>
      <c r="C44" s="3">
        <v>144083</v>
      </c>
      <c r="D44" s="4" t="s">
        <v>109</v>
      </c>
      <c r="E44" s="4" t="s">
        <v>110</v>
      </c>
      <c r="F44" s="4" t="s">
        <v>111</v>
      </c>
      <c r="G44" s="4" t="s">
        <v>112</v>
      </c>
      <c r="H44" s="4" t="s">
        <v>179</v>
      </c>
      <c r="I44" s="4" t="s">
        <v>45</v>
      </c>
      <c r="J44" s="5">
        <v>1</v>
      </c>
      <c r="K44" s="6">
        <v>1</v>
      </c>
      <c r="L44" s="7" t="s">
        <v>46</v>
      </c>
      <c r="M44" s="4">
        <v>840000</v>
      </c>
      <c r="N44" s="4" t="s">
        <v>180</v>
      </c>
      <c r="O44" s="4" t="s">
        <v>138</v>
      </c>
      <c r="P44" s="4" t="s">
        <v>139</v>
      </c>
      <c r="Q44" s="4">
        <v>0</v>
      </c>
      <c r="R44" s="4" t="s">
        <v>68</v>
      </c>
      <c r="S44" s="4">
        <v>69812</v>
      </c>
      <c r="T44" s="4" t="s">
        <v>181</v>
      </c>
      <c r="U44" s="4" t="s">
        <v>182</v>
      </c>
      <c r="V44" s="4">
        <v>549491114</v>
      </c>
      <c r="W44" s="4"/>
      <c r="X44" s="8" t="s">
        <v>183</v>
      </c>
      <c r="Y44" s="8" t="s">
        <v>184</v>
      </c>
      <c r="Z44" s="8" t="s">
        <v>55</v>
      </c>
      <c r="AA44" s="8" t="s">
        <v>185</v>
      </c>
      <c r="AB44" s="8" t="s">
        <v>57</v>
      </c>
      <c r="AC44" s="7" t="s">
        <v>186</v>
      </c>
      <c r="AD44" s="9">
        <v>3500</v>
      </c>
      <c r="AE44" s="10">
        <f>ROUND($K$44*$AD$44,2)</f>
        <v>3500</v>
      </c>
    </row>
    <row r="45" spans="1:31" ht="25.5">
      <c r="A45" s="3">
        <v>50069</v>
      </c>
      <c r="B45" s="4" t="s">
        <v>178</v>
      </c>
      <c r="C45" s="3">
        <v>144084</v>
      </c>
      <c r="D45" s="4" t="s">
        <v>40</v>
      </c>
      <c r="E45" s="4" t="s">
        <v>75</v>
      </c>
      <c r="F45" s="4" t="s">
        <v>76</v>
      </c>
      <c r="G45" s="4" t="s">
        <v>77</v>
      </c>
      <c r="H45" s="4" t="s">
        <v>44</v>
      </c>
      <c r="I45" s="4" t="s">
        <v>45</v>
      </c>
      <c r="J45" s="5">
        <v>2</v>
      </c>
      <c r="K45" s="6">
        <v>2</v>
      </c>
      <c r="L45" s="7" t="s">
        <v>46</v>
      </c>
      <c r="M45" s="4">
        <v>840000</v>
      </c>
      <c r="N45" s="4" t="s">
        <v>180</v>
      </c>
      <c r="O45" s="4" t="s">
        <v>138</v>
      </c>
      <c r="P45" s="4" t="s">
        <v>139</v>
      </c>
      <c r="Q45" s="4">
        <v>0</v>
      </c>
      <c r="R45" s="4" t="s">
        <v>68</v>
      </c>
      <c r="S45" s="4">
        <v>69812</v>
      </c>
      <c r="T45" s="4" t="s">
        <v>181</v>
      </c>
      <c r="U45" s="4" t="s">
        <v>182</v>
      </c>
      <c r="V45" s="4">
        <v>549491114</v>
      </c>
      <c r="W45" s="4"/>
      <c r="X45" s="8" t="s">
        <v>183</v>
      </c>
      <c r="Y45" s="8" t="s">
        <v>184</v>
      </c>
      <c r="Z45" s="8" t="s">
        <v>55</v>
      </c>
      <c r="AA45" s="8" t="s">
        <v>185</v>
      </c>
      <c r="AB45" s="8" t="s">
        <v>57</v>
      </c>
      <c r="AC45" s="7" t="s">
        <v>186</v>
      </c>
      <c r="AD45" s="9">
        <v>400</v>
      </c>
      <c r="AE45" s="10">
        <f>ROUND($K$45*$AD$45,2)</f>
        <v>800</v>
      </c>
    </row>
    <row r="46" spans="1:31" ht="13.5" customHeight="1">
      <c r="A46" s="25"/>
      <c r="B46" s="25"/>
      <c r="C46" s="25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5" t="s">
        <v>59</v>
      </c>
      <c r="AE46" s="12">
        <f>SUM($AE$44:$AE$45)</f>
        <v>4300</v>
      </c>
    </row>
    <row r="47" spans="1:31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19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6" t="s">
        <v>187</v>
      </c>
      <c r="AE48" s="14">
        <f>(0)+SUM($AE$7,$AE$10,$AE$13,$AE$16,$AE$20,$AE$24,$AE$27,$AE$30,$AE$33,$AE$36,$AE$39,$AE$42,$AE$46)</f>
        <v>139800</v>
      </c>
    </row>
    <row r="49" spans="1:31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</sheetData>
  <sheetProtection/>
  <mergeCells count="22">
    <mergeCell ref="A46:C46"/>
    <mergeCell ref="A36:C36"/>
    <mergeCell ref="A39:C39"/>
    <mergeCell ref="A42:C42"/>
    <mergeCell ref="A27:C27"/>
    <mergeCell ref="A30:C30"/>
    <mergeCell ref="A33:C33"/>
    <mergeCell ref="A16:C16"/>
    <mergeCell ref="A20:C20"/>
    <mergeCell ref="A24:C24"/>
    <mergeCell ref="A7:C7"/>
    <mergeCell ref="A10:C10"/>
    <mergeCell ref="A13:C13"/>
    <mergeCell ref="A1:AE1"/>
    <mergeCell ref="A3:G3"/>
    <mergeCell ref="H3:AE3"/>
    <mergeCell ref="A4:J4"/>
    <mergeCell ref="K4:L4"/>
    <mergeCell ref="M4:R4"/>
    <mergeCell ref="S4:W4"/>
    <mergeCell ref="X4:AB4"/>
    <mergeCell ref="AC4:AD4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4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3</v>
      </c>
      <c r="L4" s="23"/>
      <c r="M4" s="24" t="s">
        <v>4</v>
      </c>
      <c r="N4" s="24"/>
      <c r="O4" s="24"/>
      <c r="P4" s="24"/>
      <c r="Q4" s="24"/>
      <c r="R4" s="24"/>
      <c r="S4" s="22"/>
      <c r="T4" s="22"/>
      <c r="U4" s="22"/>
      <c r="V4" s="22"/>
      <c r="W4" s="22"/>
      <c r="X4" s="23" t="s">
        <v>5</v>
      </c>
      <c r="Y4" s="23"/>
      <c r="Z4" s="23"/>
      <c r="AA4" s="23"/>
      <c r="AB4" s="23"/>
      <c r="AC4" s="23" t="s">
        <v>3</v>
      </c>
      <c r="AD4" s="23"/>
      <c r="AE4" s="23"/>
      <c r="AF4" s="23"/>
      <c r="AG4" s="22"/>
      <c r="AH4" s="22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2014-11-25T07:17:42Z</cp:lastPrinted>
  <dcterms:modified xsi:type="dcterms:W3CDTF">2014-11-25T07:18:26Z</dcterms:modified>
  <cp:category/>
  <cp:version/>
  <cp:contentType/>
  <cp:contentStatus/>
</cp:coreProperties>
</file>